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O:\CITT\Cases\SIMA\RR-2026-002\Working Files\Research\Questionnaires\Final for website\"/>
    </mc:Choice>
  </mc:AlternateContent>
  <xr:revisionPtr revIDLastSave="0" documentId="13_ncr:1_{E2F64ABD-90A0-4CD1-88D6-5E4FE3FFEC12}" xr6:coauthVersionLast="47" xr6:coauthVersionMax="47" xr10:uidLastSave="{00000000-0000-0000-0000-000000000000}"/>
  <workbookProtection workbookAlgorithmName="SHA-512" workbookHashValue="uJA+vWmwklxPotOZsdA08YWadFRYHUQzf75FfRvFEZ+TTKvyYe5oJvdPGMgJw2Ofy5nsbtZ5K675yWsCPj8zzw==" workbookSaltValue="PAckI2iOm31e06R+k/V9kw==" workbookSpinCount="100000" lockStructure="1"/>
  <bookViews>
    <workbookView xWindow="-120" yWindow="-120" windowWidth="29040" windowHeight="15720" tabRatio="907" firstSheet="1" activeTab="1" xr2:uid="{C5891CD3-0E1B-4A35-B74B-8A6F66005F71}"/>
  </bookViews>
  <sheets>
    <sheet name="Variables" sheetId="80" state="hidden" r:id="rId1"/>
    <sheet name="Intro" sheetId="81" r:id="rId2"/>
    <sheet name="Info" sheetId="82" r:id="rId3"/>
    <sheet name="Public" sheetId="83" r:id="rId4"/>
    <sheet name="AddPub" sheetId="84" r:id="rId5"/>
    <sheet name="Pro" sheetId="120" r:id="rId6"/>
    <sheet name="Begin" sheetId="93" state="hidden" r:id="rId7"/>
    <sheet name="DZA" sheetId="105" r:id="rId8"/>
    <sheet name="EGY" sheetId="126" r:id="rId9"/>
    <sheet name="IDN" sheetId="127" r:id="rId10"/>
    <sheet name="ITA" sheetId="128" r:id="rId11"/>
    <sheet name="MYS" sheetId="129" r:id="rId12"/>
    <sheet name="SGP" sheetId="130" r:id="rId13"/>
    <sheet name="VNM" sheetId="131" r:id="rId14"/>
    <sheet name="OMN" sheetId="132" r:id="rId15"/>
    <sheet name="RUS" sheetId="133" r:id="rId16"/>
    <sheet name="Measures•Mesures" sheetId="125" r:id="rId17"/>
    <sheet name="US•ÉU" sheetId="121" r:id="rId18"/>
    <sheet name="Other•Autre" sheetId="122" r:id="rId19"/>
    <sheet name="End" sheetId="94" state="hidden" r:id="rId20"/>
    <sheet name="Invent•Stock" sheetId="92" r:id="rId21"/>
    <sheet name="AddPro" sheetId="123" r:id="rId22"/>
    <sheet name="Confirm" sheetId="90" r:id="rId23"/>
    <sheet name="DBFirm" sheetId="134" state="hidden" r:id="rId24"/>
    <sheet name="DB" sheetId="135" state="hidden" r:id="rId25"/>
    <sheet name="DBQual" sheetId="136" state="hidden" r:id="rId26"/>
  </sheets>
  <definedNames>
    <definedName name="assofirm">#REF!</definedName>
    <definedName name="AssoFirms">#REF!</definedName>
    <definedName name="cogm">#REF!</definedName>
    <definedName name="cogs">#REF!</definedName>
    <definedName name="demp">#REF!</definedName>
    <definedName name="fexp">#REF!</definedName>
    <definedName name="gsa">#REF!</definedName>
    <definedName name="iemp">#REF!</definedName>
    <definedName name="ndpv">#REF!</definedName>
    <definedName name="ndsv">#REF!</definedName>
    <definedName name="nsv">#REF!</definedName>
    <definedName name="POR">#REF!</definedName>
    <definedName name="ppc">#REF!</definedName>
    <definedName name="_xlnm.Print_Area" localSheetId="21">AddPro!$B$1:$L$62</definedName>
    <definedName name="_xlnm.Print_Area" localSheetId="4">AddPub!$B$1:$L$62</definedName>
    <definedName name="_xlnm.Print_Area" localSheetId="22">Confirm!$B$1:$L$54</definedName>
    <definedName name="_xlnm.Print_Area" localSheetId="7">DZA!$B$1:$L$63</definedName>
    <definedName name="_xlnm.Print_Area" localSheetId="8">EGY!$B$1:$L$63</definedName>
    <definedName name="_xlnm.Print_Area" localSheetId="9">IDN!$B$1:$L$63</definedName>
    <definedName name="_xlnm.Print_Area" localSheetId="2">Info!$B$1:$L$49</definedName>
    <definedName name="_xlnm.Print_Area" localSheetId="1">Intro!$B$1:$L$138</definedName>
    <definedName name="_xlnm.Print_Area" localSheetId="20">'Invent•Stock'!$B$1:$L$106</definedName>
    <definedName name="_xlnm.Print_Area" localSheetId="10">ITA!$B$1:$L$63</definedName>
    <definedName name="_xlnm.Print_Area" localSheetId="16">'Measures•Mesures'!$B$1:$L$63</definedName>
    <definedName name="_xlnm.Print_Area" localSheetId="11">MYS!$B$1:$L$63</definedName>
    <definedName name="_xlnm.Print_Area" localSheetId="14">OMN!$B$1:$L$63</definedName>
    <definedName name="_xlnm.Print_Area" localSheetId="18">'Other•Autre'!$B$1:$L$63</definedName>
    <definedName name="_xlnm.Print_Area" localSheetId="5">Pro!$B$1:$L$79</definedName>
    <definedName name="_xlnm.Print_Area" localSheetId="3">Public!$B$1:$L$395</definedName>
    <definedName name="_xlnm.Print_Area" localSheetId="15">RUS!$B$1:$L$63</definedName>
    <definedName name="_xlnm.Print_Area" localSheetId="12">SGP!$B$1:$L$63</definedName>
    <definedName name="_xlnm.Print_Area" localSheetId="17">'US•ÉU'!$B$1:$L$63</definedName>
    <definedName name="_xlnm.Print_Area" localSheetId="13">VNM!$B$1:$L$63</definedName>
    <definedName name="_xlnm.Print_Titles" localSheetId="21">AddPro!$1:$7</definedName>
    <definedName name="_xlnm.Print_Titles" localSheetId="4">AddPub!$1:$7</definedName>
    <definedName name="_xlnm.Print_Titles" localSheetId="22">Confirm!$1:$7</definedName>
    <definedName name="_xlnm.Print_Titles" localSheetId="7">DZA!$1:$8</definedName>
    <definedName name="_xlnm.Print_Titles" localSheetId="8">EGY!$1:$8</definedName>
    <definedName name="_xlnm.Print_Titles" localSheetId="9">IDN!$1:$8</definedName>
    <definedName name="_xlnm.Print_Titles" localSheetId="2">Info!$1:$7</definedName>
    <definedName name="_xlnm.Print_Titles" localSheetId="1">Intro!$1:$7</definedName>
    <definedName name="_xlnm.Print_Titles" localSheetId="20">'Invent•Stock'!$1:$7</definedName>
    <definedName name="_xlnm.Print_Titles" localSheetId="10">ITA!$1:$8</definedName>
    <definedName name="_xlnm.Print_Titles" localSheetId="16">'Measures•Mesures'!$1:$7</definedName>
    <definedName name="_xlnm.Print_Titles" localSheetId="11">MYS!$1:$8</definedName>
    <definedName name="_xlnm.Print_Titles" localSheetId="14">OMN!$1:$8</definedName>
    <definedName name="_xlnm.Print_Titles" localSheetId="18">'Other•Autre'!$1:$7</definedName>
    <definedName name="_xlnm.Print_Titles" localSheetId="5">Pro!$1:$7</definedName>
    <definedName name="_xlnm.Print_Titles" localSheetId="3">Public!$1:$7</definedName>
    <definedName name="_xlnm.Print_Titles" localSheetId="15">RUS!$1:$8</definedName>
    <definedName name="_xlnm.Print_Titles" localSheetId="12">SGP!$1:$8</definedName>
    <definedName name="_xlnm.Print_Titles" localSheetId="17">'US•ÉU'!$1:$7</definedName>
    <definedName name="_xlnm.Print_Titles" localSheetId="13">VNM!$1:$8</definedName>
    <definedName name="quest8">#REF!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1" i="82" l="1"/>
  <c r="B22" i="82"/>
  <c r="D57" i="136"/>
  <c r="D56" i="136"/>
  <c r="D55" i="136"/>
  <c r="D54" i="136"/>
  <c r="D53" i="136"/>
  <c r="D52" i="136"/>
  <c r="C56" i="136"/>
  <c r="C55" i="136"/>
  <c r="C54" i="136"/>
  <c r="C53" i="136"/>
  <c r="C52" i="136"/>
  <c r="D51" i="136"/>
  <c r="D50" i="136"/>
  <c r="D49" i="136"/>
  <c r="D48" i="136"/>
  <c r="D47" i="136"/>
  <c r="D46" i="136"/>
  <c r="D45" i="136"/>
  <c r="D44" i="136"/>
  <c r="D43" i="136"/>
  <c r="D42" i="136"/>
  <c r="D41" i="136"/>
  <c r="D40" i="136"/>
  <c r="D39" i="136"/>
  <c r="D38" i="136"/>
  <c r="D37" i="136"/>
  <c r="D36" i="136"/>
  <c r="D35" i="136"/>
  <c r="D34" i="136"/>
  <c r="D33" i="136"/>
  <c r="D32" i="136"/>
  <c r="D31" i="136"/>
  <c r="D30" i="136"/>
  <c r="D29" i="136"/>
  <c r="D28" i="136"/>
  <c r="D27" i="136"/>
  <c r="C31" i="136"/>
  <c r="C30" i="136"/>
  <c r="C29" i="136"/>
  <c r="C28" i="136"/>
  <c r="C27" i="136"/>
  <c r="A27" i="136"/>
  <c r="D26" i="136"/>
  <c r="D25" i="136"/>
  <c r="D24" i="136"/>
  <c r="D23" i="136"/>
  <c r="D22" i="136"/>
  <c r="D21" i="136"/>
  <c r="D20" i="136"/>
  <c r="D19" i="136"/>
  <c r="D18" i="136"/>
  <c r="D17" i="136"/>
  <c r="D16" i="136"/>
  <c r="D15" i="136"/>
  <c r="D14" i="136"/>
  <c r="D13" i="136"/>
  <c r="D12" i="136"/>
  <c r="D11" i="136"/>
  <c r="D10" i="136"/>
  <c r="D9" i="136"/>
  <c r="D8" i="136"/>
  <c r="D7" i="136"/>
  <c r="D6" i="136"/>
  <c r="D5" i="136"/>
  <c r="D4" i="136"/>
  <c r="D3" i="136"/>
  <c r="D2" i="136"/>
  <c r="B33" i="136"/>
  <c r="B34" i="136" s="1"/>
  <c r="B35" i="136" s="1"/>
  <c r="B3" i="136"/>
  <c r="B4" i="136" s="1"/>
  <c r="B5" i="136" s="1"/>
  <c r="B6" i="136" s="1"/>
  <c r="B7" i="136" s="1"/>
  <c r="B8" i="136" s="1"/>
  <c r="B9" i="136" s="1"/>
  <c r="B10" i="136" s="1"/>
  <c r="B11" i="136" s="1"/>
  <c r="B12" i="136" s="1"/>
  <c r="B13" i="136" s="1"/>
  <c r="B14" i="136" s="1"/>
  <c r="B15" i="136" s="1"/>
  <c r="B16" i="136" s="1"/>
  <c r="B17" i="136" s="1"/>
  <c r="B18" i="136" s="1"/>
  <c r="B19" i="136" s="1"/>
  <c r="B20" i="136" s="1"/>
  <c r="B21" i="136" s="1"/>
  <c r="B22" i="136" s="1"/>
  <c r="B23" i="136" s="1"/>
  <c r="B24" i="136" s="1"/>
  <c r="B25" i="136" s="1"/>
  <c r="B26" i="136" s="1"/>
  <c r="A2" i="136"/>
  <c r="A3" i="136" s="1"/>
  <c r="A4" i="136" s="1"/>
  <c r="A5" i="136" s="1"/>
  <c r="A6" i="136" s="1"/>
  <c r="A7" i="136" s="1"/>
  <c r="A8" i="136" s="1"/>
  <c r="A9" i="136" s="1"/>
  <c r="A10" i="136" s="1"/>
  <c r="A11" i="136" s="1"/>
  <c r="A12" i="136" s="1"/>
  <c r="A13" i="136" s="1"/>
  <c r="A14" i="136" s="1"/>
  <c r="A15" i="136" s="1"/>
  <c r="A16" i="136" s="1"/>
  <c r="A17" i="136" s="1"/>
  <c r="A18" i="136" s="1"/>
  <c r="A19" i="136" s="1"/>
  <c r="A20" i="136" s="1"/>
  <c r="A21" i="136" s="1"/>
  <c r="A22" i="136" s="1"/>
  <c r="A23" i="136" s="1"/>
  <c r="A24" i="136" s="1"/>
  <c r="A25" i="136" s="1"/>
  <c r="A26" i="136" s="1"/>
  <c r="A28" i="136" s="1"/>
  <c r="A29" i="136" s="1"/>
  <c r="A30" i="136" s="1"/>
  <c r="A31" i="136" s="1"/>
  <c r="A32" i="136" s="1"/>
  <c r="A33" i="136" s="1"/>
  <c r="A34" i="136" s="1"/>
  <c r="A35" i="136" s="1"/>
  <c r="A36" i="136" s="1"/>
  <c r="A37" i="136" s="1"/>
  <c r="A38" i="136" s="1"/>
  <c r="A39" i="136" s="1"/>
  <c r="A40" i="136" s="1"/>
  <c r="A41" i="136" s="1"/>
  <c r="A42" i="136" s="1"/>
  <c r="A43" i="136" s="1"/>
  <c r="A44" i="136" s="1"/>
  <c r="A45" i="136" s="1"/>
  <c r="A46" i="136" s="1"/>
  <c r="A47" i="136" s="1"/>
  <c r="A48" i="136" s="1"/>
  <c r="A49" i="136" s="1"/>
  <c r="A50" i="136" s="1"/>
  <c r="A51" i="136" s="1"/>
  <c r="A52" i="136" s="1"/>
  <c r="A53" i="136" s="1"/>
  <c r="A54" i="136" s="1"/>
  <c r="A55" i="136" s="1"/>
  <c r="A56" i="136" s="1"/>
  <c r="A57" i="136" s="1"/>
  <c r="G5" i="134"/>
  <c r="H47" i="135" l="1"/>
  <c r="T47" i="135"/>
  <c r="S47" i="135"/>
  <c r="R47" i="135"/>
  <c r="Q47" i="135"/>
  <c r="V47" i="135" s="1"/>
  <c r="O47" i="135"/>
  <c r="Y47" i="135" s="1"/>
  <c r="N47" i="135"/>
  <c r="M47" i="135"/>
  <c r="L47" i="135"/>
  <c r="P47" i="135"/>
  <c r="K47" i="135"/>
  <c r="X47" i="135"/>
  <c r="W47" i="135"/>
  <c r="S46" i="135"/>
  <c r="X46" i="135" s="1"/>
  <c r="R46" i="135"/>
  <c r="W46" i="135" s="1"/>
  <c r="Q46" i="135"/>
  <c r="V46" i="135" s="1"/>
  <c r="P46" i="135"/>
  <c r="U46" i="135" s="1"/>
  <c r="T46" i="135"/>
  <c r="Y46" i="135" s="1"/>
  <c r="U47" i="135" l="1"/>
  <c r="AD40" i="135" l="1"/>
  <c r="AC40" i="135"/>
  <c r="AB40" i="135"/>
  <c r="AA40" i="135"/>
  <c r="Z40" i="135"/>
  <c r="AD39" i="135"/>
  <c r="AC39" i="135"/>
  <c r="AB39" i="135"/>
  <c r="AA39" i="135"/>
  <c r="Z39" i="135"/>
  <c r="AD38" i="135"/>
  <c r="AC38" i="135"/>
  <c r="AB38" i="135"/>
  <c r="AA38" i="135"/>
  <c r="Z38" i="135"/>
  <c r="AD37" i="135"/>
  <c r="AC37" i="135"/>
  <c r="AB37" i="135"/>
  <c r="AA37" i="135"/>
  <c r="Z37" i="135"/>
  <c r="AD36" i="135"/>
  <c r="AC36" i="135"/>
  <c r="AB36" i="135"/>
  <c r="AA36" i="135"/>
  <c r="Z36" i="135"/>
  <c r="AD35" i="135"/>
  <c r="AC35" i="135"/>
  <c r="AB35" i="135"/>
  <c r="AA35" i="135"/>
  <c r="Z35" i="135"/>
  <c r="AD34" i="135"/>
  <c r="AC34" i="135"/>
  <c r="AB34" i="135"/>
  <c r="AA34" i="135"/>
  <c r="Z34" i="135"/>
  <c r="AD33" i="135"/>
  <c r="AC33" i="135"/>
  <c r="AB33" i="135"/>
  <c r="AA33" i="135"/>
  <c r="Z33" i="135"/>
  <c r="AD32" i="135"/>
  <c r="AC32" i="135"/>
  <c r="AB32" i="135"/>
  <c r="AA32" i="135"/>
  <c r="Z32" i="135"/>
  <c r="AD31" i="135"/>
  <c r="AC31" i="135"/>
  <c r="AB31" i="135"/>
  <c r="AA31" i="135"/>
  <c r="Z31" i="135"/>
  <c r="AD30" i="135"/>
  <c r="AC30" i="135"/>
  <c r="AB30" i="135"/>
  <c r="AA30" i="135"/>
  <c r="Z30" i="135"/>
  <c r="AD29" i="135"/>
  <c r="AC29" i="135"/>
  <c r="AB29" i="135"/>
  <c r="AA29" i="135"/>
  <c r="Z29" i="135"/>
  <c r="AD28" i="135"/>
  <c r="AC28" i="135"/>
  <c r="AB28" i="135"/>
  <c r="AA28" i="135"/>
  <c r="Z28" i="135"/>
  <c r="AD27" i="135"/>
  <c r="AC27" i="135"/>
  <c r="AB27" i="135"/>
  <c r="AA27" i="135"/>
  <c r="Z27" i="135"/>
  <c r="AD26" i="135"/>
  <c r="AC26" i="135"/>
  <c r="AB26" i="135"/>
  <c r="AA26" i="135"/>
  <c r="Z26" i="135"/>
  <c r="AD25" i="135"/>
  <c r="AC25" i="135"/>
  <c r="AB25" i="135"/>
  <c r="AA25" i="135"/>
  <c r="Z25" i="135"/>
  <c r="AD24" i="135"/>
  <c r="AC24" i="135"/>
  <c r="AB24" i="135"/>
  <c r="AA24" i="135"/>
  <c r="Z24" i="135"/>
  <c r="AD23" i="135"/>
  <c r="AC23" i="135"/>
  <c r="AB23" i="135"/>
  <c r="AA23" i="135"/>
  <c r="Z23" i="135"/>
  <c r="AD22" i="135"/>
  <c r="AC22" i="135"/>
  <c r="AB22" i="135"/>
  <c r="AA22" i="135"/>
  <c r="Z22" i="135"/>
  <c r="AD21" i="135"/>
  <c r="AC21" i="135"/>
  <c r="AB21" i="135"/>
  <c r="AA21" i="135"/>
  <c r="Z21" i="135"/>
  <c r="AD20" i="135"/>
  <c r="AC20" i="135"/>
  <c r="AB20" i="135"/>
  <c r="AA20" i="135"/>
  <c r="Z20" i="135"/>
  <c r="AD19" i="135"/>
  <c r="AC19" i="135"/>
  <c r="AB19" i="135"/>
  <c r="AA19" i="135"/>
  <c r="Z19" i="135"/>
  <c r="AD18" i="135"/>
  <c r="AC18" i="135"/>
  <c r="AB18" i="135"/>
  <c r="AA18" i="135"/>
  <c r="Z18" i="135"/>
  <c r="AD17" i="135"/>
  <c r="AC17" i="135"/>
  <c r="AB17" i="135"/>
  <c r="AA17" i="135"/>
  <c r="Z17" i="135"/>
  <c r="AD16" i="135"/>
  <c r="AC16" i="135"/>
  <c r="AB16" i="135"/>
  <c r="AA16" i="135"/>
  <c r="Z16" i="135"/>
  <c r="AD15" i="135"/>
  <c r="AC15" i="135"/>
  <c r="AB15" i="135"/>
  <c r="AA15" i="135"/>
  <c r="Z15" i="135"/>
  <c r="AD14" i="135"/>
  <c r="AC14" i="135"/>
  <c r="AB14" i="135"/>
  <c r="AA14" i="135"/>
  <c r="Z14" i="135"/>
  <c r="AD13" i="135"/>
  <c r="AC13" i="135"/>
  <c r="AB13" i="135"/>
  <c r="AA13" i="135"/>
  <c r="Z13" i="135"/>
  <c r="AD12" i="135"/>
  <c r="AC12" i="135"/>
  <c r="AB12" i="135"/>
  <c r="AA12" i="135"/>
  <c r="Z12" i="135"/>
  <c r="AD11" i="135"/>
  <c r="AC11" i="135"/>
  <c r="AB11" i="135"/>
  <c r="AA11" i="135"/>
  <c r="Z11" i="135"/>
  <c r="AD10" i="135"/>
  <c r="AC10" i="135"/>
  <c r="AB10" i="135"/>
  <c r="AA10" i="135"/>
  <c r="Z10" i="135"/>
  <c r="AD9" i="135"/>
  <c r="AC9" i="135"/>
  <c r="AB9" i="135"/>
  <c r="AA9" i="135"/>
  <c r="Z9" i="135"/>
  <c r="AD8" i="135"/>
  <c r="AC8" i="135"/>
  <c r="AB8" i="135"/>
  <c r="AA8" i="135"/>
  <c r="Z8" i="135"/>
  <c r="AD7" i="135"/>
  <c r="AC7" i="135"/>
  <c r="AB7" i="135"/>
  <c r="AA7" i="135"/>
  <c r="Z7" i="135"/>
  <c r="AD6" i="135"/>
  <c r="AC6" i="135"/>
  <c r="AB6" i="135"/>
  <c r="AA6" i="135"/>
  <c r="Z6" i="135"/>
  <c r="AD5" i="135"/>
  <c r="AC5" i="135"/>
  <c r="AB5" i="135"/>
  <c r="AA5" i="135"/>
  <c r="Z5" i="135"/>
  <c r="T40" i="135"/>
  <c r="S40" i="135"/>
  <c r="R40" i="135"/>
  <c r="Q40" i="135"/>
  <c r="T39" i="135"/>
  <c r="S39" i="135"/>
  <c r="R39" i="135"/>
  <c r="Q39" i="135"/>
  <c r="T38" i="135"/>
  <c r="S38" i="135"/>
  <c r="R38" i="135"/>
  <c r="Q38" i="135"/>
  <c r="T37" i="135"/>
  <c r="S37" i="135"/>
  <c r="R37" i="135"/>
  <c r="Q37" i="135"/>
  <c r="T36" i="135"/>
  <c r="S36" i="135"/>
  <c r="R36" i="135"/>
  <c r="Q36" i="135"/>
  <c r="T35" i="135"/>
  <c r="S35" i="135"/>
  <c r="R35" i="135"/>
  <c r="Q35" i="135"/>
  <c r="T34" i="135"/>
  <c r="S34" i="135"/>
  <c r="R34" i="135"/>
  <c r="Q34" i="135"/>
  <c r="T33" i="135"/>
  <c r="S33" i="135"/>
  <c r="R33" i="135"/>
  <c r="Q33" i="135"/>
  <c r="T32" i="135"/>
  <c r="S32" i="135"/>
  <c r="R32" i="135"/>
  <c r="Q32" i="135"/>
  <c r="T31" i="135"/>
  <c r="S31" i="135"/>
  <c r="R31" i="135"/>
  <c r="Q31" i="135"/>
  <c r="T30" i="135"/>
  <c r="S30" i="135"/>
  <c r="R30" i="135"/>
  <c r="Q30" i="135"/>
  <c r="T29" i="135"/>
  <c r="S29" i="135"/>
  <c r="R29" i="135"/>
  <c r="Q29" i="135"/>
  <c r="T28" i="135"/>
  <c r="S28" i="135"/>
  <c r="R28" i="135"/>
  <c r="Q28" i="135"/>
  <c r="T27" i="135"/>
  <c r="S27" i="135"/>
  <c r="R27" i="135"/>
  <c r="Q27" i="135"/>
  <c r="T26" i="135"/>
  <c r="S26" i="135"/>
  <c r="R26" i="135"/>
  <c r="Q26" i="135"/>
  <c r="T25" i="135"/>
  <c r="S25" i="135"/>
  <c r="R25" i="135"/>
  <c r="Q25" i="135"/>
  <c r="T24" i="135"/>
  <c r="S24" i="135"/>
  <c r="R24" i="135"/>
  <c r="Q24" i="135"/>
  <c r="T23" i="135"/>
  <c r="S23" i="135"/>
  <c r="R23" i="135"/>
  <c r="Q23" i="135"/>
  <c r="T22" i="135"/>
  <c r="S22" i="135"/>
  <c r="R22" i="135"/>
  <c r="Q22" i="135"/>
  <c r="T21" i="135"/>
  <c r="S21" i="135"/>
  <c r="R21" i="135"/>
  <c r="Q21" i="135"/>
  <c r="T20" i="135"/>
  <c r="S20" i="135"/>
  <c r="R20" i="135"/>
  <c r="Q20" i="135"/>
  <c r="T19" i="135"/>
  <c r="S19" i="135"/>
  <c r="R19" i="135"/>
  <c r="Q19" i="135"/>
  <c r="T18" i="135"/>
  <c r="S18" i="135"/>
  <c r="R18" i="135"/>
  <c r="Q18" i="135"/>
  <c r="T17" i="135"/>
  <c r="S17" i="135"/>
  <c r="R17" i="135"/>
  <c r="Q17" i="135"/>
  <c r="T16" i="135"/>
  <c r="S16" i="135"/>
  <c r="R16" i="135"/>
  <c r="Q16" i="135"/>
  <c r="T15" i="135"/>
  <c r="S15" i="135"/>
  <c r="R15" i="135"/>
  <c r="Q15" i="135"/>
  <c r="T14" i="135"/>
  <c r="S14" i="135"/>
  <c r="R14" i="135"/>
  <c r="Q14" i="135"/>
  <c r="T13" i="135"/>
  <c r="S13" i="135"/>
  <c r="R13" i="135"/>
  <c r="Q13" i="135"/>
  <c r="T12" i="135"/>
  <c r="S12" i="135"/>
  <c r="R12" i="135"/>
  <c r="Q12" i="135"/>
  <c r="T11" i="135"/>
  <c r="S11" i="135"/>
  <c r="R11" i="135"/>
  <c r="Q11" i="135"/>
  <c r="T10" i="135"/>
  <c r="S10" i="135"/>
  <c r="R10" i="135"/>
  <c r="Q10" i="135"/>
  <c r="T9" i="135"/>
  <c r="S9" i="135"/>
  <c r="R9" i="135"/>
  <c r="Q9" i="135"/>
  <c r="T8" i="135"/>
  <c r="S8" i="135"/>
  <c r="R8" i="135"/>
  <c r="Q8" i="135"/>
  <c r="T7" i="135"/>
  <c r="S7" i="135"/>
  <c r="R7" i="135"/>
  <c r="Q7" i="135"/>
  <c r="T6" i="135"/>
  <c r="S6" i="135"/>
  <c r="R6" i="135"/>
  <c r="Q6" i="135"/>
  <c r="T5" i="135"/>
  <c r="S5" i="135"/>
  <c r="R5" i="135"/>
  <c r="Q5" i="135"/>
  <c r="P40" i="135"/>
  <c r="P39" i="135"/>
  <c r="P38" i="135"/>
  <c r="O38" i="135"/>
  <c r="P37" i="135"/>
  <c r="P36" i="135"/>
  <c r="P35" i="135"/>
  <c r="P34" i="135"/>
  <c r="P33" i="135"/>
  <c r="P32" i="135"/>
  <c r="P31" i="135"/>
  <c r="P30" i="135"/>
  <c r="P29" i="135"/>
  <c r="P28" i="135"/>
  <c r="P27" i="135"/>
  <c r="P26" i="135"/>
  <c r="P25" i="135"/>
  <c r="P24" i="135"/>
  <c r="P23" i="135"/>
  <c r="P22" i="135"/>
  <c r="P21" i="135"/>
  <c r="P20" i="135"/>
  <c r="P19" i="135"/>
  <c r="P18" i="135"/>
  <c r="P17" i="135"/>
  <c r="P16" i="135"/>
  <c r="P15" i="135"/>
  <c r="P14" i="135"/>
  <c r="P13" i="135"/>
  <c r="P12" i="135"/>
  <c r="P11" i="135"/>
  <c r="P10" i="135"/>
  <c r="P9" i="135"/>
  <c r="P8" i="135"/>
  <c r="O40" i="135"/>
  <c r="N40" i="135"/>
  <c r="M40" i="135"/>
  <c r="L40" i="135"/>
  <c r="O39" i="135"/>
  <c r="N39" i="135"/>
  <c r="M39" i="135"/>
  <c r="L39" i="135"/>
  <c r="N38" i="135"/>
  <c r="M38" i="135"/>
  <c r="L38" i="135"/>
  <c r="O37" i="135"/>
  <c r="N37" i="135"/>
  <c r="M37" i="135"/>
  <c r="L37" i="135"/>
  <c r="O36" i="135"/>
  <c r="N36" i="135"/>
  <c r="M36" i="135"/>
  <c r="L36" i="135"/>
  <c r="O35" i="135"/>
  <c r="N35" i="135"/>
  <c r="M35" i="135"/>
  <c r="L35" i="135"/>
  <c r="O34" i="135"/>
  <c r="N34" i="135"/>
  <c r="M34" i="135"/>
  <c r="L34" i="135"/>
  <c r="O33" i="135"/>
  <c r="N33" i="135"/>
  <c r="M33" i="135"/>
  <c r="L33" i="135"/>
  <c r="O32" i="135"/>
  <c r="N32" i="135"/>
  <c r="M32" i="135"/>
  <c r="L32" i="135"/>
  <c r="O31" i="135"/>
  <c r="N31" i="135"/>
  <c r="M31" i="135"/>
  <c r="L31" i="135"/>
  <c r="O30" i="135"/>
  <c r="N30" i="135"/>
  <c r="M30" i="135"/>
  <c r="L30" i="135"/>
  <c r="O29" i="135"/>
  <c r="N29" i="135"/>
  <c r="M29" i="135"/>
  <c r="L29" i="135"/>
  <c r="O28" i="135"/>
  <c r="N28" i="135"/>
  <c r="M28" i="135"/>
  <c r="L28" i="135"/>
  <c r="O27" i="135"/>
  <c r="N27" i="135"/>
  <c r="M27" i="135"/>
  <c r="L27" i="135"/>
  <c r="O26" i="135"/>
  <c r="N26" i="135"/>
  <c r="M26" i="135"/>
  <c r="L26" i="135"/>
  <c r="O25" i="135"/>
  <c r="N25" i="135"/>
  <c r="M25" i="135"/>
  <c r="L25" i="135"/>
  <c r="O24" i="135"/>
  <c r="N24" i="135"/>
  <c r="M24" i="135"/>
  <c r="L24" i="135"/>
  <c r="O23" i="135"/>
  <c r="N23" i="135"/>
  <c r="M23" i="135"/>
  <c r="L23" i="135"/>
  <c r="O22" i="135"/>
  <c r="N22" i="135"/>
  <c r="M22" i="135"/>
  <c r="L22" i="135"/>
  <c r="O21" i="135"/>
  <c r="N21" i="135"/>
  <c r="M21" i="135"/>
  <c r="L21" i="135"/>
  <c r="O20" i="135"/>
  <c r="N20" i="135"/>
  <c r="M20" i="135"/>
  <c r="L20" i="135"/>
  <c r="O19" i="135"/>
  <c r="N19" i="135"/>
  <c r="M19" i="135"/>
  <c r="L19" i="135"/>
  <c r="O18" i="135"/>
  <c r="N18" i="135"/>
  <c r="M18" i="135"/>
  <c r="L18" i="135"/>
  <c r="O17" i="135"/>
  <c r="N17" i="135"/>
  <c r="M17" i="135"/>
  <c r="L17" i="135"/>
  <c r="O16" i="135"/>
  <c r="N16" i="135"/>
  <c r="M16" i="135"/>
  <c r="L16" i="135"/>
  <c r="O15" i="135"/>
  <c r="N15" i="135"/>
  <c r="M15" i="135"/>
  <c r="L15" i="135"/>
  <c r="O14" i="135"/>
  <c r="N14" i="135"/>
  <c r="M14" i="135"/>
  <c r="L14" i="135"/>
  <c r="O13" i="135"/>
  <c r="N13" i="135"/>
  <c r="M13" i="135"/>
  <c r="L13" i="135"/>
  <c r="O12" i="135"/>
  <c r="N12" i="135"/>
  <c r="M12" i="135"/>
  <c r="L12" i="135"/>
  <c r="O11" i="135"/>
  <c r="N11" i="135"/>
  <c r="M11" i="135"/>
  <c r="L11" i="135"/>
  <c r="O10" i="135"/>
  <c r="N10" i="135"/>
  <c r="M10" i="135"/>
  <c r="L10" i="135"/>
  <c r="O9" i="135"/>
  <c r="N9" i="135"/>
  <c r="M9" i="135"/>
  <c r="L9" i="135"/>
  <c r="O8" i="135"/>
  <c r="N8" i="135"/>
  <c r="M8" i="135"/>
  <c r="L8" i="135"/>
  <c r="O7" i="135"/>
  <c r="N7" i="135"/>
  <c r="M7" i="135"/>
  <c r="L7" i="135"/>
  <c r="O6" i="135"/>
  <c r="N6" i="135"/>
  <c r="M6" i="135"/>
  <c r="L6" i="135"/>
  <c r="O5" i="135"/>
  <c r="N5" i="135"/>
  <c r="M5" i="135"/>
  <c r="L5" i="135"/>
  <c r="K40" i="135"/>
  <c r="K39" i="135"/>
  <c r="K38" i="135"/>
  <c r="K37" i="135"/>
  <c r="K36" i="135"/>
  <c r="K35" i="135"/>
  <c r="K34" i="135"/>
  <c r="K33" i="135"/>
  <c r="K32" i="135"/>
  <c r="K31" i="135"/>
  <c r="K30" i="135"/>
  <c r="K29" i="135"/>
  <c r="K28" i="135"/>
  <c r="K27" i="135"/>
  <c r="K26" i="135"/>
  <c r="K25" i="135"/>
  <c r="K24" i="135"/>
  <c r="K23" i="135"/>
  <c r="K22" i="135"/>
  <c r="K21" i="135"/>
  <c r="K20" i="135"/>
  <c r="K19" i="135"/>
  <c r="K18" i="135"/>
  <c r="K17" i="135"/>
  <c r="K16" i="135"/>
  <c r="K15" i="135"/>
  <c r="K14" i="135"/>
  <c r="K13" i="135"/>
  <c r="K12" i="135"/>
  <c r="K11" i="135"/>
  <c r="K10" i="135"/>
  <c r="K9" i="135"/>
  <c r="K8" i="135"/>
  <c r="P7" i="135"/>
  <c r="P6" i="135"/>
  <c r="K7" i="135"/>
  <c r="K6" i="135"/>
  <c r="P5" i="135"/>
  <c r="K5" i="135"/>
  <c r="C5" i="135"/>
  <c r="C6" i="135" s="1"/>
  <c r="C7" i="135" s="1"/>
  <c r="C8" i="135" s="1"/>
  <c r="C9" i="135" s="1"/>
  <c r="C10" i="135" s="1"/>
  <c r="C11" i="135" s="1"/>
  <c r="C12" i="135" s="1"/>
  <c r="C13" i="135" s="1"/>
  <c r="C14" i="135" s="1"/>
  <c r="C15" i="135" s="1"/>
  <c r="C16" i="135" s="1"/>
  <c r="C17" i="135" s="1"/>
  <c r="C18" i="135" s="1"/>
  <c r="C19" i="135" s="1"/>
  <c r="C20" i="135" s="1"/>
  <c r="C21" i="135" s="1"/>
  <c r="C22" i="135" s="1"/>
  <c r="C23" i="135" s="1"/>
  <c r="C24" i="135" s="1"/>
  <c r="C25" i="135" s="1"/>
  <c r="C26" i="135" s="1"/>
  <c r="C27" i="135" s="1"/>
  <c r="C28" i="135" s="1"/>
  <c r="C29" i="135" s="1"/>
  <c r="C30" i="135" s="1"/>
  <c r="C31" i="135" s="1"/>
  <c r="C32" i="135" s="1"/>
  <c r="C33" i="135" s="1"/>
  <c r="C34" i="135" s="1"/>
  <c r="C35" i="135" s="1"/>
  <c r="C36" i="135" s="1"/>
  <c r="C37" i="135" s="1"/>
  <c r="C38" i="135" s="1"/>
  <c r="C39" i="135" s="1"/>
  <c r="C40" i="135" s="1"/>
  <c r="A7" i="135" l="1"/>
  <c r="A8" i="135" s="1"/>
  <c r="A9" i="135" s="1"/>
  <c r="A10" i="135" s="1"/>
  <c r="A11" i="135" s="1"/>
  <c r="A12" i="135" s="1"/>
  <c r="A13" i="135" s="1"/>
  <c r="A14" i="135" s="1"/>
  <c r="A15" i="135" s="1"/>
  <c r="A16" i="135" s="1"/>
  <c r="A17" i="135" s="1"/>
  <c r="A18" i="135" s="1"/>
  <c r="A19" i="135" s="1"/>
  <c r="A20" i="135" s="1"/>
  <c r="A21" i="135" s="1"/>
  <c r="A22" i="135" s="1"/>
  <c r="A23" i="135" s="1"/>
  <c r="A24" i="135" s="1"/>
  <c r="A25" i="135" s="1"/>
  <c r="A26" i="135" s="1"/>
  <c r="A27" i="135" s="1"/>
  <c r="A28" i="135" s="1"/>
  <c r="A29" i="135" s="1"/>
  <c r="A30" i="135" s="1"/>
  <c r="A31" i="135" s="1"/>
  <c r="A32" i="135" s="1"/>
  <c r="A33" i="135" s="1"/>
  <c r="A34" i="135" s="1"/>
  <c r="A35" i="135" s="1"/>
  <c r="A36" i="135" s="1"/>
  <c r="A37" i="135" s="1"/>
  <c r="A38" i="135" s="1"/>
  <c r="A39" i="135" s="1"/>
  <c r="A40" i="135" s="1"/>
  <c r="A6" i="135"/>
  <c r="A5" i="135"/>
  <c r="O184" i="83"/>
  <c r="H10" i="81"/>
  <c r="B10" i="81"/>
  <c r="Y40" i="135"/>
  <c r="X40" i="135"/>
  <c r="W40" i="135"/>
  <c r="V40" i="135"/>
  <c r="U40" i="135"/>
  <c r="Y39" i="135"/>
  <c r="X39" i="135"/>
  <c r="W39" i="135"/>
  <c r="V39" i="135"/>
  <c r="U39" i="135"/>
  <c r="Y38" i="135"/>
  <c r="X38" i="135"/>
  <c r="W38" i="135"/>
  <c r="V38" i="135"/>
  <c r="U38" i="135"/>
  <c r="Y37" i="135"/>
  <c r="X37" i="135"/>
  <c r="W37" i="135"/>
  <c r="V37" i="135"/>
  <c r="U37" i="135"/>
  <c r="Y36" i="135"/>
  <c r="X36" i="135"/>
  <c r="W36" i="135"/>
  <c r="V36" i="135"/>
  <c r="U36" i="135"/>
  <c r="Y35" i="135"/>
  <c r="X35" i="135"/>
  <c r="W35" i="135"/>
  <c r="V35" i="135"/>
  <c r="U35" i="135"/>
  <c r="Y34" i="135"/>
  <c r="X34" i="135"/>
  <c r="W34" i="135"/>
  <c r="V34" i="135"/>
  <c r="U34" i="135"/>
  <c r="Y33" i="135"/>
  <c r="X33" i="135"/>
  <c r="W33" i="135"/>
  <c r="V33" i="135"/>
  <c r="U33" i="135"/>
  <c r="Y32" i="135"/>
  <c r="X32" i="135"/>
  <c r="W32" i="135"/>
  <c r="V32" i="135"/>
  <c r="U32" i="135"/>
  <c r="Y31" i="135"/>
  <c r="X31" i="135"/>
  <c r="W31" i="135"/>
  <c r="V31" i="135"/>
  <c r="U31" i="135"/>
  <c r="Y30" i="135"/>
  <c r="X30" i="135"/>
  <c r="W30" i="135"/>
  <c r="V30" i="135"/>
  <c r="U30" i="135"/>
  <c r="Y29" i="135"/>
  <c r="X29" i="135"/>
  <c r="W29" i="135"/>
  <c r="V29" i="135"/>
  <c r="U29" i="135"/>
  <c r="Y28" i="135"/>
  <c r="X28" i="135"/>
  <c r="W28" i="135"/>
  <c r="V28" i="135"/>
  <c r="U28" i="135"/>
  <c r="Y27" i="135"/>
  <c r="X27" i="135"/>
  <c r="W27" i="135"/>
  <c r="V27" i="135"/>
  <c r="U27" i="135"/>
  <c r="Y26" i="135"/>
  <c r="X26" i="135"/>
  <c r="W26" i="135"/>
  <c r="V26" i="135"/>
  <c r="U26" i="135"/>
  <c r="Y25" i="135"/>
  <c r="X25" i="135"/>
  <c r="W25" i="135"/>
  <c r="V25" i="135"/>
  <c r="U25" i="135"/>
  <c r="Y24" i="135"/>
  <c r="X24" i="135"/>
  <c r="W24" i="135"/>
  <c r="V24" i="135"/>
  <c r="U24" i="135"/>
  <c r="Y23" i="135"/>
  <c r="X23" i="135"/>
  <c r="W23" i="135"/>
  <c r="V23" i="135"/>
  <c r="U23" i="135"/>
  <c r="Y22" i="135"/>
  <c r="X22" i="135"/>
  <c r="W22" i="135"/>
  <c r="V22" i="135"/>
  <c r="U22" i="135"/>
  <c r="Y21" i="135"/>
  <c r="X21" i="135"/>
  <c r="W21" i="135"/>
  <c r="V21" i="135"/>
  <c r="U21" i="135"/>
  <c r="Y20" i="135"/>
  <c r="X20" i="135"/>
  <c r="W20" i="135"/>
  <c r="V20" i="135"/>
  <c r="U20" i="135"/>
  <c r="Y19" i="135"/>
  <c r="X19" i="135"/>
  <c r="W19" i="135"/>
  <c r="V19" i="135"/>
  <c r="U19" i="135"/>
  <c r="Y18" i="135"/>
  <c r="X18" i="135"/>
  <c r="W18" i="135"/>
  <c r="V18" i="135"/>
  <c r="U18" i="135"/>
  <c r="Y17" i="135"/>
  <c r="X17" i="135"/>
  <c r="W17" i="135"/>
  <c r="V17" i="135"/>
  <c r="U17" i="135"/>
  <c r="Y16" i="135"/>
  <c r="X16" i="135"/>
  <c r="W16" i="135"/>
  <c r="V16" i="135"/>
  <c r="U16" i="135"/>
  <c r="Y15" i="135"/>
  <c r="X15" i="135"/>
  <c r="W15" i="135"/>
  <c r="V15" i="135"/>
  <c r="U15" i="135"/>
  <c r="Y14" i="135"/>
  <c r="X14" i="135"/>
  <c r="W14" i="135"/>
  <c r="V14" i="135"/>
  <c r="U14" i="135"/>
  <c r="Y13" i="135"/>
  <c r="X13" i="135"/>
  <c r="W13" i="135"/>
  <c r="V13" i="135"/>
  <c r="U13" i="135"/>
  <c r="Y12" i="135"/>
  <c r="X12" i="135"/>
  <c r="W12" i="135"/>
  <c r="V12" i="135"/>
  <c r="U12" i="135"/>
  <c r="Y11" i="135"/>
  <c r="X11" i="135"/>
  <c r="W11" i="135"/>
  <c r="V11" i="135"/>
  <c r="U11" i="135"/>
  <c r="Y10" i="135"/>
  <c r="X10" i="135"/>
  <c r="W10" i="135"/>
  <c r="V10" i="135"/>
  <c r="U10" i="135"/>
  <c r="Y9" i="135"/>
  <c r="X9" i="135"/>
  <c r="W9" i="135"/>
  <c r="V9" i="135"/>
  <c r="U9" i="135"/>
  <c r="Y8" i="135"/>
  <c r="X8" i="135"/>
  <c r="W8" i="135"/>
  <c r="V8" i="135"/>
  <c r="U8" i="135"/>
  <c r="Y7" i="135"/>
  <c r="X7" i="135"/>
  <c r="W7" i="135"/>
  <c r="V7" i="135"/>
  <c r="U7" i="135"/>
  <c r="Y6" i="135"/>
  <c r="X6" i="135"/>
  <c r="W6" i="135"/>
  <c r="V6" i="135"/>
  <c r="U6" i="135"/>
  <c r="Y5" i="135"/>
  <c r="X5" i="135"/>
  <c r="W5" i="135"/>
  <c r="V5" i="135"/>
  <c r="U5" i="135"/>
  <c r="G38" i="135"/>
  <c r="G6" i="134" l="1"/>
  <c r="G7" i="134" s="1"/>
  <c r="G8" i="134" s="1"/>
  <c r="G9" i="134" s="1"/>
  <c r="G10" i="134" s="1"/>
  <c r="G11" i="134" s="1"/>
  <c r="G12" i="134" s="1"/>
  <c r="G13" i="134" s="1"/>
  <c r="G14" i="134" s="1"/>
  <c r="G15" i="134" s="1"/>
  <c r="G16" i="134" s="1"/>
  <c r="G17" i="134" s="1"/>
  <c r="G18" i="134" s="1"/>
  <c r="G19" i="134" s="1"/>
  <c r="M19" i="134" l="1"/>
  <c r="L19" i="134"/>
  <c r="K19" i="134"/>
  <c r="J19" i="134"/>
  <c r="M16" i="134"/>
  <c r="L16" i="134"/>
  <c r="K16" i="134"/>
  <c r="J16" i="134"/>
  <c r="M15" i="134"/>
  <c r="L15" i="134"/>
  <c r="K15" i="134"/>
  <c r="J15" i="134"/>
  <c r="M14" i="134"/>
  <c r="L14" i="134"/>
  <c r="K14" i="134"/>
  <c r="J14" i="134"/>
  <c r="M13" i="134"/>
  <c r="L13" i="134"/>
  <c r="K13" i="134"/>
  <c r="J13" i="134"/>
  <c r="M12" i="134"/>
  <c r="L12" i="134"/>
  <c r="K12" i="134"/>
  <c r="J12" i="134"/>
  <c r="M11" i="134"/>
  <c r="L11" i="134"/>
  <c r="K11" i="134"/>
  <c r="J11" i="134"/>
  <c r="M10" i="134"/>
  <c r="L10" i="134"/>
  <c r="K10" i="134"/>
  <c r="J10" i="134"/>
  <c r="M9" i="134"/>
  <c r="L9" i="134"/>
  <c r="K9" i="134"/>
  <c r="J9" i="134"/>
  <c r="M8" i="134"/>
  <c r="L8" i="134"/>
  <c r="K8" i="134"/>
  <c r="J8" i="134"/>
  <c r="M7" i="134"/>
  <c r="L7" i="134"/>
  <c r="K7" i="134"/>
  <c r="J7" i="134"/>
  <c r="M6" i="134"/>
  <c r="L6" i="134"/>
  <c r="K6" i="134"/>
  <c r="J6" i="134"/>
  <c r="M5" i="134"/>
  <c r="L5" i="134"/>
  <c r="K5" i="134"/>
  <c r="J5" i="134"/>
  <c r="I19" i="134"/>
  <c r="A8" i="134"/>
  <c r="A9" i="134" s="1"/>
  <c r="A10" i="134" s="1"/>
  <c r="A11" i="134" s="1"/>
  <c r="A12" i="134" s="1"/>
  <c r="A13" i="134" s="1"/>
  <c r="A14" i="134" s="1"/>
  <c r="A15" i="134" s="1"/>
  <c r="A16" i="134" s="1"/>
  <c r="A17" i="134" s="1"/>
  <c r="A18" i="134" s="1"/>
  <c r="A19" i="134" s="1"/>
  <c r="A7" i="134"/>
  <c r="A6" i="134"/>
  <c r="A5" i="134"/>
  <c r="F16" i="134"/>
  <c r="I16" i="134" l="1"/>
  <c r="I15" i="134"/>
  <c r="I13" i="134"/>
  <c r="I12" i="134"/>
  <c r="I11" i="134"/>
  <c r="I10" i="134"/>
  <c r="I9" i="134"/>
  <c r="I8" i="134"/>
  <c r="I7" i="134"/>
  <c r="I6" i="134"/>
  <c r="I5" i="134"/>
  <c r="J52" i="90"/>
  <c r="M18" i="134" s="1"/>
  <c r="I52" i="90"/>
  <c r="L18" i="134" s="1"/>
  <c r="H52" i="90"/>
  <c r="K18" i="134" s="1"/>
  <c r="G52" i="90"/>
  <c r="J18" i="134" s="1"/>
  <c r="F52" i="90"/>
  <c r="I18" i="134" s="1"/>
  <c r="J51" i="90"/>
  <c r="M17" i="134" s="1"/>
  <c r="I51" i="90"/>
  <c r="L17" i="134" s="1"/>
  <c r="H51" i="90"/>
  <c r="K17" i="134" s="1"/>
  <c r="G51" i="90"/>
  <c r="J17" i="134" s="1"/>
  <c r="F51" i="90"/>
  <c r="I17" i="134" s="1"/>
  <c r="J45" i="90"/>
  <c r="I45" i="90"/>
  <c r="H45" i="90"/>
  <c r="G45" i="90"/>
  <c r="F45" i="90"/>
  <c r="I14" i="134" s="1"/>
  <c r="D30" i="92" l="1"/>
  <c r="P99" i="83"/>
  <c r="P85" i="83"/>
  <c r="G44" i="90" l="1"/>
  <c r="H44" i="90"/>
  <c r="I44" i="90"/>
  <c r="J44" i="90"/>
  <c r="F44" i="90"/>
  <c r="G43" i="90"/>
  <c r="H43" i="90"/>
  <c r="I43" i="90"/>
  <c r="J43" i="90"/>
  <c r="F43" i="90"/>
  <c r="G42" i="90"/>
  <c r="H42" i="90"/>
  <c r="I42" i="90"/>
  <c r="J42" i="90"/>
  <c r="F42" i="90"/>
  <c r="G41" i="90"/>
  <c r="H41" i="90"/>
  <c r="I41" i="90"/>
  <c r="J41" i="90"/>
  <c r="F41" i="90"/>
  <c r="G40" i="90"/>
  <c r="H40" i="90"/>
  <c r="I40" i="90"/>
  <c r="J40" i="90"/>
  <c r="F40" i="90"/>
  <c r="G39" i="90"/>
  <c r="H39" i="90"/>
  <c r="I39" i="90"/>
  <c r="J39" i="90"/>
  <c r="F39" i="90"/>
  <c r="G38" i="90"/>
  <c r="H38" i="90"/>
  <c r="I38" i="90"/>
  <c r="J38" i="90"/>
  <c r="F38" i="90"/>
  <c r="G37" i="90"/>
  <c r="H37" i="90"/>
  <c r="I37" i="90"/>
  <c r="J37" i="90"/>
  <c r="F37" i="90"/>
  <c r="E45" i="90"/>
  <c r="E44" i="90"/>
  <c r="E43" i="90"/>
  <c r="E42" i="90"/>
  <c r="E41" i="90"/>
  <c r="E40" i="90"/>
  <c r="E39" i="90"/>
  <c r="E38" i="90"/>
  <c r="E37" i="90"/>
  <c r="G23" i="133"/>
  <c r="G23" i="132"/>
  <c r="G23" i="131"/>
  <c r="G23" i="130"/>
  <c r="G23" i="129"/>
  <c r="G23" i="128"/>
  <c r="G23" i="127"/>
  <c r="G23" i="126"/>
  <c r="B53" i="133"/>
  <c r="C51" i="133"/>
  <c r="H49" i="133"/>
  <c r="G49" i="133"/>
  <c r="D49" i="133"/>
  <c r="E49" i="133" s="1"/>
  <c r="F49" i="133" s="1"/>
  <c r="B46" i="133"/>
  <c r="K42" i="133"/>
  <c r="J42" i="133"/>
  <c r="I42" i="133"/>
  <c r="H42" i="133"/>
  <c r="G42" i="133"/>
  <c r="K41" i="133"/>
  <c r="J41" i="133"/>
  <c r="I41" i="133"/>
  <c r="H41" i="133"/>
  <c r="G41" i="133"/>
  <c r="K40" i="133"/>
  <c r="J40" i="133"/>
  <c r="I40" i="133"/>
  <c r="H40" i="133"/>
  <c r="G40" i="133"/>
  <c r="B40" i="133"/>
  <c r="K39" i="133"/>
  <c r="J39" i="133"/>
  <c r="I39" i="133"/>
  <c r="H39" i="133"/>
  <c r="G39" i="133"/>
  <c r="P37" i="133"/>
  <c r="O37" i="133"/>
  <c r="B37" i="133" s="1"/>
  <c r="K36" i="133"/>
  <c r="J36" i="133"/>
  <c r="I36" i="133"/>
  <c r="H36" i="133"/>
  <c r="G36" i="133"/>
  <c r="P35" i="133"/>
  <c r="O35" i="133"/>
  <c r="D35" i="133"/>
  <c r="D38" i="133" s="1"/>
  <c r="D41" i="133" s="1"/>
  <c r="B34" i="133"/>
  <c r="B33" i="133"/>
  <c r="K32" i="133"/>
  <c r="J32" i="133"/>
  <c r="I32" i="133"/>
  <c r="H32" i="133"/>
  <c r="G32" i="133"/>
  <c r="D32" i="133"/>
  <c r="D42" i="133" s="1"/>
  <c r="D31" i="133"/>
  <c r="D30" i="133"/>
  <c r="D40" i="133" s="1"/>
  <c r="B30" i="133"/>
  <c r="B29" i="133"/>
  <c r="K27" i="133"/>
  <c r="J27" i="133"/>
  <c r="G27" i="133"/>
  <c r="H27" i="133" s="1"/>
  <c r="I27" i="133" s="1"/>
  <c r="B23" i="133"/>
  <c r="B20" i="133"/>
  <c r="B18" i="133"/>
  <c r="B5" i="133"/>
  <c r="B53" i="132"/>
  <c r="C51" i="132"/>
  <c r="H49" i="132"/>
  <c r="G49" i="132"/>
  <c r="D49" i="132"/>
  <c r="E49" i="132" s="1"/>
  <c r="F49" i="132" s="1"/>
  <c r="B46" i="132"/>
  <c r="K42" i="132"/>
  <c r="J42" i="132"/>
  <c r="I42" i="132"/>
  <c r="H42" i="132"/>
  <c r="G42" i="132"/>
  <c r="K41" i="132"/>
  <c r="J41" i="132"/>
  <c r="I41" i="132"/>
  <c r="H41" i="132"/>
  <c r="G41" i="132"/>
  <c r="K40" i="132"/>
  <c r="J40" i="132"/>
  <c r="I40" i="132"/>
  <c r="H40" i="132"/>
  <c r="G40" i="132"/>
  <c r="B40" i="132"/>
  <c r="K39" i="132"/>
  <c r="J39" i="132"/>
  <c r="I39" i="132"/>
  <c r="H39" i="132"/>
  <c r="G39" i="132"/>
  <c r="P37" i="132"/>
  <c r="O37" i="132"/>
  <c r="B37" i="132"/>
  <c r="K36" i="132"/>
  <c r="J36" i="132"/>
  <c r="I36" i="132"/>
  <c r="H36" i="132"/>
  <c r="G36" i="132"/>
  <c r="P35" i="132"/>
  <c r="O35" i="132"/>
  <c r="D35" i="132"/>
  <c r="D38" i="132" s="1"/>
  <c r="D41" i="132" s="1"/>
  <c r="B34" i="132"/>
  <c r="B33" i="132"/>
  <c r="K32" i="132"/>
  <c r="J32" i="132"/>
  <c r="I32" i="132"/>
  <c r="H32" i="132"/>
  <c r="G32" i="132"/>
  <c r="D32" i="132"/>
  <c r="D42" i="132" s="1"/>
  <c r="D31" i="132"/>
  <c r="D30" i="132"/>
  <c r="D37" i="132" s="1"/>
  <c r="B30" i="132"/>
  <c r="B29" i="132"/>
  <c r="K27" i="132"/>
  <c r="J27" i="132"/>
  <c r="G27" i="132"/>
  <c r="H27" i="132" s="1"/>
  <c r="I27" i="132" s="1"/>
  <c r="B23" i="132"/>
  <c r="B20" i="132"/>
  <c r="B18" i="132"/>
  <c r="B5" i="132"/>
  <c r="B53" i="131"/>
  <c r="C51" i="131"/>
  <c r="H49" i="131"/>
  <c r="G49" i="131"/>
  <c r="D49" i="131"/>
  <c r="E49" i="131" s="1"/>
  <c r="F49" i="131" s="1"/>
  <c r="B46" i="131"/>
  <c r="K42" i="131"/>
  <c r="J42" i="131"/>
  <c r="I42" i="131"/>
  <c r="H42" i="131"/>
  <c r="G42" i="131"/>
  <c r="K41" i="131"/>
  <c r="J41" i="131"/>
  <c r="I41" i="131"/>
  <c r="H41" i="131"/>
  <c r="G41" i="131"/>
  <c r="K40" i="131"/>
  <c r="J40" i="131"/>
  <c r="I40" i="131"/>
  <c r="H40" i="131"/>
  <c r="G40" i="131"/>
  <c r="B40" i="131"/>
  <c r="K39" i="131"/>
  <c r="J39" i="131"/>
  <c r="I39" i="131"/>
  <c r="H39" i="131"/>
  <c r="G39" i="131"/>
  <c r="P37" i="131"/>
  <c r="O37" i="131"/>
  <c r="B37" i="131"/>
  <c r="K36" i="131"/>
  <c r="J36" i="131"/>
  <c r="I36" i="131"/>
  <c r="H36" i="131"/>
  <c r="G36" i="131"/>
  <c r="P35" i="131"/>
  <c r="O35" i="131"/>
  <c r="D35" i="131"/>
  <c r="D38" i="131" s="1"/>
  <c r="D41" i="131" s="1"/>
  <c r="B34" i="131"/>
  <c r="B33" i="131"/>
  <c r="K32" i="131"/>
  <c r="J32" i="131"/>
  <c r="I32" i="131"/>
  <c r="H32" i="131"/>
  <c r="G32" i="131"/>
  <c r="D32" i="131"/>
  <c r="D42" i="131" s="1"/>
  <c r="D31" i="131"/>
  <c r="D30" i="131"/>
  <c r="D34" i="131" s="1"/>
  <c r="B30" i="131"/>
  <c r="B29" i="131"/>
  <c r="K27" i="131"/>
  <c r="J27" i="131"/>
  <c r="G27" i="131"/>
  <c r="H27" i="131" s="1"/>
  <c r="I27" i="131" s="1"/>
  <c r="B23" i="131"/>
  <c r="B20" i="131"/>
  <c r="B18" i="131"/>
  <c r="B5" i="131"/>
  <c r="B53" i="130"/>
  <c r="C51" i="130"/>
  <c r="H49" i="130"/>
  <c r="G49" i="130"/>
  <c r="D49" i="130"/>
  <c r="E49" i="130" s="1"/>
  <c r="F49" i="130" s="1"/>
  <c r="B46" i="130"/>
  <c r="K42" i="130"/>
  <c r="J42" i="130"/>
  <c r="I42" i="130"/>
  <c r="H42" i="130"/>
  <c r="G42" i="130"/>
  <c r="K41" i="130"/>
  <c r="J41" i="130"/>
  <c r="I41" i="130"/>
  <c r="H41" i="130"/>
  <c r="G41" i="130"/>
  <c r="K40" i="130"/>
  <c r="J40" i="130"/>
  <c r="I40" i="130"/>
  <c r="H40" i="130"/>
  <c r="G40" i="130"/>
  <c r="B40" i="130"/>
  <c r="K39" i="130"/>
  <c r="J39" i="130"/>
  <c r="I39" i="130"/>
  <c r="H39" i="130"/>
  <c r="G39" i="130"/>
  <c r="P37" i="130"/>
  <c r="O37" i="130"/>
  <c r="B37" i="130"/>
  <c r="K36" i="130"/>
  <c r="J36" i="130"/>
  <c r="I36" i="130"/>
  <c r="H36" i="130"/>
  <c r="G36" i="130"/>
  <c r="P35" i="130"/>
  <c r="O35" i="130"/>
  <c r="B34" i="130" s="1"/>
  <c r="D35" i="130"/>
  <c r="D38" i="130" s="1"/>
  <c r="D41" i="130" s="1"/>
  <c r="B33" i="130"/>
  <c r="K32" i="130"/>
  <c r="J32" i="130"/>
  <c r="I32" i="130"/>
  <c r="H32" i="130"/>
  <c r="G32" i="130"/>
  <c r="D32" i="130"/>
  <c r="D42" i="130" s="1"/>
  <c r="D31" i="130"/>
  <c r="D30" i="130"/>
  <c r="D34" i="130" s="1"/>
  <c r="B30" i="130"/>
  <c r="B29" i="130"/>
  <c r="K27" i="130"/>
  <c r="J27" i="130"/>
  <c r="G27" i="130"/>
  <c r="H27" i="130" s="1"/>
  <c r="I27" i="130" s="1"/>
  <c r="B23" i="130"/>
  <c r="B20" i="130"/>
  <c r="B18" i="130"/>
  <c r="B5" i="130"/>
  <c r="B53" i="129"/>
  <c r="C51" i="129"/>
  <c r="H49" i="129"/>
  <c r="G49" i="129"/>
  <c r="D49" i="129"/>
  <c r="E49" i="129" s="1"/>
  <c r="F49" i="129" s="1"/>
  <c r="B46" i="129"/>
  <c r="K42" i="129"/>
  <c r="J42" i="129"/>
  <c r="I42" i="129"/>
  <c r="H42" i="129"/>
  <c r="G42" i="129"/>
  <c r="K41" i="129"/>
  <c r="J41" i="129"/>
  <c r="I41" i="129"/>
  <c r="H41" i="129"/>
  <c r="G41" i="129"/>
  <c r="K40" i="129"/>
  <c r="J40" i="129"/>
  <c r="I40" i="129"/>
  <c r="H40" i="129"/>
  <c r="G40" i="129"/>
  <c r="B40" i="129"/>
  <c r="K39" i="129"/>
  <c r="J39" i="129"/>
  <c r="I39" i="129"/>
  <c r="H39" i="129"/>
  <c r="G39" i="129"/>
  <c r="P37" i="129"/>
  <c r="O37" i="129"/>
  <c r="B37" i="129" s="1"/>
  <c r="K36" i="129"/>
  <c r="J36" i="129"/>
  <c r="I36" i="129"/>
  <c r="H36" i="129"/>
  <c r="G36" i="129"/>
  <c r="P35" i="129"/>
  <c r="O35" i="129"/>
  <c r="D35" i="129"/>
  <c r="D38" i="129" s="1"/>
  <c r="D41" i="129" s="1"/>
  <c r="B34" i="129"/>
  <c r="B33" i="129"/>
  <c r="K32" i="129"/>
  <c r="J32" i="129"/>
  <c r="I32" i="129"/>
  <c r="H32" i="129"/>
  <c r="G32" i="129"/>
  <c r="D32" i="129"/>
  <c r="D36" i="129" s="1"/>
  <c r="D31" i="129"/>
  <c r="D30" i="129"/>
  <c r="D40" i="129" s="1"/>
  <c r="B30" i="129"/>
  <c r="B29" i="129"/>
  <c r="K27" i="129"/>
  <c r="J27" i="129"/>
  <c r="G27" i="129"/>
  <c r="H27" i="129" s="1"/>
  <c r="I27" i="129" s="1"/>
  <c r="B23" i="129"/>
  <c r="B20" i="129"/>
  <c r="B18" i="129"/>
  <c r="B5" i="129"/>
  <c r="B53" i="128"/>
  <c r="C51" i="128"/>
  <c r="H49" i="128"/>
  <c r="G49" i="128"/>
  <c r="D49" i="128"/>
  <c r="E49" i="128" s="1"/>
  <c r="F49" i="128" s="1"/>
  <c r="B46" i="128"/>
  <c r="K42" i="128"/>
  <c r="J42" i="128"/>
  <c r="I42" i="128"/>
  <c r="H42" i="128"/>
  <c r="G42" i="128"/>
  <c r="K41" i="128"/>
  <c r="J41" i="128"/>
  <c r="I41" i="128"/>
  <c r="H41" i="128"/>
  <c r="G41" i="128"/>
  <c r="K40" i="128"/>
  <c r="J40" i="128"/>
  <c r="I40" i="128"/>
  <c r="H40" i="128"/>
  <c r="G40" i="128"/>
  <c r="B40" i="128"/>
  <c r="K39" i="128"/>
  <c r="J39" i="128"/>
  <c r="I39" i="128"/>
  <c r="H39" i="128"/>
  <c r="G39" i="128"/>
  <c r="P37" i="128"/>
  <c r="O37" i="128"/>
  <c r="B37" i="128" s="1"/>
  <c r="K36" i="128"/>
  <c r="J36" i="128"/>
  <c r="I36" i="128"/>
  <c r="H36" i="128"/>
  <c r="G36" i="128"/>
  <c r="P35" i="128"/>
  <c r="O35" i="128"/>
  <c r="D35" i="128"/>
  <c r="D38" i="128" s="1"/>
  <c r="D41" i="128" s="1"/>
  <c r="B34" i="128"/>
  <c r="B33" i="128"/>
  <c r="K32" i="128"/>
  <c r="J32" i="128"/>
  <c r="I32" i="128"/>
  <c r="H32" i="128"/>
  <c r="G32" i="128"/>
  <c r="D32" i="128"/>
  <c r="D42" i="128" s="1"/>
  <c r="D31" i="128"/>
  <c r="D30" i="128"/>
  <c r="D37" i="128" s="1"/>
  <c r="B30" i="128"/>
  <c r="B29" i="128"/>
  <c r="K27" i="128"/>
  <c r="J27" i="128"/>
  <c r="G27" i="128"/>
  <c r="H27" i="128" s="1"/>
  <c r="I27" i="128" s="1"/>
  <c r="B23" i="128"/>
  <c r="B20" i="128"/>
  <c r="B18" i="128"/>
  <c r="B5" i="128"/>
  <c r="B53" i="127"/>
  <c r="C51" i="127"/>
  <c r="H49" i="127"/>
  <c r="G49" i="127"/>
  <c r="D49" i="127"/>
  <c r="E49" i="127" s="1"/>
  <c r="F49" i="127" s="1"/>
  <c r="B46" i="127"/>
  <c r="K42" i="127"/>
  <c r="J42" i="127"/>
  <c r="I42" i="127"/>
  <c r="H42" i="127"/>
  <c r="G42" i="127"/>
  <c r="K41" i="127"/>
  <c r="J41" i="127"/>
  <c r="I41" i="127"/>
  <c r="H41" i="127"/>
  <c r="G41" i="127"/>
  <c r="K40" i="127"/>
  <c r="J40" i="127"/>
  <c r="I40" i="127"/>
  <c r="H40" i="127"/>
  <c r="G40" i="127"/>
  <c r="B40" i="127"/>
  <c r="K39" i="127"/>
  <c r="J39" i="127"/>
  <c r="I39" i="127"/>
  <c r="H39" i="127"/>
  <c r="G39" i="127"/>
  <c r="P37" i="127"/>
  <c r="O37" i="127"/>
  <c r="B37" i="127"/>
  <c r="K36" i="127"/>
  <c r="J36" i="127"/>
  <c r="I36" i="127"/>
  <c r="H36" i="127"/>
  <c r="G36" i="127"/>
  <c r="P35" i="127"/>
  <c r="O35" i="127"/>
  <c r="D35" i="127"/>
  <c r="D38" i="127" s="1"/>
  <c r="D41" i="127" s="1"/>
  <c r="B34" i="127"/>
  <c r="B33" i="127"/>
  <c r="K32" i="127"/>
  <c r="J32" i="127"/>
  <c r="I32" i="127"/>
  <c r="H32" i="127"/>
  <c r="G32" i="127"/>
  <c r="D32" i="127"/>
  <c r="D42" i="127" s="1"/>
  <c r="D31" i="127"/>
  <c r="D30" i="127"/>
  <c r="D34" i="127" s="1"/>
  <c r="B30" i="127"/>
  <c r="B29" i="127"/>
  <c r="K27" i="127"/>
  <c r="J27" i="127"/>
  <c r="G27" i="127"/>
  <c r="H27" i="127" s="1"/>
  <c r="I27" i="127" s="1"/>
  <c r="B23" i="127"/>
  <c r="B20" i="127"/>
  <c r="B18" i="127"/>
  <c r="B5" i="127"/>
  <c r="B53" i="126"/>
  <c r="C51" i="126"/>
  <c r="H49" i="126"/>
  <c r="G49" i="126"/>
  <c r="D49" i="126"/>
  <c r="E49" i="126" s="1"/>
  <c r="F49" i="126" s="1"/>
  <c r="B46" i="126"/>
  <c r="K42" i="126"/>
  <c r="J42" i="126"/>
  <c r="I42" i="126"/>
  <c r="H42" i="126"/>
  <c r="G42" i="126"/>
  <c r="K41" i="126"/>
  <c r="J41" i="126"/>
  <c r="I41" i="126"/>
  <c r="H41" i="126"/>
  <c r="G41" i="126"/>
  <c r="K40" i="126"/>
  <c r="J40" i="126"/>
  <c r="I40" i="126"/>
  <c r="H40" i="126"/>
  <c r="G40" i="126"/>
  <c r="B40" i="126"/>
  <c r="K39" i="126"/>
  <c r="J39" i="126"/>
  <c r="I39" i="126"/>
  <c r="H39" i="126"/>
  <c r="G39" i="126"/>
  <c r="P37" i="126"/>
  <c r="O37" i="126"/>
  <c r="B37" i="126"/>
  <c r="K36" i="126"/>
  <c r="J36" i="126"/>
  <c r="I36" i="126"/>
  <c r="H36" i="126"/>
  <c r="G36" i="126"/>
  <c r="P35" i="126"/>
  <c r="O35" i="126"/>
  <c r="B34" i="126" s="1"/>
  <c r="D35" i="126"/>
  <c r="D38" i="126" s="1"/>
  <c r="D41" i="126" s="1"/>
  <c r="B33" i="126"/>
  <c r="K32" i="126"/>
  <c r="J32" i="126"/>
  <c r="I32" i="126"/>
  <c r="H32" i="126"/>
  <c r="G32" i="126"/>
  <c r="D32" i="126"/>
  <c r="D42" i="126" s="1"/>
  <c r="D31" i="126"/>
  <c r="D30" i="126"/>
  <c r="D40" i="126" s="1"/>
  <c r="B30" i="126"/>
  <c r="B29" i="126"/>
  <c r="K27" i="126"/>
  <c r="J27" i="126"/>
  <c r="G27" i="126"/>
  <c r="H27" i="126" s="1"/>
  <c r="I27" i="126" s="1"/>
  <c r="B23" i="126"/>
  <c r="B20" i="126"/>
  <c r="B18" i="126"/>
  <c r="B5" i="126"/>
  <c r="D37" i="133" l="1"/>
  <c r="D40" i="131"/>
  <c r="D34" i="133"/>
  <c r="D34" i="132"/>
  <c r="D39" i="133"/>
  <c r="D40" i="127"/>
  <c r="D34" i="126"/>
  <c r="D39" i="128"/>
  <c r="D37" i="129"/>
  <c r="D34" i="128"/>
  <c r="D34" i="129"/>
  <c r="D37" i="130"/>
  <c r="D37" i="126"/>
  <c r="D40" i="130"/>
  <c r="D40" i="132"/>
  <c r="D39" i="130"/>
  <c r="D37" i="131"/>
  <c r="D36" i="133"/>
  <c r="D39" i="126"/>
  <c r="D37" i="127"/>
  <c r="D40" i="128"/>
  <c r="D39" i="127"/>
  <c r="D39" i="132"/>
  <c r="D36" i="132"/>
  <c r="D39" i="131"/>
  <c r="D36" i="131"/>
  <c r="D36" i="130"/>
  <c r="D42" i="129"/>
  <c r="D39" i="129"/>
  <c r="D36" i="128"/>
  <c r="D36" i="127"/>
  <c r="D36" i="126"/>
  <c r="G23" i="125" l="1"/>
  <c r="H49" i="125"/>
  <c r="G49" i="125"/>
  <c r="D49" i="125"/>
  <c r="E49" i="125" s="1"/>
  <c r="F49" i="125" s="1"/>
  <c r="J42" i="125"/>
  <c r="I42" i="125"/>
  <c r="H42" i="125"/>
  <c r="K41" i="125"/>
  <c r="J41" i="125"/>
  <c r="I41" i="125"/>
  <c r="H41" i="125"/>
  <c r="G41" i="125"/>
  <c r="K40" i="125"/>
  <c r="K42" i="125" s="1"/>
  <c r="J40" i="125"/>
  <c r="I40" i="125"/>
  <c r="H40" i="125"/>
  <c r="G40" i="125"/>
  <c r="G42" i="125" s="1"/>
  <c r="K39" i="125"/>
  <c r="J39" i="125"/>
  <c r="I39" i="125"/>
  <c r="H39" i="125"/>
  <c r="G39" i="125"/>
  <c r="K36" i="125"/>
  <c r="J36" i="125"/>
  <c r="I36" i="125"/>
  <c r="H36" i="125"/>
  <c r="G36" i="125"/>
  <c r="K32" i="125"/>
  <c r="J32" i="125"/>
  <c r="I32" i="125"/>
  <c r="H32" i="125"/>
  <c r="G32" i="125"/>
  <c r="K27" i="125"/>
  <c r="J27" i="125"/>
  <c r="G27" i="125"/>
  <c r="H27" i="125" s="1"/>
  <c r="I27" i="125" s="1"/>
  <c r="B5" i="125"/>
  <c r="H32" i="92" l="1"/>
  <c r="H34" i="92" s="1"/>
  <c r="I32" i="92"/>
  <c r="I34" i="92" s="1"/>
  <c r="J32" i="92"/>
  <c r="K32" i="92"/>
  <c r="H33" i="92"/>
  <c r="I33" i="92"/>
  <c r="J33" i="92"/>
  <c r="K33" i="92"/>
  <c r="H29" i="92"/>
  <c r="I29" i="92"/>
  <c r="I31" i="92" s="1"/>
  <c r="J29" i="92"/>
  <c r="J31" i="92" s="1"/>
  <c r="K29" i="92"/>
  <c r="K31" i="92" s="1"/>
  <c r="H30" i="92"/>
  <c r="I30" i="92"/>
  <c r="J30" i="92"/>
  <c r="K30" i="92"/>
  <c r="G30" i="92"/>
  <c r="G29" i="92"/>
  <c r="B101" i="81"/>
  <c r="B99" i="81"/>
  <c r="B97" i="81"/>
  <c r="B95" i="81"/>
  <c r="B93" i="81"/>
  <c r="B29" i="92"/>
  <c r="D33" i="92"/>
  <c r="B32" i="92"/>
  <c r="B81" i="81"/>
  <c r="B23" i="123"/>
  <c r="B33" i="123"/>
  <c r="B43" i="123"/>
  <c r="B53" i="123"/>
  <c r="B23" i="84"/>
  <c r="B33" i="84"/>
  <c r="B43" i="84"/>
  <c r="B53" i="84"/>
  <c r="B13" i="123"/>
  <c r="D12" i="123"/>
  <c r="C12" i="123"/>
  <c r="B13" i="84"/>
  <c r="D12" i="84"/>
  <c r="C12" i="84"/>
  <c r="B150" i="83"/>
  <c r="I48" i="92"/>
  <c r="G48" i="92"/>
  <c r="K48" i="92"/>
  <c r="J48" i="92"/>
  <c r="H48" i="92"/>
  <c r="G31" i="92" l="1"/>
  <c r="J50" i="92"/>
  <c r="K50" i="92"/>
  <c r="J34" i="92"/>
  <c r="K34" i="92"/>
  <c r="H31" i="92"/>
  <c r="I50" i="92"/>
  <c r="B13" i="90"/>
  <c r="O47" i="81"/>
  <c r="P47" i="81"/>
  <c r="P46" i="81"/>
  <c r="O46" i="81"/>
  <c r="O252" i="83"/>
  <c r="O239" i="83"/>
  <c r="O226" i="83"/>
  <c r="B46" i="81"/>
  <c r="O15" i="83" l="1"/>
  <c r="B21" i="83"/>
  <c r="B19" i="83"/>
  <c r="B18" i="83"/>
  <c r="B17" i="83"/>
  <c r="J11" i="90"/>
  <c r="H323" i="83"/>
  <c r="I129" i="83"/>
  <c r="P252" i="83"/>
  <c r="P70" i="83"/>
  <c r="D35" i="82"/>
  <c r="B35" i="82"/>
  <c r="F48" i="90" l="1"/>
  <c r="O341" i="83" l="1"/>
  <c r="O328" i="83"/>
  <c r="D28" i="82" l="1"/>
  <c r="G53" i="90" l="1"/>
  <c r="H53" i="90"/>
  <c r="I53" i="90"/>
  <c r="J53" i="90"/>
  <c r="G36" i="90"/>
  <c r="H36" i="90"/>
  <c r="I36" i="90"/>
  <c r="J36" i="90"/>
  <c r="G46" i="90"/>
  <c r="H46" i="90"/>
  <c r="I46" i="90"/>
  <c r="J46" i="90"/>
  <c r="G47" i="90"/>
  <c r="H47" i="90"/>
  <c r="I47" i="90"/>
  <c r="J47" i="90"/>
  <c r="F47" i="90"/>
  <c r="F36" i="90"/>
  <c r="F46" i="90"/>
  <c r="F53" i="90"/>
  <c r="P294" i="83"/>
  <c r="P281" i="83"/>
  <c r="P239" i="83"/>
  <c r="P184" i="83"/>
  <c r="P308" i="83"/>
  <c r="D35" i="105"/>
  <c r="D38" i="105" l="1"/>
  <c r="D35" i="125"/>
  <c r="B29" i="105"/>
  <c r="B29" i="122" l="1"/>
  <c r="B29" i="125"/>
  <c r="D41" i="105"/>
  <c r="D41" i="125" s="1"/>
  <c r="D38" i="125"/>
  <c r="B29" i="121"/>
  <c r="B6" i="82" l="1"/>
  <c r="B6" i="81"/>
  <c r="O294" i="83"/>
  <c r="O281" i="83"/>
  <c r="O44" i="81"/>
  <c r="O99" i="83"/>
  <c r="O85" i="83"/>
  <c r="B6" i="131" l="1"/>
  <c r="B6" i="130"/>
  <c r="B6" i="126"/>
  <c r="B6" i="128"/>
  <c r="B6" i="129"/>
  <c r="B6" i="133"/>
  <c r="B6" i="127"/>
  <c r="B6" i="132"/>
  <c r="B6" i="125"/>
  <c r="D38" i="80"/>
  <c r="D39" i="80"/>
  <c r="D41" i="80"/>
  <c r="D42" i="80"/>
  <c r="D43" i="80"/>
  <c r="D32" i="105"/>
  <c r="D32" i="125" s="1"/>
  <c r="D30" i="105"/>
  <c r="D30" i="125" s="1"/>
  <c r="O23" i="120"/>
  <c r="B47" i="90" l="1"/>
  <c r="B25" i="122"/>
  <c r="E48" i="90" s="1"/>
  <c r="G23" i="122" l="1"/>
  <c r="B18" i="90"/>
  <c r="E46" i="90"/>
  <c r="E36" i="90"/>
  <c r="B20" i="105"/>
  <c r="B20" i="125" s="1"/>
  <c r="B29" i="90"/>
  <c r="B9" i="90"/>
  <c r="B8" i="90"/>
  <c r="B8" i="123"/>
  <c r="D39" i="92"/>
  <c r="D36" i="92"/>
  <c r="B23" i="105"/>
  <c r="B23" i="122" l="1"/>
  <c r="B23" i="125"/>
  <c r="B23" i="121"/>
  <c r="G23" i="121"/>
  <c r="D42" i="105" l="1"/>
  <c r="D30" i="122"/>
  <c r="O35" i="105"/>
  <c r="P35" i="105"/>
  <c r="O37" i="105"/>
  <c r="P37" i="105"/>
  <c r="G23" i="105"/>
  <c r="B51" i="120"/>
  <c r="B19" i="120"/>
  <c r="B2" i="120"/>
  <c r="B2" i="132" l="1"/>
  <c r="B2" i="127"/>
  <c r="B2" i="128"/>
  <c r="B2" i="131"/>
  <c r="B2" i="129"/>
  <c r="B2" i="130"/>
  <c r="B2" i="126"/>
  <c r="B2" i="133"/>
  <c r="B2" i="125"/>
  <c r="D42" i="122"/>
  <c r="D42" i="125"/>
  <c r="B2" i="105"/>
  <c r="B2" i="123"/>
  <c r="B2" i="92"/>
  <c r="B2" i="121"/>
  <c r="B2" i="122"/>
  <c r="D32" i="121"/>
  <c r="D32" i="122"/>
  <c r="D30" i="121"/>
  <c r="D42" i="121"/>
  <c r="D39" i="105"/>
  <c r="D39" i="125" s="1"/>
  <c r="D36" i="105"/>
  <c r="D36" i="125" s="1"/>
  <c r="D36" i="122" l="1"/>
  <c r="D36" i="121"/>
  <c r="D39" i="122"/>
  <c r="D39" i="121"/>
  <c r="P226" i="83" l="1"/>
  <c r="B353" i="83"/>
  <c r="B265" i="83"/>
  <c r="O115" i="83"/>
  <c r="B146" i="83"/>
  <c r="B162" i="83"/>
  <c r="B157" i="83"/>
  <c r="B82" i="83"/>
  <c r="B12" i="83"/>
  <c r="B24" i="82" l="1"/>
  <c r="B34" i="82"/>
  <c r="B19" i="82"/>
  <c r="B8" i="82"/>
  <c r="B4" i="82"/>
  <c r="B5" i="82"/>
  <c r="B123" i="81"/>
  <c r="B105" i="81"/>
  <c r="B73" i="81"/>
  <c r="B67" i="81"/>
  <c r="B61" i="81"/>
  <c r="B42" i="81"/>
  <c r="B28" i="81"/>
  <c r="B126" i="81"/>
  <c r="D63" i="81"/>
  <c r="C32" i="81"/>
  <c r="B5" i="81"/>
  <c r="B68" i="120"/>
  <c r="B54" i="120"/>
  <c r="B22" i="120"/>
  <c r="B17" i="120"/>
  <c r="B16" i="120"/>
  <c r="B15" i="120"/>
  <c r="B13" i="120"/>
  <c r="B12" i="120"/>
  <c r="B10" i="120"/>
  <c r="B12" i="92" l="1"/>
  <c r="B12" i="129"/>
  <c r="B12" i="130"/>
  <c r="B12" i="126"/>
  <c r="B12" i="127"/>
  <c r="B12" i="133"/>
  <c r="B12" i="128"/>
  <c r="B12" i="132"/>
  <c r="B12" i="131"/>
  <c r="B12" i="125"/>
  <c r="B15" i="92"/>
  <c r="B16" i="133"/>
  <c r="B16" i="128"/>
  <c r="B16" i="132"/>
  <c r="B16" i="129"/>
  <c r="B16" i="127"/>
  <c r="B16" i="131"/>
  <c r="B16" i="130"/>
  <c r="B16" i="126"/>
  <c r="B16" i="125"/>
  <c r="B16" i="92"/>
  <c r="B17" i="133"/>
  <c r="B17" i="129"/>
  <c r="B17" i="128"/>
  <c r="B17" i="132"/>
  <c r="B17" i="126"/>
  <c r="B17" i="127"/>
  <c r="B17" i="130"/>
  <c r="B17" i="131"/>
  <c r="B17" i="125"/>
  <c r="B4" i="129"/>
  <c r="B4" i="127"/>
  <c r="B4" i="131"/>
  <c r="B4" i="132"/>
  <c r="B4" i="130"/>
  <c r="B4" i="126"/>
  <c r="B4" i="128"/>
  <c r="B4" i="133"/>
  <c r="B4" i="125"/>
  <c r="B13" i="92"/>
  <c r="B13" i="129"/>
  <c r="B13" i="127"/>
  <c r="B13" i="130"/>
  <c r="B13" i="133"/>
  <c r="B13" i="128"/>
  <c r="B13" i="132"/>
  <c r="B13" i="131"/>
  <c r="B13" i="126"/>
  <c r="B13" i="125"/>
  <c r="B14" i="92"/>
  <c r="B15" i="129"/>
  <c r="B15" i="128"/>
  <c r="B15" i="127"/>
  <c r="B15" i="133"/>
  <c r="B15" i="132"/>
  <c r="B15" i="131"/>
  <c r="B15" i="126"/>
  <c r="B15" i="130"/>
  <c r="B15" i="125"/>
  <c r="B10" i="92"/>
  <c r="B10" i="130"/>
  <c r="B10" i="126"/>
  <c r="B10" i="129"/>
  <c r="B10" i="132"/>
  <c r="B10" i="133"/>
  <c r="B10" i="128"/>
  <c r="B10" i="127"/>
  <c r="B10" i="131"/>
  <c r="B10" i="125"/>
  <c r="B5" i="123"/>
  <c r="B5" i="90"/>
  <c r="B5" i="92"/>
  <c r="B5" i="84"/>
  <c r="B4" i="84"/>
  <c r="B4" i="92"/>
  <c r="B4" i="123"/>
  <c r="B4" i="90"/>
  <c r="B6" i="84"/>
  <c r="B6" i="123"/>
  <c r="B6" i="92"/>
  <c r="B6" i="90"/>
  <c r="B5" i="122"/>
  <c r="B5" i="121"/>
  <c r="B5" i="105"/>
  <c r="B12" i="105"/>
  <c r="B12" i="122"/>
  <c r="B12" i="121"/>
  <c r="B13" i="105"/>
  <c r="B13" i="122"/>
  <c r="B13" i="121"/>
  <c r="B15" i="105"/>
  <c r="B15" i="122"/>
  <c r="B15" i="121"/>
  <c r="B4" i="122"/>
  <c r="B4" i="121"/>
  <c r="B16" i="105"/>
  <c r="B16" i="122"/>
  <c r="B16" i="121"/>
  <c r="B10" i="105"/>
  <c r="B10" i="122"/>
  <c r="B10" i="121"/>
  <c r="B17" i="105"/>
  <c r="B17" i="122"/>
  <c r="B17" i="121"/>
  <c r="B6" i="105"/>
  <c r="B6" i="122"/>
  <c r="B6" i="121"/>
  <c r="B4" i="83"/>
  <c r="B4" i="105"/>
  <c r="B5" i="83"/>
  <c r="B6" i="83"/>
  <c r="B6" i="120"/>
  <c r="K37" i="92" l="1"/>
  <c r="J37" i="92"/>
  <c r="I37" i="92"/>
  <c r="H37" i="92"/>
  <c r="G37" i="92"/>
  <c r="B33" i="105"/>
  <c r="B33" i="125" s="1"/>
  <c r="P36" i="120"/>
  <c r="O36" i="120"/>
  <c r="B33" i="122" l="1"/>
  <c r="B33" i="121"/>
  <c r="D40" i="105"/>
  <c r="D40" i="125" s="1"/>
  <c r="D37" i="105"/>
  <c r="D37" i="125" s="1"/>
  <c r="D34" i="105"/>
  <c r="D34" i="125" s="1"/>
  <c r="B36" i="120"/>
  <c r="B37" i="105"/>
  <c r="J27" i="105"/>
  <c r="E52" i="90" l="1"/>
  <c r="B37" i="125"/>
  <c r="D34" i="122"/>
  <c r="D34" i="121"/>
  <c r="B37" i="122"/>
  <c r="B37" i="121"/>
  <c r="D37" i="122"/>
  <c r="D37" i="121"/>
  <c r="D40" i="122"/>
  <c r="D40" i="121"/>
  <c r="H49" i="122"/>
  <c r="G49" i="122"/>
  <c r="D49" i="122"/>
  <c r="E49" i="122" s="1"/>
  <c r="F49" i="122" s="1"/>
  <c r="K41" i="122"/>
  <c r="J41" i="122"/>
  <c r="I41" i="122"/>
  <c r="H41" i="122"/>
  <c r="G41" i="122"/>
  <c r="K40" i="122"/>
  <c r="J40" i="122"/>
  <c r="I40" i="122"/>
  <c r="H40" i="122"/>
  <c r="H42" i="122" s="1"/>
  <c r="G40" i="122"/>
  <c r="G42" i="122" s="1"/>
  <c r="K39" i="122"/>
  <c r="J39" i="122"/>
  <c r="I39" i="122"/>
  <c r="H39" i="122"/>
  <c r="G39" i="122"/>
  <c r="K36" i="122"/>
  <c r="J36" i="122"/>
  <c r="I36" i="122"/>
  <c r="H36" i="122"/>
  <c r="G36" i="122"/>
  <c r="K32" i="122"/>
  <c r="J32" i="122"/>
  <c r="I32" i="122"/>
  <c r="H32" i="122"/>
  <c r="G32" i="122"/>
  <c r="K27" i="122"/>
  <c r="J27" i="122"/>
  <c r="G27" i="122"/>
  <c r="H27" i="122" s="1"/>
  <c r="I27" i="122" s="1"/>
  <c r="H49" i="121"/>
  <c r="G49" i="121"/>
  <c r="D49" i="121"/>
  <c r="E49" i="121" s="1"/>
  <c r="F49" i="121" s="1"/>
  <c r="K41" i="121"/>
  <c r="J41" i="121"/>
  <c r="I41" i="121"/>
  <c r="H41" i="121"/>
  <c r="G41" i="121"/>
  <c r="K40" i="121"/>
  <c r="J40" i="121"/>
  <c r="I40" i="121"/>
  <c r="H40" i="121"/>
  <c r="G40" i="121"/>
  <c r="K39" i="121"/>
  <c r="J39" i="121"/>
  <c r="I39" i="121"/>
  <c r="H39" i="121"/>
  <c r="G39" i="121"/>
  <c r="K36" i="121"/>
  <c r="J36" i="121"/>
  <c r="I36" i="121"/>
  <c r="H36" i="121"/>
  <c r="G36" i="121"/>
  <c r="K32" i="121"/>
  <c r="J32" i="121"/>
  <c r="I32" i="121"/>
  <c r="H32" i="121"/>
  <c r="G32" i="121"/>
  <c r="K27" i="121"/>
  <c r="J27" i="121"/>
  <c r="G27" i="121"/>
  <c r="H27" i="121" s="1"/>
  <c r="I27" i="121" s="1"/>
  <c r="H49" i="105"/>
  <c r="G49" i="105"/>
  <c r="D49" i="105"/>
  <c r="E49" i="105" s="1"/>
  <c r="F49" i="105" s="1"/>
  <c r="B53" i="105"/>
  <c r="B53" i="125" s="1"/>
  <c r="C51" i="105"/>
  <c r="C51" i="125" s="1"/>
  <c r="K42" i="121" l="1"/>
  <c r="I42" i="121"/>
  <c r="J42" i="121"/>
  <c r="I42" i="122"/>
  <c r="J42" i="122"/>
  <c r="K42" i="122"/>
  <c r="G42" i="121"/>
  <c r="H42" i="121"/>
  <c r="C51" i="121"/>
  <c r="C51" i="122"/>
  <c r="B53" i="122"/>
  <c r="B53" i="121"/>
  <c r="B384" i="83" l="1"/>
  <c r="H40" i="105"/>
  <c r="I40" i="105"/>
  <c r="J40" i="105"/>
  <c r="K40" i="105"/>
  <c r="H41" i="105"/>
  <c r="I41" i="105"/>
  <c r="J41" i="105"/>
  <c r="K41" i="105"/>
  <c r="G41" i="105"/>
  <c r="G33" i="92" s="1"/>
  <c r="D31" i="105"/>
  <c r="D31" i="125" s="1"/>
  <c r="G40" i="105"/>
  <c r="G32" i="92" s="1"/>
  <c r="K39" i="105"/>
  <c r="J39" i="105"/>
  <c r="I39" i="105"/>
  <c r="H39" i="105"/>
  <c r="G39" i="105"/>
  <c r="K36" i="105"/>
  <c r="J36" i="105"/>
  <c r="I36" i="105"/>
  <c r="H36" i="105"/>
  <c r="G36" i="105"/>
  <c r="J32" i="105"/>
  <c r="K32" i="105"/>
  <c r="I32" i="105"/>
  <c r="H32" i="105"/>
  <c r="G32" i="105"/>
  <c r="C8" i="80"/>
  <c r="C6" i="80"/>
  <c r="C2" i="80"/>
  <c r="G34" i="92" l="1"/>
  <c r="G50" i="92"/>
  <c r="P15" i="83"/>
  <c r="B15" i="83" s="1"/>
  <c r="P23" i="120"/>
  <c r="B23" i="120" s="1"/>
  <c r="P44" i="81"/>
  <c r="K42" i="105"/>
  <c r="J42" i="105"/>
  <c r="I42" i="105"/>
  <c r="H42" i="105"/>
  <c r="D31" i="122"/>
  <c r="D31" i="121"/>
  <c r="B47" i="133" l="1"/>
  <c r="B47" i="128"/>
  <c r="B47" i="130"/>
  <c r="B47" i="132"/>
  <c r="B47" i="127"/>
  <c r="B47" i="126"/>
  <c r="B47" i="129"/>
  <c r="B47" i="131"/>
  <c r="B47" i="105"/>
  <c r="B47" i="125" s="1"/>
  <c r="B39" i="120"/>
  <c r="D41" i="122"/>
  <c r="D41" i="121"/>
  <c r="D35" i="122"/>
  <c r="D35" i="121"/>
  <c r="D38" i="122"/>
  <c r="D38" i="121"/>
  <c r="B46" i="105"/>
  <c r="B46" i="125" s="1"/>
  <c r="B47" i="122" l="1"/>
  <c r="B47" i="121"/>
  <c r="B46" i="122"/>
  <c r="B46" i="121"/>
  <c r="B40" i="105"/>
  <c r="B40" i="125" s="1"/>
  <c r="B34" i="105"/>
  <c r="G42" i="105"/>
  <c r="B30" i="105"/>
  <c r="B30" i="125" s="1"/>
  <c r="K27" i="105"/>
  <c r="G27" i="105"/>
  <c r="H27" i="105" s="1"/>
  <c r="I27" i="105" s="1"/>
  <c r="B18" i="105"/>
  <c r="E51" i="90" l="1"/>
  <c r="B34" i="125"/>
  <c r="B17" i="92"/>
  <c r="B18" i="125"/>
  <c r="B40" i="122"/>
  <c r="B40" i="121"/>
  <c r="B30" i="122"/>
  <c r="B30" i="121"/>
  <c r="B18" i="122"/>
  <c r="B18" i="121"/>
  <c r="B34" i="122"/>
  <c r="B34" i="121"/>
  <c r="B20" i="122"/>
  <c r="B20" i="121"/>
  <c r="B35" i="92"/>
  <c r="E53" i="90" s="1"/>
  <c r="B26" i="83"/>
  <c r="B49" i="81"/>
  <c r="P28" i="82" l="1"/>
  <c r="O28" i="82"/>
  <c r="B12" i="90"/>
  <c r="B132" i="83"/>
  <c r="B131" i="83"/>
  <c r="B130" i="83"/>
  <c r="J45" i="83"/>
  <c r="G45" i="83"/>
  <c r="E45" i="83"/>
  <c r="C45" i="83"/>
  <c r="K27" i="92" l="1"/>
  <c r="K26" i="92"/>
  <c r="J27" i="92"/>
  <c r="J26" i="92"/>
  <c r="K24" i="92"/>
  <c r="K46" i="92" s="1"/>
  <c r="J24" i="92"/>
  <c r="J46" i="92" s="1"/>
  <c r="K40" i="92"/>
  <c r="P14" i="90"/>
  <c r="O14" i="90"/>
  <c r="J40" i="92"/>
  <c r="J28" i="92" l="1"/>
  <c r="K28" i="92"/>
  <c r="J34" i="90" l="1"/>
  <c r="I34" i="90"/>
  <c r="J137" i="81" l="1"/>
  <c r="K51" i="92" l="1"/>
  <c r="O82" i="92" l="1"/>
  <c r="O68" i="92"/>
  <c r="O356" i="83"/>
  <c r="O308" i="83"/>
  <c r="O268" i="83"/>
  <c r="O198" i="83"/>
  <c r="O134" i="83"/>
  <c r="O70" i="83"/>
  <c r="P82" i="92"/>
  <c r="P68" i="92"/>
  <c r="P356" i="83"/>
  <c r="P341" i="83"/>
  <c r="P328" i="83"/>
  <c r="P268" i="83"/>
  <c r="P198" i="83"/>
  <c r="P134" i="83"/>
  <c r="P115" i="83"/>
  <c r="J51" i="92" l="1"/>
  <c r="G40" i="92" l="1"/>
  <c r="G28" i="92"/>
  <c r="I27" i="92"/>
  <c r="H27" i="92"/>
  <c r="I26" i="92"/>
  <c r="H26" i="92"/>
  <c r="H50" i="92" s="1"/>
  <c r="H28" i="92" l="1"/>
  <c r="I28" i="92"/>
  <c r="B137" i="81" l="1"/>
  <c r="E137" i="81"/>
  <c r="B170" i="83" l="1"/>
  <c r="D43" i="82" l="1"/>
  <c r="B43" i="82"/>
  <c r="D38" i="82"/>
  <c r="B38" i="82"/>
  <c r="D46" i="82"/>
  <c r="B46" i="82"/>
  <c r="E46" i="81" l="1"/>
  <c r="B152" i="83" l="1"/>
  <c r="B149" i="83"/>
  <c r="B96" i="92" l="1"/>
  <c r="B82" i="92"/>
  <c r="B68" i="92"/>
  <c r="B55" i="92"/>
  <c r="F51" i="92"/>
  <c r="B51" i="92"/>
  <c r="F50" i="92"/>
  <c r="B50" i="92"/>
  <c r="G46" i="92"/>
  <c r="B44" i="92"/>
  <c r="I40" i="92"/>
  <c r="H40" i="92"/>
  <c r="B38" i="92"/>
  <c r="D28" i="92"/>
  <c r="D26" i="92"/>
  <c r="B26" i="92"/>
  <c r="G24" i="92"/>
  <c r="H24" i="92" s="1"/>
  <c r="I24" i="92" s="1"/>
  <c r="B22" i="92"/>
  <c r="B19" i="92"/>
  <c r="D32" i="92" l="1"/>
  <c r="D29" i="92"/>
  <c r="D34" i="92"/>
  <c r="D31" i="92"/>
  <c r="D40" i="92"/>
  <c r="D37" i="92"/>
  <c r="D38" i="92"/>
  <c r="D35" i="92"/>
  <c r="G51" i="92"/>
  <c r="H51" i="92"/>
  <c r="I51" i="92"/>
  <c r="H46" i="92"/>
  <c r="I46" i="92" s="1"/>
  <c r="B134" i="83" l="1"/>
  <c r="B128" i="83"/>
  <c r="B99" i="83"/>
  <c r="F34" i="90" l="1"/>
  <c r="B31" i="90"/>
  <c r="B16" i="90"/>
  <c r="G15" i="90"/>
  <c r="F15" i="90"/>
  <c r="E15" i="90"/>
  <c r="D15" i="90"/>
  <c r="C15" i="90"/>
  <c r="B15" i="90"/>
  <c r="B10" i="84"/>
  <c r="B10" i="123" s="1"/>
  <c r="B8" i="84"/>
  <c r="B370" i="83"/>
  <c r="B356" i="83"/>
  <c r="B341" i="83"/>
  <c r="B328" i="83"/>
  <c r="B326" i="83"/>
  <c r="B325" i="83"/>
  <c r="B324" i="83"/>
  <c r="B322" i="83"/>
  <c r="B308" i="83"/>
  <c r="B294" i="83"/>
  <c r="B281" i="83"/>
  <c r="B268" i="83"/>
  <c r="B252" i="83"/>
  <c r="B239" i="83"/>
  <c r="B226" i="83"/>
  <c r="B213" i="83"/>
  <c r="B211" i="83"/>
  <c r="B198" i="83"/>
  <c r="B184" i="83"/>
  <c r="B115" i="83"/>
  <c r="B85" i="83"/>
  <c r="B70" i="83"/>
  <c r="B39" i="83"/>
  <c r="B10" i="83"/>
  <c r="B9" i="83"/>
  <c r="B8" i="83"/>
  <c r="B26" i="82"/>
  <c r="L24" i="82"/>
  <c r="K24" i="82"/>
  <c r="J24" i="82"/>
  <c r="I24" i="82"/>
  <c r="H24" i="82"/>
  <c r="G24" i="82"/>
  <c r="F24" i="82"/>
  <c r="E24" i="82"/>
  <c r="D24" i="82"/>
  <c r="L19" i="82"/>
  <c r="K19" i="82"/>
  <c r="J19" i="82"/>
  <c r="I19" i="82"/>
  <c r="H19" i="82"/>
  <c r="G19" i="82"/>
  <c r="F19" i="82"/>
  <c r="E19" i="82"/>
  <c r="D19" i="82"/>
  <c r="B15" i="82"/>
  <c r="B12" i="82"/>
  <c r="B10" i="82"/>
  <c r="L8" i="82"/>
  <c r="K8" i="82"/>
  <c r="J8" i="82"/>
  <c r="I8" i="82"/>
  <c r="H8" i="82"/>
  <c r="G8" i="82"/>
  <c r="F8" i="82"/>
  <c r="E8" i="82"/>
  <c r="D8" i="82"/>
  <c r="B4" i="120"/>
  <c r="J136" i="81"/>
  <c r="E136" i="81"/>
  <c r="B136" i="81"/>
  <c r="B134" i="81"/>
  <c r="B127" i="81"/>
  <c r="B129" i="81"/>
  <c r="B125" i="81"/>
  <c r="L123" i="81"/>
  <c r="K123" i="81"/>
  <c r="J123" i="81"/>
  <c r="I123" i="81"/>
  <c r="H123" i="81"/>
  <c r="F123" i="81"/>
  <c r="E123" i="81"/>
  <c r="D123" i="81"/>
  <c r="C123" i="81"/>
  <c r="B120" i="81"/>
  <c r="B115" i="81"/>
  <c r="B113" i="81"/>
  <c r="B111" i="81"/>
  <c r="B109" i="81"/>
  <c r="B107" i="81"/>
  <c r="B86" i="81"/>
  <c r="B85" i="81"/>
  <c r="B79" i="81"/>
  <c r="B77" i="81"/>
  <c r="B75" i="81"/>
  <c r="B69" i="81"/>
  <c r="L67" i="81"/>
  <c r="K67" i="81"/>
  <c r="J67" i="81"/>
  <c r="I67" i="81"/>
  <c r="H67" i="81"/>
  <c r="F67" i="81"/>
  <c r="E67" i="81"/>
  <c r="D67" i="81"/>
  <c r="C67" i="81"/>
  <c r="L61" i="81"/>
  <c r="K61" i="81"/>
  <c r="J61" i="81"/>
  <c r="I61" i="81"/>
  <c r="H61" i="81"/>
  <c r="F61" i="81"/>
  <c r="E61" i="81"/>
  <c r="D61" i="81"/>
  <c r="C61" i="81"/>
  <c r="B44" i="81"/>
  <c r="B39" i="81"/>
  <c r="B30" i="81"/>
  <c r="L28" i="81"/>
  <c r="K28" i="81"/>
  <c r="J28" i="81"/>
  <c r="I28" i="81"/>
  <c r="H28" i="81"/>
  <c r="F28" i="81"/>
  <c r="E28" i="81"/>
  <c r="D28" i="81"/>
  <c r="C28" i="81"/>
  <c r="B8" i="120" l="1"/>
  <c r="B8" i="92"/>
  <c r="B9" i="120"/>
  <c r="B9" i="92"/>
  <c r="B14" i="90"/>
  <c r="B5" i="120"/>
  <c r="C16" i="90"/>
  <c r="G16" i="90"/>
  <c r="F16" i="90"/>
  <c r="E16" i="90"/>
  <c r="D16" i="90"/>
  <c r="G34" i="90"/>
  <c r="B9" i="105" l="1"/>
  <c r="B9" i="126"/>
  <c r="B9" i="130"/>
  <c r="B9" i="128"/>
  <c r="B9" i="129"/>
  <c r="B9" i="127"/>
  <c r="B9" i="133"/>
  <c r="B9" i="132"/>
  <c r="B9" i="131"/>
  <c r="B9" i="125"/>
  <c r="B8" i="128"/>
  <c r="B8" i="126"/>
  <c r="B8" i="130"/>
  <c r="B8" i="131"/>
  <c r="B8" i="129"/>
  <c r="B8" i="133"/>
  <c r="B8" i="127"/>
  <c r="B8" i="132"/>
  <c r="B8" i="125"/>
  <c r="B8" i="122"/>
  <c r="B8" i="121"/>
  <c r="B8" i="105"/>
  <c r="B9" i="122"/>
  <c r="B9" i="121"/>
  <c r="H3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06F917F5-DF3D-4FE3-A7E4-2740D27916E7}">
      <text>
        <r>
          <rPr>
            <sz val="9"/>
            <color indexed="81"/>
            <rFont val="Tahoma"/>
            <family val="2"/>
          </rPr>
          <t>If there is more than one type (i.e. dumping for China, dumping &amp; subsidizing for Korea), you must manually modify the Intro paragraph.</t>
        </r>
      </text>
    </comment>
    <comment ref="A17" authorId="0" shapeId="0" xr:uid="{9380B934-508B-4A20-A177-3BA382AC40CD}">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tc={13F04E34-E525-428A-A93A-2764DE2E9770}</author>
  </authors>
  <commentList>
    <comment ref="O1" authorId="0" shapeId="0" xr:uid="{13F04E34-E525-428A-A93A-2764DE2E9770}">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<sst xmlns="http://schemas.openxmlformats.org/spreadsheetml/2006/main" count="1265" uniqueCount="586">
  <si>
    <t>TRANSMISSION DU QUESTIONNAIRE REMPLI</t>
  </si>
  <si>
    <t>Firm Name</t>
  </si>
  <si>
    <t>Firm Address</t>
  </si>
  <si>
    <t>Adresse de l'entreprise</t>
  </si>
  <si>
    <t>Adresse du site Web</t>
  </si>
  <si>
    <t>Name of Authorized Official</t>
  </si>
  <si>
    <t>Nom du représentant autorisé</t>
  </si>
  <si>
    <t>Title of Authorized Official</t>
  </si>
  <si>
    <t>Titre du représentant autorisé</t>
  </si>
  <si>
    <t>E-mail Address</t>
  </si>
  <si>
    <t>Telephone</t>
  </si>
  <si>
    <t>Téléphone</t>
  </si>
  <si>
    <t>Question 1</t>
  </si>
  <si>
    <t xml:space="preserve">Dénomination sociale de l'entreprise </t>
  </si>
  <si>
    <t>Role in the Industry</t>
  </si>
  <si>
    <t>Question 2</t>
  </si>
  <si>
    <t>Question 3</t>
  </si>
  <si>
    <t>Question 4</t>
  </si>
  <si>
    <t>Question 5</t>
  </si>
  <si>
    <t>Question 6</t>
  </si>
  <si>
    <t>Question 7</t>
  </si>
  <si>
    <t>Question 8</t>
  </si>
  <si>
    <t>Question 9</t>
  </si>
  <si>
    <t>Question 10</t>
  </si>
  <si>
    <t>Question 11</t>
  </si>
  <si>
    <t>Provide the names and addresses of other locations, facilities, and outlets in Canada on behalf of which your company is responding.</t>
  </si>
  <si>
    <t>Question 12</t>
  </si>
  <si>
    <t>FIRM INFORMATION</t>
  </si>
  <si>
    <t>RENSEIGNEMENTS SUR L’ENTREPRISE</t>
  </si>
  <si>
    <t>CONFIRMATION DES DONNÉES DÉCLARÉES</t>
  </si>
  <si>
    <t>CERTIFICATION</t>
  </si>
  <si>
    <t>ATTESTATION</t>
  </si>
  <si>
    <t>Website Address</t>
  </si>
  <si>
    <t>PUBLIC COMMENTS</t>
  </si>
  <si>
    <t>Question 13</t>
  </si>
  <si>
    <t>Question 16</t>
  </si>
  <si>
    <t>Question 14</t>
  </si>
  <si>
    <t>Question 15</t>
  </si>
  <si>
    <t>QUESTIONNAIRE DUE DATE</t>
  </si>
  <si>
    <t>DATE D'ÉCHÉANCE DU QUESTIONNAIRE</t>
  </si>
  <si>
    <t>CONFIRMATION OF REPORTED DATA</t>
  </si>
  <si>
    <t>I understand that checking this box constitutes my legally binding signature.</t>
  </si>
  <si>
    <t>Je comprends que le fait de cocher cette case constitue ma signature juridiquement contraignante.</t>
  </si>
  <si>
    <t>Utilisateur final</t>
  </si>
  <si>
    <t>Rôle dans l'industrie</t>
  </si>
  <si>
    <t>Question 19</t>
  </si>
  <si>
    <t>PUBLIC</t>
  </si>
  <si>
    <t>CUSTOMS TARIFF</t>
  </si>
  <si>
    <t>TARIF DES DOUANES</t>
  </si>
  <si>
    <t>SUBMITTING THE QUESTIONNAIRE RESPONSE</t>
  </si>
  <si>
    <t>Fournissez les noms et adresses des autres emplacements, installations et points de vente au Canada au nom de laquelle votre entreprise répond. </t>
  </si>
  <si>
    <t>Adresse de courrier électronique</t>
  </si>
  <si>
    <t>Date</t>
  </si>
  <si>
    <t>End user</t>
  </si>
  <si>
    <t>Provide a brief history of your firm, with particular emphasis on activities regarding the goods.</t>
  </si>
  <si>
    <t>Donnez un bref historique de votre entreprise, en insistant plus particulièrement sur les activités entourant les marchandises.</t>
  </si>
  <si>
    <t>Question 17</t>
  </si>
  <si>
    <t>Question 18</t>
  </si>
  <si>
    <t>Question 20</t>
  </si>
  <si>
    <t>Question 21</t>
  </si>
  <si>
    <t>Question 22</t>
  </si>
  <si>
    <t>Question 23</t>
  </si>
  <si>
    <t>Question 24</t>
  </si>
  <si>
    <t>Question 25</t>
  </si>
  <si>
    <t>COMMENTAIRES PUBLICS</t>
  </si>
  <si>
    <t>Fournissez les stocks et ventes à l'exportation des marchandises importées.</t>
  </si>
  <si>
    <t>PROTECTED COMMENTS</t>
  </si>
  <si>
    <t>Confirm that all information is reported on a calendar-year basis.</t>
  </si>
  <si>
    <t>Confirmez que tous les renseignements déclarés le sont selon l’année civile.</t>
  </si>
  <si>
    <t>Variable</t>
  </si>
  <si>
    <t>English</t>
  </si>
  <si>
    <t>French</t>
  </si>
  <si>
    <t>Data Validation comments</t>
  </si>
  <si>
    <t>Case Number</t>
  </si>
  <si>
    <t>The Goods</t>
  </si>
  <si>
    <t>Due Date</t>
  </si>
  <si>
    <t>UOM (plural)</t>
  </si>
  <si>
    <t>UOM (singular)</t>
  </si>
  <si>
    <t>Trade Level 1 (plural)</t>
  </si>
  <si>
    <t>Product Defn</t>
  </si>
  <si>
    <t>HS Code defn change date</t>
  </si>
  <si>
    <t>HS Codes before change</t>
  </si>
  <si>
    <t>HS Codes after change</t>
  </si>
  <si>
    <t>Français</t>
  </si>
  <si>
    <t>In which language would you prefer to complete this questionnaire?</t>
  </si>
  <si>
    <t>Failure to complete the questionnaire by the due date may result in the Tribunal issuing a production order, pursuant to section 17 of the Canadian International Trade Tribunal Act, to compel the production of a questionnaire response.</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</si>
  <si>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</si>
  <si>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</si>
  <si>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</si>
  <si>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</si>
  <si>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</si>
  <si>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</si>
  <si>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</si>
  <si>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 xml:space="preserve">Product information and a glossary of terms can be found in the Info tab.
</t>
  </si>
  <si>
    <t>Des informations sur le produit et un glossaire de termes sont disponibles dans l'onglet Info.</t>
  </si>
  <si>
    <t xml:space="preserve">Use the AddPub tab if more space is needed.
</t>
  </si>
  <si>
    <t>Utilisez l'onglet AddPub si vous avez besoin de plus d'espace.</t>
  </si>
  <si>
    <t>%</t>
  </si>
  <si>
    <t>Price Premium</t>
  </si>
  <si>
    <t xml:space="preserve"> Majoration du prix</t>
  </si>
  <si>
    <t>Describe how delivery of the goods sold by your firm is paid for.</t>
  </si>
  <si>
    <t>Comments</t>
  </si>
  <si>
    <t>Commentaires</t>
  </si>
  <si>
    <t>Comment 1</t>
  </si>
  <si>
    <t>Commentaire 1</t>
  </si>
  <si>
    <t>Comment 2</t>
  </si>
  <si>
    <t>Commentaire 2</t>
  </si>
  <si>
    <t>Comment 3</t>
  </si>
  <si>
    <t>Commentaire 3</t>
  </si>
  <si>
    <t>Comment 4</t>
  </si>
  <si>
    <t>Commentaire 4</t>
  </si>
  <si>
    <t>Comment 5</t>
  </si>
  <si>
    <t>Commentaire 5</t>
  </si>
  <si>
    <t xml:space="preserve">Use the AddPro tab if more space is needed.
</t>
  </si>
  <si>
    <t>For the questions in this tab, note the following:</t>
  </si>
  <si>
    <t>Pour les questions de cet onglet, notez ce qui suit :</t>
  </si>
  <si>
    <t>Ventes à l'exportation</t>
  </si>
  <si>
    <t>Ending inventory</t>
  </si>
  <si>
    <t>Décrivez les plans de votre entreprise pour gérer les niveaux de stocks au cours des deux prochaines années. Fournissez les motifs et les hypothèses sous-tendant ces objectifs et ces stratégies.</t>
  </si>
  <si>
    <t>For additional details, view the Info tab.</t>
  </si>
  <si>
    <t>Pour plus de détails, consultez l'onglet Info.</t>
  </si>
  <si>
    <t>Indicate your firm's trade level with respect to the goods in Canada:</t>
  </si>
  <si>
    <t>References to "the goods" in this questionnaire refer to:</t>
  </si>
  <si>
    <t>Les références aux « marchandises » dans ce questionnaire font référence à :</t>
  </si>
  <si>
    <t>Describe how delivery of the goods purchased by your firm is paid for.</t>
  </si>
  <si>
    <t>Explain circumstances where Canadian purchasers are willing to pay a price premium for the goods produced in Canada and what the amount of that premium would be.</t>
  </si>
  <si>
    <t xml:space="preserve">Primary Industry 1 </t>
  </si>
  <si>
    <t>Segment de marché 1</t>
  </si>
  <si>
    <t>Primary Industry 2</t>
  </si>
  <si>
    <t>Segment de marché 2</t>
  </si>
  <si>
    <t>Primary Industry 3</t>
  </si>
  <si>
    <t>Segment de marché 3</t>
  </si>
  <si>
    <t>Type</t>
  </si>
  <si>
    <t>Provide your firm's inventories and export sales of imports of the goods.</t>
  </si>
  <si>
    <t>If the volume of ending inventory in Question 1 on the Invent-Stock tab differs from the calculated ending inventory, explain why there is a difference.</t>
  </si>
  <si>
    <t>Les informations publiques/non confidentielles de ce tableau sont automatiquement générées à partir des informations fournies dans les onglets "Imp" et l'onglet "Invent-Stock". Toute modification de ce résumé public doit donc être effectuée dans ces onglets.</t>
  </si>
  <si>
    <t>Select Yes or No</t>
  </si>
  <si>
    <t>Sélectionnez oui ou non</t>
  </si>
  <si>
    <t xml:space="preserve">If your firm has more than one location, facility or outlet, submit a consolidated response to the questionnaire.
</t>
  </si>
  <si>
    <t xml:space="preserve">Si votre entreprise a plus d’un emplacement, d’une installation ou d’un point de vente, transmettez une réponse consolidée au questionnaire.
</t>
  </si>
  <si>
    <t xml:space="preserve">When submitting the completed questionnaire using the secure E-filing service, designate the questionnaire as confidential. Note that the information in the public (blue) tabs in your questionnaire will be treated as public information.
</t>
  </si>
  <si>
    <t>Retournez le questionnaire rempli en utilisant l’une des options suivantes :</t>
  </si>
  <si>
    <t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t>
  </si>
  <si>
    <t>Net delivered selling value</t>
  </si>
  <si>
    <t>Valeur de vente nette rendue</t>
  </si>
  <si>
    <t>Net delivered purchase value (laid-in cost)</t>
  </si>
  <si>
    <t>Describe whether there is seasonality in the Canadian market for the goods. Describe any seasonal patterns in your firm's imports, inventory or sales of imports in Canada.</t>
  </si>
  <si>
    <t>Décrivez s'il y a une saisonnalité sur le marché canadien pour les marchandises. Décrivez les tendances saisonnières dans les importations, les stocks ou les ventes d’importations de votre entreprise au Canada.</t>
  </si>
  <si>
    <t>Expliquez les changements que vous prévoyez voir sur le marché canadien et sur d’autres marchés mondiaux pour les marchandises au cours des deux prochaines années en ce qui concerne la demande, les prix, les volumes d’importation ou tout autre facteur.</t>
  </si>
  <si>
    <t>Difference between ending inventory in Question 1 on the Invent-Stock tab and the calculated ending inventory</t>
  </si>
  <si>
    <t>GLOSSAIRE</t>
  </si>
  <si>
    <t/>
  </si>
  <si>
    <t xml:space="preserve">Questions relating to this questionnaire should be directed to:
</t>
  </si>
  <si>
    <t xml:space="preserve">Toutes les questions relatives au présent questionnaire doivent être adressées à :
</t>
  </si>
  <si>
    <t>Dénomination sociale 
(en français et en anglais, le cas échéant)</t>
  </si>
  <si>
    <t>Si le questionnaire n’est pas rempli dans les délais impartis, le Tribunal peut rendre une ordonnance de production, aux termes de l’article  17 de la Loi sur le Tribunal canadien du commerce extérieur, afin d’exiger la production d’une réponse au questionnaire.</t>
  </si>
  <si>
    <t>Dans quelle langue préférez-vous remplir ce questionnaire?</t>
  </si>
  <si>
    <t>Nature of association</t>
  </si>
  <si>
    <t>Décrivez comment les coûts de livraison des marchandises achetées par votre entreprise sont payés.</t>
  </si>
  <si>
    <t>Décrivez comment les coûts de livraison des marchandises vendues par votre entreprise sont payés.</t>
  </si>
  <si>
    <t>Expliquez les circonstances dans lesquelles les acheteurs canadiens sont prêts à payer un prix plus élevé pour les marchandises produites au Canada. Quel serait le montant de ce supplément?</t>
  </si>
  <si>
    <t>Indiquez le niveau commercial de votre entreprise en ce qui concerne les marchandises au Canada :</t>
  </si>
  <si>
    <t>Si votre entreprise désire ajouter des commentaires concernant vos réponses, vous les inscrivez ici. Indiquez à quelle question se rapportent vos commentaires.</t>
  </si>
  <si>
    <t>Describe your firm’s plans to manage inventory levels, in the next two years. Provide the rationale and assumptions underlying these strategies and objectives.</t>
  </si>
  <si>
    <t>COMMENTAIRES PROTÉGÉS</t>
  </si>
  <si>
    <t>Confirmez que toutes les valeurs déclarées dans ce questionnaire sont en dollars canadiens.</t>
  </si>
  <si>
    <t>Confirm that all values reported in this questionnaire are in Canadian dollars.</t>
  </si>
  <si>
    <t>Maximum length reached. Please use the AddPro tab to add further info. | La limite maximale de caractères est atteinte. SVP utiliser l'onglet AddPro pour ajouter plus d'information.</t>
  </si>
  <si>
    <t>Maximum length reached. Please use the AddPub tab to add further info. | La limite maximale de caractères est atteinte. SVP utiliser l'onglet AddPub pour ajouter plus d'information.</t>
  </si>
  <si>
    <t>1000 character limit | limite de 1000 caractères</t>
  </si>
  <si>
    <t>Broker or trader</t>
  </si>
  <si>
    <t>Courtier ou commerçant</t>
  </si>
  <si>
    <t>A</t>
  </si>
  <si>
    <t>Int period 1</t>
  </si>
  <si>
    <t>Int period 2</t>
  </si>
  <si>
    <t>Should your firm wish to add any comments related to its responses, submit them here. Be sure to indicate the applicable question number.</t>
  </si>
  <si>
    <t>Imports in Canada</t>
  </si>
  <si>
    <t>Sales in Canada</t>
  </si>
  <si>
    <t>CAD</t>
  </si>
  <si>
    <t>Explain any changes you expect to see in the Canadian market and in other markets globally for the goods over the next two years with respect to demand, prices, import volumes or any other factor.</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</si>
  <si>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</si>
  <si>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</si>
  <si>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Firm Name (In English and French, if applicable)</t>
  </si>
  <si>
    <t>Trade Level 2 (plural)</t>
  </si>
  <si>
    <t>Date of change</t>
  </si>
  <si>
    <t>Explain any impacts on these outlooks should the finding or order be continued or rescinded. Provide documents, or the names of documents, such as studies or articles in trade journals, that support your firm's statement.</t>
  </si>
  <si>
    <t>Expliquez les effets possibles sur ces perspectives advenant la prorogation ou l’annulation des conclusions ou de l'ordonnance. Fournissez des documents, ou les noms de documents, tels que des études ou des articles dans des revues spécialisées, qui appuient la déclaration de votre entreprise.</t>
  </si>
  <si>
    <t xml:space="preserve">Imports </t>
  </si>
  <si>
    <t>Importations</t>
  </si>
  <si>
    <t xml:space="preserve">• Veuillez indiquer seulement les ventes effectuées à partir des importations de votre entreprise. Les ventes de marchandises achetées auprès de producteurs canadiens doivent être exclues. </t>
  </si>
  <si>
    <t>• Report all sales to Canadian and foreign associated firms.</t>
  </si>
  <si>
    <t>• Déclarez toutes les ventes aux entreprises associées canadiennes et étrangères.</t>
  </si>
  <si>
    <t>• Report all sales as of the date of shipment to the customer or the customer’s warehouse.</t>
  </si>
  <si>
    <t>• Déclarez toutes les ventes à compter de la date de l’expédition au client ou à son entrepôt.</t>
  </si>
  <si>
    <t>• Report all values in Canadian dollars.</t>
  </si>
  <si>
    <t>• Déclarez toutes les valeurs en dollars canadiens.</t>
  </si>
  <si>
    <t>Describe the method used to value your firm's sales to Canadian or foreign associated firms.</t>
  </si>
  <si>
    <t>Décrivez la méthode utilisée pour déterminer la valeur des ventes de votre entreprise à ses entreprises associées au Canada et/ou à l’étranger.</t>
  </si>
  <si>
    <t>Provide your firm’s strategies and objectives for the next two years with respect to the purchases of the goods made in Canada. Provide the rationale and assumptions underlying these strategies and objectives.</t>
  </si>
  <si>
    <t>Fournissez les stratégies et les objectifs de votre entreprise pour les deux prochaines années en ce qui concerne les achats de marchandises fabriquées au Canada. Fournir la justification et les hypothèses qui sous-tendent ces stratégies et objectifs.</t>
  </si>
  <si>
    <t>Provide your firm’s strategies and objectives for the next two years with respect to imports and sales of imports of the goods. Provide the rationale and assumptions underlying these strategies and objectives.</t>
  </si>
  <si>
    <t>Fournissez les stratégies et les objectifs de votre entreprise pour les deux prochaines années en ce qui concerne les importations et les ventes de marchandises importées. Fournir la justification et les hypothèses qui sous-tendent ces stratégies et objectifs.</t>
  </si>
  <si>
    <t>Importations au Canada</t>
  </si>
  <si>
    <t>Ventes au Canada</t>
  </si>
  <si>
    <t>Utilisez l'onglet AddPro si vous avez besoin de plus d'espace.</t>
  </si>
  <si>
    <t>First Year of POR</t>
  </si>
  <si>
    <t>Last Year of POR</t>
  </si>
  <si>
    <t>INTRODUCTION</t>
  </si>
  <si>
    <t>LANGUAGE PREFERENCE | PRÉFÉRENCE LINGUISTIQUE</t>
  </si>
  <si>
    <t>2. E-mail to citt-tcce@tribunal.gc.ca should you accept the associated risks and you are filing information that belongs to your firm only.</t>
  </si>
  <si>
    <t>2. Par courriel à l'adresse tcce-citt@tribunal.gc.ca si vous acceptez les risques connexes et vous transmettez des renseignements qui sont ceux de votre entreprise seulement.</t>
  </si>
  <si>
    <t>QUESTIONS</t>
  </si>
  <si>
    <t>DO YOU NEED TO COMPLETE THIS QUESTIONNAIRE?</t>
  </si>
  <si>
    <t>FAILURE TO COMPLETE QUESTIONNAIRE</t>
  </si>
  <si>
    <t>QUESTIONNAIRE NON REMPLI</t>
  </si>
  <si>
    <t>QUESTIONNAIRE À L'INTENTION DES IMPORTATEURS</t>
  </si>
  <si>
    <t>QUESTIONNAIRE OUTLINE</t>
  </si>
  <si>
    <t>APERÇU DU QUESTIONNAIRE</t>
  </si>
  <si>
    <t>ADDITIONAL PRODUCT INFORMATION</t>
  </si>
  <si>
    <t>RENSEIGNEMENTS ADDITIONNELS SUR LE PRODUIT</t>
  </si>
  <si>
    <t>Additional Product Info</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</si>
  <si>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t>
  </si>
  <si>
    <t>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t>
  </si>
  <si>
    <t>GLOSSARY</t>
  </si>
  <si>
    <t>Les marchandises sont généralement classées dans le Tarif des douanes sous les numéros suivants du Système harmonisé de désignation et de codification des marchandises (SH) :</t>
  </si>
  <si>
    <t>DEFINITION OF "THE GOODS"</t>
  </si>
  <si>
    <t>LA DÉFINITION "DES MARCHANDISES"</t>
  </si>
  <si>
    <t>Last Day of POR</t>
  </si>
  <si>
    <t>Important notes for formatting</t>
  </si>
  <si>
    <t>Insert and merge rows where needed to expand height of text boxes.</t>
  </si>
  <si>
    <t>La valeur de vos ventes après déduction des escomptes au comptant, des remises sur quantité et des escomptes reportés, des rabais, des taxes, des ristournes et des primes, qu’ils soient indiqués ou non sur la facture. Incluez le coût de livraison.</t>
  </si>
  <si>
    <t>The value of your purchases net of all discounts (cash, quantity or deferred), allowances, taxes, rebates and incentives, whether or not shown on the invoice. It includes delivery costs (freight, handling, and insurance) to your Canadian warehouse and, where applicable, all import costs such as customs and other duties (including anti-dumping and countervailing duties), brokerage fees and surcharges.</t>
  </si>
  <si>
    <t xml:space="preserve">La valeur de tous vos achats après déduction des escomptes au comptant, des remises sur quantité et des escomptes reportés, des rabais, des taxes, des ristournes et des primes, qu’ils soient indiqués ou non sur la facture. Veuillez inclure tous les coûts de livraison (fret, manutention et assurance) à votre entrepôt canadien et, le cas échéant, tous les frais d’importation, comme les droits de douane et autres (y compris les droits antidumping et compensateurs), les frais de courtage et les suppléments. </t>
  </si>
  <si>
    <t>The following questions refer to the goods as defined in the product description on the Intro tab.</t>
  </si>
  <si>
    <t>Les questions suivantes font référence aux marchandises comme définies dans la description du produit de l'onglet Intro.</t>
  </si>
  <si>
    <t>GENERAL FIRM INFORMATION</t>
  </si>
  <si>
    <t>INFORMATIONS GÉNÉRALES SUR L'ENTREPRISE</t>
  </si>
  <si>
    <t>PRODUCER INTERACTIONS</t>
  </si>
  <si>
    <t>INTERACTIONS AVEC LES PRODUCTEURS</t>
  </si>
  <si>
    <t>IMPORTATION</t>
  </si>
  <si>
    <t>MARKET CHARACTERISTICS OF THE GOODS</t>
  </si>
  <si>
    <t>CARACTÉRISTIQUES DU MARCHÉ DES MARCHANDISES</t>
  </si>
  <si>
    <t>SALES</t>
  </si>
  <si>
    <t>VENTES</t>
  </si>
  <si>
    <t>MARKETS</t>
  </si>
  <si>
    <t>MARCHÉS</t>
  </si>
  <si>
    <t>PROTECTED</t>
  </si>
  <si>
    <t>PROTÉGÉ</t>
  </si>
  <si>
    <t>PURCHASES</t>
  </si>
  <si>
    <t>ACHATS</t>
  </si>
  <si>
    <t>Countries for Tabs</t>
  </si>
  <si>
    <t>IMPORTS AND SALES</t>
  </si>
  <si>
    <t>Related firms</t>
  </si>
  <si>
    <t>Entreprises affiliées</t>
  </si>
  <si>
    <t>Delivery Cost (%)</t>
  </si>
  <si>
    <t>Coût de livraison (%)</t>
  </si>
  <si>
    <t>net delivered purchase value (CAD)</t>
  </si>
  <si>
    <t>valeur d'achat nette rendue (CAD)</t>
  </si>
  <si>
    <t>Beginning inventory</t>
  </si>
  <si>
    <t>Stock d'ouverture</t>
  </si>
  <si>
    <t>Export sales</t>
  </si>
  <si>
    <t>GENERAL</t>
  </si>
  <si>
    <t>GÉNÉRAL</t>
  </si>
  <si>
    <t>Note: Public/non-confidential information in this table is automatically generated from the information provided in the "Imp" tabs and "Invent-Stock" tab. Any changes to this public summary must therefore be made in those tabs.</t>
  </si>
  <si>
    <t>IMPORTATIONS ET VENTES</t>
  </si>
  <si>
    <t>United States of America</t>
  </si>
  <si>
    <t>États-Unis d'Amérique</t>
  </si>
  <si>
    <t>Other countries</t>
  </si>
  <si>
    <t>Total sales of imports in Canada</t>
  </si>
  <si>
    <t>Ventes totales d'importations au Canada</t>
  </si>
  <si>
    <t>US</t>
  </si>
  <si>
    <t>Analyst 1</t>
  </si>
  <si>
    <t>Analyst 2</t>
  </si>
  <si>
    <t xml:space="preserve">Other countries include: </t>
  </si>
  <si>
    <t xml:space="preserve">Autres pays incluent : </t>
  </si>
  <si>
    <t>• Report only sales from your firm’s imports. Sales of purchased goods from Canadian producers must be excluded.</t>
  </si>
  <si>
    <t>INVENTORIES AND EXPORT SALES</t>
  </si>
  <si>
    <t>STOCKS ET VENTES À L'EXPORTATION</t>
  </si>
  <si>
    <t>Distributor</t>
  </si>
  <si>
    <t>Distributeur</t>
  </si>
  <si>
    <t>Drop down lists</t>
  </si>
  <si>
    <t>Public Question 1</t>
  </si>
  <si>
    <t>Yes</t>
  </si>
  <si>
    <t>Oui</t>
  </si>
  <si>
    <t>No</t>
  </si>
  <si>
    <t>Non</t>
  </si>
  <si>
    <t>If no, explain.</t>
  </si>
  <si>
    <t>Si non, expliquez.</t>
  </si>
  <si>
    <t>DEVEZ-VOUS REMPLIR CE QUESTIONNAIRE?</t>
  </si>
  <si>
    <t>Valeur d’achat nette rendue (coût de revient)</t>
  </si>
  <si>
    <t xml:space="preserve">The exporter handles delivery, and the cost is built into the price. </t>
  </si>
  <si>
    <t xml:space="preserve">The exporter handles delivery, but charges your firm separately for it. </t>
  </si>
  <si>
    <t>L'exportateur s'occupe de la livraison et les frais de livraison sont inclus dans le prix de vente.</t>
  </si>
  <si>
    <t>L'exportateur s'occupe de la livraison mais les frais de livraison sont facturés séparément à votre entreprise.</t>
  </si>
  <si>
    <t>La livraison et ses frais sont pris en charge par votre entreprise.</t>
  </si>
  <si>
    <t>June 30</t>
  </si>
  <si>
    <t>30 juin</t>
  </si>
  <si>
    <t>Jan-Jun 2025</t>
  </si>
  <si>
    <t>valeur de vente nette rendue (CAD)</t>
  </si>
  <si>
    <t>Type d'affiliation</t>
  </si>
  <si>
    <t>Stock de clôture</t>
  </si>
  <si>
    <t>Si le volume du stock de clôture à la question 1 sur l'onglet Invent-Stock diffère du stock de clôture calculé, expliquez pourquoi il y a une différence.</t>
  </si>
  <si>
    <t>Différence entre le stock de clôture à la question 1 sur l'onglet Invent-Stock et le stock de clôture calculé</t>
  </si>
  <si>
    <t>Confirm that all data reported in this questionnaire pertain to the goods as defined in the "Intro" tab.</t>
  </si>
  <si>
    <t>Confirmez que toutes les données déclarées dans ce questionnaire concernent les marchandises telles que définies dans l’onglet « Intro ».</t>
  </si>
  <si>
    <t>Tab and Question</t>
  </si>
  <si>
    <t>Onglet et question</t>
  </si>
  <si>
    <t>les pays sujets</t>
  </si>
  <si>
    <t>SVP accorder ces mots : "défini/définis/définie/définies"; "originaire/originaires"; "exporté/exportés/exportée/exportées" selon le(s) mot(s) utilisé(s) pour décrire les biens couverts par ce RR (soit avec "les marchandises" (féminin pluriel) ou avec la définition de ces marchandises)</t>
  </si>
  <si>
    <t>i.e. columns B-L should be 160 pixels each.</t>
  </si>
  <si>
    <t>When adding or modifying columns, please ensure the total of all column widths in a tab equals 1760 pixels to allow for consistent scaling when exported to PDF.</t>
  </si>
  <si>
    <t>Using data provided in Question 1 on the country tabs with the data provided in Question 1 on the Invent-Stock tab, the questionnaire calculates ending inventory as follows:</t>
  </si>
  <si>
    <t>En utilisant les données fournies à la question 1 sur les onglets des pays avec les données fournies à la question 1 sur l'onglet Invent-Stock, le questionnaire calcule le stock de clôture comme suit :</t>
  </si>
  <si>
    <t xml:space="preserve">Your firm arranges and pays for delivery directly. </t>
  </si>
  <si>
    <t>hiddenc</t>
  </si>
  <si>
    <t>Subject Countries (incl. French pronouns: de la, du, des)</t>
  </si>
  <si>
    <t>janv-juin 2025</t>
  </si>
  <si>
    <t>dumping</t>
  </si>
  <si>
    <t>Delivery costs</t>
  </si>
  <si>
    <t>Coûts de livraison</t>
  </si>
  <si>
    <t>The value of your sales net of all discounts (cash, quantity or deferred), allowances, taxes, rebates and incentives, whether or not shown on the invoice. It includes all delivery costs.</t>
  </si>
  <si>
    <t>The costs of freight, handling, and insurance to your Canadian warehouse and, where applicable, all import costs such as customs and other duties (including anti-dumping and countervailing duties), brokerage fees and surcharges.</t>
  </si>
  <si>
    <t xml:space="preserve">Les coûts de fret, manutention et assurance à votre entrepôt canadien et, le cas échéant, tous les frais d’importation, comme les droits de douane et autres (y compris les droits antidumping et compensateurs), les frais de courtage et les suppléments. </t>
  </si>
  <si>
    <t>net delivered selling value (CAD)</t>
  </si>
  <si>
    <t xml:space="preserve">Your firm handles delivery, and the cost is built into the price. </t>
  </si>
  <si>
    <t>Votre entreprise s'occupe de la livraison et les frais de livraison sont inclus dans le prix de vente.</t>
  </si>
  <si>
    <t xml:space="preserve">Your firm handles delivery, but charges the purchaser separately for it. </t>
  </si>
  <si>
    <t>Votre entreprise s'occupe de la livraison mais les frais de livraison sont facturés séparément à l’acheteur.</t>
  </si>
  <si>
    <t xml:space="preserve">The purchaser arranges and pays for delivery directly. </t>
  </si>
  <si>
    <t>La livraison et ses frais sont pris en charge par l’acheteur.</t>
  </si>
  <si>
    <t>Intro, Confirm</t>
  </si>
  <si>
    <t>Select all that apply</t>
  </si>
  <si>
    <t>Sélectionnez tout ce qui s'applique</t>
  </si>
  <si>
    <t>The goods are commonly classified in the Customs Tariff under the following Harmonized Commodity Description and Coding System (HS) numbers:</t>
  </si>
  <si>
    <t>Confirm that all the sources of imports (countries) of the goods have been reported in this questionnaire.</t>
  </si>
  <si>
    <t>Confirmez que toutes les sources d'importations (pays) des marchandises ont été déclarées dans ce questionnaire.</t>
  </si>
  <si>
    <t>If your firm is a distributor, indicate the primary industries in which the goods are sold.</t>
  </si>
  <si>
    <t>Si votre entreprise est un distributeur, indiquez dans quels segments de marché ces marchandises sont vendues.</t>
  </si>
  <si>
    <t>If your firm is an end user, indicate your primary industries.</t>
  </si>
  <si>
    <t>Si votre entreprise est un utilisateur final, indiquez vos segments de marché.</t>
  </si>
  <si>
    <t>AA</t>
  </si>
  <si>
    <t>Provide the average percentage of net delivered selling values that is represented by delivery costs.</t>
  </si>
  <si>
    <t>Indiquez le pourcentage moyen des valeurs de vente nettes livrées qui représente les frais de livraison.</t>
  </si>
  <si>
    <t>If the percentages changed between periods, please provide the reason.</t>
  </si>
  <si>
    <t>Si les pourcentages ont changé d'une période à l'autre, veuillez en indiquer la raison.</t>
  </si>
  <si>
    <t>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t>
  </si>
  <si>
    <t>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t>
  </si>
  <si>
    <t>Imports</t>
  </si>
  <si>
    <t xml:space="preserve">Provide your firm's imports and sales of imports of the goods originating in: </t>
  </si>
  <si>
    <t xml:space="preserve">Indiquez les importations et les ventes de marchandises de votre entreprise originaires de : </t>
  </si>
  <si>
    <t>If no, explain why import data indicates that you imported using the HS numbers listed on the Info tab during this period.</t>
  </si>
  <si>
    <t>Si non, expliquez pourquoi les données d'importation indiquent que vous avez importé en utilisant les numéros SH énumérés dans l'onglet Info au cours de cette période.</t>
  </si>
  <si>
    <t>Sales of imports in Canada</t>
  </si>
  <si>
    <t>Ventes d'importations au Canada</t>
  </si>
  <si>
    <t>CONTACT INFORMATION OF THE PERSON WHO COMPLETED THIS QUESTIONNAIRE</t>
  </si>
  <si>
    <t>COORDONNÉES DE LA PERSONNE QUI A REMPLI LE QUESTIONNAIRE</t>
  </si>
  <si>
    <t>Name</t>
  </si>
  <si>
    <t>Nom</t>
  </si>
  <si>
    <t>Title</t>
  </si>
  <si>
    <t>Titre</t>
  </si>
  <si>
    <t>Adresse courriel</t>
  </si>
  <si>
    <t>Tonnes</t>
  </si>
  <si>
    <t>Tonne</t>
  </si>
  <si>
    <t>HS codes/Codes SH</t>
  </si>
  <si>
    <t>le dumping</t>
  </si>
  <si>
    <t>Is your firm registered as a non-resident importer with the Canada Revenue Agency?</t>
  </si>
  <si>
    <t>Votre entreprise est-elle enregistrée auprès de l'Agence du revenu du Canada en tant qu'un importateur non-résident ?</t>
  </si>
  <si>
    <t>IMPORTER QUESTIONNAIRE | QUESTIONNAIRE À L'INTENTION DES IMPORTATEURS</t>
  </si>
  <si>
    <t>IMPORTER QUESTIONNAIRE</t>
  </si>
  <si>
    <t>*In tab name, use standard ISO 3-letter country codes to reduce length of tab titles
RR: Imp-Subject → Imp-CHN, Imp-TWN</t>
  </si>
  <si>
    <t>*Adjust decimal points in tables as needed.</t>
  </si>
  <si>
    <t>RR-2026-002 &amp; RR-2026-003</t>
  </si>
  <si>
    <t>concrete reinforcing bar</t>
  </si>
  <si>
    <t>barres d'armature pour béton</t>
  </si>
  <si>
    <t>Jan-Jun 2026</t>
  </si>
  <si>
    <t>janv-juin 2026</t>
  </si>
  <si>
    <t>October 9, 2026</t>
  </si>
  <si>
    <t>9 octobre 2026</t>
  </si>
  <si>
    <t>Thy Dao</t>
  </si>
  <si>
    <t>thy.dao@tribunal.gc.ca</t>
  </si>
  <si>
    <t>613-558-6438</t>
  </si>
  <si>
    <t>William Phan</t>
  </si>
  <si>
    <t>william.phan@tribunal.gc.ca</t>
  </si>
  <si>
    <t>343-543-7269</t>
  </si>
  <si>
    <t>Hot-rolled deformed steel concrete reinforcing bar in straight lengths or coils, commonly identified as rebar, in various diameters up to and including 56.4 millimeters, in various finishes, excluding plain round bar and fabricated rebar products. Also excluded is 10 mm diameter (10M) rebar produced to meet the requirements of CSA G30 18.09 (or equivalent standards) that is coated to meet the requirements of epoxy standard ASTM A775/A 775M 04a (or equivalent standards) in lengths from 1 foot (30.48 cm) up to and including 8 feet (243.84 cm).</t>
  </si>
  <si>
    <t>7213.10.00.11, 7213.10.00.12, 7213.10.00.13, 7213.10.00.90, 7214.20.00.11, 7214.20.00.12, 7214.20.00.13, 7214.20.00.14, 7214.20.00.21, 7214.20.00.22, 7214.20.00.23, 7214.20.00.24, 7214.20.00.31, 7214.20.00.32, 7214.20.00.33, 7214.20.00.34, 7214.20.00.90, 7215.90.00.20, 7215.90.00.30, 7227.90.00.50, 7228.30.00.51, 7228.30.00.52, 7228.30.00.53</t>
  </si>
  <si>
    <t>Subject Country/Pays sujet 1</t>
  </si>
  <si>
    <t>Subject Country/Pays sujet 2</t>
  </si>
  <si>
    <t>Subject Country/Pays sujet 3</t>
  </si>
  <si>
    <t>Subject Country/Pays sujet 4</t>
  </si>
  <si>
    <t>Subject Country/Pays sujet 5</t>
  </si>
  <si>
    <t>Subject Country/Pays sujet 6</t>
  </si>
  <si>
    <t>Subject Country/Pays sujet 7</t>
  </si>
  <si>
    <t>Subject Country/Pays sujet 8</t>
  </si>
  <si>
    <t>Subject Country/Pays sujet 9</t>
  </si>
  <si>
    <t>Algeria</t>
  </si>
  <si>
    <t>Algérie</t>
  </si>
  <si>
    <t>Egypt</t>
  </si>
  <si>
    <t>Indonesia</t>
  </si>
  <si>
    <t>Italy</t>
  </si>
  <si>
    <t>Singapore</t>
  </si>
  <si>
    <t>Vietnam</t>
  </si>
  <si>
    <t>Oman</t>
  </si>
  <si>
    <t>Russia</t>
  </si>
  <si>
    <t>Malaysia</t>
  </si>
  <si>
    <t>Indonésie</t>
  </si>
  <si>
    <t>Italie</t>
  </si>
  <si>
    <t>Malaisie</t>
  </si>
  <si>
    <t>Singapour</t>
  </si>
  <si>
    <t>Russie</t>
  </si>
  <si>
    <t>Égypte</t>
  </si>
  <si>
    <t>Other findings</t>
  </si>
  <si>
    <t>China, Korea, Türkiye, Belarus, Chinese Taipei, Hong Kong, Japan, Portugal, Spain, Bulgaria, Thailand (excluding goods exported from Thai Steel Profile Public Company Limited), United Arab Emirates</t>
  </si>
  <si>
    <t>Chine, Corée, Türkiye, Bélarus, Taipei chinois, Hong Kong, Japon, Portugal, Espagne, Bulgarie, Thaïlande (à l’exclusion de marchandises exportées par Thai Steel Profile Public Company Limited), Émirats arabes unis</t>
  </si>
  <si>
    <t>Other countries (including goods exported from Thailand from Thai Steel Profile Public Company Limited)</t>
  </si>
  <si>
    <t>Autres pays (y compris les marchandises exportées de Thaïlande par Thai Steel Profile Public Company Limited)</t>
  </si>
  <si>
    <t>Your firm sold the goods, without modification, to members of the public (i.e. you are a retailer).</t>
  </si>
  <si>
    <t>Votre entreprise a vendu les marchandises, sans modification, à des particuliers (c'est-à-dire vous êtes un détaillant).</t>
  </si>
  <si>
    <t>Your firm sold the goods, without modification, to other businesses (i.e. you are a distributor of the goods).</t>
  </si>
  <si>
    <t>Votre entreprise a vendu les marchandises, sans modification, à d'autres entreprises (c'est-à-dire vous êtes un distributeur des marchandises).</t>
  </si>
  <si>
    <t>Your firm used the goods in the production of a different product which you then sold (i.e. you are an end user of the goods).</t>
  </si>
  <si>
    <t>Votre entreprise a utilisé les marchandises dans la production d'un produit différent que vous avez ensuite vendu (c'est-à-dire vous êtes un utilisateur final des marchandises).</t>
  </si>
  <si>
    <t>Your firm used the goods for its own purposes and the goods were not sold in any capacity (i.e. you are an end user of the goods).</t>
  </si>
  <si>
    <t>Votre entreprise a utilisé les marchandises à ses propres fins et les marchandises n'ont été vendues sous aucune forme (c'est-à-dire vous êtes un utilisateur final des marchandises).</t>
  </si>
  <si>
    <t>Barres d’armature crénelées pour béton en acier, laminées à chaud, en longueurs droites ou sous forme de bobines, souvent identifiées comme armature, de différents diamètres jusqu’à 56,4 millimètres inclusivement, de finitions différentes, excluant les barres rondes ordinaires et les produits de barres d’armature fabriqués. Sont aussi exclues les armatures d’un diamètre de 10 mm (10M) produites selon la norme CSA G30 18.09 (ou selon des normes équivalentes) et revêtues de résine époxyde selon la norme ASTM A775/A 775M 04a (ou selon des normes équivalentes) en longueurs de 1 pied (30,48 cm) jusques et y compris 8 pieds (243,84 cm).</t>
  </si>
  <si>
    <t>https://www.cbsa-asfc.gc.ca/sima-lmsi/i-e/rb32020/rb32020-in-eng.html#toc4-2</t>
  </si>
  <si>
    <t>https://www.cbsa-asfc.gc.ca/sima-lmsi/i-e/rb32020/rb32020-in-fra.html#toc4-2</t>
  </si>
  <si>
    <t>https://www.cbsa-asfc.gc.ca/sima-lmsi/i-e/rb42020/rb42020-fd-eng.html#toc5-2</t>
  </si>
  <si>
    <t>https://www.cbsa-asfc.gc.ca/sima-lmsi/i-e/rb42020/rb42020-fd-fra.html#toc5-2</t>
  </si>
  <si>
    <t>Company:</t>
  </si>
  <si>
    <t>Respondent Type:</t>
  </si>
  <si>
    <t>Activity:</t>
  </si>
  <si>
    <t>Country:</t>
  </si>
  <si>
    <t>Subject/Non:</t>
  </si>
  <si>
    <t>Other Country:</t>
  </si>
  <si>
    <t>Trade Level:</t>
  </si>
  <si>
    <t>Sales To:</t>
  </si>
  <si>
    <t>2023</t>
  </si>
  <si>
    <t>2024</t>
  </si>
  <si>
    <t>2025</t>
  </si>
  <si>
    <t>I 2025</t>
  </si>
  <si>
    <t>I 2026</t>
  </si>
  <si>
    <t>Importer   |  Importateurs</t>
  </si>
  <si>
    <t>Imports from  |  Importations de</t>
  </si>
  <si>
    <t>Algeria  |  Algérie</t>
  </si>
  <si>
    <t>Subject</t>
  </si>
  <si>
    <t>-</t>
  </si>
  <si>
    <t>Egypt  |  Égypte</t>
  </si>
  <si>
    <t>Indonesia  |  Indonésie</t>
  </si>
  <si>
    <t>Italy  |  Italie</t>
  </si>
  <si>
    <t>Malaysia  |  Malaisie</t>
  </si>
  <si>
    <t>Singapore  |  Singapour</t>
  </si>
  <si>
    <t>Russian Federation  |  Fédération de Russie</t>
  </si>
  <si>
    <t>Other countries with measures in force  |  Autres pays ayant des mesures en vigueur</t>
  </si>
  <si>
    <t>Non-subject</t>
  </si>
  <si>
    <t>United States  |  États-Unis</t>
  </si>
  <si>
    <t>Other Countries  |  Autres pays</t>
  </si>
  <si>
    <t>Sales to | Ventes à</t>
  </si>
  <si>
    <t>From Imports</t>
  </si>
  <si>
    <t>Export Sales |  Ventes à l'exportation</t>
  </si>
  <si>
    <t>Respondent</t>
  </si>
  <si>
    <t>Resp. Type</t>
  </si>
  <si>
    <t>Trade Level</t>
  </si>
  <si>
    <t>de minimis</t>
  </si>
  <si>
    <t>Subject &amp; NS #</t>
  </si>
  <si>
    <t>Source</t>
  </si>
  <si>
    <t>Other
Countries</t>
  </si>
  <si>
    <t>Inquiry Type</t>
  </si>
  <si>
    <t>Transaction</t>
  </si>
  <si>
    <t>Sales to:</t>
  </si>
  <si>
    <t>VOL  - 2023</t>
  </si>
  <si>
    <t>VOL  - 2024</t>
  </si>
  <si>
    <t>VOL  - 2025</t>
  </si>
  <si>
    <t>VOL - Q  - 
2025</t>
  </si>
  <si>
    <t>VOL  - Q
2026</t>
  </si>
  <si>
    <t>VAL  - 2023</t>
  </si>
  <si>
    <t>VAL  - 2024</t>
  </si>
  <si>
    <t>VAL  - 2025</t>
  </si>
  <si>
    <t>VAL  - Q
2025</t>
  </si>
  <si>
    <t>VAL  - Q
2026</t>
  </si>
  <si>
    <t>UV  - 2023</t>
  </si>
  <si>
    <t>UV  - 2024</t>
  </si>
  <si>
    <t>UV  - 2025</t>
  </si>
  <si>
    <t>UV  - Q
2025</t>
  </si>
  <si>
    <t>UV  - Q
2026</t>
  </si>
  <si>
    <t>DEL  - 2023</t>
  </si>
  <si>
    <t>DEL  - 2024</t>
  </si>
  <si>
    <t>DEL  - 2025</t>
  </si>
  <si>
    <t>DEL  - Q
2025</t>
  </si>
  <si>
    <t>DEL  - Q
2026</t>
  </si>
  <si>
    <t>2 - Importer</t>
  </si>
  <si>
    <t>Significant</t>
  </si>
  <si>
    <t>1 - Algeria</t>
  </si>
  <si>
    <t>Dumping</t>
  </si>
  <si>
    <t>Imp</t>
  </si>
  <si>
    <t>Imp-Sls</t>
  </si>
  <si>
    <t>2 - Egypt</t>
  </si>
  <si>
    <t>3 - Indonesia</t>
  </si>
  <si>
    <t>4 - Italy</t>
  </si>
  <si>
    <t>5 - Malaysia</t>
  </si>
  <si>
    <t>6 - Signapore</t>
  </si>
  <si>
    <t>7 - Vietnam</t>
  </si>
  <si>
    <t>8 - Oman</t>
  </si>
  <si>
    <t>9 - Russia</t>
  </si>
  <si>
    <t>Insignificant</t>
  </si>
  <si>
    <t>10 - Measures</t>
  </si>
  <si>
    <t>Non-Subject</t>
  </si>
  <si>
    <t>11 - USA</t>
  </si>
  <si>
    <t xml:space="preserve">United States  |  États-Unis </t>
  </si>
  <si>
    <t>12 - Other</t>
  </si>
  <si>
    <t>Algeria, Egypt, Indonesia, Italy, Malaysia, Singapore, Vietnam, Oman and Russia</t>
  </si>
  <si>
    <t>de l’Algérie, de l’Égypte, de l’Indonésie, de l’Italie, de la Malaisie, de Singapour, du Vietnam, d’Oman et de la Russie</t>
  </si>
  <si>
    <t>distributors / service centres</t>
  </si>
  <si>
    <t>distributeurs / centres de services</t>
  </si>
  <si>
    <t>end users / fabricators</t>
  </si>
  <si>
    <t>utilisateurs finals / transformateurs</t>
  </si>
  <si>
    <t>• If your firm is an end user or a fabricator, your firm does not need to report sales of imports or inventories of imports.</t>
  </si>
  <si>
    <t>• Si votre entreprise est un utilisateur final ou un transformateur, elle n’a pas besoin de déclarer ses ventes d’importations ou ses stocks d’importations.</t>
  </si>
  <si>
    <t>1 - Distributor/Service centre</t>
  </si>
  <si>
    <t>2 - End user/Fabricator</t>
  </si>
  <si>
    <t>Distributors/Service centres  |  Distributeurs/Centres de services</t>
  </si>
  <si>
    <t>Firm Type</t>
  </si>
  <si>
    <t>Product</t>
  </si>
  <si>
    <t>Importer</t>
  </si>
  <si>
    <t>I-2025</t>
  </si>
  <si>
    <t>I-2026</t>
  </si>
  <si>
    <t>End users/Fabricators  |  Utilisateurs finals/Transformateurs</t>
  </si>
  <si>
    <t>Respondant</t>
  </si>
  <si>
    <t>Sheet/Comment</t>
  </si>
  <si>
    <t>Question</t>
  </si>
  <si>
    <t>Answer</t>
  </si>
  <si>
    <t>Version</t>
  </si>
  <si>
    <t>Q2</t>
  </si>
  <si>
    <t>Q4</t>
  </si>
  <si>
    <t>Q5</t>
  </si>
  <si>
    <t>Q6</t>
  </si>
  <si>
    <t>Q7</t>
  </si>
  <si>
    <t>Q8</t>
  </si>
  <si>
    <t>Q9a</t>
  </si>
  <si>
    <t>Q9b</t>
  </si>
  <si>
    <t>Q9c</t>
  </si>
  <si>
    <t>Q10</t>
  </si>
  <si>
    <t>Q11</t>
  </si>
  <si>
    <t>Q12</t>
  </si>
  <si>
    <t>Q13</t>
  </si>
  <si>
    <t>Q14</t>
  </si>
  <si>
    <t>Q15</t>
  </si>
  <si>
    <t>Q16</t>
  </si>
  <si>
    <t>Q17</t>
  </si>
  <si>
    <t>Q18</t>
  </si>
  <si>
    <t>Q19</t>
  </si>
  <si>
    <t>Q20</t>
  </si>
  <si>
    <t>Q21</t>
  </si>
  <si>
    <t>Q22</t>
  </si>
  <si>
    <t>Q23</t>
  </si>
  <si>
    <t>Q24</t>
  </si>
  <si>
    <t>Q25</t>
  </si>
  <si>
    <t>AddPub1</t>
  </si>
  <si>
    <t>AddPub2</t>
  </si>
  <si>
    <t>AddPub3</t>
  </si>
  <si>
    <t>AddPub4</t>
  </si>
  <si>
    <t>AddPub5</t>
  </si>
  <si>
    <t>Pro</t>
  </si>
  <si>
    <t>Q1</t>
  </si>
  <si>
    <t>Q3</t>
  </si>
  <si>
    <t>Invent</t>
  </si>
  <si>
    <t>AddPro1</t>
  </si>
  <si>
    <t>AddPro2</t>
  </si>
  <si>
    <t>AddPro3</t>
  </si>
  <si>
    <t>AddPro4</t>
  </si>
  <si>
    <t>AddPro5</t>
  </si>
  <si>
    <t>DZA</t>
  </si>
  <si>
    <t>EGY</t>
  </si>
  <si>
    <t>IDN</t>
  </si>
  <si>
    <t>ITA</t>
  </si>
  <si>
    <t>MYS</t>
  </si>
  <si>
    <t>SGP</t>
  </si>
  <si>
    <t>VNM</t>
  </si>
  <si>
    <t>OMN</t>
  </si>
  <si>
    <t>RUS</t>
  </si>
  <si>
    <t>Measures•Mesures</t>
  </si>
  <si>
    <t>US•ÉU</t>
  </si>
  <si>
    <t>Other•Autre</t>
  </si>
  <si>
    <t>Public</t>
  </si>
  <si>
    <t>Confirm</t>
  </si>
  <si>
    <t>If not, explain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</si>
</sst>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1009]d\-mmm\-yy;@"/>
    <numFmt numFmtId="167" formatCode="_(* #,##0_);_(* \(#,##0\);_(* &quot;-&quot;??_);_(@_)"/>
    <numFmt numFmtId="168" formatCode="_-* #,##0_-;\-* #,##0_-;_-* &quot;-&quot;??_-;_-@_-"/>
  </numFmts>
  <fonts count="68" x14ac:knownFonts="1">
    <font>
      <sz val="11"/>
      <color theme="1"/>
      <name val="Calibri"/>
      <family val="2"/>
      <scheme val="minor"/>
    </font>
    <font>
      <sz val="11"/>
      <color theme="1"/>
      <name val="Calibri"/>
      <family val="2"/>
      <scheme val="minor"/>
    </font>
    <font>
      <sz val="10.5"/>
      <color theme="0"/>
      <name val="Calibri"/>
      <family val="2"/>
      <scheme val="minor"/>
    </font>
    <font>
      <sz val="10.5"/>
      <color theme="0"/>
      <name val="Calibri"/>
      <family val="2"/>
    </font>
    <font>
      <sz val="10.5"/>
      <color theme="1"/>
      <name val="Calibri"/>
      <family val="2"/>
      <scheme val="minor"/>
    </font>
    <font>
      <sz val="10.5"/>
      <name val="Calibri"/>
      <family val="2"/>
      <scheme val="minor"/>
    </font>
    <font>
      <b/>
      <sz val="10.5"/>
      <name val="Calibri"/>
      <family val="2"/>
      <scheme val="minor"/>
    </font>
    <font>
      <b/>
      <sz val="10.5"/>
      <color theme="1"/>
      <name val="Calibri"/>
      <family val="2"/>
      <scheme val="minor"/>
    </font>
    <font>
      <sz val="10"/>
      <color theme="0"/>
      <name val="Calibri"/>
      <family val="2"/>
      <scheme val="minor"/>
    </font>
    <font>
      <sz val="10"/>
      <color theme="1"/>
      <name val="Calibri"/>
      <family val="2"/>
      <scheme val="minor"/>
    </font>
    <font>
      <b/>
      <sz val="10"/>
      <color theme="1"/>
      <name val="Calibri"/>
      <family val="2"/>
      <scheme val="minor"/>
    </font>
    <font>
      <sz val="9"/>
      <name val="Times New Roman"/>
      <family val="1"/>
    </font>
    <font>
      <sz val="10"/>
      <color rgb="FF9C0006"/>
      <name val="Calibri"/>
      <family val="2"/>
      <scheme val="minor"/>
    </font>
    <font>
      <b/>
      <sz val="10"/>
      <color rgb="FFFA7D00"/>
      <name val="Calibri"/>
      <family val="2"/>
      <scheme val="minor"/>
    </font>
    <font>
      <b/>
      <sz val="10"/>
      <color theme="0"/>
      <name val="Calibri"/>
      <family val="2"/>
      <scheme val="minor"/>
    </font>
    <font>
      <b/>
      <sz val="12"/>
      <name val="Times New Roman"/>
      <family val="1"/>
    </font>
    <font>
      <sz val="10"/>
      <name val="Arial"/>
      <family val="2"/>
    </font>
    <font>
      <sz val="11"/>
      <color indexed="8"/>
      <name val="Calibri"/>
      <family val="2"/>
    </font>
    <font>
      <sz val="11"/>
      <color theme="1"/>
      <name val="Calibri"/>
      <family val="2"/>
    </font>
    <font>
      <sz val="10"/>
      <color indexed="8"/>
      <name val="Arial"/>
      <family val="2"/>
    </font>
    <font>
      <sz val="10"/>
      <color theme="1"/>
      <name val="Times New Roman"/>
      <family val="2"/>
    </font>
    <font>
      <sz val="8"/>
      <name val="Courier"/>
      <family val="3"/>
    </font>
    <font>
      <sz val="10"/>
      <name val="Times New Roman"/>
      <family val="1"/>
    </font>
    <font>
      <sz val="10"/>
      <color theme="1"/>
      <name val="Arial"/>
      <family val="2"/>
    </font>
    <font>
      <i/>
      <sz val="10"/>
      <color rgb="FF7F7F7F"/>
      <name val="Calibri"/>
      <family val="2"/>
      <scheme val="minor"/>
    </font>
    <font>
      <sz val="10"/>
      <color rgb="FF006100"/>
      <name val="Calibri"/>
      <family val="2"/>
      <scheme val="minor"/>
    </font>
    <font>
      <sz val="10"/>
      <color rgb="FF3F3F76"/>
      <name val="Calibri"/>
      <family val="2"/>
      <scheme val="minor"/>
    </font>
    <font>
      <sz val="10"/>
      <color rgb="FFFA7D00"/>
      <name val="Calibri"/>
      <family val="2"/>
      <scheme val="minor"/>
    </font>
    <font>
      <sz val="10"/>
      <color rgb="FF9C6500"/>
      <name val="Calibri"/>
      <family val="2"/>
      <scheme val="minor"/>
    </font>
    <font>
      <sz val="8"/>
      <name val="Arial"/>
      <family val="2"/>
    </font>
    <font>
      <sz val="12"/>
      <name val="Helv"/>
    </font>
    <font>
      <sz val="12"/>
      <color theme="1"/>
      <name val="Times New Roman"/>
      <family val="2"/>
    </font>
    <font>
      <b/>
      <sz val="10"/>
      <color rgb="FF3F3F3F"/>
      <name val="Calibri"/>
      <family val="2"/>
      <scheme val="minor"/>
    </font>
    <font>
      <b/>
      <sz val="14"/>
      <name val="Times New Roman"/>
      <family val="1"/>
    </font>
    <font>
      <sz val="10"/>
      <color rgb="FFFF0000"/>
      <name val="Calibri"/>
      <family val="2"/>
      <scheme val="minor"/>
    </font>
    <font>
      <b/>
      <sz val="10"/>
      <name val="Times New Roman"/>
      <family val="1"/>
    </font>
    <font>
      <sz val="10.5"/>
      <color theme="1"/>
      <name val="Calibri"/>
      <family val="2"/>
    </font>
    <font>
      <sz val="10.5"/>
      <name val="Calibri"/>
      <family val="2"/>
    </font>
    <font>
      <b/>
      <sz val="10.5"/>
      <color theme="1"/>
      <name val="Calibri"/>
      <family val="2"/>
    </font>
    <font>
      <sz val="10.5"/>
      <color rgb="FF000000"/>
      <name val="Calibri"/>
      <family val="2"/>
      <scheme val="minor"/>
    </font>
    <font>
      <b/>
      <sz val="10.5"/>
      <color rgb="FF000000"/>
      <name val="Calibri"/>
      <family val="2"/>
      <scheme val="minor"/>
    </font>
    <font>
      <b/>
      <sz val="10.5"/>
      <color theme="0"/>
      <name val="Calibri"/>
      <family val="2"/>
      <scheme val="minor"/>
    </font>
    <font>
      <sz val="8"/>
      <name val="Calibri"/>
      <family val="2"/>
      <scheme val="minor"/>
    </font>
    <font>
      <u/>
      <sz val="10.5"/>
      <color rgb="FF0070C0"/>
      <name val="Calibri"/>
      <family val="2"/>
      <scheme val="minor"/>
    </font>
    <font>
      <b/>
      <sz val="10.5"/>
      <name val="Calibri"/>
      <family val="2"/>
    </font>
    <font>
      <b/>
      <sz val="16"/>
      <color rgb="FF000000"/>
      <name val="Calibri"/>
      <family val="2"/>
      <scheme val="minor"/>
    </font>
    <font>
      <u/>
      <sz val="11"/>
      <color theme="10"/>
      <name val="Calibri"/>
      <family val="2"/>
      <scheme val="minor"/>
    </font>
    <font>
      <u/>
      <sz val="10.5"/>
      <color theme="10"/>
      <name val="Calibri"/>
      <family val="2"/>
      <scheme val="minor"/>
    </font>
    <font>
      <sz val="10.5"/>
      <color rgb="FF000000"/>
      <name val="Calibri"/>
      <family val="2"/>
    </font>
    <font>
      <b/>
      <u/>
      <sz val="10.5"/>
      <color theme="1"/>
      <name val="Calibri"/>
      <family val="2"/>
      <scheme val="minor"/>
    </font>
    <font>
      <b/>
      <sz val="12"/>
      <name val="Calibri"/>
      <family val="2"/>
      <scheme val="minor"/>
    </font>
    <font>
      <b/>
      <sz val="12"/>
      <color theme="1"/>
      <name val="Calibri"/>
      <family val="2"/>
      <scheme val="minor"/>
    </font>
    <font>
      <u/>
      <sz val="10.5"/>
      <color theme="1"/>
      <name val="Calibri"/>
      <family val="2"/>
      <scheme val="minor"/>
    </font>
    <font>
      <sz val="10.5"/>
      <color indexed="8"/>
      <name val="Calibri"/>
      <family val="2"/>
      <scheme val="minor"/>
    </font>
    <font>
      <sz val="10.5"/>
      <color rgb="FFFF0000"/>
      <name val="Calibri"/>
      <family val="2"/>
      <scheme val="minor"/>
    </font>
    <font>
      <b/>
      <sz val="9"/>
      <color indexed="81"/>
      <name val="Tahoma"/>
      <family val="2"/>
    </font>
    <font>
      <sz val="10.5"/>
      <color theme="4" tint="-0.249977111117893"/>
      <name val="Calibri"/>
      <family val="2"/>
      <scheme val="minor"/>
    </font>
    <font>
      <sz val="9"/>
      <color indexed="81"/>
      <name val="Tahoma"/>
      <family val="2"/>
    </font>
    <font>
      <sz val="9"/>
      <color theme="1"/>
      <name val="Calibri"/>
      <family val="2"/>
      <scheme val="minor"/>
    </font>
    <font>
      <b/>
      <u/>
      <sz val="10"/>
      <color theme="0"/>
      <name val="Cambria"/>
      <family val="2"/>
      <scheme val="major"/>
    </font>
    <font>
      <b/>
      <sz val="9"/>
      <color theme="0"/>
      <name val="Cambria"/>
      <family val="2"/>
      <scheme val="major"/>
    </font>
    <font>
      <b/>
      <sz val="10"/>
      <color theme="0"/>
      <name val="Cambria"/>
      <family val="2"/>
      <scheme val="major"/>
    </font>
    <font>
      <b/>
      <u/>
      <sz val="9"/>
      <color theme="0"/>
      <name val="Cambria"/>
      <family val="2"/>
      <scheme val="major"/>
    </font>
    <font>
      <b/>
      <sz val="9"/>
      <name val="Calibri"/>
      <family val="2"/>
      <scheme val="minor"/>
    </font>
    <font>
      <sz val="9"/>
      <name val="Calibri"/>
      <family val="2"/>
      <scheme val="minor"/>
    </font>
    <font>
      <b/>
      <u/>
      <sz val="10"/>
      <color theme="0"/>
      <name val="Calibri"/>
      <family val="2"/>
      <scheme val="minor"/>
    </font>
    <font>
      <sz val="10"/>
      <name val="Calibri"/>
      <family val="2"/>
      <scheme val="minor"/>
    </font>
    <font>
      <b/>
      <sz val="9"/>
      <color theme="0"/>
      <name val="Calibri"/>
      <family val="2"/>
      <scheme val="minor"/>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tint="-0.14996795556505021"/>
        <bgColor indexed="64"/>
      </patternFill>
    </fill>
    <fill>
      <patternFill patternType="solid">
        <fgColor rgb="FFFFFFFF"/>
        <bgColor indexed="64"/>
      </patternFill>
    </fill>
    <fill>
      <patternFill patternType="solid">
        <fgColor rgb="FFDCE6F1"/>
        <bgColor rgb="FF000000"/>
      </patternFill>
    </fill>
    <fill>
      <patternFill patternType="solid">
        <fgColor rgb="FFFFC000"/>
        <bgColor indexed="64"/>
      </patternFill>
    </fill>
    <fill>
      <patternFill patternType="solid">
        <fgColor rgb="FFA9D08E"/>
        <bgColor indexed="64"/>
      </patternFill>
    </fill>
    <fill>
      <patternFill patternType="solid">
        <fgColor rgb="FFE2EFDA"/>
        <bgColor indexed="64"/>
      </patternFill>
    </fill>
    <fill>
      <patternFill patternType="solid">
        <fgColor theme="9" tint="0.59999389629810485"/>
        <bgColor indexed="64"/>
      </patternFill>
    </fill>
  </fills>
  <borders count="7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thin">
        <color auto="1"/>
      </left>
      <right style="thin">
        <color auto="1"/>
      </right>
      <top/>
      <bottom/>
      <diagonal/>
    </border>
    <border>
      <left style="thin">
        <color auto="1"/>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auto="1"/>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style="thin">
        <color auto="1"/>
      </left>
      <right/>
      <top style="thin">
        <color theme="0" tint="-0.499984740745262"/>
      </top>
      <bottom/>
      <diagonal/>
    </border>
    <border>
      <left style="thin">
        <color auto="1"/>
      </left>
      <right/>
      <top/>
      <bottom style="thin">
        <color theme="0" tint="-0.499984740745262"/>
      </bottom>
      <diagonal/>
    </border>
    <border>
      <left/>
      <right style="thin">
        <color auto="1"/>
      </right>
      <top style="thin">
        <color theme="0" tint="-0.499984740745262"/>
      </top>
      <bottom/>
      <diagonal/>
    </border>
    <border>
      <left/>
      <right style="thin">
        <color auto="1"/>
      </right>
      <top/>
      <bottom style="thin">
        <color theme="0" tint="-0.499984740745262"/>
      </bottom>
      <diagonal/>
    </border>
    <border>
      <left style="thin">
        <color auto="1"/>
      </left>
      <right style="thin">
        <color theme="0" tint="-0.499984740745262"/>
      </right>
      <top style="thin">
        <color theme="0" tint="-0.499984740745262"/>
      </top>
      <bottom/>
      <diagonal/>
    </border>
    <border>
      <left style="thin">
        <color theme="0" tint="-0.499984740745262"/>
      </left>
      <right style="thin">
        <color auto="1"/>
      </right>
      <top style="thin">
        <color theme="0" tint="-0.499984740745262"/>
      </top>
      <bottom/>
      <diagonal/>
    </border>
    <border>
      <left style="thin">
        <color auto="1"/>
      </left>
      <right style="thin">
        <color theme="0" tint="-0.499984740745262"/>
      </right>
      <top/>
      <bottom/>
      <diagonal/>
    </border>
    <border>
      <left style="thin">
        <color theme="0" tint="-0.499984740745262"/>
      </left>
      <right style="thin">
        <color auto="1"/>
      </right>
      <top/>
      <bottom/>
      <diagonal/>
    </border>
    <border>
      <left style="thin">
        <color auto="1"/>
      </left>
      <right style="thin">
        <color theme="0" tint="-0.499984740745262"/>
      </right>
      <top/>
      <bottom style="thin">
        <color theme="0" tint="-0.499984740745262"/>
      </bottom>
      <diagonal/>
    </border>
    <border>
      <left style="thin">
        <color theme="0" tint="-0.499984740745262"/>
      </left>
      <right style="thin">
        <color auto="1"/>
      </right>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auto="1"/>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auto="1"/>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top/>
      <bottom style="thin">
        <color auto="1"/>
      </bottom>
      <diagonal/>
    </border>
    <border>
      <left style="thin">
        <color rgb="FF808080"/>
      </left>
      <right style="thin">
        <color rgb="FF808080"/>
      </right>
      <top style="thin">
        <color rgb="FF808080"/>
      </top>
      <bottom style="thin">
        <color rgb="FF808080"/>
      </bottom>
      <diagonal/>
    </border>
    <border>
      <left/>
      <right style="thin">
        <color theme="0" tint="-0.499984740745262"/>
      </right>
      <top style="thin">
        <color auto="1"/>
      </top>
      <bottom style="thin">
        <color auto="1"/>
      </bottom>
      <diagonal/>
    </border>
    <border>
      <left/>
      <right style="thin">
        <color indexed="64"/>
      </right>
      <top style="thin">
        <color theme="0" tint="-0.499984740745262"/>
      </top>
      <bottom style="thin">
        <color theme="0" tint="-0.499984740745262"/>
      </bottom>
      <diagonal/>
    </border>
    <border>
      <left style="thin">
        <color auto="1"/>
      </left>
      <right style="thin">
        <color theme="0" tint="-0.499984740745262"/>
      </right>
      <top/>
      <bottom style="thin">
        <color auto="1"/>
      </bottom>
      <diagonal/>
    </border>
    <border>
      <left style="thin">
        <color theme="0" tint="-0.499984740745262"/>
      </left>
      <right style="thin">
        <color theme="0" tint="-0.499984740745262"/>
      </right>
      <top style="medium">
        <color theme="0" tint="-0.499984740745262"/>
      </top>
      <bottom/>
      <diagonal/>
    </border>
    <border>
      <left/>
      <right style="thin">
        <color theme="0" tint="-0.499984740745262"/>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dashDot">
        <color indexed="64"/>
      </right>
      <top/>
      <bottom/>
      <diagonal/>
    </border>
    <border>
      <left style="medium">
        <color indexed="64"/>
      </left>
      <right style="medium">
        <color indexed="64"/>
      </right>
      <top style="medium">
        <color indexed="64"/>
      </top>
      <bottom/>
      <diagonal/>
    </border>
    <border>
      <left style="thin">
        <color auto="1"/>
      </left>
      <right/>
      <top/>
      <bottom style="medium">
        <color indexed="64"/>
      </bottom>
      <diagonal/>
    </border>
    <border>
      <left/>
      <right style="dashDot">
        <color indexed="64"/>
      </right>
      <top/>
      <bottom style="medium">
        <color indexed="64"/>
      </bottom>
      <diagonal/>
    </border>
    <border>
      <left/>
      <right style="dashDot">
        <color indexed="64"/>
      </right>
      <top style="medium">
        <color indexed="64"/>
      </top>
      <bottom/>
      <diagonal/>
    </border>
  </borders>
  <cellStyleXfs count="25690">
    <xf numFmtId="0" fontId="0" fillId="0" borderId="0"/>
    <xf numFmtId="37" fontId="11" fillId="0" borderId="16">
      <alignment horizontal="right"/>
    </xf>
    <xf numFmtId="0" fontId="9"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9"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9"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9"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9"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9"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9"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9"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9"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9"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12" fillId="3" borderId="0" applyNumberFormat="0" applyBorder="0" applyAlignment="0" applyProtection="0"/>
    <xf numFmtId="0" fontId="13" fillId="6" borderId="1" applyNumberFormat="0" applyAlignment="0" applyProtection="0"/>
    <xf numFmtId="0" fontId="14" fillId="7" borderId="4" applyNumberFormat="0" applyAlignment="0" applyProtection="0"/>
    <xf numFmtId="37" fontId="15" fillId="0" borderId="0">
      <alignment horizontal="left"/>
    </xf>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5" fontId="18"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8" fillId="0" borderId="0" applyFont="0" applyFill="0" applyBorder="0" applyAlignment="0" applyProtection="0"/>
    <xf numFmtId="43" fontId="17"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8"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165"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1" fillId="0" borderId="0" applyFont="0" applyFill="0" applyBorder="0" applyAlignment="0" applyProtection="0"/>
    <xf numFmtId="165" fontId="20" fillId="0" borderId="0" applyFont="0" applyFill="0" applyBorder="0" applyAlignment="0" applyProtection="0"/>
    <xf numFmtId="43" fontId="1"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3" fontId="19" fillId="0" borderId="0" applyFont="0" applyFill="0" applyBorder="0" applyAlignment="0" applyProtection="0"/>
    <xf numFmtId="165" fontId="19" fillId="0" borderId="0" applyFont="0" applyFill="0" applyBorder="0" applyAlignment="0" applyProtection="0"/>
    <xf numFmtId="43"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3" fontId="19" fillId="0" borderId="0" applyFont="0" applyFill="0" applyBorder="0" applyAlignment="0" applyProtection="0"/>
    <xf numFmtId="165" fontId="19" fillId="0" borderId="0" applyFont="0" applyFill="0" applyBorder="0" applyAlignment="0" applyProtection="0"/>
    <xf numFmtId="43" fontId="19" fillId="0" borderId="0" applyFont="0" applyFill="0" applyBorder="0" applyAlignment="0" applyProtection="0"/>
    <xf numFmtId="165" fontId="19"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164" fontId="23"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23" fillId="0" borderId="0" applyFont="0" applyFill="0" applyBorder="0" applyAlignment="0" applyProtection="0"/>
    <xf numFmtId="44" fontId="19"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23"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16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16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0" fontId="24" fillId="0" borderId="0" applyNumberFormat="0" applyFill="0" applyBorder="0" applyAlignment="0" applyProtection="0"/>
    <xf numFmtId="0" fontId="25" fillId="2" borderId="0" applyNumberFormat="0" applyBorder="0" applyAlignment="0" applyProtection="0"/>
    <xf numFmtId="37" fontId="22" fillId="0" borderId="15"/>
    <xf numFmtId="37" fontId="22" fillId="0" borderId="15"/>
    <xf numFmtId="37" fontId="22" fillId="0" borderId="18"/>
    <xf numFmtId="37" fontId="22" fillId="0" borderId="18"/>
    <xf numFmtId="0" fontId="26" fillId="5" borderId="1" applyNumberFormat="0" applyAlignment="0" applyProtection="0"/>
    <xf numFmtId="0" fontId="27" fillId="0" borderId="3" applyNumberFormat="0" applyFill="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8" fillId="4" borderId="0" applyNumberFormat="0" applyBorder="0" applyAlignment="0" applyProtection="0"/>
    <xf numFmtId="166"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37" fontId="29" fillId="0" borderId="0"/>
    <xf numFmtId="0" fontId="20" fillId="0" borderId="0"/>
    <xf numFmtId="0" fontId="22" fillId="0" borderId="0"/>
    <xf numFmtId="0" fontId="16" fillId="0" borderId="0"/>
    <xf numFmtId="0" fontId="16" fillId="0" borderId="0"/>
    <xf numFmtId="0" fontId="30"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22" fillId="0" borderId="0"/>
    <xf numFmtId="166" fontId="16" fillId="0" borderId="0"/>
    <xf numFmtId="166" fontId="16" fillId="0" borderId="0"/>
    <xf numFmtId="0" fontId="9" fillId="0" borderId="0"/>
    <xf numFmtId="0" fontId="31" fillId="0" borderId="0"/>
    <xf numFmtId="0" fontId="16"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6"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6" fillId="0" borderId="0"/>
    <xf numFmtId="37"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0" fontId="18" fillId="0" borderId="0"/>
    <xf numFmtId="0" fontId="18" fillId="0" borderId="0"/>
    <xf numFmtId="0" fontId="18" fillId="0" borderId="0"/>
    <xf numFmtId="0" fontId="18" fillId="0" borderId="0"/>
    <xf numFmtId="37" fontId="16" fillId="0" borderId="0"/>
    <xf numFmtId="0" fontId="18" fillId="0" borderId="0"/>
    <xf numFmtId="0" fontId="30" fillId="0" borderId="0"/>
    <xf numFmtId="0" fontId="1" fillId="0" borderId="0"/>
    <xf numFmtId="0" fontId="1" fillId="0" borderId="0"/>
    <xf numFmtId="0" fontId="1" fillId="0" borderId="0"/>
    <xf numFmtId="0" fontId="1" fillId="0" borderId="0"/>
    <xf numFmtId="0" fontId="1" fillId="0" borderId="0"/>
    <xf numFmtId="0" fontId="18" fillId="0" borderId="0"/>
    <xf numFmtId="37" fontId="16" fillId="0" borderId="0"/>
    <xf numFmtId="0" fontId="9" fillId="0" borderId="0"/>
    <xf numFmtId="0" fontId="19" fillId="0" borderId="0"/>
    <xf numFmtId="0" fontId="18" fillId="0" borderId="0"/>
    <xf numFmtId="0" fontId="9" fillId="0" borderId="0"/>
    <xf numFmtId="0" fontId="1" fillId="0" borderId="0"/>
    <xf numFmtId="0" fontId="1" fillId="0" borderId="0"/>
    <xf numFmtId="0" fontId="1" fillId="0" borderId="0"/>
    <xf numFmtId="0" fontId="1" fillId="0" borderId="0"/>
    <xf numFmtId="0" fontId="1" fillId="0" borderId="0"/>
    <xf numFmtId="37" fontId="16" fillId="0" borderId="0"/>
    <xf numFmtId="37" fontId="16" fillId="0" borderId="0"/>
    <xf numFmtId="37"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37" fontId="16" fillId="0" borderId="0"/>
    <xf numFmtId="37" fontId="16" fillId="0" borderId="0"/>
    <xf numFmtId="0" fontId="23" fillId="0" borderId="0"/>
    <xf numFmtId="0" fontId="23" fillId="0" borderId="0"/>
    <xf numFmtId="0" fontId="1" fillId="0" borderId="0"/>
    <xf numFmtId="0" fontId="1" fillId="0" borderId="0"/>
    <xf numFmtId="0" fontId="1" fillId="0" borderId="0"/>
    <xf numFmtId="0" fontId="1" fillId="0" borderId="0"/>
    <xf numFmtId="37"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9" fillId="0" borderId="0"/>
    <xf numFmtId="0" fontId="23" fillId="0" borderId="0"/>
    <xf numFmtId="166" fontId="19"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166" fontId="16" fillId="0" borderId="0"/>
    <xf numFmtId="0" fontId="16"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9"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9" fillId="8" borderId="5" applyNumberFormat="0" applyFont="0" applyAlignment="0" applyProtection="0"/>
    <xf numFmtId="0" fontId="32" fillId="6" borderId="2" applyNumberFormat="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0"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37" fontId="22" fillId="0" borderId="0"/>
    <xf numFmtId="166" fontId="33" fillId="0" borderId="0">
      <alignment horizontal="centerContinuous"/>
    </xf>
    <xf numFmtId="0" fontId="33" fillId="0" borderId="0">
      <alignment horizontal="centerContinuous"/>
    </xf>
    <xf numFmtId="0" fontId="10" fillId="0" borderId="6" applyNumberFormat="0" applyFill="0" applyAlignment="0" applyProtection="0"/>
    <xf numFmtId="0" fontId="34" fillId="0" borderId="0" applyNumberFormat="0" applyFill="0" applyBorder="0" applyAlignment="0" applyProtection="0"/>
    <xf numFmtId="166" fontId="35" fillId="0" borderId="0" applyAlignment="0"/>
    <xf numFmtId="0" fontId="35" fillId="0" borderId="0" applyAlignment="0"/>
    <xf numFmtId="165" fontId="1" fillId="0" borderId="0" applyFont="0" applyFill="0" applyBorder="0" applyAlignment="0" applyProtection="0"/>
    <xf numFmtId="0" fontId="46" fillId="0" borderId="0" applyNumberFormat="0" applyFill="0" applyBorder="0" applyAlignment="0" applyProtection="0"/>
    <xf numFmtId="0" fontId="29" fillId="0" borderId="0"/>
    <xf numFmtId="0" fontId="22" fillId="0" borderId="0"/>
  </cellStyleXfs>
  <cellXfs count="592">
    <xf numFmtId="0" fontId="0" fillId="0" borderId="0" xfId="0"/>
    <xf numFmtId="0" fontId="4" fillId="34" borderId="0" xfId="0" applyFont="1" applyFill="1" applyAlignment="1">
      <alignment vertical="top" wrapText="1"/>
    </xf>
    <xf numFmtId="0" fontId="36" fillId="34" borderId="0" xfId="0" applyFont="1" applyFill="1" applyAlignment="1">
      <alignment horizontal="left" vertical="top"/>
    </xf>
    <xf numFmtId="0" fontId="36" fillId="0" borderId="0" xfId="0" applyFont="1" applyAlignment="1">
      <alignment vertical="top" wrapText="1"/>
    </xf>
    <xf numFmtId="0" fontId="3" fillId="0" borderId="0" xfId="0" applyFont="1" applyAlignment="1">
      <alignment vertical="top" wrapText="1"/>
    </xf>
    <xf numFmtId="0" fontId="38" fillId="34" borderId="0" xfId="0" applyFont="1" applyFill="1" applyAlignment="1">
      <alignment vertical="center"/>
    </xf>
    <xf numFmtId="0" fontId="36" fillId="0" borderId="0" xfId="0" applyFont="1" applyAlignment="1">
      <alignment vertical="top"/>
    </xf>
    <xf numFmtId="0" fontId="2" fillId="0" borderId="0" xfId="0" applyFont="1" applyAlignment="1">
      <alignment vertical="top" wrapText="1"/>
    </xf>
    <xf numFmtId="0" fontId="4" fillId="34" borderId="0" xfId="0" applyFont="1" applyFill="1" applyAlignment="1">
      <alignment vertical="top"/>
    </xf>
    <xf numFmtId="0" fontId="7" fillId="0" borderId="0" xfId="0" applyFont="1" applyAlignment="1">
      <alignment vertical="top"/>
    </xf>
    <xf numFmtId="0" fontId="6" fillId="0" borderId="0" xfId="0" applyFont="1" applyAlignment="1">
      <alignment horizontal="left" vertical="top" wrapText="1"/>
    </xf>
    <xf numFmtId="0" fontId="36" fillId="34" borderId="0" xfId="0" applyFont="1" applyFill="1" applyAlignment="1">
      <alignment horizontal="left" vertical="center"/>
    </xf>
    <xf numFmtId="0" fontId="7" fillId="34" borderId="0" xfId="0" applyFont="1" applyFill="1" applyAlignment="1">
      <alignment vertical="top" wrapText="1"/>
    </xf>
    <xf numFmtId="0" fontId="36" fillId="34" borderId="0" xfId="0" applyFont="1" applyFill="1" applyAlignment="1">
      <alignment vertical="center"/>
    </xf>
    <xf numFmtId="0" fontId="41" fillId="0" borderId="0" xfId="0" applyFont="1" applyAlignment="1">
      <alignment horizontal="left" vertical="top" wrapText="1"/>
    </xf>
    <xf numFmtId="0" fontId="37" fillId="0" borderId="0" xfId="0" applyFont="1" applyAlignment="1">
      <alignment vertical="top"/>
    </xf>
    <xf numFmtId="0" fontId="6" fillId="0" borderId="7" xfId="0" applyFont="1" applyBorder="1" applyAlignment="1">
      <alignment horizontal="centerContinuous" vertical="top" wrapText="1"/>
    </xf>
    <xf numFmtId="0" fontId="4" fillId="0" borderId="8" xfId="0" applyFont="1" applyBorder="1" applyAlignment="1">
      <alignment horizontal="centerContinuous" vertical="top" wrapText="1"/>
    </xf>
    <xf numFmtId="0" fontId="5" fillId="0" borderId="0" xfId="0" applyFont="1" applyAlignment="1">
      <alignment horizontal="left" vertical="top"/>
    </xf>
    <xf numFmtId="0" fontId="36" fillId="33" borderId="0" xfId="0" applyFont="1" applyFill="1" applyAlignment="1">
      <alignment vertical="top" wrapText="1"/>
    </xf>
    <xf numFmtId="0" fontId="36" fillId="34" borderId="0" xfId="0" applyFont="1" applyFill="1" applyAlignment="1">
      <alignment vertical="top"/>
    </xf>
    <xf numFmtId="0" fontId="3" fillId="0" borderId="0" xfId="0" applyFont="1" applyAlignment="1">
      <alignment vertical="top"/>
    </xf>
    <xf numFmtId="0" fontId="38" fillId="34" borderId="0" xfId="0" applyFont="1" applyFill="1" applyAlignment="1">
      <alignment vertical="top"/>
    </xf>
    <xf numFmtId="0" fontId="41" fillId="0" borderId="0" xfId="0" applyFont="1" applyAlignment="1">
      <alignment vertical="top" wrapText="1"/>
    </xf>
    <xf numFmtId="0" fontId="6" fillId="0" borderId="0" xfId="0" applyFont="1" applyAlignment="1">
      <alignment horizontal="left" vertical="top"/>
    </xf>
    <xf numFmtId="0" fontId="5" fillId="0" borderId="0" xfId="0" applyFont="1" applyAlignment="1">
      <alignment vertical="top"/>
    </xf>
    <xf numFmtId="0" fontId="6" fillId="0" borderId="0" xfId="0" applyFont="1" applyAlignment="1">
      <alignment horizontal="centerContinuous" vertical="top" wrapText="1"/>
    </xf>
    <xf numFmtId="0" fontId="4" fillId="0" borderId="0" xfId="0" applyFont="1" applyAlignment="1">
      <alignment horizontal="centerContinuous" vertical="top" wrapText="1"/>
    </xf>
    <xf numFmtId="0" fontId="4" fillId="0" borderId="0" xfId="0" applyFont="1"/>
    <xf numFmtId="15" fontId="4" fillId="0" borderId="0" xfId="0" applyNumberFormat="1" applyFont="1" applyAlignment="1">
      <alignment vertical="top"/>
    </xf>
    <xf numFmtId="0" fontId="4" fillId="0" borderId="0" xfId="0" applyFont="1" applyAlignment="1">
      <alignment vertical="top" wrapText="1"/>
    </xf>
    <xf numFmtId="0" fontId="4" fillId="34" borderId="0" xfId="0" applyFont="1" applyFill="1" applyAlignment="1">
      <alignment horizontal="left" vertical="top"/>
    </xf>
    <xf numFmtId="0" fontId="39" fillId="0" borderId="0" xfId="183" applyNumberFormat="1" applyFont="1" applyFill="1" applyBorder="1" applyAlignment="1" applyProtection="1">
      <alignment vertical="top" wrapText="1"/>
    </xf>
    <xf numFmtId="0" fontId="39" fillId="0" borderId="8" xfId="183" applyNumberFormat="1" applyFont="1" applyFill="1" applyBorder="1" applyAlignment="1" applyProtection="1">
      <alignment vertical="top" wrapText="1"/>
    </xf>
    <xf numFmtId="0" fontId="5" fillId="0" borderId="0" xfId="0" applyFont="1" applyAlignment="1">
      <alignment vertical="top" wrapText="1"/>
    </xf>
    <xf numFmtId="0" fontId="38" fillId="34" borderId="7" xfId="0" applyFont="1" applyFill="1" applyBorder="1" applyAlignment="1">
      <alignment vertical="top"/>
    </xf>
    <xf numFmtId="0" fontId="4" fillId="0" borderId="7" xfId="0" applyFont="1" applyBorder="1" applyAlignment="1">
      <alignment vertical="top"/>
    </xf>
    <xf numFmtId="0" fontId="41" fillId="0" borderId="16" xfId="0" applyFont="1" applyBorder="1" applyAlignment="1">
      <alignment horizontal="left" vertical="top" wrapText="1"/>
    </xf>
    <xf numFmtId="0" fontId="36" fillId="0" borderId="16" xfId="0" applyFont="1" applyBorder="1" applyAlignment="1">
      <alignment vertical="top" wrapText="1"/>
    </xf>
    <xf numFmtId="0" fontId="3" fillId="34" borderId="0" xfId="0" applyFont="1" applyFill="1" applyAlignment="1">
      <alignment vertical="top" wrapText="1"/>
    </xf>
    <xf numFmtId="0" fontId="36" fillId="34" borderId="0" xfId="0" applyFont="1" applyFill="1" applyAlignment="1">
      <alignment vertical="top" wrapText="1"/>
    </xf>
    <xf numFmtId="49" fontId="4" fillId="34" borderId="0" xfId="0" applyNumberFormat="1" applyFont="1" applyFill="1" applyAlignment="1">
      <alignment horizontal="left" vertical="top"/>
    </xf>
    <xf numFmtId="49" fontId="4" fillId="34" borderId="8" xfId="0" applyNumberFormat="1" applyFont="1" applyFill="1" applyBorder="1" applyAlignment="1">
      <alignment vertical="top" wrapText="1"/>
    </xf>
    <xf numFmtId="49" fontId="4" fillId="34" borderId="0" xfId="0" applyNumberFormat="1" applyFont="1" applyFill="1" applyAlignment="1">
      <alignment vertical="top" wrapText="1"/>
    </xf>
    <xf numFmtId="0" fontId="6" fillId="34" borderId="7" xfId="0" applyFont="1" applyFill="1" applyBorder="1" applyAlignment="1">
      <alignment horizontal="left" vertical="center" wrapText="1"/>
    </xf>
    <xf numFmtId="0" fontId="44" fillId="34" borderId="7" xfId="0" applyFont="1" applyFill="1" applyBorder="1" applyAlignment="1">
      <alignment horizontal="center" vertical="top" wrapText="1"/>
    </xf>
    <xf numFmtId="0" fontId="44" fillId="34" borderId="0" xfId="0" applyFont="1" applyFill="1" applyAlignment="1">
      <alignment horizontal="center" vertical="top" wrapText="1"/>
    </xf>
    <xf numFmtId="0" fontId="5" fillId="34" borderId="0" xfId="0" applyFont="1" applyFill="1" applyAlignment="1">
      <alignment vertical="top"/>
    </xf>
    <xf numFmtId="49" fontId="4" fillId="0" borderId="0" xfId="0" applyNumberFormat="1" applyFont="1" applyAlignment="1">
      <alignment vertical="top" wrapText="1"/>
    </xf>
    <xf numFmtId="0" fontId="6" fillId="34" borderId="7" xfId="0" applyFont="1" applyFill="1" applyBorder="1" applyAlignment="1">
      <alignment horizontal="centerContinuous" vertical="top" wrapText="1"/>
    </xf>
    <xf numFmtId="0" fontId="6" fillId="34" borderId="0" xfId="0" applyFont="1" applyFill="1" applyAlignment="1">
      <alignment horizontal="centerContinuous" vertical="top" wrapText="1"/>
    </xf>
    <xf numFmtId="0" fontId="4" fillId="34" borderId="0" xfId="0" applyFont="1" applyFill="1" applyAlignment="1">
      <alignment horizontal="centerContinuous" vertical="top" wrapText="1"/>
    </xf>
    <xf numFmtId="0" fontId="4" fillId="34" borderId="8" xfId="0" applyFont="1" applyFill="1" applyBorder="1" applyAlignment="1">
      <alignment horizontal="centerContinuous" vertical="top" wrapText="1"/>
    </xf>
    <xf numFmtId="0" fontId="6" fillId="34" borderId="0" xfId="0" applyFont="1" applyFill="1" applyAlignment="1">
      <alignment horizontal="left" vertical="top"/>
    </xf>
    <xf numFmtId="0" fontId="4" fillId="0" borderId="0" xfId="0" applyFont="1" applyAlignment="1">
      <alignment vertical="top"/>
    </xf>
    <xf numFmtId="0" fontId="5" fillId="0" borderId="21" xfId="0" applyFont="1" applyBorder="1" applyAlignment="1">
      <alignment horizontal="center" vertical="center" wrapText="1"/>
    </xf>
    <xf numFmtId="0" fontId="47" fillId="0" borderId="0" xfId="25687" applyFont="1" applyAlignment="1">
      <alignment vertical="top"/>
    </xf>
    <xf numFmtId="0" fontId="45" fillId="35" borderId="21" xfId="183" applyNumberFormat="1" applyFont="1" applyFill="1" applyBorder="1" applyAlignment="1" applyProtection="1">
      <alignment horizontal="center" vertical="center" wrapText="1"/>
      <protection locked="0"/>
    </xf>
    <xf numFmtId="0" fontId="39" fillId="0" borderId="0" xfId="0" applyFont="1"/>
    <xf numFmtId="0" fontId="48" fillId="40" borderId="0" xfId="0" applyFont="1" applyFill="1" applyAlignment="1">
      <alignment vertical="center"/>
    </xf>
    <xf numFmtId="0" fontId="4" fillId="34" borderId="7" xfId="0" applyFont="1" applyFill="1" applyBorder="1" applyAlignment="1">
      <alignment vertical="top" wrapText="1"/>
    </xf>
    <xf numFmtId="0" fontId="49" fillId="0" borderId="0" xfId="0" applyFont="1"/>
    <xf numFmtId="0" fontId="4" fillId="0" borderId="7" xfId="0" applyFont="1" applyBorder="1" applyAlignment="1">
      <alignment vertical="top" wrapText="1"/>
    </xf>
    <xf numFmtId="0" fontId="6" fillId="34" borderId="7" xfId="0" applyFont="1" applyFill="1" applyBorder="1" applyAlignment="1">
      <alignment vertical="top" wrapText="1"/>
    </xf>
    <xf numFmtId="0" fontId="48" fillId="0" borderId="0" xfId="0" applyFont="1" applyAlignment="1">
      <alignment vertical="center"/>
    </xf>
    <xf numFmtId="0" fontId="39" fillId="35" borderId="21" xfId="183" applyNumberFormat="1" applyFont="1" applyFill="1" applyBorder="1" applyAlignment="1" applyProtection="1">
      <alignment horizontal="center" vertical="top" wrapText="1"/>
      <protection locked="0"/>
    </xf>
    <xf numFmtId="0" fontId="37" fillId="0" borderId="0" xfId="0" applyFont="1" applyAlignment="1">
      <alignment horizontal="left" vertical="top"/>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41" fillId="33" borderId="0" xfId="0" applyFont="1" applyFill="1" applyAlignment="1">
      <alignment horizontal="center"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41" fillId="33" borderId="0" xfId="0" applyFont="1" applyFill="1" applyAlignment="1">
      <alignment horizontal="left" vertical="top" wrapText="1"/>
    </xf>
    <xf numFmtId="0" fontId="5" fillId="34" borderId="0" xfId="0" applyFont="1" applyFill="1" applyAlignment="1">
      <alignment horizontal="left" vertical="top"/>
    </xf>
    <xf numFmtId="0" fontId="4" fillId="0" borderId="8" xfId="0" applyFont="1" applyBorder="1"/>
    <xf numFmtId="0" fontId="2" fillId="34" borderId="0" xfId="0" applyFont="1" applyFill="1" applyAlignment="1">
      <alignment vertical="top" wrapText="1"/>
    </xf>
    <xf numFmtId="0" fontId="4" fillId="0" borderId="0" xfId="0" applyFont="1" applyAlignment="1">
      <alignment horizontal="left"/>
    </xf>
    <xf numFmtId="0" fontId="4" fillId="0" borderId="8" xfId="0" applyFont="1" applyBorder="1" applyAlignment="1">
      <alignment horizontal="left"/>
    </xf>
    <xf numFmtId="0" fontId="4" fillId="0" borderId="0" xfId="0" applyFont="1" applyAlignment="1">
      <alignment horizontal="center"/>
    </xf>
    <xf numFmtId="0" fontId="2" fillId="0" borderId="0" xfId="0" applyFont="1" applyAlignment="1">
      <alignment horizontal="left" vertical="top" wrapText="1"/>
    </xf>
    <xf numFmtId="49" fontId="4" fillId="0" borderId="0" xfId="0" applyNumberFormat="1" applyFont="1" applyAlignment="1">
      <alignment vertical="top"/>
    </xf>
    <xf numFmtId="0" fontId="2" fillId="0" borderId="0" xfId="0" applyFont="1" applyAlignment="1">
      <alignment wrapText="1"/>
    </xf>
    <xf numFmtId="0" fontId="4" fillId="34" borderId="0" xfId="0" applyFont="1" applyFill="1"/>
    <xf numFmtId="0" fontId="4" fillId="0" borderId="9" xfId="0" applyFont="1" applyBorder="1" applyAlignment="1">
      <alignment wrapText="1"/>
    </xf>
    <xf numFmtId="0" fontId="4" fillId="0" borderId="16" xfId="0" applyFont="1" applyBorder="1" applyAlignment="1">
      <alignment wrapText="1"/>
    </xf>
    <xf numFmtId="0" fontId="4" fillId="0" borderId="10" xfId="0" applyFont="1" applyBorder="1" applyAlignment="1">
      <alignment wrapText="1"/>
    </xf>
    <xf numFmtId="0" fontId="4" fillId="34" borderId="7" xfId="0" applyFont="1" applyFill="1" applyBorder="1" applyAlignment="1">
      <alignment horizontal="right" vertical="top"/>
    </xf>
    <xf numFmtId="0" fontId="6" fillId="0" borderId="0" xfId="0" applyFont="1" applyAlignment="1">
      <alignment horizontal="center" vertical="top" wrapText="1"/>
    </xf>
    <xf numFmtId="0" fontId="6" fillId="0" borderId="33" xfId="0" applyFont="1" applyBorder="1" applyAlignment="1">
      <alignment horizontal="center" vertical="top" wrapText="1"/>
    </xf>
    <xf numFmtId="0" fontId="4" fillId="0" borderId="19" xfId="0" applyFont="1" applyBorder="1" applyAlignment="1">
      <alignment vertical="top"/>
    </xf>
    <xf numFmtId="0" fontId="4" fillId="33" borderId="0" xfId="0" applyFont="1" applyFill="1" applyAlignment="1">
      <alignment vertical="top" wrapText="1"/>
    </xf>
    <xf numFmtId="0" fontId="4" fillId="0" borderId="9" xfId="0" applyFont="1" applyBorder="1" applyAlignment="1">
      <alignment vertical="top" wrapText="1"/>
    </xf>
    <xf numFmtId="0" fontId="4" fillId="0" borderId="16" xfId="0" applyFont="1" applyBorder="1" applyAlignment="1">
      <alignment vertical="top" wrapText="1"/>
    </xf>
    <xf numFmtId="0" fontId="4" fillId="0" borderId="10" xfId="0" applyFont="1" applyBorder="1" applyAlignment="1">
      <alignment vertical="top" wrapText="1"/>
    </xf>
    <xf numFmtId="0" fontId="4" fillId="0" borderId="0" xfId="0" applyFont="1" applyAlignment="1">
      <alignment horizontal="left" vertical="top"/>
    </xf>
    <xf numFmtId="0" fontId="4" fillId="0" borderId="8" xfId="0" applyFont="1" applyBorder="1" applyAlignment="1">
      <alignment vertical="top" wrapText="1"/>
    </xf>
    <xf numFmtId="0" fontId="5" fillId="0" borderId="0" xfId="0" applyFont="1" applyAlignment="1">
      <alignment horizontal="right" vertical="top" indent="1"/>
    </xf>
    <xf numFmtId="0" fontId="4" fillId="34" borderId="0" xfId="0" applyFont="1" applyFill="1" applyAlignment="1">
      <alignment horizontal="right" vertical="top" indent="1"/>
    </xf>
    <xf numFmtId="0" fontId="4" fillId="34" borderId="7" xfId="0" applyFont="1" applyFill="1" applyBorder="1" applyAlignment="1">
      <alignment horizontal="right" vertical="top" indent="1"/>
    </xf>
    <xf numFmtId="0" fontId="7" fillId="0" borderId="8" xfId="0" applyFont="1" applyBorder="1"/>
    <xf numFmtId="0" fontId="4" fillId="0" borderId="8" xfId="0" applyFont="1" applyBorder="1" applyAlignment="1">
      <alignment vertical="top"/>
    </xf>
    <xf numFmtId="0" fontId="4" fillId="0" borderId="8" xfId="0" applyFont="1" applyBorder="1" applyAlignment="1">
      <alignment wrapText="1"/>
    </xf>
    <xf numFmtId="0" fontId="4" fillId="34" borderId="0" xfId="0" applyFont="1" applyFill="1" applyAlignment="1">
      <alignment horizontal="left" vertical="top" wrapText="1"/>
    </xf>
    <xf numFmtId="0" fontId="4" fillId="0" borderId="0" xfId="0" applyFont="1" applyAlignment="1">
      <alignment horizontal="left" vertical="top" wrapText="1"/>
    </xf>
    <xf numFmtId="0" fontId="4" fillId="0" borderId="7" xfId="0" applyFont="1" applyBorder="1" applyAlignment="1">
      <alignment wrapText="1"/>
    </xf>
    <xf numFmtId="0" fontId="4" fillId="0" borderId="0" xfId="0" applyFont="1" applyAlignment="1">
      <alignment wrapText="1"/>
    </xf>
    <xf numFmtId="0" fontId="7" fillId="37" borderId="0" xfId="0" applyFont="1" applyFill="1" applyAlignment="1">
      <alignment vertical="top"/>
    </xf>
    <xf numFmtId="0" fontId="4" fillId="37" borderId="0" xfId="0" applyFont="1" applyFill="1" applyAlignment="1">
      <alignment vertical="top" wrapText="1"/>
    </xf>
    <xf numFmtId="15" fontId="4" fillId="0" borderId="0" xfId="0" quotePrefix="1" applyNumberFormat="1" applyFont="1" applyAlignment="1">
      <alignment vertical="top"/>
    </xf>
    <xf numFmtId="49" fontId="4" fillId="0" borderId="0" xfId="0" quotePrefix="1" applyNumberFormat="1" applyFont="1" applyAlignment="1">
      <alignment vertical="top"/>
    </xf>
    <xf numFmtId="0" fontId="49" fillId="37" borderId="0" xfId="0" applyFont="1" applyFill="1" applyAlignment="1">
      <alignment vertical="top" wrapText="1"/>
    </xf>
    <xf numFmtId="0" fontId="49" fillId="37" borderId="0" xfId="0" applyFont="1" applyFill="1" applyAlignment="1">
      <alignment vertical="top"/>
    </xf>
    <xf numFmtId="0" fontId="52" fillId="37" borderId="0" xfId="0" applyFont="1" applyFill="1" applyAlignment="1">
      <alignment vertical="top" wrapText="1"/>
    </xf>
    <xf numFmtId="0" fontId="4" fillId="37" borderId="0" xfId="0" applyFont="1" applyFill="1"/>
    <xf numFmtId="0" fontId="4" fillId="37" borderId="0" xfId="0" applyFont="1" applyFill="1" applyAlignment="1">
      <alignment vertical="top"/>
    </xf>
    <xf numFmtId="0" fontId="39" fillId="34" borderId="9" xfId="183" applyNumberFormat="1" applyFont="1" applyFill="1" applyBorder="1" applyAlignment="1" applyProtection="1">
      <alignment horizontal="center" vertical="center" wrapText="1"/>
    </xf>
    <xf numFmtId="0" fontId="39" fillId="34" borderId="16" xfId="183" applyNumberFormat="1" applyFont="1" applyFill="1" applyBorder="1" applyAlignment="1" applyProtection="1">
      <alignment horizontal="center" vertical="center" wrapText="1"/>
    </xf>
    <xf numFmtId="0" fontId="39" fillId="34" borderId="10" xfId="183" applyNumberFormat="1" applyFont="1" applyFill="1" applyBorder="1" applyAlignment="1" applyProtection="1">
      <alignment horizontal="center" vertical="center" wrapText="1"/>
    </xf>
    <xf numFmtId="0" fontId="4" fillId="34" borderId="9" xfId="0" applyFont="1" applyFill="1" applyBorder="1" applyAlignment="1">
      <alignment vertical="top" wrapText="1"/>
    </xf>
    <xf numFmtId="0" fontId="4" fillId="34" borderId="16" xfId="0" applyFont="1" applyFill="1" applyBorder="1" applyAlignment="1">
      <alignment vertical="top" wrapText="1"/>
    </xf>
    <xf numFmtId="0" fontId="4" fillId="34" borderId="10" xfId="0" applyFont="1" applyFill="1" applyBorder="1" applyAlignment="1">
      <alignment vertical="top" wrapText="1"/>
    </xf>
    <xf numFmtId="0" fontId="4" fillId="35" borderId="21" xfId="0" applyFont="1" applyFill="1" applyBorder="1" applyAlignment="1" applyProtection="1">
      <alignment horizontal="center" vertical="center" wrapText="1"/>
      <protection locked="0"/>
    </xf>
    <xf numFmtId="0" fontId="4" fillId="0" borderId="0" xfId="0" quotePrefix="1" applyFont="1" applyAlignment="1">
      <alignment vertical="top"/>
    </xf>
    <xf numFmtId="0" fontId="41" fillId="33" borderId="0" xfId="0" applyFont="1" applyFill="1" applyAlignment="1">
      <alignment horizontal="center" vertical="top"/>
    </xf>
    <xf numFmtId="0" fontId="39" fillId="35" borderId="21" xfId="183" applyNumberFormat="1" applyFont="1" applyFill="1" applyBorder="1" applyAlignment="1" applyProtection="1">
      <alignment horizontal="center" vertical="center" wrapText="1"/>
      <protection locked="0"/>
    </xf>
    <xf numFmtId="0" fontId="5" fillId="34" borderId="7" xfId="0" applyFont="1" applyFill="1" applyBorder="1" applyAlignment="1">
      <alignment horizontal="left" vertical="center" wrapText="1"/>
    </xf>
    <xf numFmtId="1" fontId="39" fillId="35" borderId="21" xfId="25686" applyNumberFormat="1" applyFont="1" applyFill="1" applyBorder="1" applyAlignment="1" applyProtection="1">
      <alignment horizontal="center" vertical="center" wrapText="1"/>
      <protection locked="0"/>
    </xf>
    <xf numFmtId="0" fontId="4" fillId="34" borderId="7" xfId="0" applyFont="1" applyFill="1" applyBorder="1" applyAlignment="1">
      <alignment vertical="top"/>
    </xf>
    <xf numFmtId="0" fontId="5" fillId="34" borderId="9" xfId="0" applyFont="1" applyFill="1" applyBorder="1" applyAlignment="1">
      <alignment horizontal="left" vertical="center" wrapText="1"/>
    </xf>
    <xf numFmtId="0" fontId="5" fillId="34" borderId="16" xfId="0" applyFont="1" applyFill="1" applyBorder="1" applyAlignment="1">
      <alignment horizontal="left" vertical="center" wrapText="1"/>
    </xf>
    <xf numFmtId="167" fontId="39" fillId="34" borderId="16" xfId="25686" applyNumberFormat="1" applyFont="1" applyFill="1" applyBorder="1" applyAlignment="1" applyProtection="1">
      <alignment horizontal="right" vertical="center" wrapText="1"/>
    </xf>
    <xf numFmtId="0" fontId="4" fillId="34" borderId="16" xfId="0" applyFont="1" applyFill="1" applyBorder="1"/>
    <xf numFmtId="0" fontId="4" fillId="34" borderId="10" xfId="0" applyFont="1" applyFill="1" applyBorder="1"/>
    <xf numFmtId="49" fontId="36" fillId="34" borderId="9" xfId="0" applyNumberFormat="1" applyFont="1" applyFill="1" applyBorder="1" applyAlignment="1">
      <alignment horizontal="left" vertical="top" wrapText="1"/>
    </xf>
    <xf numFmtId="49" fontId="36" fillId="34" borderId="16" xfId="0" applyNumberFormat="1" applyFont="1" applyFill="1" applyBorder="1" applyAlignment="1">
      <alignment horizontal="left" vertical="top" wrapText="1"/>
    </xf>
    <xf numFmtId="49" fontId="36" fillId="34" borderId="10" xfId="0" applyNumberFormat="1" applyFont="1" applyFill="1" applyBorder="1" applyAlignment="1">
      <alignment horizontal="left" vertical="top" wrapText="1"/>
    </xf>
    <xf numFmtId="0" fontId="6" fillId="34" borderId="9" xfId="0" applyFont="1" applyFill="1" applyBorder="1" applyAlignment="1">
      <alignment horizontal="left" vertical="top" wrapText="1"/>
    </xf>
    <xf numFmtId="0" fontId="6" fillId="34" borderId="16" xfId="0" applyFont="1" applyFill="1" applyBorder="1" applyAlignment="1">
      <alignment horizontal="left" vertical="top" wrapText="1"/>
    </xf>
    <xf numFmtId="0" fontId="6" fillId="34" borderId="10" xfId="0" applyFont="1" applyFill="1" applyBorder="1" applyAlignment="1">
      <alignment horizontal="left" vertical="top" wrapText="1"/>
    </xf>
    <xf numFmtId="167" fontId="39" fillId="36" borderId="21" xfId="25686" applyNumberFormat="1" applyFont="1" applyFill="1" applyBorder="1" applyAlignment="1" applyProtection="1">
      <alignment horizontal="right" vertical="center"/>
    </xf>
    <xf numFmtId="167" fontId="39" fillId="41" borderId="56" xfId="25686" applyNumberFormat="1" applyFont="1" applyFill="1" applyBorder="1" applyAlignment="1" applyProtection="1">
      <alignment horizontal="right" vertical="center"/>
      <protection locked="0"/>
    </xf>
    <xf numFmtId="167" fontId="39" fillId="35" borderId="21" xfId="25686" applyNumberFormat="1" applyFont="1" applyFill="1" applyBorder="1" applyAlignment="1" applyProtection="1">
      <alignment horizontal="right" vertical="center"/>
      <protection locked="0"/>
    </xf>
    <xf numFmtId="167" fontId="39" fillId="36" borderId="52" xfId="25686" applyNumberFormat="1" applyFont="1" applyFill="1" applyBorder="1" applyAlignment="1" applyProtection="1">
      <alignment horizontal="right" vertical="center"/>
    </xf>
    <xf numFmtId="167" fontId="39" fillId="35" borderId="54" xfId="25686" applyNumberFormat="1" applyFont="1" applyFill="1" applyBorder="1" applyAlignment="1" applyProtection="1">
      <alignment horizontal="right" vertical="center"/>
      <protection locked="0"/>
    </xf>
    <xf numFmtId="167" fontId="39" fillId="35" borderId="29" xfId="25686" applyNumberFormat="1" applyFont="1" applyFill="1" applyBorder="1" applyAlignment="1" applyProtection="1">
      <alignment horizontal="right" vertical="center"/>
      <protection locked="0"/>
    </xf>
    <xf numFmtId="1" fontId="39" fillId="36" borderId="21" xfId="183" applyNumberFormat="1" applyFont="1" applyFill="1" applyBorder="1" applyAlignment="1" applyProtection="1">
      <alignment horizontal="center" vertical="top"/>
    </xf>
    <xf numFmtId="11" fontId="39" fillId="36" borderId="21" xfId="183" applyNumberFormat="1" applyFont="1" applyFill="1" applyBorder="1" applyAlignment="1" applyProtection="1">
      <alignment horizontal="center" vertical="top"/>
    </xf>
    <xf numFmtId="0" fontId="7" fillId="0" borderId="0" xfId="0" applyFont="1" applyAlignment="1">
      <alignment horizontal="center" vertical="center"/>
    </xf>
    <xf numFmtId="0" fontId="4" fillId="0" borderId="0" xfId="0" applyFont="1" applyAlignment="1">
      <alignment vertical="center"/>
    </xf>
    <xf numFmtId="0" fontId="5" fillId="34" borderId="7" xfId="0" applyFont="1" applyFill="1" applyBorder="1" applyAlignment="1">
      <alignment horizontal="left" vertical="top" wrapText="1"/>
    </xf>
    <xf numFmtId="0" fontId="7" fillId="38" borderId="21" xfId="0" applyFont="1" applyFill="1" applyBorder="1" applyAlignment="1">
      <alignment horizontal="center" vertical="center" wrapText="1"/>
    </xf>
    <xf numFmtId="0" fontId="2" fillId="34" borderId="0" xfId="0" applyFont="1" applyFill="1" applyAlignment="1">
      <alignment horizontal="left" vertical="top" wrapText="1"/>
    </xf>
    <xf numFmtId="0" fontId="5" fillId="0" borderId="29" xfId="0" applyFont="1" applyBorder="1" applyAlignment="1">
      <alignment horizontal="center" vertical="center" wrapText="1"/>
    </xf>
    <xf numFmtId="167" fontId="39" fillId="36" borderId="60" xfId="25686" applyNumberFormat="1" applyFont="1" applyFill="1" applyBorder="1" applyAlignment="1" applyProtection="1">
      <alignment horizontal="right" vertical="center"/>
    </xf>
    <xf numFmtId="0" fontId="6" fillId="0" borderId="28" xfId="0" applyFont="1" applyBorder="1" applyAlignment="1">
      <alignment horizontal="centerContinuous" vertical="top" wrapText="1"/>
    </xf>
    <xf numFmtId="0" fontId="6" fillId="0" borderId="37" xfId="0" applyFont="1" applyBorder="1" applyAlignment="1">
      <alignment horizontal="centerContinuous" vertical="top" wrapText="1"/>
    </xf>
    <xf numFmtId="0" fontId="5" fillId="0" borderId="38" xfId="0" applyFont="1" applyBorder="1" applyAlignment="1">
      <alignment horizontal="left" vertical="top" wrapText="1"/>
    </xf>
    <xf numFmtId="0" fontId="4" fillId="34" borderId="27" xfId="0" applyFont="1" applyFill="1" applyBorder="1" applyAlignment="1">
      <alignment vertical="top" wrapText="1"/>
    </xf>
    <xf numFmtId="0" fontId="4" fillId="34" borderId="31" xfId="0" applyFont="1" applyFill="1" applyBorder="1" applyAlignment="1">
      <alignment vertical="top" wrapText="1"/>
    </xf>
    <xf numFmtId="0" fontId="4" fillId="34" borderId="33" xfId="0" applyFont="1" applyFill="1" applyBorder="1" applyAlignment="1">
      <alignment vertical="top" wrapText="1"/>
    </xf>
    <xf numFmtId="15" fontId="4" fillId="0" borderId="0" xfId="0" quotePrefix="1" applyNumberFormat="1" applyFont="1"/>
    <xf numFmtId="0" fontId="4" fillId="42" borderId="0" xfId="0" applyFont="1" applyFill="1" applyAlignment="1">
      <alignment vertical="top"/>
    </xf>
    <xf numFmtId="167" fontId="53" fillId="35" borderId="54" xfId="25686" applyNumberFormat="1" applyFont="1" applyFill="1" applyBorder="1" applyAlignment="1" applyProtection="1">
      <alignment horizontal="right" vertical="center"/>
      <protection locked="0"/>
    </xf>
    <xf numFmtId="167" fontId="53" fillId="35" borderId="21" xfId="25686" applyNumberFormat="1" applyFont="1" applyFill="1" applyBorder="1" applyAlignment="1" applyProtection="1">
      <alignment horizontal="right" vertical="center"/>
      <protection locked="0"/>
    </xf>
    <xf numFmtId="167" fontId="40" fillId="36" borderId="21" xfId="25686" applyNumberFormat="1" applyFont="1" applyFill="1" applyBorder="1" applyAlignment="1" applyProtection="1">
      <alignment horizontal="right" vertical="center"/>
    </xf>
    <xf numFmtId="167" fontId="40" fillId="36" borderId="52" xfId="25686" applyNumberFormat="1" applyFont="1" applyFill="1" applyBorder="1" applyAlignment="1" applyProtection="1">
      <alignment horizontal="right" vertical="center"/>
    </xf>
    <xf numFmtId="167" fontId="53" fillId="36" borderId="29" xfId="25686" applyNumberFormat="1" applyFont="1" applyFill="1" applyBorder="1" applyAlignment="1" applyProtection="1">
      <alignment horizontal="right" vertical="center"/>
    </xf>
    <xf numFmtId="167" fontId="53" fillId="36" borderId="21" xfId="25686" applyNumberFormat="1" applyFont="1" applyFill="1" applyBorder="1" applyAlignment="1" applyProtection="1">
      <alignment horizontal="right" vertical="center"/>
    </xf>
    <xf numFmtId="167" fontId="53" fillId="35" borderId="29" xfId="25686" applyNumberFormat="1" applyFont="1" applyFill="1" applyBorder="1" applyAlignment="1" applyProtection="1">
      <alignment horizontal="right" vertical="center"/>
      <protection locked="0"/>
    </xf>
    <xf numFmtId="0" fontId="5" fillId="34" borderId="0" xfId="0" applyFont="1" applyFill="1" applyAlignment="1">
      <alignment horizontal="right" vertical="center" indent="1"/>
    </xf>
    <xf numFmtId="167" fontId="53" fillId="35" borderId="21" xfId="25686" applyNumberFormat="1" applyFont="1" applyFill="1" applyBorder="1" applyAlignment="1" applyProtection="1">
      <alignment horizontal="right"/>
      <protection locked="0"/>
    </xf>
    <xf numFmtId="167" fontId="40" fillId="36" borderId="21" xfId="25686" applyNumberFormat="1" applyFont="1" applyFill="1" applyBorder="1" applyAlignment="1" applyProtection="1">
      <alignment horizontal="right"/>
    </xf>
    <xf numFmtId="167" fontId="40" fillId="36" borderId="52" xfId="25686" applyNumberFormat="1" applyFont="1" applyFill="1" applyBorder="1" applyAlignment="1" applyProtection="1">
      <alignment horizontal="right"/>
    </xf>
    <xf numFmtId="167" fontId="53" fillId="35" borderId="54" xfId="25686" applyNumberFormat="1" applyFont="1" applyFill="1" applyBorder="1" applyAlignment="1" applyProtection="1">
      <alignment horizontal="right"/>
      <protection locked="0"/>
    </xf>
    <xf numFmtId="167" fontId="53" fillId="36" borderId="29" xfId="25686" applyNumberFormat="1" applyFont="1" applyFill="1" applyBorder="1" applyAlignment="1" applyProtection="1">
      <alignment horizontal="right"/>
    </xf>
    <xf numFmtId="167" fontId="53" fillId="36" borderId="21" xfId="25686" applyNumberFormat="1" applyFont="1" applyFill="1" applyBorder="1" applyAlignment="1" applyProtection="1">
      <alignment horizontal="right"/>
    </xf>
    <xf numFmtId="0" fontId="5" fillId="34" borderId="44" xfId="0" applyFont="1" applyFill="1" applyBorder="1" applyAlignment="1">
      <alignment horizontal="right" vertical="center" indent="1"/>
    </xf>
    <xf numFmtId="167" fontId="39" fillId="35" borderId="21" xfId="25686" applyNumberFormat="1" applyFont="1" applyFill="1" applyBorder="1" applyAlignment="1" applyProtection="1">
      <alignment horizontal="right"/>
      <protection locked="0"/>
    </xf>
    <xf numFmtId="167" fontId="39" fillId="35" borderId="54" xfId="25686" applyNumberFormat="1" applyFont="1" applyFill="1" applyBorder="1" applyAlignment="1" applyProtection="1">
      <alignment horizontal="right"/>
      <protection locked="0"/>
    </xf>
    <xf numFmtId="167" fontId="39" fillId="36" borderId="29" xfId="25686" applyNumberFormat="1" applyFont="1" applyFill="1" applyBorder="1" applyAlignment="1" applyProtection="1">
      <alignment horizontal="right"/>
    </xf>
    <xf numFmtId="167" fontId="39" fillId="36" borderId="21" xfId="25686" applyNumberFormat="1" applyFont="1" applyFill="1" applyBorder="1" applyAlignment="1" applyProtection="1">
      <alignment horizontal="right"/>
    </xf>
    <xf numFmtId="15" fontId="4" fillId="0" borderId="0" xfId="0" quotePrefix="1" applyNumberFormat="1" applyFont="1" applyAlignment="1">
      <alignment wrapText="1"/>
    </xf>
    <xf numFmtId="0" fontId="59" fillId="33" borderId="62" xfId="0" applyFont="1" applyFill="1" applyBorder="1" applyAlignment="1">
      <alignment horizontal="center"/>
    </xf>
    <xf numFmtId="0" fontId="59" fillId="33" borderId="63" xfId="0" applyFont="1" applyFill="1" applyBorder="1" applyAlignment="1">
      <alignment horizontal="center"/>
    </xf>
    <xf numFmtId="0" fontId="10" fillId="43" borderId="0" xfId="0" applyFont="1" applyFill="1"/>
    <xf numFmtId="167" fontId="10" fillId="43" borderId="0" xfId="25686" applyNumberFormat="1" applyFont="1" applyFill="1" applyBorder="1"/>
    <xf numFmtId="167" fontId="10" fillId="43" borderId="64" xfId="25686" applyNumberFormat="1" applyFont="1" applyFill="1" applyBorder="1"/>
    <xf numFmtId="1" fontId="10" fillId="42" borderId="0" xfId="0" applyNumberFormat="1" applyFont="1" applyFill="1" applyAlignment="1">
      <alignment horizontal="center"/>
    </xf>
    <xf numFmtId="0" fontId="10" fillId="42" borderId="0" xfId="0" applyFont="1" applyFill="1" applyAlignment="1">
      <alignment horizontal="center"/>
    </xf>
    <xf numFmtId="0" fontId="10" fillId="42" borderId="64" xfId="0" applyFont="1" applyFill="1" applyBorder="1" applyAlignment="1">
      <alignment horizontal="center"/>
    </xf>
    <xf numFmtId="0" fontId="9" fillId="34" borderId="0" xfId="0" applyFont="1" applyFill="1"/>
    <xf numFmtId="167" fontId="9" fillId="34" borderId="0" xfId="25686" applyNumberFormat="1" applyFont="1" applyFill="1" applyBorder="1"/>
    <xf numFmtId="167" fontId="9" fillId="34" borderId="64" xfId="25686" applyNumberFormat="1" applyFont="1" applyFill="1" applyBorder="1"/>
    <xf numFmtId="0" fontId="9" fillId="42" borderId="0" xfId="0" applyFont="1" applyFill="1" applyAlignment="1">
      <alignment horizontal="center"/>
    </xf>
    <xf numFmtId="0" fontId="9" fillId="42" borderId="64" xfId="0" applyFont="1" applyFill="1" applyBorder="1" applyAlignment="1">
      <alignment horizontal="center"/>
    </xf>
    <xf numFmtId="0" fontId="9" fillId="44" borderId="0" xfId="0" applyFont="1" applyFill="1"/>
    <xf numFmtId="167" fontId="9" fillId="44" borderId="0" xfId="25686" applyNumberFormat="1" applyFont="1" applyFill="1" applyBorder="1"/>
    <xf numFmtId="167" fontId="9" fillId="44" borderId="64" xfId="25686" applyNumberFormat="1" applyFont="1" applyFill="1" applyBorder="1"/>
    <xf numFmtId="167" fontId="9" fillId="42" borderId="0" xfId="25686" applyNumberFormat="1" applyFont="1" applyFill="1" applyBorder="1"/>
    <xf numFmtId="11" fontId="9" fillId="42" borderId="0" xfId="0" applyNumberFormat="1" applyFont="1" applyFill="1" applyAlignment="1">
      <alignment horizontal="center"/>
    </xf>
    <xf numFmtId="1" fontId="9" fillId="42" borderId="0" xfId="0" applyNumberFormat="1" applyFont="1" applyFill="1" applyAlignment="1">
      <alignment horizontal="center"/>
    </xf>
    <xf numFmtId="0" fontId="59" fillId="33" borderId="65" xfId="0" applyFont="1" applyFill="1" applyBorder="1"/>
    <xf numFmtId="0" fontId="59" fillId="33" borderId="62" xfId="0" applyFont="1" applyFill="1" applyBorder="1"/>
    <xf numFmtId="167" fontId="59" fillId="33" borderId="62" xfId="25686" applyNumberFormat="1" applyFont="1" applyFill="1" applyBorder="1"/>
    <xf numFmtId="167" fontId="59" fillId="33" borderId="62" xfId="25686" applyNumberFormat="1" applyFont="1" applyFill="1" applyBorder="1" applyAlignment="1">
      <alignment horizontal="left"/>
    </xf>
    <xf numFmtId="167" fontId="59" fillId="33" borderId="63" xfId="25686" applyNumberFormat="1" applyFont="1" applyFill="1" applyBorder="1"/>
    <xf numFmtId="0" fontId="10" fillId="42" borderId="66" xfId="0" applyFont="1" applyFill="1" applyBorder="1"/>
    <xf numFmtId="0" fontId="9" fillId="34" borderId="66" xfId="0" applyFont="1" applyFill="1" applyBorder="1"/>
    <xf numFmtId="0" fontId="9" fillId="44" borderId="66" xfId="0" applyFont="1" applyFill="1" applyBorder="1"/>
    <xf numFmtId="0" fontId="9" fillId="44" borderId="67" xfId="0" applyFont="1" applyFill="1" applyBorder="1"/>
    <xf numFmtId="0" fontId="9" fillId="44" borderId="68" xfId="0" applyFont="1" applyFill="1" applyBorder="1"/>
    <xf numFmtId="167" fontId="9" fillId="44" borderId="68" xfId="25686" applyNumberFormat="1" applyFont="1" applyFill="1" applyBorder="1"/>
    <xf numFmtId="167" fontId="9" fillId="44" borderId="69" xfId="25686" applyNumberFormat="1" applyFont="1" applyFill="1" applyBorder="1"/>
    <xf numFmtId="1" fontId="9" fillId="42" borderId="68" xfId="0" applyNumberFormat="1" applyFont="1" applyFill="1" applyBorder="1" applyAlignment="1">
      <alignment horizontal="center"/>
    </xf>
    <xf numFmtId="0" fontId="9" fillId="42" borderId="68" xfId="0" applyFont="1" applyFill="1" applyBorder="1" applyAlignment="1">
      <alignment horizontal="center"/>
    </xf>
    <xf numFmtId="0" fontId="9" fillId="42" borderId="69" xfId="0" applyFont="1" applyFill="1" applyBorder="1" applyAlignment="1">
      <alignment horizontal="center"/>
    </xf>
    <xf numFmtId="168" fontId="62" fillId="33" borderId="70" xfId="25689" applyNumberFormat="1" applyFont="1" applyFill="1" applyBorder="1" applyAlignment="1">
      <alignment horizontal="left" wrapText="1"/>
    </xf>
    <xf numFmtId="168" fontId="64" fillId="34" borderId="0" xfId="601" applyNumberFormat="1" applyFont="1" applyFill="1" applyBorder="1" applyAlignment="1">
      <alignment wrapText="1"/>
    </xf>
    <xf numFmtId="168" fontId="64" fillId="34" borderId="71" xfId="601" applyNumberFormat="1" applyFont="1" applyFill="1" applyBorder="1" applyAlignment="1">
      <alignment wrapText="1"/>
    </xf>
    <xf numFmtId="168" fontId="64" fillId="35" borderId="0" xfId="601" applyNumberFormat="1" applyFont="1" applyFill="1" applyBorder="1" applyAlignment="1">
      <alignment wrapText="1"/>
    </xf>
    <xf numFmtId="168" fontId="64" fillId="35" borderId="71" xfId="601" applyNumberFormat="1" applyFont="1" applyFill="1" applyBorder="1" applyAlignment="1">
      <alignment wrapText="1"/>
    </xf>
    <xf numFmtId="168" fontId="63" fillId="34" borderId="0" xfId="601" applyNumberFormat="1" applyFont="1" applyFill="1" applyBorder="1" applyAlignment="1">
      <alignment wrapText="1"/>
    </xf>
    <xf numFmtId="168" fontId="63" fillId="34" borderId="71" xfId="601" applyNumberFormat="1" applyFont="1" applyFill="1" applyBorder="1" applyAlignment="1">
      <alignment wrapText="1"/>
    </xf>
    <xf numFmtId="168" fontId="63" fillId="35" borderId="0" xfId="601" applyNumberFormat="1" applyFont="1" applyFill="1" applyBorder="1" applyAlignment="1">
      <alignment wrapText="1"/>
    </xf>
    <xf numFmtId="168" fontId="63" fillId="35" borderId="71" xfId="601" applyNumberFormat="1" applyFont="1" applyFill="1" applyBorder="1" applyAlignment="1">
      <alignment wrapText="1"/>
    </xf>
    <xf numFmtId="168" fontId="64" fillId="45" borderId="0" xfId="601" applyNumberFormat="1" applyFont="1" applyFill="1" applyBorder="1" applyAlignment="1">
      <alignment wrapText="1"/>
    </xf>
    <xf numFmtId="168" fontId="64" fillId="45" borderId="71" xfId="601" applyNumberFormat="1" applyFont="1" applyFill="1" applyBorder="1" applyAlignment="1">
      <alignment wrapText="1"/>
    </xf>
    <xf numFmtId="168" fontId="63" fillId="45" borderId="0" xfId="601" applyNumberFormat="1" applyFont="1" applyFill="1" applyBorder="1" applyAlignment="1">
      <alignment wrapText="1"/>
    </xf>
    <xf numFmtId="168" fontId="63" fillId="45" borderId="71" xfId="601" applyNumberFormat="1" applyFont="1" applyFill="1" applyBorder="1" applyAlignment="1">
      <alignment wrapText="1"/>
    </xf>
    <xf numFmtId="168" fontId="63" fillId="42" borderId="7" xfId="601" applyNumberFormat="1" applyFont="1" applyFill="1" applyBorder="1" applyAlignment="1">
      <alignment wrapText="1"/>
    </xf>
    <xf numFmtId="168" fontId="63" fillId="42" borderId="0" xfId="601" applyNumberFormat="1" applyFont="1" applyFill="1" applyBorder="1" applyAlignment="1">
      <alignment wrapText="1"/>
    </xf>
    <xf numFmtId="168" fontId="63" fillId="42" borderId="71" xfId="601" applyNumberFormat="1" applyFont="1" applyFill="1" applyBorder="1" applyAlignment="1">
      <alignment wrapText="1"/>
    </xf>
    <xf numFmtId="168" fontId="64" fillId="42" borderId="7" xfId="601" applyNumberFormat="1" applyFont="1" applyFill="1" applyBorder="1" applyAlignment="1">
      <alignment wrapText="1"/>
    </xf>
    <xf numFmtId="168" fontId="64" fillId="42" borderId="0" xfId="601" applyNumberFormat="1" applyFont="1" applyFill="1" applyBorder="1" applyAlignment="1">
      <alignment wrapText="1"/>
    </xf>
    <xf numFmtId="168" fontId="64" fillId="42" borderId="71" xfId="601" applyNumberFormat="1" applyFont="1" applyFill="1" applyBorder="1" applyAlignment="1">
      <alignment wrapText="1"/>
    </xf>
    <xf numFmtId="168" fontId="63" fillId="42" borderId="0" xfId="601" applyNumberFormat="1" applyFont="1" applyFill="1" applyBorder="1" applyAlignment="1" applyProtection="1">
      <alignment wrapText="1"/>
    </xf>
    <xf numFmtId="168" fontId="63" fillId="42" borderId="64" xfId="601" applyNumberFormat="1" applyFont="1" applyFill="1" applyBorder="1" applyAlignment="1" applyProtection="1">
      <alignment wrapText="1"/>
    </xf>
    <xf numFmtId="168" fontId="64" fillId="42" borderId="0" xfId="601" applyNumberFormat="1" applyFont="1" applyFill="1" applyBorder="1" applyAlignment="1" applyProtection="1">
      <alignment wrapText="1"/>
    </xf>
    <xf numFmtId="168" fontId="64" fillId="42" borderId="64" xfId="601" applyNumberFormat="1" applyFont="1" applyFill="1" applyBorder="1" applyAlignment="1" applyProtection="1">
      <alignment wrapText="1"/>
    </xf>
    <xf numFmtId="0" fontId="60" fillId="33" borderId="65" xfId="25688" applyFont="1" applyFill="1" applyBorder="1" applyAlignment="1">
      <alignment wrapText="1"/>
    </xf>
    <xf numFmtId="0" fontId="60" fillId="33" borderId="62" xfId="25688" applyFont="1" applyFill="1" applyBorder="1" applyAlignment="1">
      <alignment wrapText="1"/>
    </xf>
    <xf numFmtId="0" fontId="61" fillId="33" borderId="62" xfId="0" applyFont="1" applyFill="1" applyBorder="1"/>
    <xf numFmtId="0" fontId="60" fillId="33" borderId="62" xfId="25688" applyFont="1" applyFill="1" applyBorder="1" applyAlignment="1">
      <alignment horizontal="center" wrapText="1"/>
    </xf>
    <xf numFmtId="168" fontId="62" fillId="33" borderId="65" xfId="25689" applyNumberFormat="1" applyFont="1" applyFill="1" applyBorder="1" applyAlignment="1">
      <alignment horizontal="left" wrapText="1"/>
    </xf>
    <xf numFmtId="168" fontId="62" fillId="33" borderId="65" xfId="25689" applyNumberFormat="1" applyFont="1" applyFill="1" applyBorder="1" applyAlignment="1">
      <alignment horizontal="center" wrapText="1"/>
    </xf>
    <xf numFmtId="43" fontId="62" fillId="33" borderId="62" xfId="25689" applyNumberFormat="1" applyFont="1" applyFill="1" applyBorder="1" applyAlignment="1">
      <alignment horizontal="left" wrapText="1"/>
    </xf>
    <xf numFmtId="43" fontId="62" fillId="33" borderId="65" xfId="25689" applyNumberFormat="1" applyFont="1" applyFill="1" applyBorder="1" applyAlignment="1">
      <alignment horizontal="left" wrapText="1"/>
    </xf>
    <xf numFmtId="0" fontId="62" fillId="33" borderId="65" xfId="25689" applyFont="1" applyFill="1" applyBorder="1" applyAlignment="1">
      <alignment horizontal="left" wrapText="1"/>
    </xf>
    <xf numFmtId="168" fontId="62" fillId="33" borderId="65" xfId="601" applyNumberFormat="1" applyFont="1" applyFill="1" applyBorder="1" applyAlignment="1" applyProtection="1">
      <alignment horizontal="left" wrapText="1"/>
    </xf>
    <xf numFmtId="168" fontId="62" fillId="33" borderId="72" xfId="601" applyNumberFormat="1" applyFont="1" applyFill="1" applyBorder="1" applyAlignment="1" applyProtection="1">
      <alignment horizontal="left" wrapText="1"/>
    </xf>
    <xf numFmtId="0" fontId="64" fillId="34" borderId="66" xfId="25688" applyFont="1" applyFill="1" applyBorder="1"/>
    <xf numFmtId="0" fontId="64" fillId="35" borderId="66" xfId="25688" applyFont="1" applyFill="1" applyBorder="1"/>
    <xf numFmtId="0" fontId="63" fillId="34" borderId="66" xfId="25688" applyFont="1" applyFill="1" applyBorder="1"/>
    <xf numFmtId="0" fontId="63" fillId="35" borderId="66" xfId="25688" applyFont="1" applyFill="1" applyBorder="1"/>
    <xf numFmtId="0" fontId="64" fillId="45" borderId="66" xfId="25688" applyFont="1" applyFill="1" applyBorder="1"/>
    <xf numFmtId="0" fontId="63" fillId="45" borderId="66" xfId="25688" applyFont="1" applyFill="1" applyBorder="1"/>
    <xf numFmtId="0" fontId="64" fillId="34" borderId="67" xfId="25688" applyFont="1" applyFill="1" applyBorder="1"/>
    <xf numFmtId="0" fontId="64" fillId="34" borderId="68" xfId="25688" applyFont="1" applyFill="1" applyBorder="1"/>
    <xf numFmtId="0" fontId="64" fillId="34" borderId="68" xfId="25688" applyFont="1" applyFill="1" applyBorder="1" applyAlignment="1">
      <alignment horizontal="left"/>
    </xf>
    <xf numFmtId="0" fontId="64" fillId="34" borderId="68" xfId="25688" applyFont="1" applyFill="1" applyBorder="1" applyAlignment="1">
      <alignment wrapText="1"/>
    </xf>
    <xf numFmtId="168" fontId="64" fillId="42" borderId="73" xfId="601" applyNumberFormat="1" applyFont="1" applyFill="1" applyBorder="1" applyAlignment="1">
      <alignment wrapText="1"/>
    </xf>
    <xf numFmtId="168" fontId="64" fillId="42" borderId="68" xfId="601" applyNumberFormat="1" applyFont="1" applyFill="1" applyBorder="1" applyAlignment="1">
      <alignment wrapText="1"/>
    </xf>
    <xf numFmtId="168" fontId="64" fillId="42" borderId="74" xfId="601" applyNumberFormat="1" applyFont="1" applyFill="1" applyBorder="1" applyAlignment="1">
      <alignment wrapText="1"/>
    </xf>
    <xf numFmtId="168" fontId="64" fillId="34" borderId="68" xfId="601" applyNumberFormat="1" applyFont="1" applyFill="1" applyBorder="1" applyAlignment="1">
      <alignment wrapText="1"/>
    </xf>
    <xf numFmtId="168" fontId="64" fillId="34" borderId="74" xfId="601" applyNumberFormat="1" applyFont="1" applyFill="1" applyBorder="1" applyAlignment="1">
      <alignment wrapText="1"/>
    </xf>
    <xf numFmtId="168" fontId="64" fillId="42" borderId="68" xfId="601" applyNumberFormat="1" applyFont="1" applyFill="1" applyBorder="1" applyAlignment="1" applyProtection="1">
      <alignment wrapText="1"/>
    </xf>
    <xf numFmtId="168" fontId="64" fillId="42" borderId="69" xfId="601" applyNumberFormat="1" applyFont="1" applyFill="1" applyBorder="1" applyAlignment="1" applyProtection="1">
      <alignment wrapText="1"/>
    </xf>
    <xf numFmtId="0" fontId="63" fillId="42" borderId="65" xfId="25688" applyFont="1" applyFill="1" applyBorder="1"/>
    <xf numFmtId="0" fontId="63" fillId="36" borderId="62" xfId="25688" applyFont="1" applyFill="1" applyBorder="1"/>
    <xf numFmtId="0" fontId="63" fillId="36" borderId="62" xfId="25688" applyFont="1" applyFill="1" applyBorder="1" applyAlignment="1">
      <alignment horizontal="center"/>
    </xf>
    <xf numFmtId="0" fontId="63" fillId="36" borderId="62" xfId="25688" applyFont="1" applyFill="1" applyBorder="1" applyAlignment="1">
      <alignment horizontal="left"/>
    </xf>
    <xf numFmtId="0" fontId="63" fillId="36" borderId="62" xfId="25688" applyFont="1" applyFill="1" applyBorder="1" applyAlignment="1">
      <alignment wrapText="1"/>
    </xf>
    <xf numFmtId="168" fontId="63" fillId="42" borderId="70" xfId="601" applyNumberFormat="1" applyFont="1" applyFill="1" applyBorder="1" applyAlignment="1">
      <alignment wrapText="1"/>
    </xf>
    <xf numFmtId="168" fontId="63" fillId="42" borderId="62" xfId="601" applyNumberFormat="1" applyFont="1" applyFill="1" applyBorder="1" applyAlignment="1">
      <alignment wrapText="1"/>
    </xf>
    <xf numFmtId="168" fontId="63" fillId="42" borderId="75" xfId="601" applyNumberFormat="1" applyFont="1" applyFill="1" applyBorder="1" applyAlignment="1">
      <alignment wrapText="1"/>
    </xf>
    <xf numFmtId="168" fontId="63" fillId="36" borderId="62" xfId="601" applyNumberFormat="1" applyFont="1" applyFill="1" applyBorder="1" applyAlignment="1">
      <alignment wrapText="1"/>
    </xf>
    <xf numFmtId="168" fontId="63" fillId="36" borderId="75" xfId="601" applyNumberFormat="1" applyFont="1" applyFill="1" applyBorder="1" applyAlignment="1">
      <alignment wrapText="1"/>
    </xf>
    <xf numFmtId="168" fontId="63" fillId="42" borderId="62" xfId="601" applyNumberFormat="1" applyFont="1" applyFill="1" applyBorder="1" applyAlignment="1" applyProtection="1">
      <alignment wrapText="1"/>
    </xf>
    <xf numFmtId="168" fontId="63" fillId="42" borderId="63" xfId="601" applyNumberFormat="1" applyFont="1" applyFill="1" applyBorder="1" applyAlignment="1" applyProtection="1">
      <alignment wrapText="1"/>
    </xf>
    <xf numFmtId="0" fontId="64" fillId="34" borderId="0" xfId="25688" applyFont="1" applyFill="1"/>
    <xf numFmtId="0" fontId="64" fillId="34" borderId="0" xfId="25688" applyFont="1" applyFill="1" applyAlignment="1">
      <alignment horizontal="left"/>
    </xf>
    <xf numFmtId="0" fontId="64" fillId="34" borderId="0" xfId="25688" applyFont="1" applyFill="1" applyAlignment="1">
      <alignment wrapText="1"/>
    </xf>
    <xf numFmtId="0" fontId="64" fillId="35" borderId="0" xfId="25688" applyFont="1" applyFill="1"/>
    <xf numFmtId="0" fontId="64" fillId="35" borderId="0" xfId="25688" applyFont="1" applyFill="1" applyAlignment="1">
      <alignment horizontal="center"/>
    </xf>
    <xf numFmtId="0" fontId="64" fillId="35" borderId="0" xfId="25688" applyFont="1" applyFill="1" applyAlignment="1">
      <alignment horizontal="left"/>
    </xf>
    <xf numFmtId="0" fontId="64" fillId="35" borderId="0" xfId="25688" applyFont="1" applyFill="1" applyAlignment="1">
      <alignment wrapText="1"/>
    </xf>
    <xf numFmtId="0" fontId="63" fillId="34" borderId="0" xfId="25688" applyFont="1" applyFill="1"/>
    <xf numFmtId="0" fontId="63" fillId="34" borderId="0" xfId="25688" applyFont="1" applyFill="1" applyAlignment="1">
      <alignment horizontal="left"/>
    </xf>
    <xf numFmtId="0" fontId="63" fillId="34" borderId="0" xfId="25688" applyFont="1" applyFill="1" applyAlignment="1">
      <alignment wrapText="1"/>
    </xf>
    <xf numFmtId="0" fontId="63" fillId="35" borderId="0" xfId="25688" applyFont="1" applyFill="1"/>
    <xf numFmtId="0" fontId="63" fillId="35" borderId="0" xfId="25688" applyFont="1" applyFill="1" applyAlignment="1">
      <alignment horizontal="center"/>
    </xf>
    <xf numFmtId="0" fontId="63" fillId="35" borderId="0" xfId="25688" applyFont="1" applyFill="1" applyAlignment="1">
      <alignment horizontal="left"/>
    </xf>
    <xf numFmtId="0" fontId="63" fillId="35" borderId="0" xfId="25688" applyFont="1" applyFill="1" applyAlignment="1">
      <alignment wrapText="1"/>
    </xf>
    <xf numFmtId="0" fontId="64" fillId="45" borderId="0" xfId="25688" applyFont="1" applyFill="1"/>
    <xf numFmtId="0" fontId="64" fillId="45" borderId="0" xfId="25688" applyFont="1" applyFill="1" applyAlignment="1">
      <alignment horizontal="center"/>
    </xf>
    <xf numFmtId="0" fontId="64" fillId="45" borderId="0" xfId="25688" applyFont="1" applyFill="1" applyAlignment="1">
      <alignment horizontal="left"/>
    </xf>
    <xf numFmtId="0" fontId="64" fillId="45" borderId="0" xfId="25688" applyFont="1" applyFill="1" applyAlignment="1">
      <alignment wrapText="1"/>
    </xf>
    <xf numFmtId="0" fontId="63" fillId="45" borderId="0" xfId="25688" applyFont="1" applyFill="1"/>
    <xf numFmtId="0" fontId="63" fillId="45" borderId="0" xfId="25688" applyFont="1" applyFill="1" applyAlignment="1">
      <alignment horizontal="center"/>
    </xf>
    <xf numFmtId="0" fontId="63" fillId="45" borderId="0" xfId="25688" applyFont="1" applyFill="1" applyAlignment="1">
      <alignment horizontal="left"/>
    </xf>
    <xf numFmtId="0" fontId="63" fillId="45" borderId="0" xfId="25688" applyFont="1" applyFill="1" applyAlignment="1">
      <alignment wrapText="1"/>
    </xf>
    <xf numFmtId="0" fontId="63" fillId="42" borderId="0" xfId="25688" applyFont="1" applyFill="1"/>
    <xf numFmtId="0" fontId="14" fillId="33" borderId="65" xfId="0" applyFont="1" applyFill="1" applyBorder="1"/>
    <xf numFmtId="0" fontId="14" fillId="33" borderId="62" xfId="0" applyFont="1" applyFill="1" applyBorder="1"/>
    <xf numFmtId="0" fontId="65" fillId="33" borderId="62" xfId="0" applyFont="1" applyFill="1" applyBorder="1" applyAlignment="1">
      <alignment horizontal="center"/>
    </xf>
    <xf numFmtId="0" fontId="65" fillId="33" borderId="63" xfId="0" applyFont="1" applyFill="1" applyBorder="1" applyAlignment="1">
      <alignment horizontal="center"/>
    </xf>
    <xf numFmtId="0" fontId="66" fillId="0" borderId="68" xfId="0" applyFont="1" applyBorder="1"/>
    <xf numFmtId="43" fontId="66" fillId="0" borderId="68" xfId="103" applyFont="1" applyFill="1" applyBorder="1"/>
    <xf numFmtId="43" fontId="66" fillId="0" borderId="69" xfId="103" applyFont="1" applyFill="1" applyBorder="1"/>
    <xf numFmtId="0" fontId="65" fillId="33" borderId="65" xfId="0" applyFont="1" applyFill="1" applyBorder="1" applyAlignment="1">
      <alignment horizontal="center"/>
    </xf>
    <xf numFmtId="43" fontId="66" fillId="0" borderId="67" xfId="103" applyFont="1" applyFill="1" applyBorder="1"/>
    <xf numFmtId="168" fontId="66" fillId="42" borderId="67" xfId="103" applyNumberFormat="1" applyFont="1" applyFill="1" applyBorder="1"/>
    <xf numFmtId="168" fontId="66" fillId="42" borderId="68" xfId="103" applyNumberFormat="1" applyFont="1" applyFill="1" applyBorder="1"/>
    <xf numFmtId="168" fontId="66" fillId="42" borderId="69" xfId="103" applyNumberFormat="1" applyFont="1" applyFill="1" applyBorder="1"/>
    <xf numFmtId="0" fontId="9" fillId="42" borderId="67" xfId="0" applyFont="1" applyFill="1" applyBorder="1" applyAlignment="1">
      <alignment vertical="top"/>
    </xf>
    <xf numFmtId="0" fontId="67" fillId="33" borderId="0" xfId="0" applyFont="1" applyFill="1" applyAlignment="1">
      <alignment vertical="top"/>
    </xf>
    <xf numFmtId="0" fontId="67" fillId="33" borderId="0" xfId="0" applyFont="1" applyFill="1" applyAlignment="1">
      <alignment vertical="top" wrapText="1"/>
    </xf>
    <xf numFmtId="0" fontId="5" fillId="0" borderId="38"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5" fillId="0" borderId="39" xfId="0" applyFont="1" applyBorder="1" applyAlignment="1">
      <alignment horizontal="left" vertical="center"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39" fillId="35" borderId="30" xfId="183" applyNumberFormat="1" applyFont="1" applyFill="1" applyBorder="1" applyAlignment="1" applyProtection="1">
      <alignment horizontal="left" vertical="center" wrapText="1"/>
      <protection locked="0"/>
    </xf>
    <xf numFmtId="0" fontId="39" fillId="35" borderId="27" xfId="183" applyNumberFormat="1" applyFont="1" applyFill="1" applyBorder="1" applyAlignment="1" applyProtection="1">
      <alignment horizontal="left" vertical="center" wrapText="1"/>
      <protection locked="0"/>
    </xf>
    <xf numFmtId="0" fontId="39" fillId="35" borderId="40" xfId="183" applyNumberFormat="1" applyFont="1" applyFill="1" applyBorder="1" applyAlignment="1" applyProtection="1">
      <alignment horizontal="left" vertical="center" wrapText="1"/>
      <protection locked="0"/>
    </xf>
    <xf numFmtId="0" fontId="39" fillId="35" borderId="34" xfId="183" applyNumberFormat="1" applyFont="1" applyFill="1" applyBorder="1" applyAlignment="1" applyProtection="1">
      <alignment horizontal="left" vertical="center" wrapText="1"/>
      <protection locked="0"/>
    </xf>
    <xf numFmtId="0" fontId="39" fillId="35" borderId="35" xfId="183" applyNumberFormat="1" applyFont="1" applyFill="1" applyBorder="1" applyAlignment="1" applyProtection="1">
      <alignment horizontal="left" vertical="center" wrapText="1"/>
      <protection locked="0"/>
    </xf>
    <xf numFmtId="0" fontId="39" fillId="35" borderId="41" xfId="183" applyNumberFormat="1" applyFont="1" applyFill="1" applyBorder="1" applyAlignment="1" applyProtection="1">
      <alignment horizontal="left" vertical="center" wrapText="1"/>
      <protection locked="0"/>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41" fillId="33" borderId="13" xfId="0" applyFont="1" applyFill="1" applyBorder="1" applyAlignment="1">
      <alignment horizontal="center" vertical="top"/>
    </xf>
    <xf numFmtId="0" fontId="41" fillId="33" borderId="17" xfId="0" applyFont="1" applyFill="1" applyBorder="1" applyAlignment="1">
      <alignment horizontal="center" vertical="top"/>
    </xf>
    <xf numFmtId="0" fontId="41" fillId="33" borderId="14" xfId="0" applyFont="1" applyFill="1" applyBorder="1" applyAlignment="1">
      <alignment horizontal="center" vertical="top"/>
    </xf>
    <xf numFmtId="0" fontId="43" fillId="0" borderId="7" xfId="0" applyFont="1" applyBorder="1" applyAlignment="1" applyProtection="1">
      <alignment horizontal="left" vertical="top" wrapText="1"/>
      <protection locked="0"/>
    </xf>
    <xf numFmtId="0" fontId="43" fillId="0" borderId="0" xfId="0" applyFont="1" applyAlignment="1" applyProtection="1">
      <alignment horizontal="left" vertical="top" wrapText="1"/>
      <protection locked="0"/>
    </xf>
    <xf numFmtId="0" fontId="43" fillId="0" borderId="8" xfId="0" applyFont="1" applyBorder="1" applyAlignment="1" applyProtection="1">
      <alignment horizontal="left" vertical="top" wrapText="1"/>
      <protection locked="0"/>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4" fillId="0" borderId="0" xfId="0" applyFont="1"/>
    <xf numFmtId="0" fontId="4" fillId="0" borderId="8" xfId="0" applyFont="1" applyBorder="1"/>
    <xf numFmtId="0" fontId="5" fillId="0" borderId="26"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42" xfId="0" applyFont="1" applyBorder="1" applyAlignment="1">
      <alignment horizontal="left" vertical="center" wrapText="1"/>
    </xf>
    <xf numFmtId="0" fontId="5" fillId="0" borderId="28" xfId="0" applyFont="1" applyBorder="1" applyAlignment="1">
      <alignment horizontal="left" vertical="center" wrapText="1"/>
    </xf>
    <xf numFmtId="0" fontId="5" fillId="0" borderId="44" xfId="0" applyFont="1" applyBorder="1" applyAlignment="1">
      <alignment horizontal="left" vertical="center" wrapText="1"/>
    </xf>
    <xf numFmtId="0" fontId="5" fillId="0" borderId="37" xfId="0" applyFont="1" applyBorder="1" applyAlignment="1">
      <alignment horizontal="left" vertical="center" wrapText="1"/>
    </xf>
    <xf numFmtId="0" fontId="5" fillId="0" borderId="46" xfId="0" applyFont="1" applyBorder="1" applyAlignment="1">
      <alignment horizontal="left" vertical="center" wrapText="1"/>
    </xf>
    <xf numFmtId="0" fontId="5" fillId="0" borderId="29" xfId="0" applyFont="1" applyBorder="1" applyAlignment="1">
      <alignment horizontal="left" vertical="center" wrapText="1"/>
    </xf>
    <xf numFmtId="0" fontId="39" fillId="35" borderId="28" xfId="183" applyNumberFormat="1" applyFont="1" applyFill="1" applyBorder="1" applyAlignment="1" applyProtection="1">
      <alignment horizontal="left" vertical="center" wrapText="1"/>
      <protection locked="0"/>
    </xf>
    <xf numFmtId="0" fontId="39" fillId="35" borderId="43" xfId="183" applyNumberFormat="1" applyFont="1" applyFill="1" applyBorder="1" applyAlignment="1" applyProtection="1">
      <alignment horizontal="left" vertical="center" wrapText="1"/>
      <protection locked="0"/>
    </xf>
    <xf numFmtId="0" fontId="39" fillId="35" borderId="37" xfId="183" applyNumberFormat="1" applyFont="1" applyFill="1" applyBorder="1" applyAlignment="1" applyProtection="1">
      <alignment horizontal="left" vertical="center" wrapText="1"/>
      <protection locked="0"/>
    </xf>
    <xf numFmtId="0" fontId="39" fillId="35" borderId="45" xfId="183" applyNumberFormat="1" applyFont="1" applyFill="1" applyBorder="1" applyAlignment="1" applyProtection="1">
      <alignment horizontal="left" vertical="center" wrapText="1"/>
      <protection locked="0"/>
    </xf>
    <xf numFmtId="0" fontId="39" fillId="35" borderId="29" xfId="183" applyNumberFormat="1" applyFont="1" applyFill="1" applyBorder="1" applyAlignment="1" applyProtection="1">
      <alignment horizontal="left" vertical="center" wrapText="1"/>
      <protection locked="0"/>
    </xf>
    <xf numFmtId="0" fontId="39" fillId="35" borderId="47" xfId="183" applyNumberFormat="1" applyFont="1" applyFill="1" applyBorder="1" applyAlignment="1" applyProtection="1">
      <alignment horizontal="left" vertical="center" wrapText="1"/>
      <protection locked="0"/>
    </xf>
    <xf numFmtId="0" fontId="5" fillId="34" borderId="7" xfId="0" applyFont="1" applyFill="1" applyBorder="1" applyAlignment="1">
      <alignment horizontal="left" vertical="top" wrapText="1"/>
    </xf>
    <xf numFmtId="0" fontId="5" fillId="34" borderId="0" xfId="0" applyFont="1" applyFill="1" applyAlignment="1">
      <alignment horizontal="left" vertical="top" wrapText="1"/>
    </xf>
    <xf numFmtId="0" fontId="5" fillId="34" borderId="8" xfId="0" applyFont="1" applyFill="1" applyBorder="1" applyAlignment="1">
      <alignment horizontal="left" vertical="top" wrapText="1"/>
    </xf>
    <xf numFmtId="0" fontId="41" fillId="33" borderId="13" xfId="0" applyFont="1" applyFill="1" applyBorder="1" applyAlignment="1">
      <alignment horizontal="center" vertical="top" wrapText="1"/>
    </xf>
    <xf numFmtId="0" fontId="41" fillId="33" borderId="17" xfId="0" applyFont="1" applyFill="1" applyBorder="1" applyAlignment="1">
      <alignment horizontal="center" vertical="top" wrapText="1"/>
    </xf>
    <xf numFmtId="0" fontId="41" fillId="33" borderId="14" xfId="0" applyFont="1" applyFill="1" applyBorder="1" applyAlignment="1">
      <alignment horizontal="center" vertical="top" wrapText="1"/>
    </xf>
    <xf numFmtId="0" fontId="50" fillId="38" borderId="30" xfId="0" applyFont="1" applyFill="1" applyBorder="1" applyAlignment="1">
      <alignment horizontal="center" vertical="center" wrapText="1"/>
    </xf>
    <xf numFmtId="0" fontId="50" fillId="38" borderId="27" xfId="0" applyFont="1" applyFill="1" applyBorder="1" applyAlignment="1">
      <alignment horizontal="center" vertical="center" wrapText="1"/>
    </xf>
    <xf numFmtId="0" fontId="50" fillId="38" borderId="31" xfId="0" applyFont="1" applyFill="1" applyBorder="1" applyAlignment="1">
      <alignment horizontal="center" vertical="center" wrapText="1"/>
    </xf>
    <xf numFmtId="0" fontId="50" fillId="38" borderId="34" xfId="0" applyFont="1" applyFill="1" applyBorder="1" applyAlignment="1">
      <alignment horizontal="center" vertical="center" wrapText="1"/>
    </xf>
    <xf numFmtId="0" fontId="50" fillId="38" borderId="35" xfId="0" applyFont="1" applyFill="1" applyBorder="1" applyAlignment="1">
      <alignment horizontal="center" vertical="center" wrapText="1"/>
    </xf>
    <xf numFmtId="0" fontId="50" fillId="38" borderId="36" xfId="0" applyFont="1" applyFill="1" applyBorder="1" applyAlignment="1">
      <alignment horizontal="center" vertical="center" wrapText="1"/>
    </xf>
    <xf numFmtId="0" fontId="54" fillId="34" borderId="0" xfId="0" applyFont="1" applyFill="1" applyAlignment="1">
      <alignment horizontal="left" vertical="top" wrapText="1"/>
    </xf>
    <xf numFmtId="0" fontId="5" fillId="38" borderId="30" xfId="0" applyFont="1" applyFill="1" applyBorder="1" applyAlignment="1">
      <alignment horizontal="left" vertical="center" wrapText="1"/>
    </xf>
    <xf numFmtId="0" fontId="5" fillId="38" borderId="27" xfId="0" applyFont="1" applyFill="1" applyBorder="1" applyAlignment="1">
      <alignment horizontal="left" vertical="center" wrapText="1"/>
    </xf>
    <xf numFmtId="0" fontId="5" fillId="38" borderId="31" xfId="0" applyFont="1" applyFill="1" applyBorder="1" applyAlignment="1">
      <alignment horizontal="left" vertical="center" wrapText="1"/>
    </xf>
    <xf numFmtId="0" fontId="5" fillId="38" borderId="32" xfId="0" applyFont="1" applyFill="1" applyBorder="1" applyAlignment="1">
      <alignment horizontal="left" vertical="center" wrapText="1"/>
    </xf>
    <xf numFmtId="0" fontId="5" fillId="38" borderId="0" xfId="0" applyFont="1" applyFill="1" applyAlignment="1">
      <alignment horizontal="left" vertical="center" wrapText="1"/>
    </xf>
    <xf numFmtId="0" fontId="5" fillId="38" borderId="33" xfId="0" applyFont="1" applyFill="1" applyBorder="1" applyAlignment="1">
      <alignment horizontal="left" vertical="center" wrapText="1"/>
    </xf>
    <xf numFmtId="0" fontId="5" fillId="38" borderId="34" xfId="0" applyFont="1" applyFill="1" applyBorder="1" applyAlignment="1">
      <alignment horizontal="left" vertical="center" wrapText="1"/>
    </xf>
    <xf numFmtId="0" fontId="5" fillId="38" borderId="35" xfId="0" applyFont="1" applyFill="1" applyBorder="1" applyAlignment="1">
      <alignment horizontal="left" vertical="center" wrapText="1"/>
    </xf>
    <xf numFmtId="0" fontId="5" fillId="38" borderId="36" xfId="0" applyFont="1" applyFill="1" applyBorder="1" applyAlignment="1">
      <alignment horizontal="left" vertical="center" wrapText="1"/>
    </xf>
    <xf numFmtId="0" fontId="4" fillId="38" borderId="21" xfId="0" applyFont="1" applyFill="1" applyBorder="1" applyAlignment="1">
      <alignment horizontal="left" vertical="center" indent="2"/>
    </xf>
    <xf numFmtId="0" fontId="39" fillId="35" borderId="7" xfId="183" applyNumberFormat="1" applyFont="1" applyFill="1" applyBorder="1" applyAlignment="1" applyProtection="1">
      <alignment vertical="center" wrapText="1"/>
      <protection locked="0"/>
    </xf>
    <xf numFmtId="0" fontId="39" fillId="35" borderId="0" xfId="183" applyNumberFormat="1" applyFont="1" applyFill="1" applyBorder="1" applyAlignment="1" applyProtection="1">
      <alignment vertical="center" wrapText="1"/>
      <protection locked="0"/>
    </xf>
    <xf numFmtId="0" fontId="39" fillId="35" borderId="8" xfId="183" applyNumberFormat="1" applyFont="1" applyFill="1" applyBorder="1" applyAlignment="1" applyProtection="1">
      <alignment vertical="center" wrapText="1"/>
      <protection locked="0"/>
    </xf>
    <xf numFmtId="0" fontId="5" fillId="0" borderId="7" xfId="0" applyFont="1" applyBorder="1" applyAlignment="1">
      <alignment horizontal="left" vertical="top" wrapText="1" indent="1"/>
    </xf>
    <xf numFmtId="0" fontId="5" fillId="0" borderId="0" xfId="0" applyFont="1" applyAlignment="1">
      <alignment horizontal="left" vertical="top" wrapText="1" indent="1"/>
    </xf>
    <xf numFmtId="0" fontId="5" fillId="0" borderId="8" xfId="0" applyFont="1" applyBorder="1" applyAlignment="1">
      <alignment horizontal="left" vertical="top" wrapText="1" indent="1"/>
    </xf>
    <xf numFmtId="0" fontId="5" fillId="0" borderId="7" xfId="0" applyFont="1" applyBorder="1" applyAlignment="1">
      <alignment horizontal="right" vertical="center" wrapText="1" indent="1"/>
    </xf>
    <xf numFmtId="0" fontId="5" fillId="0" borderId="0" xfId="0" applyFont="1" applyAlignment="1">
      <alignment horizontal="right" vertical="center" wrapText="1" indent="1"/>
    </xf>
    <xf numFmtId="0" fontId="4" fillId="35" borderId="28" xfId="0" applyFont="1" applyFill="1" applyBorder="1" applyAlignment="1" applyProtection="1">
      <alignment horizontal="center" vertical="center" wrapText="1"/>
      <protection locked="0"/>
    </xf>
    <xf numFmtId="0" fontId="4" fillId="35" borderId="29" xfId="0" applyFont="1" applyFill="1" applyBorder="1" applyAlignment="1" applyProtection="1">
      <alignment horizontal="center" vertical="center" wrapText="1"/>
      <protection locked="0"/>
    </xf>
    <xf numFmtId="0" fontId="4" fillId="0" borderId="0" xfId="0" applyFont="1" applyAlignment="1">
      <alignment horizontal="left" vertical="center" wrapText="1" indent="1"/>
    </xf>
    <xf numFmtId="0" fontId="4" fillId="0" borderId="8" xfId="0" applyFont="1" applyBorder="1" applyAlignment="1">
      <alignment horizontal="left" vertical="center" wrapText="1" indent="1"/>
    </xf>
    <xf numFmtId="0" fontId="41" fillId="33" borderId="0" xfId="0" applyFont="1" applyFill="1" applyAlignment="1">
      <alignment horizontal="center" vertical="top"/>
    </xf>
    <xf numFmtId="0" fontId="4" fillId="0" borderId="0" xfId="0" applyFont="1" applyAlignment="1">
      <alignment horizontal="left" vertical="top" wrapText="1"/>
    </xf>
    <xf numFmtId="0" fontId="4" fillId="0" borderId="8" xfId="0" applyFont="1" applyBorder="1" applyAlignment="1">
      <alignment horizontal="left" vertical="top" wrapText="1"/>
    </xf>
    <xf numFmtId="0" fontId="5" fillId="38" borderId="20" xfId="0" applyFont="1" applyFill="1" applyBorder="1" applyAlignment="1">
      <alignment horizontal="center" vertical="top" wrapText="1"/>
    </xf>
    <xf numFmtId="0" fontId="5" fillId="38" borderId="21" xfId="0" applyFont="1" applyFill="1" applyBorder="1" applyAlignment="1">
      <alignment horizontal="center" vertical="top" wrapText="1"/>
    </xf>
    <xf numFmtId="0" fontId="5" fillId="38" borderId="22" xfId="0" applyFont="1" applyFill="1" applyBorder="1" applyAlignment="1">
      <alignment horizontal="center" vertical="top" wrapText="1"/>
    </xf>
    <xf numFmtId="0" fontId="4" fillId="0" borderId="7" xfId="0" applyFont="1" applyBorder="1" applyAlignment="1">
      <alignment vertical="top" wrapText="1"/>
    </xf>
    <xf numFmtId="0" fontId="4" fillId="0" borderId="0" xfId="0" applyFont="1" applyAlignment="1">
      <alignment vertical="top"/>
    </xf>
    <xf numFmtId="0" fontId="4" fillId="0" borderId="8" xfId="0" applyFont="1" applyBorder="1" applyAlignment="1">
      <alignment vertical="top"/>
    </xf>
    <xf numFmtId="0" fontId="41" fillId="33" borderId="7" xfId="0" applyFont="1" applyFill="1" applyBorder="1" applyAlignment="1">
      <alignment horizontal="center" vertical="top" wrapText="1"/>
    </xf>
    <xf numFmtId="0" fontId="39" fillId="35" borderId="28" xfId="183" applyNumberFormat="1" applyFont="1" applyFill="1" applyBorder="1" applyAlignment="1" applyProtection="1">
      <alignment horizontal="center" vertical="center" wrapText="1"/>
      <protection locked="0"/>
    </xf>
    <xf numFmtId="0" fontId="39" fillId="35" borderId="29" xfId="183" applyNumberFormat="1" applyFont="1" applyFill="1" applyBorder="1" applyAlignment="1" applyProtection="1">
      <alignment horizontal="center" vertical="center" wrapText="1"/>
      <protection locked="0"/>
    </xf>
    <xf numFmtId="0" fontId="4" fillId="0" borderId="7" xfId="0" applyFont="1" applyBorder="1" applyAlignment="1">
      <alignment horizontal="right" vertical="center" indent="1"/>
    </xf>
    <xf numFmtId="0" fontId="4" fillId="0" borderId="33" xfId="0" applyFont="1" applyBorder="1" applyAlignment="1">
      <alignment horizontal="right" vertical="center" indent="1"/>
    </xf>
    <xf numFmtId="0" fontId="5" fillId="0" borderId="33" xfId="0" applyFont="1" applyBorder="1" applyAlignment="1">
      <alignment horizontal="left" vertical="center" wrapText="1"/>
    </xf>
    <xf numFmtId="0" fontId="6" fillId="0" borderId="7" xfId="0" applyFont="1" applyBorder="1" applyAlignment="1">
      <alignment horizontal="right" vertical="center" indent="1"/>
    </xf>
    <xf numFmtId="0" fontId="6" fillId="0" borderId="0" xfId="0" applyFont="1" applyAlignment="1">
      <alignment horizontal="right" vertical="center" indent="1"/>
    </xf>
    <xf numFmtId="0" fontId="6" fillId="0" borderId="33" xfId="0" applyFont="1" applyBorder="1" applyAlignment="1">
      <alignment horizontal="right" vertical="center" indent="1"/>
    </xf>
    <xf numFmtId="14" fontId="39" fillId="35" borderId="30" xfId="183" applyNumberFormat="1" applyFont="1" applyFill="1" applyBorder="1" applyAlignment="1" applyProtection="1">
      <alignment horizontal="left" vertical="center" wrapText="1"/>
      <protection locked="0"/>
    </xf>
    <xf numFmtId="0" fontId="39" fillId="35" borderId="37" xfId="183" applyNumberFormat="1" applyFont="1" applyFill="1" applyBorder="1" applyAlignment="1" applyProtection="1">
      <alignment horizontal="center" vertical="center" wrapText="1"/>
      <protection locked="0"/>
    </xf>
    <xf numFmtId="0" fontId="4" fillId="37" borderId="0" xfId="0" applyFont="1" applyFill="1" applyAlignment="1">
      <alignment horizontal="center" vertical="top"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5" fillId="34" borderId="21" xfId="0" applyFont="1" applyFill="1" applyBorder="1" applyAlignment="1">
      <alignment horizontal="left" vertical="center" wrapText="1"/>
    </xf>
    <xf numFmtId="0" fontId="5" fillId="34" borderId="22" xfId="0" applyFont="1" applyFill="1" applyBorder="1" applyAlignment="1">
      <alignment horizontal="left" vertical="center" wrapText="1"/>
    </xf>
    <xf numFmtId="0" fontId="56" fillId="0" borderId="7" xfId="0" applyFont="1" applyBorder="1" applyAlignment="1" applyProtection="1">
      <alignment horizontal="left" vertical="top" wrapText="1"/>
      <protection locked="0"/>
    </xf>
    <xf numFmtId="0" fontId="56" fillId="0" borderId="0" xfId="0" applyFont="1" applyAlignment="1" applyProtection="1">
      <alignment horizontal="left" vertical="top" wrapText="1"/>
      <protection locked="0"/>
    </xf>
    <xf numFmtId="0" fontId="56" fillId="0" borderId="8" xfId="0" applyFont="1" applyBorder="1" applyAlignment="1" applyProtection="1">
      <alignment horizontal="left" vertical="top" wrapText="1"/>
      <protection locked="0"/>
    </xf>
    <xf numFmtId="0" fontId="6" fillId="0" borderId="42" xfId="0" applyFont="1" applyBorder="1" applyAlignment="1">
      <alignment horizontal="left" vertical="center" wrapText="1"/>
    </xf>
    <xf numFmtId="0" fontId="6" fillId="0" borderId="28" xfId="0" applyFont="1" applyBorder="1" applyAlignment="1">
      <alignment horizontal="left" vertical="center" wrapText="1"/>
    </xf>
    <xf numFmtId="0" fontId="5" fillId="34" borderId="28" xfId="0" applyFont="1" applyFill="1" applyBorder="1" applyAlignment="1">
      <alignment horizontal="left" vertical="center" wrapText="1"/>
    </xf>
    <xf numFmtId="0" fontId="5" fillId="34" borderId="43" xfId="0" applyFont="1" applyFill="1" applyBorder="1" applyAlignment="1">
      <alignment horizontal="left" vertical="center" wrapText="1"/>
    </xf>
    <xf numFmtId="0" fontId="56" fillId="0" borderId="9" xfId="0" applyFont="1" applyBorder="1" applyAlignment="1" applyProtection="1">
      <alignment horizontal="left" vertical="top" wrapText="1"/>
      <protection locked="0"/>
    </xf>
    <xf numFmtId="0" fontId="56" fillId="0" borderId="16" xfId="0" applyFont="1" applyBorder="1" applyAlignment="1" applyProtection="1">
      <alignment horizontal="left" vertical="top" wrapText="1"/>
      <protection locked="0"/>
    </xf>
    <xf numFmtId="0" fontId="56" fillId="0" borderId="10" xfId="0" applyFont="1" applyBorder="1" applyAlignment="1" applyProtection="1">
      <alignment horizontal="left" vertical="top" wrapText="1"/>
      <protection locked="0"/>
    </xf>
    <xf numFmtId="0" fontId="6" fillId="0" borderId="46" xfId="0" applyFont="1" applyBorder="1" applyAlignment="1">
      <alignment horizontal="left" vertical="center" wrapText="1"/>
    </xf>
    <xf numFmtId="0" fontId="6" fillId="0" borderId="29" xfId="0" applyFont="1" applyBorder="1" applyAlignment="1">
      <alignment horizontal="left" vertical="center" wrapText="1"/>
    </xf>
    <xf numFmtId="0" fontId="6" fillId="0" borderId="48" xfId="0" applyFont="1" applyBorder="1" applyAlignment="1">
      <alignment horizontal="left" vertical="center" wrapText="1"/>
    </xf>
    <xf numFmtId="0" fontId="6" fillId="0" borderId="49"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47" xfId="0" applyFont="1" applyBorder="1" applyAlignment="1">
      <alignment horizontal="left" vertical="center" wrapText="1"/>
    </xf>
    <xf numFmtId="0" fontId="5" fillId="0" borderId="49" xfId="0" applyFont="1" applyBorder="1" applyAlignment="1">
      <alignment horizontal="left" vertical="center" wrapText="1"/>
    </xf>
    <xf numFmtId="0" fontId="5" fillId="0" borderId="50" xfId="0" applyFont="1" applyBorder="1" applyAlignment="1">
      <alignment horizontal="left" vertical="center" wrapText="1"/>
    </xf>
    <xf numFmtId="0" fontId="6" fillId="38" borderId="30" xfId="0" applyFont="1" applyFill="1" applyBorder="1" applyAlignment="1">
      <alignment horizontal="center" vertical="center" wrapText="1"/>
    </xf>
    <xf numFmtId="0" fontId="6" fillId="38" borderId="27" xfId="0" applyFont="1" applyFill="1" applyBorder="1" applyAlignment="1">
      <alignment horizontal="center" vertical="center" wrapText="1"/>
    </xf>
    <xf numFmtId="0" fontId="6" fillId="38" borderId="31" xfId="0" applyFont="1" applyFill="1" applyBorder="1" applyAlignment="1">
      <alignment horizontal="center" vertical="center" wrapText="1"/>
    </xf>
    <xf numFmtId="0" fontId="6" fillId="38" borderId="32" xfId="0" applyFont="1" applyFill="1" applyBorder="1" applyAlignment="1">
      <alignment horizontal="center" vertical="center" wrapText="1"/>
    </xf>
    <xf numFmtId="0" fontId="6" fillId="38" borderId="0" xfId="0" applyFont="1" applyFill="1" applyAlignment="1">
      <alignment horizontal="center" vertical="center" wrapText="1"/>
    </xf>
    <xf numFmtId="0" fontId="6" fillId="38" borderId="33" xfId="0" applyFont="1" applyFill="1" applyBorder="1" applyAlignment="1">
      <alignment horizontal="center" vertical="center" wrapText="1"/>
    </xf>
    <xf numFmtId="0" fontId="6" fillId="38" borderId="34" xfId="0" applyFont="1" applyFill="1" applyBorder="1" applyAlignment="1">
      <alignment horizontal="center" vertical="center" wrapText="1"/>
    </xf>
    <xf numFmtId="0" fontId="6" fillId="38" borderId="35" xfId="0" applyFont="1" applyFill="1" applyBorder="1" applyAlignment="1">
      <alignment horizontal="center" vertical="center" wrapText="1"/>
    </xf>
    <xf numFmtId="0" fontId="6" fillId="38" borderId="36" xfId="0" applyFont="1" applyFill="1" applyBorder="1" applyAlignment="1">
      <alignment horizontal="center" vertical="center" wrapText="1"/>
    </xf>
    <xf numFmtId="0" fontId="5" fillId="0" borderId="11" xfId="0" applyFont="1" applyBorder="1" applyAlignment="1">
      <alignment horizontal="left" vertical="top" wrapText="1"/>
    </xf>
    <xf numFmtId="0" fontId="5" fillId="0" borderId="15" xfId="0" applyFont="1" applyBorder="1" applyAlignment="1">
      <alignment horizontal="left" vertical="top" wrapText="1"/>
    </xf>
    <xf numFmtId="0" fontId="5" fillId="0" borderId="57" xfId="0" applyFont="1" applyBorder="1" applyAlignment="1">
      <alignment horizontal="left" vertical="top" wrapText="1"/>
    </xf>
    <xf numFmtId="0" fontId="7" fillId="34" borderId="42" xfId="0" applyFont="1" applyFill="1" applyBorder="1" applyAlignment="1">
      <alignment horizontal="center" vertical="center"/>
    </xf>
    <xf numFmtId="0" fontId="7" fillId="34" borderId="46" xfId="0" applyFont="1" applyFill="1" applyBorder="1" applyAlignment="1">
      <alignment horizontal="center" vertical="center"/>
    </xf>
    <xf numFmtId="0" fontId="41" fillId="33" borderId="11" xfId="0" applyFont="1" applyFill="1" applyBorder="1" applyAlignment="1">
      <alignment horizontal="center" vertical="top"/>
    </xf>
    <xf numFmtId="0" fontId="41" fillId="33" borderId="15" xfId="0" applyFont="1" applyFill="1" applyBorder="1" applyAlignment="1">
      <alignment horizontal="center" vertical="top"/>
    </xf>
    <xf numFmtId="0" fontId="41" fillId="33" borderId="12" xfId="0" applyFont="1" applyFill="1" applyBorder="1" applyAlignment="1">
      <alignment horizontal="center" vertical="top"/>
    </xf>
    <xf numFmtId="0" fontId="6" fillId="37" borderId="13" xfId="0" applyFont="1" applyFill="1" applyBorder="1" applyAlignment="1">
      <alignment horizontal="center" vertical="top"/>
    </xf>
    <xf numFmtId="0" fontId="6" fillId="37" borderId="17" xfId="0" applyFont="1" applyFill="1" applyBorder="1" applyAlignment="1">
      <alignment horizontal="center" vertical="top"/>
    </xf>
    <xf numFmtId="0" fontId="6" fillId="37" borderId="14" xfId="0" applyFont="1" applyFill="1" applyBorder="1" applyAlignment="1">
      <alignment horizontal="center" vertical="top"/>
    </xf>
    <xf numFmtId="0" fontId="39" fillId="35" borderId="31" xfId="183" applyNumberFormat="1" applyFont="1" applyFill="1" applyBorder="1" applyAlignment="1" applyProtection="1">
      <alignment horizontal="left" vertical="center" wrapText="1"/>
      <protection locked="0"/>
    </xf>
    <xf numFmtId="0" fontId="39" fillId="35" borderId="36" xfId="183" applyNumberFormat="1" applyFont="1" applyFill="1" applyBorder="1" applyAlignment="1" applyProtection="1">
      <alignment horizontal="left" vertical="center" wrapText="1"/>
      <protection locked="0"/>
    </xf>
    <xf numFmtId="0" fontId="4" fillId="35" borderId="7" xfId="0" applyFont="1" applyFill="1" applyBorder="1" applyAlignment="1" applyProtection="1">
      <alignment horizontal="left" vertical="top" wrapText="1"/>
      <protection locked="0"/>
    </xf>
    <xf numFmtId="0" fontId="4" fillId="35" borderId="0" xfId="0" applyFont="1" applyFill="1" applyAlignment="1" applyProtection="1">
      <alignment horizontal="left" vertical="top" wrapText="1"/>
      <protection locked="0"/>
    </xf>
    <xf numFmtId="0" fontId="4" fillId="35" borderId="8" xfId="0" applyFont="1" applyFill="1" applyBorder="1" applyAlignment="1" applyProtection="1">
      <alignment horizontal="left" vertical="top" wrapText="1"/>
      <protection locked="0"/>
    </xf>
    <xf numFmtId="0" fontId="5" fillId="0" borderId="7" xfId="0" applyFont="1" applyBorder="1" applyAlignment="1">
      <alignment vertical="top" wrapText="1"/>
    </xf>
    <xf numFmtId="0" fontId="5" fillId="0" borderId="0" xfId="0" applyFont="1" applyAlignment="1">
      <alignment vertical="top" wrapText="1"/>
    </xf>
    <xf numFmtId="0" fontId="5" fillId="0" borderId="8" xfId="0" applyFont="1" applyBorder="1" applyAlignment="1">
      <alignment vertical="top" wrapText="1"/>
    </xf>
    <xf numFmtId="49" fontId="36" fillId="35" borderId="7" xfId="0" applyNumberFormat="1" applyFont="1" applyFill="1" applyBorder="1" applyAlignment="1" applyProtection="1">
      <alignment vertical="top" wrapText="1"/>
      <protection locked="0"/>
    </xf>
    <xf numFmtId="49" fontId="36" fillId="35" borderId="0" xfId="0" applyNumberFormat="1" applyFont="1" applyFill="1" applyAlignment="1" applyProtection="1">
      <alignment vertical="top" wrapText="1"/>
      <protection locked="0"/>
    </xf>
    <xf numFmtId="49" fontId="36" fillId="35" borderId="8" xfId="0" applyNumberFormat="1" applyFont="1" applyFill="1" applyBorder="1" applyAlignment="1" applyProtection="1">
      <alignment vertical="top" wrapText="1"/>
      <protection locked="0"/>
    </xf>
    <xf numFmtId="0" fontId="44" fillId="39" borderId="13" xfId="0" applyFont="1" applyFill="1" applyBorder="1" applyAlignment="1">
      <alignment horizontal="center" vertical="top" wrapText="1"/>
    </xf>
    <xf numFmtId="0" fontId="44" fillId="39" borderId="17" xfId="0" applyFont="1" applyFill="1" applyBorder="1" applyAlignment="1">
      <alignment horizontal="center" vertical="top" wrapText="1"/>
    </xf>
    <xf numFmtId="0" fontId="4" fillId="0" borderId="17" xfId="0" applyFont="1" applyBorder="1" applyAlignment="1">
      <alignment vertical="top" wrapText="1"/>
    </xf>
    <xf numFmtId="0" fontId="4" fillId="0" borderId="14" xfId="0" applyFont="1" applyBorder="1" applyAlignment="1">
      <alignment vertical="top" wrapText="1"/>
    </xf>
    <xf numFmtId="0" fontId="6" fillId="37" borderId="7" xfId="0" applyFont="1" applyFill="1" applyBorder="1" applyAlignment="1">
      <alignment horizontal="center" vertical="top"/>
    </xf>
    <xf numFmtId="0" fontId="6" fillId="37" borderId="0" xfId="0" applyFont="1" applyFill="1" applyAlignment="1">
      <alignment horizontal="center" vertical="top"/>
    </xf>
    <xf numFmtId="0" fontId="6" fillId="37" borderId="8" xfId="0" applyFont="1" applyFill="1" applyBorder="1" applyAlignment="1">
      <alignment horizontal="center" vertical="top"/>
    </xf>
    <xf numFmtId="0" fontId="5" fillId="0" borderId="19" xfId="0" applyFont="1" applyBorder="1" applyAlignment="1">
      <alignment horizontal="right" vertical="center" wrapText="1" indent="1"/>
    </xf>
    <xf numFmtId="0" fontId="4" fillId="0" borderId="20" xfId="0" applyFont="1" applyBorder="1" applyAlignment="1">
      <alignment horizontal="left" vertical="top" wrapText="1" indent="1"/>
    </xf>
    <xf numFmtId="0" fontId="4" fillId="0" borderId="21" xfId="0" applyFont="1" applyBorder="1" applyAlignment="1">
      <alignment horizontal="left" vertical="top" wrapText="1" indent="1"/>
    </xf>
    <xf numFmtId="0" fontId="5" fillId="0" borderId="26" xfId="0" applyFont="1" applyBorder="1" applyAlignment="1">
      <alignment horizontal="left" vertical="top" wrapText="1" indent="1"/>
    </xf>
    <xf numFmtId="0" fontId="5" fillId="0" borderId="24" xfId="0" applyFont="1" applyBorder="1" applyAlignment="1">
      <alignment horizontal="left" vertical="top" wrapText="1" indent="1"/>
    </xf>
    <xf numFmtId="0" fontId="5" fillId="0" borderId="25" xfId="0" applyFont="1" applyBorder="1" applyAlignment="1">
      <alignment horizontal="left" vertical="top" wrapText="1" indent="1"/>
    </xf>
    <xf numFmtId="0" fontId="41" fillId="33" borderId="0" xfId="0" applyFont="1" applyFill="1" applyAlignment="1">
      <alignment horizontal="center" vertical="top" wrapText="1"/>
    </xf>
    <xf numFmtId="0" fontId="41" fillId="33" borderId="0" xfId="0" applyFont="1" applyFill="1" applyAlignment="1">
      <alignment horizontal="left" vertical="top" wrapText="1"/>
    </xf>
    <xf numFmtId="0" fontId="5" fillId="0" borderId="20" xfId="0" applyFont="1" applyBorder="1" applyAlignment="1">
      <alignment horizontal="left" vertical="center" wrapText="1"/>
    </xf>
    <xf numFmtId="0" fontId="39" fillId="35" borderId="21" xfId="183" applyNumberFormat="1" applyFont="1" applyFill="1" applyBorder="1" applyAlignment="1" applyProtection="1">
      <alignment horizontal="left" vertical="center" wrapText="1"/>
      <protection locked="0"/>
    </xf>
    <xf numFmtId="0" fontId="39" fillId="35" borderId="22" xfId="183" applyNumberFormat="1" applyFont="1" applyFill="1" applyBorder="1" applyAlignment="1" applyProtection="1">
      <alignment horizontal="left" vertical="center" wrapText="1"/>
      <protection locked="0"/>
    </xf>
    <xf numFmtId="0" fontId="4" fillId="0" borderId="7" xfId="0" applyFont="1" applyBorder="1" applyAlignment="1">
      <alignment horizontal="left" vertical="top" wrapText="1"/>
    </xf>
    <xf numFmtId="0" fontId="4" fillId="0" borderId="38" xfId="0" applyFont="1" applyBorder="1" applyAlignment="1">
      <alignment horizontal="left" vertical="center" wrapText="1" indent="1"/>
    </xf>
    <xf numFmtId="0" fontId="4" fillId="0" borderId="27" xfId="0" applyFont="1" applyBorder="1" applyAlignment="1">
      <alignment horizontal="left" vertical="center" wrapText="1" indent="1"/>
    </xf>
    <xf numFmtId="0" fontId="4" fillId="0" borderId="31" xfId="0" applyFont="1" applyBorder="1" applyAlignment="1">
      <alignment horizontal="left" vertical="center" wrapText="1" indent="1"/>
    </xf>
    <xf numFmtId="0" fontId="4" fillId="0" borderId="39" xfId="0" applyFont="1" applyBorder="1" applyAlignment="1">
      <alignment horizontal="left" vertical="center" wrapText="1" indent="1"/>
    </xf>
    <xf numFmtId="0" fontId="4" fillId="0" borderId="35" xfId="0" applyFont="1" applyBorder="1" applyAlignment="1">
      <alignment horizontal="left" vertical="center" wrapText="1" indent="1"/>
    </xf>
    <xf numFmtId="0" fontId="4" fillId="0" borderId="36" xfId="0" applyFont="1" applyBorder="1" applyAlignment="1">
      <alignment horizontal="left" vertical="center" wrapText="1" indent="1"/>
    </xf>
    <xf numFmtId="0" fontId="6" fillId="38" borderId="40" xfId="0" applyFont="1" applyFill="1" applyBorder="1" applyAlignment="1">
      <alignment horizontal="center" vertical="center" wrapText="1"/>
    </xf>
    <xf numFmtId="0" fontId="6" fillId="38" borderId="41" xfId="0" applyFont="1" applyFill="1" applyBorder="1" applyAlignment="1">
      <alignment horizontal="center" vertical="center" wrapText="1"/>
    </xf>
    <xf numFmtId="0" fontId="39" fillId="35" borderId="21" xfId="183" applyNumberFormat="1" applyFont="1" applyFill="1" applyBorder="1" applyAlignment="1" applyProtection="1">
      <alignment horizontal="left" vertical="top" wrapText="1"/>
      <protection locked="0"/>
    </xf>
    <xf numFmtId="0" fontId="39" fillId="35" borderId="30" xfId="183" applyNumberFormat="1" applyFont="1" applyFill="1" applyBorder="1" applyAlignment="1" applyProtection="1">
      <alignment horizontal="left" vertical="top" wrapText="1"/>
      <protection locked="0"/>
    </xf>
    <xf numFmtId="0" fontId="39" fillId="35" borderId="27" xfId="183" applyNumberFormat="1" applyFont="1" applyFill="1" applyBorder="1" applyAlignment="1" applyProtection="1">
      <alignment horizontal="left" vertical="top" wrapText="1"/>
      <protection locked="0"/>
    </xf>
    <xf numFmtId="0" fontId="39" fillId="35" borderId="40" xfId="183" applyNumberFormat="1" applyFont="1" applyFill="1" applyBorder="1" applyAlignment="1" applyProtection="1">
      <alignment horizontal="left" vertical="top" wrapText="1"/>
      <protection locked="0"/>
    </xf>
    <xf numFmtId="0" fontId="39" fillId="35" borderId="32" xfId="183" applyNumberFormat="1" applyFont="1" applyFill="1" applyBorder="1" applyAlignment="1" applyProtection="1">
      <alignment horizontal="left" vertical="top" wrapText="1"/>
      <protection locked="0"/>
    </xf>
    <xf numFmtId="0" fontId="39" fillId="35" borderId="0" xfId="183" applyNumberFormat="1" applyFont="1" applyFill="1" applyBorder="1" applyAlignment="1" applyProtection="1">
      <alignment horizontal="left" vertical="top" wrapText="1"/>
      <protection locked="0"/>
    </xf>
    <xf numFmtId="0" fontId="39" fillId="35" borderId="8" xfId="183" applyNumberFormat="1" applyFont="1" applyFill="1" applyBorder="1" applyAlignment="1" applyProtection="1">
      <alignment horizontal="left" vertical="top" wrapText="1"/>
      <protection locked="0"/>
    </xf>
    <xf numFmtId="0" fontId="39" fillId="35" borderId="34" xfId="183" applyNumberFormat="1" applyFont="1" applyFill="1" applyBorder="1" applyAlignment="1" applyProtection="1">
      <alignment horizontal="left" vertical="top" wrapText="1"/>
      <protection locked="0"/>
    </xf>
    <xf numFmtId="0" fontId="39" fillId="35" borderId="35" xfId="183" applyNumberFormat="1" applyFont="1" applyFill="1" applyBorder="1" applyAlignment="1" applyProtection="1">
      <alignment horizontal="left" vertical="top" wrapText="1"/>
      <protection locked="0"/>
    </xf>
    <xf numFmtId="0" fontId="39" fillId="35" borderId="41" xfId="183" applyNumberFormat="1" applyFont="1" applyFill="1" applyBorder="1" applyAlignment="1" applyProtection="1">
      <alignment horizontal="left" vertical="top" wrapText="1"/>
      <protection locked="0"/>
    </xf>
    <xf numFmtId="0" fontId="39" fillId="35" borderId="49" xfId="183" applyNumberFormat="1" applyFont="1" applyFill="1" applyBorder="1" applyAlignment="1" applyProtection="1">
      <alignment horizontal="left" vertical="top" wrapText="1"/>
      <protection locked="0"/>
    </xf>
    <xf numFmtId="0" fontId="39" fillId="35" borderId="55" xfId="183" applyNumberFormat="1" applyFont="1" applyFill="1" applyBorder="1" applyAlignment="1" applyProtection="1">
      <alignment horizontal="left" vertical="top" wrapText="1"/>
      <protection locked="0"/>
    </xf>
    <xf numFmtId="0" fontId="39" fillId="35" borderId="16" xfId="183" applyNumberFormat="1" applyFont="1" applyFill="1" applyBorder="1" applyAlignment="1" applyProtection="1">
      <alignment horizontal="left" vertical="top" wrapText="1"/>
      <protection locked="0"/>
    </xf>
    <xf numFmtId="0" fontId="39" fillId="35" borderId="10" xfId="183" applyNumberFormat="1" applyFont="1" applyFill="1" applyBorder="1" applyAlignment="1" applyProtection="1">
      <alignment horizontal="left" vertical="top" wrapText="1"/>
      <protection locked="0"/>
    </xf>
    <xf numFmtId="0" fontId="7" fillId="38" borderId="23" xfId="0" applyFont="1" applyFill="1" applyBorder="1" applyAlignment="1">
      <alignment horizontal="center" vertical="center" wrapText="1"/>
    </xf>
    <xf numFmtId="0" fontId="7" fillId="38" borderId="24" xfId="0" applyFont="1" applyFill="1" applyBorder="1" applyAlignment="1">
      <alignment horizontal="center" vertical="center" wrapText="1"/>
    </xf>
    <xf numFmtId="0" fontId="7" fillId="38" borderId="58" xfId="0" applyFont="1" applyFill="1" applyBorder="1" applyAlignment="1">
      <alignment horizontal="center" vertical="center" wrapText="1"/>
    </xf>
    <xf numFmtId="0" fontId="5" fillId="34" borderId="42" xfId="0" applyFont="1" applyFill="1" applyBorder="1" applyAlignment="1">
      <alignment horizontal="left" vertical="top" wrapText="1"/>
    </xf>
    <xf numFmtId="0" fontId="5" fillId="34" borderId="44" xfId="0" applyFont="1" applyFill="1" applyBorder="1" applyAlignment="1">
      <alignment horizontal="left" vertical="top" wrapText="1"/>
    </xf>
    <xf numFmtId="0" fontId="5" fillId="34" borderId="46" xfId="0" applyFont="1" applyFill="1" applyBorder="1" applyAlignment="1">
      <alignment horizontal="left" vertical="top" wrapText="1"/>
    </xf>
    <xf numFmtId="0" fontId="5" fillId="34" borderId="59" xfId="0" applyFont="1" applyFill="1" applyBorder="1" applyAlignment="1">
      <alignment horizontal="left" vertical="top" wrapText="1"/>
    </xf>
    <xf numFmtId="0" fontId="41" fillId="33" borderId="0" xfId="0" applyFont="1" applyFill="1" applyAlignment="1">
      <alignment horizontal="left" wrapText="1"/>
    </xf>
    <xf numFmtId="49" fontId="36" fillId="35" borderId="7" xfId="0" applyNumberFormat="1" applyFont="1" applyFill="1" applyBorder="1" applyAlignment="1" applyProtection="1">
      <alignment horizontal="left" vertical="top" wrapText="1"/>
      <protection locked="0"/>
    </xf>
    <xf numFmtId="49" fontId="36" fillId="35" borderId="0" xfId="0" applyNumberFormat="1" applyFont="1" applyFill="1" applyAlignment="1" applyProtection="1">
      <alignment horizontal="left" vertical="top" wrapText="1"/>
      <protection locked="0"/>
    </xf>
    <xf numFmtId="49" fontId="36" fillId="35" borderId="8" xfId="0" applyNumberFormat="1" applyFont="1" applyFill="1" applyBorder="1" applyAlignment="1" applyProtection="1">
      <alignment horizontal="left" vertical="top" wrapText="1"/>
      <protection locked="0"/>
    </xf>
    <xf numFmtId="0" fontId="7" fillId="38" borderId="28" xfId="0" applyFont="1" applyFill="1" applyBorder="1" applyAlignment="1">
      <alignment horizontal="center" vertical="center" wrapText="1"/>
    </xf>
    <xf numFmtId="0" fontId="7" fillId="38" borderId="37" xfId="0" applyFont="1" applyFill="1" applyBorder="1" applyAlignment="1">
      <alignment horizontal="center" vertical="center" wrapText="1"/>
    </xf>
    <xf numFmtId="0" fontId="7" fillId="38" borderId="29" xfId="0" applyFont="1" applyFill="1" applyBorder="1" applyAlignment="1">
      <alignment horizontal="center" vertical="center" wrapText="1"/>
    </xf>
    <xf numFmtId="0" fontId="5" fillId="34" borderId="21" xfId="0" applyFont="1" applyFill="1" applyBorder="1" applyAlignment="1">
      <alignment horizontal="right" vertical="center" wrapText="1" indent="1"/>
    </xf>
    <xf numFmtId="0" fontId="5" fillId="0" borderId="52" xfId="0" applyFont="1" applyBorder="1" applyAlignment="1">
      <alignment horizontal="right" vertical="center" wrapText="1" indent="1"/>
    </xf>
    <xf numFmtId="0" fontId="5" fillId="34" borderId="54" xfId="0" applyFont="1" applyFill="1" applyBorder="1" applyAlignment="1">
      <alignment horizontal="right" vertical="center" wrapText="1" indent="1"/>
    </xf>
    <xf numFmtId="0" fontId="5" fillId="34" borderId="20" xfId="0" applyFont="1" applyFill="1" applyBorder="1" applyAlignment="1">
      <alignment horizontal="left" vertical="center" wrapText="1"/>
    </xf>
    <xf numFmtId="0" fontId="5" fillId="34" borderId="7" xfId="0" applyFont="1" applyFill="1" applyBorder="1" applyAlignment="1">
      <alignment horizontal="left" vertical="center" wrapText="1"/>
    </xf>
    <xf numFmtId="0" fontId="5" fillId="34" borderId="0" xfId="0" applyFont="1" applyFill="1" applyAlignment="1">
      <alignment horizontal="left" vertical="center" wrapText="1"/>
    </xf>
    <xf numFmtId="0" fontId="5" fillId="34" borderId="8" xfId="0" applyFont="1" applyFill="1" applyBorder="1" applyAlignment="1">
      <alignment horizontal="left" vertical="center" wrapText="1"/>
    </xf>
    <xf numFmtId="0" fontId="6" fillId="34" borderId="29" xfId="0" applyFont="1" applyFill="1" applyBorder="1" applyAlignment="1">
      <alignment horizontal="right" vertical="center" wrapText="1" indent="1"/>
    </xf>
    <xf numFmtId="0" fontId="6" fillId="34" borderId="21" xfId="0" applyFont="1" applyFill="1" applyBorder="1" applyAlignment="1">
      <alignment horizontal="right" vertical="center" wrapText="1" indent="1"/>
    </xf>
    <xf numFmtId="0" fontId="6" fillId="0" borderId="21" xfId="0" applyFont="1" applyBorder="1" applyAlignment="1">
      <alignment horizontal="right" vertical="center" wrapText="1" indent="1"/>
    </xf>
    <xf numFmtId="0" fontId="5" fillId="0" borderId="51" xfId="0" applyFont="1" applyBorder="1" applyAlignment="1">
      <alignment horizontal="left" vertical="center" wrapText="1"/>
    </xf>
    <xf numFmtId="0" fontId="5" fillId="0" borderId="52" xfId="0" applyFont="1" applyBorder="1" applyAlignment="1">
      <alignment horizontal="left" vertical="center" wrapText="1"/>
    </xf>
    <xf numFmtId="0" fontId="6" fillId="38" borderId="20" xfId="0" applyFont="1" applyFill="1" applyBorder="1" applyAlignment="1">
      <alignment horizontal="left" vertical="top" wrapText="1"/>
    </xf>
    <xf numFmtId="0" fontId="6" fillId="38" borderId="21" xfId="0" applyFont="1" applyFill="1" applyBorder="1" applyAlignment="1">
      <alignment horizontal="left" vertical="top" wrapText="1"/>
    </xf>
    <xf numFmtId="49" fontId="36" fillId="0" borderId="7" xfId="0" applyNumberFormat="1" applyFont="1" applyBorder="1" applyAlignment="1">
      <alignment horizontal="left" vertical="top" wrapText="1"/>
    </xf>
    <xf numFmtId="49" fontId="36" fillId="0" borderId="0" xfId="0" applyNumberFormat="1" applyFont="1" applyAlignment="1">
      <alignment horizontal="left" vertical="top" wrapText="1"/>
    </xf>
    <xf numFmtId="49" fontId="36" fillId="0" borderId="8" xfId="0" applyNumberFormat="1" applyFont="1" applyBorder="1" applyAlignment="1">
      <alignment horizontal="left" vertical="top" wrapText="1"/>
    </xf>
    <xf numFmtId="0" fontId="5" fillId="34" borderId="16" xfId="0" applyFont="1" applyFill="1" applyBorder="1" applyAlignment="1">
      <alignment horizontal="right" vertical="center" wrapText="1" indent="1"/>
    </xf>
    <xf numFmtId="0" fontId="5" fillId="0" borderId="53" xfId="0" applyFont="1" applyBorder="1" applyAlignment="1">
      <alignment horizontal="left" vertical="center" wrapText="1"/>
    </xf>
    <xf numFmtId="0" fontId="5" fillId="0" borderId="54" xfId="0" applyFont="1" applyBorder="1" applyAlignment="1">
      <alignment horizontal="left" vertical="center" wrapText="1"/>
    </xf>
    <xf numFmtId="0" fontId="50" fillId="38" borderId="55" xfId="0" applyFont="1" applyFill="1" applyBorder="1" applyAlignment="1">
      <alignment horizontal="center" vertical="center" wrapText="1"/>
    </xf>
    <xf numFmtId="0" fontId="50" fillId="38" borderId="16" xfId="0" applyFont="1" applyFill="1" applyBorder="1" applyAlignment="1">
      <alignment horizontal="center" vertical="center" wrapText="1"/>
    </xf>
    <xf numFmtId="0" fontId="50" fillId="38" borderId="61" xfId="0" applyFont="1" applyFill="1" applyBorder="1" applyAlignment="1">
      <alignment horizontal="center" vertical="center" wrapText="1"/>
    </xf>
    <xf numFmtId="0" fontId="5" fillId="34" borderId="52" xfId="0" applyFont="1" applyFill="1" applyBorder="1" applyAlignment="1">
      <alignment horizontal="right" vertical="center" wrapText="1" indent="1"/>
    </xf>
    <xf numFmtId="0" fontId="5" fillId="35" borderId="7" xfId="0" applyFont="1" applyFill="1" applyBorder="1" applyAlignment="1" applyProtection="1">
      <alignment horizontal="left" vertical="top" wrapText="1"/>
      <protection locked="0"/>
    </xf>
    <xf numFmtId="0" fontId="5" fillId="35" borderId="0" xfId="0" applyFont="1" applyFill="1" applyAlignment="1" applyProtection="1">
      <alignment horizontal="left" vertical="top" wrapText="1"/>
      <protection locked="0"/>
    </xf>
    <xf numFmtId="0" fontId="5" fillId="35" borderId="8" xfId="0" applyFont="1" applyFill="1" applyBorder="1" applyAlignment="1" applyProtection="1">
      <alignment horizontal="left" vertical="top" wrapText="1"/>
      <protection locked="0"/>
    </xf>
    <xf numFmtId="0" fontId="4" fillId="0" borderId="0" xfId="0" applyFont="1" applyAlignment="1">
      <alignment horizontal="left"/>
    </xf>
    <xf numFmtId="0" fontId="4" fillId="0" borderId="8" xfId="0" applyFont="1" applyBorder="1" applyAlignment="1">
      <alignment horizontal="left"/>
    </xf>
    <xf numFmtId="0" fontId="6" fillId="35" borderId="23" xfId="0" applyFont="1" applyFill="1" applyBorder="1" applyAlignment="1" applyProtection="1">
      <alignment horizontal="center" vertical="center" wrapText="1"/>
      <protection locked="0"/>
    </xf>
    <xf numFmtId="0" fontId="6" fillId="35" borderId="24" xfId="0" applyFont="1" applyFill="1" applyBorder="1" applyAlignment="1" applyProtection="1">
      <alignment horizontal="center" vertical="center" wrapText="1"/>
      <protection locked="0"/>
    </xf>
    <xf numFmtId="0" fontId="6" fillId="35" borderId="35" xfId="0" applyFont="1" applyFill="1" applyBorder="1" applyAlignment="1" applyProtection="1">
      <alignment horizontal="center" vertical="center" wrapText="1"/>
      <protection locked="0"/>
    </xf>
    <xf numFmtId="0" fontId="6" fillId="35" borderId="36" xfId="0" applyFont="1" applyFill="1" applyBorder="1" applyAlignment="1" applyProtection="1">
      <alignment horizontal="center" vertical="center" wrapText="1"/>
      <protection locked="0"/>
    </xf>
    <xf numFmtId="0" fontId="51" fillId="38" borderId="30" xfId="0" applyFont="1" applyFill="1" applyBorder="1" applyAlignment="1">
      <alignment horizontal="center" vertical="center" wrapText="1"/>
    </xf>
    <xf numFmtId="0" fontId="51" fillId="38" borderId="27" xfId="0" applyFont="1" applyFill="1" applyBorder="1" applyAlignment="1">
      <alignment horizontal="center" vertical="center" wrapText="1"/>
    </xf>
    <xf numFmtId="0" fontId="51" fillId="38" borderId="31" xfId="0" applyFont="1" applyFill="1" applyBorder="1" applyAlignment="1">
      <alignment horizontal="center" vertical="center" wrapText="1"/>
    </xf>
    <xf numFmtId="0" fontId="51" fillId="38" borderId="34" xfId="0" applyFont="1" applyFill="1" applyBorder="1" applyAlignment="1">
      <alignment horizontal="center" vertical="center" wrapText="1"/>
    </xf>
    <xf numFmtId="0" fontId="51" fillId="38" borderId="35" xfId="0" applyFont="1" applyFill="1" applyBorder="1" applyAlignment="1">
      <alignment horizontal="center" vertical="center" wrapText="1"/>
    </xf>
    <xf numFmtId="0" fontId="51" fillId="38" borderId="36" xfId="0" applyFont="1" applyFill="1" applyBorder="1" applyAlignment="1">
      <alignment horizontal="center" vertical="center" wrapText="1"/>
    </xf>
    <xf numFmtId="0" fontId="58" fillId="36" borderId="28" xfId="0" applyFont="1" applyFill="1" applyBorder="1" applyAlignment="1">
      <alignment horizontal="center" vertical="center" wrapText="1"/>
    </xf>
    <xf numFmtId="0" fontId="58" fillId="36" borderId="29" xfId="0" applyFont="1" applyFill="1" applyBorder="1" applyAlignment="1">
      <alignment horizontal="center" vertical="center" wrapText="1"/>
    </xf>
    <xf numFmtId="0" fontId="5" fillId="0" borderId="54" xfId="0" applyFont="1" applyBorder="1" applyAlignment="1">
      <alignment horizontal="right" vertical="center" wrapText="1" indent="1"/>
    </xf>
    <xf numFmtId="0" fontId="5" fillId="0" borderId="21" xfId="0" applyFont="1" applyBorder="1" applyAlignment="1">
      <alignment horizontal="right" vertical="center" wrapText="1" indent="1"/>
    </xf>
    <xf numFmtId="0" fontId="5" fillId="0" borderId="29" xfId="0" applyFont="1" applyBorder="1" applyAlignment="1">
      <alignment horizontal="right" vertical="center" wrapText="1" indent="1"/>
    </xf>
    <xf numFmtId="0" fontId="5" fillId="0" borderId="28"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29" xfId="0" applyFont="1" applyBorder="1" applyAlignment="1">
      <alignment horizontal="center" vertical="center" wrapText="1"/>
    </xf>
    <xf numFmtId="167" fontId="39" fillId="36" borderId="28" xfId="25686" applyNumberFormat="1" applyFont="1" applyFill="1" applyBorder="1" applyAlignment="1" applyProtection="1">
      <alignment horizontal="center" vertical="center"/>
    </xf>
    <xf numFmtId="167" fontId="39" fillId="36" borderId="37" xfId="25686" applyNumberFormat="1" applyFont="1" applyFill="1" applyBorder="1" applyAlignment="1" applyProtection="1">
      <alignment horizontal="center" vertical="center"/>
    </xf>
    <xf numFmtId="167" fontId="39" fillId="36" borderId="29" xfId="25686" applyNumberFormat="1" applyFont="1" applyFill="1" applyBorder="1" applyAlignment="1" applyProtection="1">
      <alignment horizontal="center" vertical="center"/>
    </xf>
    <xf numFmtId="0" fontId="5" fillId="0" borderId="39" xfId="0" applyFont="1" applyBorder="1" applyAlignment="1">
      <alignment horizontal="left" vertical="center" wrapText="1" indent="1"/>
    </xf>
    <xf numFmtId="0" fontId="5" fillId="0" borderId="35" xfId="0" applyFont="1" applyBorder="1" applyAlignment="1">
      <alignment horizontal="left" vertical="center" wrapText="1" indent="1"/>
    </xf>
    <xf numFmtId="0" fontId="5" fillId="0" borderId="36" xfId="0" applyFont="1" applyBorder="1" applyAlignment="1">
      <alignment horizontal="left" vertical="center" wrapText="1" indent="1"/>
    </xf>
    <xf numFmtId="0" fontId="5" fillId="0" borderId="26" xfId="0" applyFont="1" applyBorder="1" applyAlignment="1">
      <alignment horizontal="left" vertical="center" wrapText="1" indent="1"/>
    </xf>
    <xf numFmtId="0" fontId="5" fillId="0" borderId="24" xfId="0" applyFont="1" applyBorder="1" applyAlignment="1">
      <alignment horizontal="left" vertical="center" wrapText="1" indent="1"/>
    </xf>
    <xf numFmtId="0" fontId="5" fillId="0" borderId="25" xfId="0" applyFont="1" applyBorder="1" applyAlignment="1">
      <alignment horizontal="left" vertical="center" wrapText="1" indent="1"/>
    </xf>
    <xf numFmtId="0" fontId="39" fillId="36" borderId="21" xfId="183" applyNumberFormat="1" applyFont="1" applyFill="1" applyBorder="1" applyAlignment="1" applyProtection="1">
      <alignment horizontal="left" vertical="top"/>
    </xf>
    <xf numFmtId="0" fontId="5" fillId="0" borderId="7" xfId="0" applyFont="1" applyBorder="1" applyAlignment="1">
      <alignment horizontal="right" vertical="top" wrapText="1" indent="1"/>
    </xf>
    <xf numFmtId="0" fontId="5" fillId="0" borderId="0" xfId="0" applyFont="1" applyAlignment="1">
      <alignment horizontal="right" vertical="top" wrapText="1" indent="1"/>
    </xf>
    <xf numFmtId="0" fontId="5" fillId="0" borderId="33" xfId="0" applyFont="1" applyBorder="1" applyAlignment="1">
      <alignment horizontal="right" vertical="top" wrapText="1" indent="1"/>
    </xf>
    <xf numFmtId="0" fontId="5" fillId="0" borderId="20" xfId="0" applyFont="1" applyBorder="1" applyAlignment="1">
      <alignment horizontal="left" vertical="top" wrapText="1"/>
    </xf>
    <xf numFmtId="0" fontId="5" fillId="0" borderId="21" xfId="0" applyFont="1" applyBorder="1" applyAlignment="1">
      <alignment horizontal="left" vertical="top" wrapText="1"/>
    </xf>
    <xf numFmtId="0" fontId="39" fillId="35" borderId="7" xfId="183" applyNumberFormat="1" applyFont="1" applyFill="1" applyBorder="1" applyAlignment="1" applyProtection="1">
      <alignment horizontal="left" vertical="top" wrapText="1"/>
      <protection locked="0"/>
    </xf>
    <xf numFmtId="0" fontId="41" fillId="33" borderId="11" xfId="0" applyFont="1" applyFill="1" applyBorder="1" applyAlignment="1">
      <alignment horizontal="center" vertical="top" wrapText="1"/>
    </xf>
    <xf numFmtId="0" fontId="41" fillId="33" borderId="15" xfId="0" applyFont="1" applyFill="1" applyBorder="1" applyAlignment="1">
      <alignment horizontal="center" vertical="top" wrapText="1"/>
    </xf>
    <xf numFmtId="0" fontId="41" fillId="33" borderId="12" xfId="0" applyFont="1" applyFill="1" applyBorder="1" applyAlignment="1">
      <alignment horizontal="center" vertical="top" wrapText="1"/>
    </xf>
  </cellXfs>
  <cellStyles count="25690">
    <cellStyle name="$ sign heading" xfId="1" xr:uid="{00000000-0005-0000-0000-000000000000}"/>
    <cellStyle name="20% - Accent1 2" xfId="2" xr:uid="{00000000-0005-0000-0000-000001000000}"/>
    <cellStyle name="20% - Accent1 3" xfId="3" xr:uid="{00000000-0005-0000-0000-000002000000}"/>
    <cellStyle name="20% - Accent1 3 2" xfId="4" xr:uid="{00000000-0005-0000-0000-000003000000}"/>
    <cellStyle name="20% - Accent1 4" xfId="5" xr:uid="{00000000-0005-0000-0000-000004000000}"/>
    <cellStyle name="20% - Accent1 4 2" xfId="6" xr:uid="{00000000-0005-0000-0000-000005000000}"/>
    <cellStyle name="20% - Accent1 5" xfId="7" xr:uid="{00000000-0005-0000-0000-000006000000}"/>
    <cellStyle name="20% - Accent1 6" xfId="8" xr:uid="{00000000-0005-0000-0000-000007000000}"/>
    <cellStyle name="20% - Accent2 2" xfId="9" xr:uid="{00000000-0005-0000-0000-000008000000}"/>
    <cellStyle name="20% - Accent2 3" xfId="10" xr:uid="{00000000-0005-0000-0000-000009000000}"/>
    <cellStyle name="20% - Accent2 3 2" xfId="11" xr:uid="{00000000-0005-0000-0000-00000A000000}"/>
    <cellStyle name="20% - Accent2 4" xfId="12" xr:uid="{00000000-0005-0000-0000-00000B000000}"/>
    <cellStyle name="20% - Accent2 4 2" xfId="13" xr:uid="{00000000-0005-0000-0000-00000C000000}"/>
    <cellStyle name="20% - Accent2 5" xfId="14" xr:uid="{00000000-0005-0000-0000-00000D000000}"/>
    <cellStyle name="20% - Accent2 6" xfId="15" xr:uid="{00000000-0005-0000-0000-00000E000000}"/>
    <cellStyle name="20% - Accent3 2" xfId="16" xr:uid="{00000000-0005-0000-0000-00000F000000}"/>
    <cellStyle name="20% - Accent3 3" xfId="17" xr:uid="{00000000-0005-0000-0000-000010000000}"/>
    <cellStyle name="20% - Accent3 3 2" xfId="18" xr:uid="{00000000-0005-0000-0000-000011000000}"/>
    <cellStyle name="20% - Accent3 4" xfId="19" xr:uid="{00000000-0005-0000-0000-000012000000}"/>
    <cellStyle name="20% - Accent3 4 2" xfId="20" xr:uid="{00000000-0005-0000-0000-000013000000}"/>
    <cellStyle name="20% - Accent3 5" xfId="21" xr:uid="{00000000-0005-0000-0000-000014000000}"/>
    <cellStyle name="20% - Accent3 6" xfId="22" xr:uid="{00000000-0005-0000-0000-000015000000}"/>
    <cellStyle name="20% - Accent4 2" xfId="23" xr:uid="{00000000-0005-0000-0000-000016000000}"/>
    <cellStyle name="20% - Accent4 3" xfId="24" xr:uid="{00000000-0005-0000-0000-000017000000}"/>
    <cellStyle name="20% - Accent4 3 2" xfId="25" xr:uid="{00000000-0005-0000-0000-000018000000}"/>
    <cellStyle name="20% - Accent4 4" xfId="26" xr:uid="{00000000-0005-0000-0000-000019000000}"/>
    <cellStyle name="20% - Accent4 4 2" xfId="27" xr:uid="{00000000-0005-0000-0000-00001A000000}"/>
    <cellStyle name="20% - Accent4 5" xfId="28" xr:uid="{00000000-0005-0000-0000-00001B000000}"/>
    <cellStyle name="20% - Accent4 6" xfId="29" xr:uid="{00000000-0005-0000-0000-00001C000000}"/>
    <cellStyle name="20% - Accent5 2" xfId="30" xr:uid="{00000000-0005-0000-0000-00001D000000}"/>
    <cellStyle name="20% - Accent5 3" xfId="31" xr:uid="{00000000-0005-0000-0000-00001E000000}"/>
    <cellStyle name="20% - Accent5 3 2" xfId="32" xr:uid="{00000000-0005-0000-0000-00001F000000}"/>
    <cellStyle name="20% - Accent5 4" xfId="33" xr:uid="{00000000-0005-0000-0000-000020000000}"/>
    <cellStyle name="20% - Accent5 4 2" xfId="34" xr:uid="{00000000-0005-0000-0000-000021000000}"/>
    <cellStyle name="20% - Accent5 5" xfId="35" xr:uid="{00000000-0005-0000-0000-000022000000}"/>
    <cellStyle name="20% - Accent5 6" xfId="36" xr:uid="{00000000-0005-0000-0000-000023000000}"/>
    <cellStyle name="20% - Accent6 2" xfId="37" xr:uid="{00000000-0005-0000-0000-000024000000}"/>
    <cellStyle name="20% - Accent6 3" xfId="38" xr:uid="{00000000-0005-0000-0000-000025000000}"/>
    <cellStyle name="20% - Accent6 3 2" xfId="39" xr:uid="{00000000-0005-0000-0000-000026000000}"/>
    <cellStyle name="20% - Accent6 4" xfId="40" xr:uid="{00000000-0005-0000-0000-000027000000}"/>
    <cellStyle name="20% - Accent6 4 2" xfId="41" xr:uid="{00000000-0005-0000-0000-000028000000}"/>
    <cellStyle name="20% - Accent6 5" xfId="42" xr:uid="{00000000-0005-0000-0000-000029000000}"/>
    <cellStyle name="20% - Accent6 6" xfId="43" xr:uid="{00000000-0005-0000-0000-00002A000000}"/>
    <cellStyle name="40% - Accent1 2" xfId="44" xr:uid="{00000000-0005-0000-0000-00002B000000}"/>
    <cellStyle name="40% - Accent1 3" xfId="45" xr:uid="{00000000-0005-0000-0000-00002C000000}"/>
    <cellStyle name="40% - Accent1 3 2" xfId="46" xr:uid="{00000000-0005-0000-0000-00002D000000}"/>
    <cellStyle name="40% - Accent1 4" xfId="47" xr:uid="{00000000-0005-0000-0000-00002E000000}"/>
    <cellStyle name="40% - Accent1 4 2" xfId="48" xr:uid="{00000000-0005-0000-0000-00002F000000}"/>
    <cellStyle name="40% - Accent1 5" xfId="49" xr:uid="{00000000-0005-0000-0000-000030000000}"/>
    <cellStyle name="40% - Accent1 6" xfId="50" xr:uid="{00000000-0005-0000-0000-000031000000}"/>
    <cellStyle name="40% - Accent2 2" xfId="51" xr:uid="{00000000-0005-0000-0000-000032000000}"/>
    <cellStyle name="40% - Accent2 3" xfId="52" xr:uid="{00000000-0005-0000-0000-000033000000}"/>
    <cellStyle name="40% - Accent2 3 2" xfId="53" xr:uid="{00000000-0005-0000-0000-000034000000}"/>
    <cellStyle name="40% - Accent2 4" xfId="54" xr:uid="{00000000-0005-0000-0000-000035000000}"/>
    <cellStyle name="40% - Accent2 4 2" xfId="55" xr:uid="{00000000-0005-0000-0000-000036000000}"/>
    <cellStyle name="40% - Accent2 5" xfId="56" xr:uid="{00000000-0005-0000-0000-000037000000}"/>
    <cellStyle name="40% - Accent2 6" xfId="57" xr:uid="{00000000-0005-0000-0000-000038000000}"/>
    <cellStyle name="40% - Accent3 2" xfId="58" xr:uid="{00000000-0005-0000-0000-000039000000}"/>
    <cellStyle name="40% - Accent3 3" xfId="59" xr:uid="{00000000-0005-0000-0000-00003A000000}"/>
    <cellStyle name="40% - Accent3 3 2" xfId="60" xr:uid="{00000000-0005-0000-0000-00003B000000}"/>
    <cellStyle name="40% - Accent3 4" xfId="61" xr:uid="{00000000-0005-0000-0000-00003C000000}"/>
    <cellStyle name="40% - Accent3 4 2" xfId="62" xr:uid="{00000000-0005-0000-0000-00003D000000}"/>
    <cellStyle name="40% - Accent3 5" xfId="63" xr:uid="{00000000-0005-0000-0000-00003E000000}"/>
    <cellStyle name="40% - Accent3 6" xfId="64" xr:uid="{00000000-0005-0000-0000-00003F000000}"/>
    <cellStyle name="40% - Accent4 2" xfId="65" xr:uid="{00000000-0005-0000-0000-000040000000}"/>
    <cellStyle name="40% - Accent4 3" xfId="66" xr:uid="{00000000-0005-0000-0000-000041000000}"/>
    <cellStyle name="40% - Accent4 3 2" xfId="67" xr:uid="{00000000-0005-0000-0000-000042000000}"/>
    <cellStyle name="40% - Accent4 4" xfId="68" xr:uid="{00000000-0005-0000-0000-000043000000}"/>
    <cellStyle name="40% - Accent4 4 2" xfId="69" xr:uid="{00000000-0005-0000-0000-000044000000}"/>
    <cellStyle name="40% - Accent4 5" xfId="70" xr:uid="{00000000-0005-0000-0000-000045000000}"/>
    <cellStyle name="40% - Accent4 6" xfId="71" xr:uid="{00000000-0005-0000-0000-000046000000}"/>
    <cellStyle name="40% - Accent5 2" xfId="72" xr:uid="{00000000-0005-0000-0000-000047000000}"/>
    <cellStyle name="40% - Accent5 3" xfId="73" xr:uid="{00000000-0005-0000-0000-000048000000}"/>
    <cellStyle name="40% - Accent5 3 2" xfId="74" xr:uid="{00000000-0005-0000-0000-000049000000}"/>
    <cellStyle name="40% - Accent5 4" xfId="75" xr:uid="{00000000-0005-0000-0000-00004A000000}"/>
    <cellStyle name="40% - Accent5 4 2" xfId="76" xr:uid="{00000000-0005-0000-0000-00004B000000}"/>
    <cellStyle name="40% - Accent5 5" xfId="77" xr:uid="{00000000-0005-0000-0000-00004C000000}"/>
    <cellStyle name="40% - Accent5 6" xfId="78" xr:uid="{00000000-0005-0000-0000-00004D000000}"/>
    <cellStyle name="40% - Accent6 2" xfId="79" xr:uid="{00000000-0005-0000-0000-00004E000000}"/>
    <cellStyle name="40% - Accent6 3" xfId="80" xr:uid="{00000000-0005-0000-0000-00004F000000}"/>
    <cellStyle name="40% - Accent6 3 2" xfId="81" xr:uid="{00000000-0005-0000-0000-000050000000}"/>
    <cellStyle name="40% - Accent6 4" xfId="82" xr:uid="{00000000-0005-0000-0000-000051000000}"/>
    <cellStyle name="40% - Accent6 4 2" xfId="83" xr:uid="{00000000-0005-0000-0000-000052000000}"/>
    <cellStyle name="40% - Accent6 5" xfId="84" xr:uid="{00000000-0005-0000-0000-000053000000}"/>
    <cellStyle name="40% - Accent6 6" xfId="85" xr:uid="{00000000-0005-0000-0000-000054000000}"/>
    <cellStyle name="60% - Accent1 2" xfId="86" xr:uid="{00000000-0005-0000-0000-000055000000}"/>
    <cellStyle name="60% - Accent2 2" xfId="87" xr:uid="{00000000-0005-0000-0000-000056000000}"/>
    <cellStyle name="60% - Accent3 2" xfId="88" xr:uid="{00000000-0005-0000-0000-000057000000}"/>
    <cellStyle name="60% - Accent4 2" xfId="89" xr:uid="{00000000-0005-0000-0000-000058000000}"/>
    <cellStyle name="60% - Accent5 2" xfId="90" xr:uid="{00000000-0005-0000-0000-000059000000}"/>
    <cellStyle name="60% - Accent6 2" xfId="91" xr:uid="{00000000-0005-0000-0000-00005A000000}"/>
    <cellStyle name="Accent1 2" xfId="92" xr:uid="{00000000-0005-0000-0000-00005B000000}"/>
    <cellStyle name="Accent2 2" xfId="93" xr:uid="{00000000-0005-0000-0000-00005C000000}"/>
    <cellStyle name="Accent3 2" xfId="94" xr:uid="{00000000-0005-0000-0000-00005D000000}"/>
    <cellStyle name="Accent4 2" xfId="95" xr:uid="{00000000-0005-0000-0000-00005E000000}"/>
    <cellStyle name="Accent5 2" xfId="96" xr:uid="{00000000-0005-0000-0000-00005F000000}"/>
    <cellStyle name="Accent6 2" xfId="97" xr:uid="{00000000-0005-0000-0000-000060000000}"/>
    <cellStyle name="Bad 2" xfId="98" xr:uid="{00000000-0005-0000-0000-000061000000}"/>
    <cellStyle name="Calculation 2" xfId="99" xr:uid="{00000000-0005-0000-0000-000062000000}"/>
    <cellStyle name="Check Cell 2" xfId="100" xr:uid="{00000000-0005-0000-0000-000063000000}"/>
    <cellStyle name="Co.Name" xfId="101" xr:uid="{00000000-0005-0000-0000-000064000000}"/>
    <cellStyle name="Comma" xfId="25686" builtinId="3"/>
    <cellStyle name="Comma 10" xfId="102" xr:uid="{00000000-0005-0000-0000-000066000000}"/>
    <cellStyle name="Comma 10 2" xfId="103" xr:uid="{00000000-0005-0000-0000-000067000000}"/>
    <cellStyle name="Comma 10 2 2" xfId="104" xr:uid="{00000000-0005-0000-0000-000068000000}"/>
    <cellStyle name="Comma 10 3" xfId="105" xr:uid="{00000000-0005-0000-0000-000069000000}"/>
    <cellStyle name="Comma 10 4" xfId="106" xr:uid="{00000000-0005-0000-0000-00006A000000}"/>
    <cellStyle name="Comma 11" xfId="107" xr:uid="{00000000-0005-0000-0000-00006B000000}"/>
    <cellStyle name="Comma 11 2" xfId="108" xr:uid="{00000000-0005-0000-0000-00006C000000}"/>
    <cellStyle name="Comma 11 2 2" xfId="109" xr:uid="{00000000-0005-0000-0000-00006D000000}"/>
    <cellStyle name="Comma 11 2 3" xfId="110" xr:uid="{00000000-0005-0000-0000-00006E000000}"/>
    <cellStyle name="Comma 11 3" xfId="111" xr:uid="{00000000-0005-0000-0000-00006F000000}"/>
    <cellStyle name="Comma 11 4" xfId="112" xr:uid="{00000000-0005-0000-0000-000070000000}"/>
    <cellStyle name="Comma 12" xfId="113" xr:uid="{00000000-0005-0000-0000-000071000000}"/>
    <cellStyle name="Comma 12 2" xfId="114" xr:uid="{00000000-0005-0000-0000-000072000000}"/>
    <cellStyle name="Comma 12 2 2" xfId="115" xr:uid="{00000000-0005-0000-0000-000073000000}"/>
    <cellStyle name="Comma 12 2 3" xfId="116" xr:uid="{00000000-0005-0000-0000-000074000000}"/>
    <cellStyle name="Comma 12 3" xfId="117" xr:uid="{00000000-0005-0000-0000-000075000000}"/>
    <cellStyle name="Comma 12 4" xfId="118" xr:uid="{00000000-0005-0000-0000-000076000000}"/>
    <cellStyle name="Comma 13" xfId="119" xr:uid="{00000000-0005-0000-0000-000077000000}"/>
    <cellStyle name="Comma 13 2" xfId="120" xr:uid="{00000000-0005-0000-0000-000078000000}"/>
    <cellStyle name="Comma 13 2 2" xfId="121" xr:uid="{00000000-0005-0000-0000-000079000000}"/>
    <cellStyle name="Comma 13 2 3" xfId="122" xr:uid="{00000000-0005-0000-0000-00007A000000}"/>
    <cellStyle name="Comma 13 3" xfId="123" xr:uid="{00000000-0005-0000-0000-00007B000000}"/>
    <cellStyle name="Comma 13 3 2" xfId="124" xr:uid="{00000000-0005-0000-0000-00007C000000}"/>
    <cellStyle name="Comma 13 3 3" xfId="125" xr:uid="{00000000-0005-0000-0000-00007D000000}"/>
    <cellStyle name="Comma 13 4" xfId="126" xr:uid="{00000000-0005-0000-0000-00007E000000}"/>
    <cellStyle name="Comma 13 4 2" xfId="127" xr:uid="{00000000-0005-0000-0000-00007F000000}"/>
    <cellStyle name="Comma 13 4 3" xfId="128" xr:uid="{00000000-0005-0000-0000-000080000000}"/>
    <cellStyle name="Comma 13 5" xfId="129" xr:uid="{00000000-0005-0000-0000-000081000000}"/>
    <cellStyle name="Comma 13 6" xfId="130" xr:uid="{00000000-0005-0000-0000-000082000000}"/>
    <cellStyle name="Comma 13 7" xfId="131" xr:uid="{00000000-0005-0000-0000-000083000000}"/>
    <cellStyle name="Comma 14" xfId="132" xr:uid="{00000000-0005-0000-0000-000084000000}"/>
    <cellStyle name="Comma 14 2" xfId="133" xr:uid="{00000000-0005-0000-0000-000085000000}"/>
    <cellStyle name="Comma 14 2 2" xfId="134" xr:uid="{00000000-0005-0000-0000-000086000000}"/>
    <cellStyle name="Comma 14 2 2 2" xfId="135" xr:uid="{00000000-0005-0000-0000-000087000000}"/>
    <cellStyle name="Comma 14 2 2 2 2" xfId="136" xr:uid="{00000000-0005-0000-0000-000088000000}"/>
    <cellStyle name="Comma 14 2 2 2 3" xfId="137" xr:uid="{00000000-0005-0000-0000-000089000000}"/>
    <cellStyle name="Comma 14 2 2 3" xfId="138" xr:uid="{00000000-0005-0000-0000-00008A000000}"/>
    <cellStyle name="Comma 14 2 2 4" xfId="139" xr:uid="{00000000-0005-0000-0000-00008B000000}"/>
    <cellStyle name="Comma 14 2 3" xfId="140" xr:uid="{00000000-0005-0000-0000-00008C000000}"/>
    <cellStyle name="Comma 14 2 3 2" xfId="141" xr:uid="{00000000-0005-0000-0000-00008D000000}"/>
    <cellStyle name="Comma 14 2 3 3" xfId="142" xr:uid="{00000000-0005-0000-0000-00008E000000}"/>
    <cellStyle name="Comma 14 2 4" xfId="143" xr:uid="{00000000-0005-0000-0000-00008F000000}"/>
    <cellStyle name="Comma 14 2 4 2" xfId="144" xr:uid="{00000000-0005-0000-0000-000090000000}"/>
    <cellStyle name="Comma 14 2 4 3" xfId="145" xr:uid="{00000000-0005-0000-0000-000091000000}"/>
    <cellStyle name="Comma 14 2 4 4" xfId="146" xr:uid="{00000000-0005-0000-0000-000092000000}"/>
    <cellStyle name="Comma 14 3" xfId="147" xr:uid="{00000000-0005-0000-0000-000093000000}"/>
    <cellStyle name="Comma 14 3 2" xfId="148" xr:uid="{00000000-0005-0000-0000-000094000000}"/>
    <cellStyle name="Comma 14 3 2 2" xfId="149" xr:uid="{00000000-0005-0000-0000-000095000000}"/>
    <cellStyle name="Comma 14 3 2 2 2" xfId="150" xr:uid="{00000000-0005-0000-0000-000096000000}"/>
    <cellStyle name="Comma 14 3 2 2 3" xfId="151" xr:uid="{00000000-0005-0000-0000-000097000000}"/>
    <cellStyle name="Comma 14 3 2 3" xfId="152" xr:uid="{00000000-0005-0000-0000-000098000000}"/>
    <cellStyle name="Comma 14 3 3" xfId="153" xr:uid="{00000000-0005-0000-0000-000099000000}"/>
    <cellStyle name="Comma 14 3 3 2" xfId="154" xr:uid="{00000000-0005-0000-0000-00009A000000}"/>
    <cellStyle name="Comma 14 3 3 2 2" xfId="155" xr:uid="{00000000-0005-0000-0000-00009B000000}"/>
    <cellStyle name="Comma 14 3 3 2 3" xfId="156" xr:uid="{00000000-0005-0000-0000-00009C000000}"/>
    <cellStyle name="Comma 14 3 3 3" xfId="157" xr:uid="{00000000-0005-0000-0000-00009D000000}"/>
    <cellStyle name="Comma 14 3 3 3 2" xfId="158" xr:uid="{00000000-0005-0000-0000-00009E000000}"/>
    <cellStyle name="Comma 14 3 3 3 3" xfId="159" xr:uid="{00000000-0005-0000-0000-00009F000000}"/>
    <cellStyle name="Comma 14 3 3 4" xfId="160" xr:uid="{00000000-0005-0000-0000-0000A0000000}"/>
    <cellStyle name="Comma 14 3 4" xfId="161" xr:uid="{00000000-0005-0000-0000-0000A1000000}"/>
    <cellStyle name="Comma 14 3 4 2" xfId="162" xr:uid="{00000000-0005-0000-0000-0000A2000000}"/>
    <cellStyle name="Comma 14 3 4 3" xfId="163" xr:uid="{00000000-0005-0000-0000-0000A3000000}"/>
    <cellStyle name="Comma 14 3 5" xfId="164" xr:uid="{00000000-0005-0000-0000-0000A4000000}"/>
    <cellStyle name="Comma 14 3 5 2" xfId="165" xr:uid="{00000000-0005-0000-0000-0000A5000000}"/>
    <cellStyle name="Comma 14 3 5 3" xfId="166" xr:uid="{00000000-0005-0000-0000-0000A6000000}"/>
    <cellStyle name="Comma 14 3 6" xfId="167" xr:uid="{00000000-0005-0000-0000-0000A7000000}"/>
    <cellStyle name="Comma 14 3 7" xfId="168" xr:uid="{00000000-0005-0000-0000-0000A8000000}"/>
    <cellStyle name="Comma 14 3 8" xfId="169" xr:uid="{00000000-0005-0000-0000-0000A9000000}"/>
    <cellStyle name="Comma 14 4" xfId="170" xr:uid="{00000000-0005-0000-0000-0000AA000000}"/>
    <cellStyle name="Comma 14 4 2" xfId="171" xr:uid="{00000000-0005-0000-0000-0000AB000000}"/>
    <cellStyle name="Comma 14 4 2 2" xfId="172" xr:uid="{00000000-0005-0000-0000-0000AC000000}"/>
    <cellStyle name="Comma 14 4 3" xfId="173" xr:uid="{00000000-0005-0000-0000-0000AD000000}"/>
    <cellStyle name="Comma 14 4 4" xfId="174" xr:uid="{00000000-0005-0000-0000-0000AE000000}"/>
    <cellStyle name="Comma 14 4 5" xfId="175" xr:uid="{00000000-0005-0000-0000-0000AF000000}"/>
    <cellStyle name="Comma 14 5" xfId="176" xr:uid="{00000000-0005-0000-0000-0000B0000000}"/>
    <cellStyle name="Comma 14 5 2" xfId="177" xr:uid="{00000000-0005-0000-0000-0000B1000000}"/>
    <cellStyle name="Comma 14 5 3" xfId="178" xr:uid="{00000000-0005-0000-0000-0000B2000000}"/>
    <cellStyle name="Comma 14 6" xfId="179" xr:uid="{00000000-0005-0000-0000-0000B3000000}"/>
    <cellStyle name="Comma 14 7" xfId="180" xr:uid="{00000000-0005-0000-0000-0000B4000000}"/>
    <cellStyle name="Comma 14 8" xfId="181" xr:uid="{00000000-0005-0000-0000-0000B5000000}"/>
    <cellStyle name="Comma 15" xfId="182" xr:uid="{00000000-0005-0000-0000-0000B6000000}"/>
    <cellStyle name="Comma 15 10" xfId="183" xr:uid="{00000000-0005-0000-0000-0000B7000000}"/>
    <cellStyle name="Comma 15 10 2" xfId="184" xr:uid="{00000000-0005-0000-0000-0000B8000000}"/>
    <cellStyle name="Comma 15 10 2 2" xfId="185" xr:uid="{00000000-0005-0000-0000-0000B9000000}"/>
    <cellStyle name="Comma 15 10 3" xfId="186" xr:uid="{00000000-0005-0000-0000-0000BA000000}"/>
    <cellStyle name="Comma 15 10 4" xfId="187" xr:uid="{00000000-0005-0000-0000-0000BB000000}"/>
    <cellStyle name="Comma 15 11" xfId="188" xr:uid="{00000000-0005-0000-0000-0000BC000000}"/>
    <cellStyle name="Comma 15 11 2" xfId="189" xr:uid="{00000000-0005-0000-0000-0000BD000000}"/>
    <cellStyle name="Comma 15 11 2 2" xfId="190" xr:uid="{00000000-0005-0000-0000-0000BE000000}"/>
    <cellStyle name="Comma 15 11 3" xfId="191" xr:uid="{00000000-0005-0000-0000-0000BF000000}"/>
    <cellStyle name="Comma 15 12" xfId="192" xr:uid="{00000000-0005-0000-0000-0000C0000000}"/>
    <cellStyle name="Comma 15 13" xfId="193" xr:uid="{00000000-0005-0000-0000-0000C1000000}"/>
    <cellStyle name="Comma 15 2" xfId="194" xr:uid="{00000000-0005-0000-0000-0000C2000000}"/>
    <cellStyle name="Comma 15 2 2" xfId="195" xr:uid="{00000000-0005-0000-0000-0000C3000000}"/>
    <cellStyle name="Comma 15 2 2 10" xfId="196" xr:uid="{00000000-0005-0000-0000-0000C4000000}"/>
    <cellStyle name="Comma 15 2 2 2" xfId="197" xr:uid="{00000000-0005-0000-0000-0000C5000000}"/>
    <cellStyle name="Comma 15 2 2 2 2" xfId="198" xr:uid="{00000000-0005-0000-0000-0000C6000000}"/>
    <cellStyle name="Comma 15 2 2 2 3" xfId="199" xr:uid="{00000000-0005-0000-0000-0000C7000000}"/>
    <cellStyle name="Comma 15 2 2 3" xfId="200" xr:uid="{00000000-0005-0000-0000-0000C8000000}"/>
    <cellStyle name="Comma 15 2 2 3 2" xfId="201" xr:uid="{00000000-0005-0000-0000-0000C9000000}"/>
    <cellStyle name="Comma 15 2 2 3 3" xfId="202" xr:uid="{00000000-0005-0000-0000-0000CA000000}"/>
    <cellStyle name="Comma 15 2 2 4" xfId="203" xr:uid="{00000000-0005-0000-0000-0000CB000000}"/>
    <cellStyle name="Comma 15 2 2 4 2" xfId="204" xr:uid="{00000000-0005-0000-0000-0000CC000000}"/>
    <cellStyle name="Comma 15 2 2 4 2 2" xfId="205" xr:uid="{00000000-0005-0000-0000-0000CD000000}"/>
    <cellStyle name="Comma 15 2 2 4 3" xfId="206" xr:uid="{00000000-0005-0000-0000-0000CE000000}"/>
    <cellStyle name="Comma 15 2 2 5" xfId="207" xr:uid="{00000000-0005-0000-0000-0000CF000000}"/>
    <cellStyle name="Comma 15 2 2 5 2" xfId="208" xr:uid="{00000000-0005-0000-0000-0000D0000000}"/>
    <cellStyle name="Comma 15 2 2 5 2 2" xfId="209" xr:uid="{00000000-0005-0000-0000-0000D1000000}"/>
    <cellStyle name="Comma 15 2 2 5 3" xfId="210" xr:uid="{00000000-0005-0000-0000-0000D2000000}"/>
    <cellStyle name="Comma 15 2 2 6" xfId="211" xr:uid="{00000000-0005-0000-0000-0000D3000000}"/>
    <cellStyle name="Comma 15 2 2 6 2" xfId="212" xr:uid="{00000000-0005-0000-0000-0000D4000000}"/>
    <cellStyle name="Comma 15 2 2 6 2 2" xfId="213" xr:uid="{00000000-0005-0000-0000-0000D5000000}"/>
    <cellStyle name="Comma 15 2 2 6 3" xfId="214" xr:uid="{00000000-0005-0000-0000-0000D6000000}"/>
    <cellStyle name="Comma 15 2 2 7" xfId="215" xr:uid="{00000000-0005-0000-0000-0000D7000000}"/>
    <cellStyle name="Comma 15 2 2 7 2" xfId="216" xr:uid="{00000000-0005-0000-0000-0000D8000000}"/>
    <cellStyle name="Comma 15 2 2 8" xfId="217" xr:uid="{00000000-0005-0000-0000-0000D9000000}"/>
    <cellStyle name="Comma 15 2 2 8 2" xfId="218" xr:uid="{00000000-0005-0000-0000-0000DA000000}"/>
    <cellStyle name="Comma 15 2 2 9" xfId="219" xr:uid="{00000000-0005-0000-0000-0000DB000000}"/>
    <cellStyle name="Comma 15 2 3" xfId="220" xr:uid="{00000000-0005-0000-0000-0000DC000000}"/>
    <cellStyle name="Comma 15 2 3 10" xfId="221" xr:uid="{00000000-0005-0000-0000-0000DD000000}"/>
    <cellStyle name="Comma 15 2 3 2" xfId="222" xr:uid="{00000000-0005-0000-0000-0000DE000000}"/>
    <cellStyle name="Comma 15 2 3 2 2" xfId="223" xr:uid="{00000000-0005-0000-0000-0000DF000000}"/>
    <cellStyle name="Comma 15 2 3 2 3" xfId="224" xr:uid="{00000000-0005-0000-0000-0000E0000000}"/>
    <cellStyle name="Comma 15 2 3 3" xfId="225" xr:uid="{00000000-0005-0000-0000-0000E1000000}"/>
    <cellStyle name="Comma 15 2 3 3 2" xfId="226" xr:uid="{00000000-0005-0000-0000-0000E2000000}"/>
    <cellStyle name="Comma 15 2 3 3 3" xfId="227" xr:uid="{00000000-0005-0000-0000-0000E3000000}"/>
    <cellStyle name="Comma 15 2 3 4" xfId="228" xr:uid="{00000000-0005-0000-0000-0000E4000000}"/>
    <cellStyle name="Comma 15 2 3 4 2" xfId="229" xr:uid="{00000000-0005-0000-0000-0000E5000000}"/>
    <cellStyle name="Comma 15 2 3 4 2 2" xfId="230" xr:uid="{00000000-0005-0000-0000-0000E6000000}"/>
    <cellStyle name="Comma 15 2 3 4 3" xfId="231" xr:uid="{00000000-0005-0000-0000-0000E7000000}"/>
    <cellStyle name="Comma 15 2 3 5" xfId="232" xr:uid="{00000000-0005-0000-0000-0000E8000000}"/>
    <cellStyle name="Comma 15 2 3 5 2" xfId="233" xr:uid="{00000000-0005-0000-0000-0000E9000000}"/>
    <cellStyle name="Comma 15 2 3 5 2 2" xfId="234" xr:uid="{00000000-0005-0000-0000-0000EA000000}"/>
    <cellStyle name="Comma 15 2 3 5 3" xfId="235" xr:uid="{00000000-0005-0000-0000-0000EB000000}"/>
    <cellStyle name="Comma 15 2 3 6" xfId="236" xr:uid="{00000000-0005-0000-0000-0000EC000000}"/>
    <cellStyle name="Comma 15 2 3 6 2" xfId="237" xr:uid="{00000000-0005-0000-0000-0000ED000000}"/>
    <cellStyle name="Comma 15 2 3 6 2 2" xfId="238" xr:uid="{00000000-0005-0000-0000-0000EE000000}"/>
    <cellStyle name="Comma 15 2 3 6 3" xfId="239" xr:uid="{00000000-0005-0000-0000-0000EF000000}"/>
    <cellStyle name="Comma 15 2 3 7" xfId="240" xr:uid="{00000000-0005-0000-0000-0000F0000000}"/>
    <cellStyle name="Comma 15 2 3 7 2" xfId="241" xr:uid="{00000000-0005-0000-0000-0000F1000000}"/>
    <cellStyle name="Comma 15 2 3 8" xfId="242" xr:uid="{00000000-0005-0000-0000-0000F2000000}"/>
    <cellStyle name="Comma 15 2 3 8 2" xfId="243" xr:uid="{00000000-0005-0000-0000-0000F3000000}"/>
    <cellStyle name="Comma 15 2 3 9" xfId="244" xr:uid="{00000000-0005-0000-0000-0000F4000000}"/>
    <cellStyle name="Comma 15 2 4" xfId="245" xr:uid="{00000000-0005-0000-0000-0000F5000000}"/>
    <cellStyle name="Comma 15 2 4 10" xfId="246" xr:uid="{00000000-0005-0000-0000-0000F6000000}"/>
    <cellStyle name="Comma 15 2 4 2" xfId="247" xr:uid="{00000000-0005-0000-0000-0000F7000000}"/>
    <cellStyle name="Comma 15 2 4 3" xfId="248" xr:uid="{00000000-0005-0000-0000-0000F8000000}"/>
    <cellStyle name="Comma 15 2 4 3 2" xfId="249" xr:uid="{00000000-0005-0000-0000-0000F9000000}"/>
    <cellStyle name="Comma 15 2 4 3 2 2" xfId="250" xr:uid="{00000000-0005-0000-0000-0000FA000000}"/>
    <cellStyle name="Comma 15 2 4 3 3" xfId="251" xr:uid="{00000000-0005-0000-0000-0000FB000000}"/>
    <cellStyle name="Comma 15 2 4 4" xfId="252" xr:uid="{00000000-0005-0000-0000-0000FC000000}"/>
    <cellStyle name="Comma 15 2 4 4 2" xfId="253" xr:uid="{00000000-0005-0000-0000-0000FD000000}"/>
    <cellStyle name="Comma 15 2 4 4 2 2" xfId="254" xr:uid="{00000000-0005-0000-0000-0000FE000000}"/>
    <cellStyle name="Comma 15 2 4 4 3" xfId="255" xr:uid="{00000000-0005-0000-0000-0000FF000000}"/>
    <cellStyle name="Comma 15 2 4 5" xfId="256" xr:uid="{00000000-0005-0000-0000-000000010000}"/>
    <cellStyle name="Comma 15 2 4 5 2" xfId="257" xr:uid="{00000000-0005-0000-0000-000001010000}"/>
    <cellStyle name="Comma 15 2 4 5 2 2" xfId="258" xr:uid="{00000000-0005-0000-0000-000002010000}"/>
    <cellStyle name="Comma 15 2 4 5 3" xfId="259" xr:uid="{00000000-0005-0000-0000-000003010000}"/>
    <cellStyle name="Comma 15 2 4 6" xfId="260" xr:uid="{00000000-0005-0000-0000-000004010000}"/>
    <cellStyle name="Comma 15 2 4 6 2" xfId="261" xr:uid="{00000000-0005-0000-0000-000005010000}"/>
    <cellStyle name="Comma 15 2 4 7" xfId="262" xr:uid="{00000000-0005-0000-0000-000006010000}"/>
    <cellStyle name="Comma 15 2 4 7 2" xfId="263" xr:uid="{00000000-0005-0000-0000-000007010000}"/>
    <cellStyle name="Comma 15 2 4 8" xfId="264" xr:uid="{00000000-0005-0000-0000-000008010000}"/>
    <cellStyle name="Comma 15 2 4 9" xfId="265" xr:uid="{00000000-0005-0000-0000-000009010000}"/>
    <cellStyle name="Comma 15 2 5" xfId="266" xr:uid="{00000000-0005-0000-0000-00000A010000}"/>
    <cellStyle name="Comma 15 2 5 2" xfId="267" xr:uid="{00000000-0005-0000-0000-00000B010000}"/>
    <cellStyle name="Comma 15 2 5 3" xfId="268" xr:uid="{00000000-0005-0000-0000-00000C010000}"/>
    <cellStyle name="Comma 15 2 5 4" xfId="269" xr:uid="{00000000-0005-0000-0000-00000D010000}"/>
    <cellStyle name="Comma 15 2 6" xfId="270" xr:uid="{00000000-0005-0000-0000-00000E010000}"/>
    <cellStyle name="Comma 15 2 6 2" xfId="271" xr:uid="{00000000-0005-0000-0000-00000F010000}"/>
    <cellStyle name="Comma 15 2 6 2 2" xfId="272" xr:uid="{00000000-0005-0000-0000-000010010000}"/>
    <cellStyle name="Comma 15 2 6 2 2 2" xfId="273" xr:uid="{00000000-0005-0000-0000-000011010000}"/>
    <cellStyle name="Comma 15 2 6 2 3" xfId="274" xr:uid="{00000000-0005-0000-0000-000012010000}"/>
    <cellStyle name="Comma 15 2 6 3" xfId="275" xr:uid="{00000000-0005-0000-0000-000013010000}"/>
    <cellStyle name="Comma 15 2 6 3 2" xfId="276" xr:uid="{00000000-0005-0000-0000-000014010000}"/>
    <cellStyle name="Comma 15 2 6 3 2 2" xfId="277" xr:uid="{00000000-0005-0000-0000-000015010000}"/>
    <cellStyle name="Comma 15 2 6 3 3" xfId="278" xr:uid="{00000000-0005-0000-0000-000016010000}"/>
    <cellStyle name="Comma 15 2 6 4" xfId="279" xr:uid="{00000000-0005-0000-0000-000017010000}"/>
    <cellStyle name="Comma 15 2 6 4 2" xfId="280" xr:uid="{00000000-0005-0000-0000-000018010000}"/>
    <cellStyle name="Comma 15 2 6 4 2 2" xfId="281" xr:uid="{00000000-0005-0000-0000-000019010000}"/>
    <cellStyle name="Comma 15 2 6 4 3" xfId="282" xr:uid="{00000000-0005-0000-0000-00001A010000}"/>
    <cellStyle name="Comma 15 2 6 5" xfId="283" xr:uid="{00000000-0005-0000-0000-00001B010000}"/>
    <cellStyle name="Comma 15 2 6 5 2" xfId="284" xr:uid="{00000000-0005-0000-0000-00001C010000}"/>
    <cellStyle name="Comma 15 2 6 6" xfId="285" xr:uid="{00000000-0005-0000-0000-00001D010000}"/>
    <cellStyle name="Comma 15 2 6 6 2" xfId="286" xr:uid="{00000000-0005-0000-0000-00001E010000}"/>
    <cellStyle name="Comma 15 2 6 7" xfId="287" xr:uid="{00000000-0005-0000-0000-00001F010000}"/>
    <cellStyle name="Comma 15 2 7" xfId="288" xr:uid="{00000000-0005-0000-0000-000020010000}"/>
    <cellStyle name="Comma 15 2 7 2" xfId="289" xr:uid="{00000000-0005-0000-0000-000021010000}"/>
    <cellStyle name="Comma 15 2 7 2 2" xfId="290" xr:uid="{00000000-0005-0000-0000-000022010000}"/>
    <cellStyle name="Comma 15 2 7 3" xfId="291" xr:uid="{00000000-0005-0000-0000-000023010000}"/>
    <cellStyle name="Comma 15 2 8" xfId="292" xr:uid="{00000000-0005-0000-0000-000024010000}"/>
    <cellStyle name="Comma 15 2 8 2" xfId="293" xr:uid="{00000000-0005-0000-0000-000025010000}"/>
    <cellStyle name="Comma 15 2 8 2 2" xfId="294" xr:uid="{00000000-0005-0000-0000-000026010000}"/>
    <cellStyle name="Comma 15 2 8 3" xfId="295" xr:uid="{00000000-0005-0000-0000-000027010000}"/>
    <cellStyle name="Comma 15 2 9" xfId="296" xr:uid="{00000000-0005-0000-0000-000028010000}"/>
    <cellStyle name="Comma 15 3" xfId="297" xr:uid="{00000000-0005-0000-0000-000029010000}"/>
    <cellStyle name="Comma 15 3 10" xfId="298" xr:uid="{00000000-0005-0000-0000-00002A010000}"/>
    <cellStyle name="Comma 15 3 11" xfId="299" xr:uid="{00000000-0005-0000-0000-00002B010000}"/>
    <cellStyle name="Comma 15 3 2" xfId="300" xr:uid="{00000000-0005-0000-0000-00002C010000}"/>
    <cellStyle name="Comma 15 3 2 10" xfId="301" xr:uid="{00000000-0005-0000-0000-00002D010000}"/>
    <cellStyle name="Comma 15 3 2 2" xfId="302" xr:uid="{00000000-0005-0000-0000-00002E010000}"/>
    <cellStyle name="Comma 15 3 2 2 2" xfId="303" xr:uid="{00000000-0005-0000-0000-00002F010000}"/>
    <cellStyle name="Comma 15 3 2 2 3" xfId="304" xr:uid="{00000000-0005-0000-0000-000030010000}"/>
    <cellStyle name="Comma 15 3 2 3" xfId="305" xr:uid="{00000000-0005-0000-0000-000031010000}"/>
    <cellStyle name="Comma 15 3 2 3 2" xfId="306" xr:uid="{00000000-0005-0000-0000-000032010000}"/>
    <cellStyle name="Comma 15 3 2 3 3" xfId="307" xr:uid="{00000000-0005-0000-0000-000033010000}"/>
    <cellStyle name="Comma 15 3 2 4" xfId="308" xr:uid="{00000000-0005-0000-0000-000034010000}"/>
    <cellStyle name="Comma 15 3 2 4 2" xfId="309" xr:uid="{00000000-0005-0000-0000-000035010000}"/>
    <cellStyle name="Comma 15 3 2 4 2 2" xfId="310" xr:uid="{00000000-0005-0000-0000-000036010000}"/>
    <cellStyle name="Comma 15 3 2 4 3" xfId="311" xr:uid="{00000000-0005-0000-0000-000037010000}"/>
    <cellStyle name="Comma 15 3 2 5" xfId="312" xr:uid="{00000000-0005-0000-0000-000038010000}"/>
    <cellStyle name="Comma 15 3 2 5 2" xfId="313" xr:uid="{00000000-0005-0000-0000-000039010000}"/>
    <cellStyle name="Comma 15 3 2 5 2 2" xfId="314" xr:uid="{00000000-0005-0000-0000-00003A010000}"/>
    <cellStyle name="Comma 15 3 2 5 3" xfId="315" xr:uid="{00000000-0005-0000-0000-00003B010000}"/>
    <cellStyle name="Comma 15 3 2 6" xfId="316" xr:uid="{00000000-0005-0000-0000-00003C010000}"/>
    <cellStyle name="Comma 15 3 2 6 2" xfId="317" xr:uid="{00000000-0005-0000-0000-00003D010000}"/>
    <cellStyle name="Comma 15 3 2 6 2 2" xfId="318" xr:uid="{00000000-0005-0000-0000-00003E010000}"/>
    <cellStyle name="Comma 15 3 2 6 3" xfId="319" xr:uid="{00000000-0005-0000-0000-00003F010000}"/>
    <cellStyle name="Comma 15 3 2 7" xfId="320" xr:uid="{00000000-0005-0000-0000-000040010000}"/>
    <cellStyle name="Comma 15 3 2 7 2" xfId="321" xr:uid="{00000000-0005-0000-0000-000041010000}"/>
    <cellStyle name="Comma 15 3 2 8" xfId="322" xr:uid="{00000000-0005-0000-0000-000042010000}"/>
    <cellStyle name="Comma 15 3 2 8 2" xfId="323" xr:uid="{00000000-0005-0000-0000-000043010000}"/>
    <cellStyle name="Comma 15 3 2 9" xfId="324" xr:uid="{00000000-0005-0000-0000-000044010000}"/>
    <cellStyle name="Comma 15 3 3" xfId="325" xr:uid="{00000000-0005-0000-0000-000045010000}"/>
    <cellStyle name="Comma 15 3 3 2" xfId="326" xr:uid="{00000000-0005-0000-0000-000046010000}"/>
    <cellStyle name="Comma 15 3 3 3" xfId="327" xr:uid="{00000000-0005-0000-0000-000047010000}"/>
    <cellStyle name="Comma 15 3 4" xfId="328" xr:uid="{00000000-0005-0000-0000-000048010000}"/>
    <cellStyle name="Comma 15 3 4 2" xfId="329" xr:uid="{00000000-0005-0000-0000-000049010000}"/>
    <cellStyle name="Comma 15 3 4 3" xfId="330" xr:uid="{00000000-0005-0000-0000-00004A010000}"/>
    <cellStyle name="Comma 15 3 5" xfId="331" xr:uid="{00000000-0005-0000-0000-00004B010000}"/>
    <cellStyle name="Comma 15 3 5 2" xfId="332" xr:uid="{00000000-0005-0000-0000-00004C010000}"/>
    <cellStyle name="Comma 15 3 5 2 2" xfId="333" xr:uid="{00000000-0005-0000-0000-00004D010000}"/>
    <cellStyle name="Comma 15 3 5 3" xfId="334" xr:uid="{00000000-0005-0000-0000-00004E010000}"/>
    <cellStyle name="Comma 15 3 6" xfId="335" xr:uid="{00000000-0005-0000-0000-00004F010000}"/>
    <cellStyle name="Comma 15 3 6 2" xfId="336" xr:uid="{00000000-0005-0000-0000-000050010000}"/>
    <cellStyle name="Comma 15 3 6 2 2" xfId="337" xr:uid="{00000000-0005-0000-0000-000051010000}"/>
    <cellStyle name="Comma 15 3 6 3" xfId="338" xr:uid="{00000000-0005-0000-0000-000052010000}"/>
    <cellStyle name="Comma 15 3 7" xfId="339" xr:uid="{00000000-0005-0000-0000-000053010000}"/>
    <cellStyle name="Comma 15 3 7 2" xfId="340" xr:uid="{00000000-0005-0000-0000-000054010000}"/>
    <cellStyle name="Comma 15 3 7 2 2" xfId="341" xr:uid="{00000000-0005-0000-0000-000055010000}"/>
    <cellStyle name="Comma 15 3 7 3" xfId="342" xr:uid="{00000000-0005-0000-0000-000056010000}"/>
    <cellStyle name="Comma 15 3 8" xfId="343" xr:uid="{00000000-0005-0000-0000-000057010000}"/>
    <cellStyle name="Comma 15 3 8 2" xfId="344" xr:uid="{00000000-0005-0000-0000-000058010000}"/>
    <cellStyle name="Comma 15 3 9" xfId="345" xr:uid="{00000000-0005-0000-0000-000059010000}"/>
    <cellStyle name="Comma 15 3 9 2" xfId="346" xr:uid="{00000000-0005-0000-0000-00005A010000}"/>
    <cellStyle name="Comma 15 4" xfId="347" xr:uid="{00000000-0005-0000-0000-00005B010000}"/>
    <cellStyle name="Comma 15 4 10" xfId="348" xr:uid="{00000000-0005-0000-0000-00005C010000}"/>
    <cellStyle name="Comma 15 4 2" xfId="349" xr:uid="{00000000-0005-0000-0000-00005D010000}"/>
    <cellStyle name="Comma 15 4 2 2" xfId="350" xr:uid="{00000000-0005-0000-0000-00005E010000}"/>
    <cellStyle name="Comma 15 4 2 3" xfId="351" xr:uid="{00000000-0005-0000-0000-00005F010000}"/>
    <cellStyle name="Comma 15 4 3" xfId="352" xr:uid="{00000000-0005-0000-0000-000060010000}"/>
    <cellStyle name="Comma 15 4 3 2" xfId="353" xr:uid="{00000000-0005-0000-0000-000061010000}"/>
    <cellStyle name="Comma 15 4 3 3" xfId="354" xr:uid="{00000000-0005-0000-0000-000062010000}"/>
    <cellStyle name="Comma 15 4 4" xfId="355" xr:uid="{00000000-0005-0000-0000-000063010000}"/>
    <cellStyle name="Comma 15 4 4 2" xfId="356" xr:uid="{00000000-0005-0000-0000-000064010000}"/>
    <cellStyle name="Comma 15 4 4 2 2" xfId="357" xr:uid="{00000000-0005-0000-0000-000065010000}"/>
    <cellStyle name="Comma 15 4 4 3" xfId="358" xr:uid="{00000000-0005-0000-0000-000066010000}"/>
    <cellStyle name="Comma 15 4 5" xfId="359" xr:uid="{00000000-0005-0000-0000-000067010000}"/>
    <cellStyle name="Comma 15 4 5 2" xfId="360" xr:uid="{00000000-0005-0000-0000-000068010000}"/>
    <cellStyle name="Comma 15 4 5 2 2" xfId="361" xr:uid="{00000000-0005-0000-0000-000069010000}"/>
    <cellStyle name="Comma 15 4 5 3" xfId="362" xr:uid="{00000000-0005-0000-0000-00006A010000}"/>
    <cellStyle name="Comma 15 4 6" xfId="363" xr:uid="{00000000-0005-0000-0000-00006B010000}"/>
    <cellStyle name="Comma 15 4 6 2" xfId="364" xr:uid="{00000000-0005-0000-0000-00006C010000}"/>
    <cellStyle name="Comma 15 4 6 2 2" xfId="365" xr:uid="{00000000-0005-0000-0000-00006D010000}"/>
    <cellStyle name="Comma 15 4 6 3" xfId="366" xr:uid="{00000000-0005-0000-0000-00006E010000}"/>
    <cellStyle name="Comma 15 4 7" xfId="367" xr:uid="{00000000-0005-0000-0000-00006F010000}"/>
    <cellStyle name="Comma 15 4 7 2" xfId="368" xr:uid="{00000000-0005-0000-0000-000070010000}"/>
    <cellStyle name="Comma 15 4 8" xfId="369" xr:uid="{00000000-0005-0000-0000-000071010000}"/>
    <cellStyle name="Comma 15 4 8 2" xfId="370" xr:uid="{00000000-0005-0000-0000-000072010000}"/>
    <cellStyle name="Comma 15 4 9" xfId="371" xr:uid="{00000000-0005-0000-0000-000073010000}"/>
    <cellStyle name="Comma 15 5" xfId="372" xr:uid="{00000000-0005-0000-0000-000074010000}"/>
    <cellStyle name="Comma 15 5 10" xfId="373" xr:uid="{00000000-0005-0000-0000-000075010000}"/>
    <cellStyle name="Comma 15 5 2" xfId="374" xr:uid="{00000000-0005-0000-0000-000076010000}"/>
    <cellStyle name="Comma 15 5 2 2" xfId="375" xr:uid="{00000000-0005-0000-0000-000077010000}"/>
    <cellStyle name="Comma 15 5 2 3" xfId="376" xr:uid="{00000000-0005-0000-0000-000078010000}"/>
    <cellStyle name="Comma 15 5 3" xfId="377" xr:uid="{00000000-0005-0000-0000-000079010000}"/>
    <cellStyle name="Comma 15 5 3 2" xfId="378" xr:uid="{00000000-0005-0000-0000-00007A010000}"/>
    <cellStyle name="Comma 15 5 3 3" xfId="379" xr:uid="{00000000-0005-0000-0000-00007B010000}"/>
    <cellStyle name="Comma 15 5 4" xfId="380" xr:uid="{00000000-0005-0000-0000-00007C010000}"/>
    <cellStyle name="Comma 15 5 4 2" xfId="381" xr:uid="{00000000-0005-0000-0000-00007D010000}"/>
    <cellStyle name="Comma 15 5 4 2 2" xfId="382" xr:uid="{00000000-0005-0000-0000-00007E010000}"/>
    <cellStyle name="Comma 15 5 4 3" xfId="383" xr:uid="{00000000-0005-0000-0000-00007F010000}"/>
    <cellStyle name="Comma 15 5 5" xfId="384" xr:uid="{00000000-0005-0000-0000-000080010000}"/>
    <cellStyle name="Comma 15 5 5 2" xfId="385" xr:uid="{00000000-0005-0000-0000-000081010000}"/>
    <cellStyle name="Comma 15 5 5 2 2" xfId="386" xr:uid="{00000000-0005-0000-0000-000082010000}"/>
    <cellStyle name="Comma 15 5 5 3" xfId="387" xr:uid="{00000000-0005-0000-0000-000083010000}"/>
    <cellStyle name="Comma 15 5 6" xfId="388" xr:uid="{00000000-0005-0000-0000-000084010000}"/>
    <cellStyle name="Comma 15 5 6 2" xfId="389" xr:uid="{00000000-0005-0000-0000-000085010000}"/>
    <cellStyle name="Comma 15 5 6 2 2" xfId="390" xr:uid="{00000000-0005-0000-0000-000086010000}"/>
    <cellStyle name="Comma 15 5 6 3" xfId="391" xr:uid="{00000000-0005-0000-0000-000087010000}"/>
    <cellStyle name="Comma 15 5 7" xfId="392" xr:uid="{00000000-0005-0000-0000-000088010000}"/>
    <cellStyle name="Comma 15 5 7 2" xfId="393" xr:uid="{00000000-0005-0000-0000-000089010000}"/>
    <cellStyle name="Comma 15 5 8" xfId="394" xr:uid="{00000000-0005-0000-0000-00008A010000}"/>
    <cellStyle name="Comma 15 5 8 2" xfId="395" xr:uid="{00000000-0005-0000-0000-00008B010000}"/>
    <cellStyle name="Comma 15 5 9" xfId="396" xr:uid="{00000000-0005-0000-0000-00008C010000}"/>
    <cellStyle name="Comma 15 6" xfId="397" xr:uid="{00000000-0005-0000-0000-00008D010000}"/>
    <cellStyle name="Comma 15 6 10" xfId="398" xr:uid="{00000000-0005-0000-0000-00008E010000}"/>
    <cellStyle name="Comma 15 6 2" xfId="399" xr:uid="{00000000-0005-0000-0000-00008F010000}"/>
    <cellStyle name="Comma 15 6 2 2" xfId="400" xr:uid="{00000000-0005-0000-0000-000090010000}"/>
    <cellStyle name="Comma 15 6 2 3" xfId="401" xr:uid="{00000000-0005-0000-0000-000091010000}"/>
    <cellStyle name="Comma 15 6 3" xfId="402" xr:uid="{00000000-0005-0000-0000-000092010000}"/>
    <cellStyle name="Comma 15 6 3 2" xfId="403" xr:uid="{00000000-0005-0000-0000-000093010000}"/>
    <cellStyle name="Comma 15 6 3 3" xfId="404" xr:uid="{00000000-0005-0000-0000-000094010000}"/>
    <cellStyle name="Comma 15 6 4" xfId="405" xr:uid="{00000000-0005-0000-0000-000095010000}"/>
    <cellStyle name="Comma 15 6 4 2" xfId="406" xr:uid="{00000000-0005-0000-0000-000096010000}"/>
    <cellStyle name="Comma 15 6 4 2 2" xfId="407" xr:uid="{00000000-0005-0000-0000-000097010000}"/>
    <cellStyle name="Comma 15 6 4 3" xfId="408" xr:uid="{00000000-0005-0000-0000-000098010000}"/>
    <cellStyle name="Comma 15 6 5" xfId="409" xr:uid="{00000000-0005-0000-0000-000099010000}"/>
    <cellStyle name="Comma 15 6 5 2" xfId="410" xr:uid="{00000000-0005-0000-0000-00009A010000}"/>
    <cellStyle name="Comma 15 6 5 2 2" xfId="411" xr:uid="{00000000-0005-0000-0000-00009B010000}"/>
    <cellStyle name="Comma 15 6 5 3" xfId="412" xr:uid="{00000000-0005-0000-0000-00009C010000}"/>
    <cellStyle name="Comma 15 6 6" xfId="413" xr:uid="{00000000-0005-0000-0000-00009D010000}"/>
    <cellStyle name="Comma 15 6 6 2" xfId="414" xr:uid="{00000000-0005-0000-0000-00009E010000}"/>
    <cellStyle name="Comma 15 6 6 2 2" xfId="415" xr:uid="{00000000-0005-0000-0000-00009F010000}"/>
    <cellStyle name="Comma 15 6 6 3" xfId="416" xr:uid="{00000000-0005-0000-0000-0000A0010000}"/>
    <cellStyle name="Comma 15 6 7" xfId="417" xr:uid="{00000000-0005-0000-0000-0000A1010000}"/>
    <cellStyle name="Comma 15 6 7 2" xfId="418" xr:uid="{00000000-0005-0000-0000-0000A2010000}"/>
    <cellStyle name="Comma 15 6 8" xfId="419" xr:uid="{00000000-0005-0000-0000-0000A3010000}"/>
    <cellStyle name="Comma 15 6 8 2" xfId="420" xr:uid="{00000000-0005-0000-0000-0000A4010000}"/>
    <cellStyle name="Comma 15 6 9" xfId="421" xr:uid="{00000000-0005-0000-0000-0000A5010000}"/>
    <cellStyle name="Comma 15 7" xfId="422" xr:uid="{00000000-0005-0000-0000-0000A6010000}"/>
    <cellStyle name="Comma 15 7 2" xfId="423" xr:uid="{00000000-0005-0000-0000-0000A7010000}"/>
    <cellStyle name="Comma 15 7 2 2" xfId="424" xr:uid="{00000000-0005-0000-0000-0000A8010000}"/>
    <cellStyle name="Comma 15 7 2 3" xfId="425" xr:uid="{00000000-0005-0000-0000-0000A9010000}"/>
    <cellStyle name="Comma 15 7 3" xfId="426" xr:uid="{00000000-0005-0000-0000-0000AA010000}"/>
    <cellStyle name="Comma 15 7 3 2" xfId="427" xr:uid="{00000000-0005-0000-0000-0000AB010000}"/>
    <cellStyle name="Comma 15 7 3 3" xfId="428" xr:uid="{00000000-0005-0000-0000-0000AC010000}"/>
    <cellStyle name="Comma 15 7 4" xfId="429" xr:uid="{00000000-0005-0000-0000-0000AD010000}"/>
    <cellStyle name="Comma 15 7 5" xfId="430" xr:uid="{00000000-0005-0000-0000-0000AE010000}"/>
    <cellStyle name="Comma 15 8" xfId="431" xr:uid="{00000000-0005-0000-0000-0000AF010000}"/>
    <cellStyle name="Comma 15 8 10" xfId="432" xr:uid="{00000000-0005-0000-0000-0000B0010000}"/>
    <cellStyle name="Comma 15 8 2" xfId="433" xr:uid="{00000000-0005-0000-0000-0000B1010000}"/>
    <cellStyle name="Comma 15 8 3" xfId="434" xr:uid="{00000000-0005-0000-0000-0000B2010000}"/>
    <cellStyle name="Comma 15 8 3 2" xfId="435" xr:uid="{00000000-0005-0000-0000-0000B3010000}"/>
    <cellStyle name="Comma 15 8 3 2 2" xfId="436" xr:uid="{00000000-0005-0000-0000-0000B4010000}"/>
    <cellStyle name="Comma 15 8 3 3" xfId="437" xr:uid="{00000000-0005-0000-0000-0000B5010000}"/>
    <cellStyle name="Comma 15 8 4" xfId="438" xr:uid="{00000000-0005-0000-0000-0000B6010000}"/>
    <cellStyle name="Comma 15 8 4 2" xfId="439" xr:uid="{00000000-0005-0000-0000-0000B7010000}"/>
    <cellStyle name="Comma 15 8 4 2 2" xfId="440" xr:uid="{00000000-0005-0000-0000-0000B8010000}"/>
    <cellStyle name="Comma 15 8 4 3" xfId="441" xr:uid="{00000000-0005-0000-0000-0000B9010000}"/>
    <cellStyle name="Comma 15 8 5" xfId="442" xr:uid="{00000000-0005-0000-0000-0000BA010000}"/>
    <cellStyle name="Comma 15 8 5 2" xfId="443" xr:uid="{00000000-0005-0000-0000-0000BB010000}"/>
    <cellStyle name="Comma 15 8 5 2 2" xfId="444" xr:uid="{00000000-0005-0000-0000-0000BC010000}"/>
    <cellStyle name="Comma 15 8 5 3" xfId="445" xr:uid="{00000000-0005-0000-0000-0000BD010000}"/>
    <cellStyle name="Comma 15 8 6" xfId="446" xr:uid="{00000000-0005-0000-0000-0000BE010000}"/>
    <cellStyle name="Comma 15 8 6 2" xfId="447" xr:uid="{00000000-0005-0000-0000-0000BF010000}"/>
    <cellStyle name="Comma 15 8 7" xfId="448" xr:uid="{00000000-0005-0000-0000-0000C0010000}"/>
    <cellStyle name="Comma 15 8 7 2" xfId="449" xr:uid="{00000000-0005-0000-0000-0000C1010000}"/>
    <cellStyle name="Comma 15 8 8" xfId="450" xr:uid="{00000000-0005-0000-0000-0000C2010000}"/>
    <cellStyle name="Comma 15 8 9" xfId="451" xr:uid="{00000000-0005-0000-0000-0000C3010000}"/>
    <cellStyle name="Comma 15 9" xfId="452" xr:uid="{00000000-0005-0000-0000-0000C4010000}"/>
    <cellStyle name="Comma 15 9 2" xfId="453" xr:uid="{00000000-0005-0000-0000-0000C5010000}"/>
    <cellStyle name="Comma 15 9 3" xfId="454" xr:uid="{00000000-0005-0000-0000-0000C6010000}"/>
    <cellStyle name="Comma 16" xfId="455" xr:uid="{00000000-0005-0000-0000-0000C7010000}"/>
    <cellStyle name="Comma 16 2" xfId="456" xr:uid="{00000000-0005-0000-0000-0000C8010000}"/>
    <cellStyle name="Comma 16 2 2" xfId="457" xr:uid="{00000000-0005-0000-0000-0000C9010000}"/>
    <cellStyle name="Comma 16 2 2 2" xfId="458" xr:uid="{00000000-0005-0000-0000-0000CA010000}"/>
    <cellStyle name="Comma 16 2 2 3" xfId="459" xr:uid="{00000000-0005-0000-0000-0000CB010000}"/>
    <cellStyle name="Comma 16 2 3" xfId="460" xr:uid="{00000000-0005-0000-0000-0000CC010000}"/>
    <cellStyle name="Comma 16 2 3 2" xfId="461" xr:uid="{00000000-0005-0000-0000-0000CD010000}"/>
    <cellStyle name="Comma 16 2 3 3" xfId="462" xr:uid="{00000000-0005-0000-0000-0000CE010000}"/>
    <cellStyle name="Comma 16 2 4" xfId="463" xr:uid="{00000000-0005-0000-0000-0000CF010000}"/>
    <cellStyle name="Comma 16 2 5" xfId="464" xr:uid="{00000000-0005-0000-0000-0000D0010000}"/>
    <cellStyle name="Comma 16 3" xfId="465" xr:uid="{00000000-0005-0000-0000-0000D1010000}"/>
    <cellStyle name="Comma 16 3 2" xfId="466" xr:uid="{00000000-0005-0000-0000-0000D2010000}"/>
    <cellStyle name="Comma 16 3 3" xfId="467" xr:uid="{00000000-0005-0000-0000-0000D3010000}"/>
    <cellStyle name="Comma 16 4" xfId="468" xr:uid="{00000000-0005-0000-0000-0000D4010000}"/>
    <cellStyle name="Comma 16 4 2" xfId="469" xr:uid="{00000000-0005-0000-0000-0000D5010000}"/>
    <cellStyle name="Comma 16 4 3" xfId="470" xr:uid="{00000000-0005-0000-0000-0000D6010000}"/>
    <cellStyle name="Comma 16 5" xfId="471" xr:uid="{00000000-0005-0000-0000-0000D7010000}"/>
    <cellStyle name="Comma 16 5 2" xfId="472" xr:uid="{00000000-0005-0000-0000-0000D8010000}"/>
    <cellStyle name="Comma 16 5 3" xfId="473" xr:uid="{00000000-0005-0000-0000-0000D9010000}"/>
    <cellStyle name="Comma 17" xfId="474" xr:uid="{00000000-0005-0000-0000-0000DA010000}"/>
    <cellStyle name="Comma 17 2" xfId="475" xr:uid="{00000000-0005-0000-0000-0000DB010000}"/>
    <cellStyle name="Comma 17 2 2" xfId="476" xr:uid="{00000000-0005-0000-0000-0000DC010000}"/>
    <cellStyle name="Comma 17 2 3" xfId="477" xr:uid="{00000000-0005-0000-0000-0000DD010000}"/>
    <cellStyle name="Comma 17 2 4" xfId="478" xr:uid="{00000000-0005-0000-0000-0000DE010000}"/>
    <cellStyle name="Comma 18" xfId="479" xr:uid="{00000000-0005-0000-0000-0000DF010000}"/>
    <cellStyle name="Comma 18 10" xfId="480" xr:uid="{00000000-0005-0000-0000-0000E0010000}"/>
    <cellStyle name="Comma 18 11" xfId="481" xr:uid="{00000000-0005-0000-0000-0000E1010000}"/>
    <cellStyle name="Comma 18 12" xfId="482" xr:uid="{00000000-0005-0000-0000-0000E2010000}"/>
    <cellStyle name="Comma 18 2" xfId="483" xr:uid="{00000000-0005-0000-0000-0000E3010000}"/>
    <cellStyle name="Comma 18 2 2" xfId="484" xr:uid="{00000000-0005-0000-0000-0000E4010000}"/>
    <cellStyle name="Comma 18 2 2 2" xfId="485" xr:uid="{00000000-0005-0000-0000-0000E5010000}"/>
    <cellStyle name="Comma 18 2 2 3" xfId="486" xr:uid="{00000000-0005-0000-0000-0000E6010000}"/>
    <cellStyle name="Comma 18 2 3" xfId="487" xr:uid="{00000000-0005-0000-0000-0000E7010000}"/>
    <cellStyle name="Comma 18 3" xfId="488" xr:uid="{00000000-0005-0000-0000-0000E8010000}"/>
    <cellStyle name="Comma 18 4" xfId="489" xr:uid="{00000000-0005-0000-0000-0000E9010000}"/>
    <cellStyle name="Comma 18 4 2" xfId="490" xr:uid="{00000000-0005-0000-0000-0000EA010000}"/>
    <cellStyle name="Comma 18 4 2 2" xfId="491" xr:uid="{00000000-0005-0000-0000-0000EB010000}"/>
    <cellStyle name="Comma 18 4 3" xfId="492" xr:uid="{00000000-0005-0000-0000-0000EC010000}"/>
    <cellStyle name="Comma 18 4 4" xfId="493" xr:uid="{00000000-0005-0000-0000-0000ED010000}"/>
    <cellStyle name="Comma 18 5" xfId="494" xr:uid="{00000000-0005-0000-0000-0000EE010000}"/>
    <cellStyle name="Comma 18 5 2" xfId="495" xr:uid="{00000000-0005-0000-0000-0000EF010000}"/>
    <cellStyle name="Comma 18 5 2 2" xfId="496" xr:uid="{00000000-0005-0000-0000-0000F0010000}"/>
    <cellStyle name="Comma 18 5 3" xfId="497" xr:uid="{00000000-0005-0000-0000-0000F1010000}"/>
    <cellStyle name="Comma 18 6" xfId="498" xr:uid="{00000000-0005-0000-0000-0000F2010000}"/>
    <cellStyle name="Comma 18 6 2" xfId="499" xr:uid="{00000000-0005-0000-0000-0000F3010000}"/>
    <cellStyle name="Comma 18 6 2 2" xfId="500" xr:uid="{00000000-0005-0000-0000-0000F4010000}"/>
    <cellStyle name="Comma 18 6 3" xfId="501" xr:uid="{00000000-0005-0000-0000-0000F5010000}"/>
    <cellStyle name="Comma 18 7" xfId="502" xr:uid="{00000000-0005-0000-0000-0000F6010000}"/>
    <cellStyle name="Comma 18 7 2" xfId="503" xr:uid="{00000000-0005-0000-0000-0000F7010000}"/>
    <cellStyle name="Comma 18 8" xfId="504" xr:uid="{00000000-0005-0000-0000-0000F8010000}"/>
    <cellStyle name="Comma 18 8 2" xfId="505" xr:uid="{00000000-0005-0000-0000-0000F9010000}"/>
    <cellStyle name="Comma 18 9" xfId="506" xr:uid="{00000000-0005-0000-0000-0000FA010000}"/>
    <cellStyle name="Comma 19" xfId="507" xr:uid="{00000000-0005-0000-0000-0000FB010000}"/>
    <cellStyle name="Comma 19 2" xfId="508" xr:uid="{00000000-0005-0000-0000-0000FC010000}"/>
    <cellStyle name="Comma 19 2 2" xfId="509" xr:uid="{00000000-0005-0000-0000-0000FD010000}"/>
    <cellStyle name="Comma 19 3" xfId="510" xr:uid="{00000000-0005-0000-0000-0000FE010000}"/>
    <cellStyle name="Comma 19 4" xfId="511" xr:uid="{00000000-0005-0000-0000-0000FF010000}"/>
    <cellStyle name="Comma 19 5" xfId="512" xr:uid="{00000000-0005-0000-0000-000000020000}"/>
    <cellStyle name="Comma 2" xfId="513" xr:uid="{00000000-0005-0000-0000-000001020000}"/>
    <cellStyle name="Comma 2 10" xfId="514" xr:uid="{00000000-0005-0000-0000-000002020000}"/>
    <cellStyle name="Comma 2 11" xfId="515" xr:uid="{00000000-0005-0000-0000-000003020000}"/>
    <cellStyle name="Comma 2 2" xfId="516" xr:uid="{00000000-0005-0000-0000-000004020000}"/>
    <cellStyle name="Comma 2 2 2" xfId="517" xr:uid="{00000000-0005-0000-0000-000005020000}"/>
    <cellStyle name="Comma 2 2 2 2" xfId="518" xr:uid="{00000000-0005-0000-0000-000006020000}"/>
    <cellStyle name="Comma 2 2 3" xfId="519" xr:uid="{00000000-0005-0000-0000-000007020000}"/>
    <cellStyle name="Comma 2 2 4" xfId="520" xr:uid="{00000000-0005-0000-0000-000008020000}"/>
    <cellStyle name="Comma 2 2 4 2" xfId="521" xr:uid="{00000000-0005-0000-0000-000009020000}"/>
    <cellStyle name="Comma 2 2 4 2 2" xfId="522" xr:uid="{00000000-0005-0000-0000-00000A020000}"/>
    <cellStyle name="Comma 2 2 4 3" xfId="523" xr:uid="{00000000-0005-0000-0000-00000B020000}"/>
    <cellStyle name="Comma 2 2 5" xfId="524" xr:uid="{00000000-0005-0000-0000-00000C020000}"/>
    <cellStyle name="Comma 2 2 5 2" xfId="525" xr:uid="{00000000-0005-0000-0000-00000D020000}"/>
    <cellStyle name="Comma 2 2 6" xfId="526" xr:uid="{00000000-0005-0000-0000-00000E020000}"/>
    <cellStyle name="Comma 2 2 6 2" xfId="527" xr:uid="{00000000-0005-0000-0000-00000F020000}"/>
    <cellStyle name="Comma 2 2 7" xfId="528" xr:uid="{00000000-0005-0000-0000-000010020000}"/>
    <cellStyle name="Comma 2 2 8" xfId="529" xr:uid="{00000000-0005-0000-0000-000011020000}"/>
    <cellStyle name="Comma 2 3" xfId="530" xr:uid="{00000000-0005-0000-0000-000012020000}"/>
    <cellStyle name="Comma 2 3 2" xfId="531" xr:uid="{00000000-0005-0000-0000-000013020000}"/>
    <cellStyle name="Comma 2 3 2 2" xfId="532" xr:uid="{00000000-0005-0000-0000-000014020000}"/>
    <cellStyle name="Comma 2 3 3" xfId="533" xr:uid="{00000000-0005-0000-0000-000015020000}"/>
    <cellStyle name="Comma 2 3 3 2" xfId="534" xr:uid="{00000000-0005-0000-0000-000016020000}"/>
    <cellStyle name="Comma 2 3 3 3" xfId="535" xr:uid="{00000000-0005-0000-0000-000017020000}"/>
    <cellStyle name="Comma 2 4" xfId="536" xr:uid="{00000000-0005-0000-0000-000018020000}"/>
    <cellStyle name="Comma 2 4 2" xfId="537" xr:uid="{00000000-0005-0000-0000-000019020000}"/>
    <cellStyle name="Comma 2 4 2 2" xfId="538" xr:uid="{00000000-0005-0000-0000-00001A020000}"/>
    <cellStyle name="Comma 2 4 2 2 2" xfId="539" xr:uid="{00000000-0005-0000-0000-00001B020000}"/>
    <cellStyle name="Comma 2 4 2 3" xfId="540" xr:uid="{00000000-0005-0000-0000-00001C020000}"/>
    <cellStyle name="Comma 2 4 2 4" xfId="541" xr:uid="{00000000-0005-0000-0000-00001D020000}"/>
    <cellStyle name="Comma 2 4 2 5" xfId="542" xr:uid="{00000000-0005-0000-0000-00001E020000}"/>
    <cellStyle name="Comma 2 5" xfId="543" xr:uid="{00000000-0005-0000-0000-00001F020000}"/>
    <cellStyle name="Comma 2 5 2" xfId="544" xr:uid="{00000000-0005-0000-0000-000020020000}"/>
    <cellStyle name="Comma 2 5 2 2" xfId="545" xr:uid="{00000000-0005-0000-0000-000021020000}"/>
    <cellStyle name="Comma 2 5 2 3" xfId="546" xr:uid="{00000000-0005-0000-0000-000022020000}"/>
    <cellStyle name="Comma 2 5 3" xfId="547" xr:uid="{00000000-0005-0000-0000-000023020000}"/>
    <cellStyle name="Comma 2 6" xfId="548" xr:uid="{00000000-0005-0000-0000-000024020000}"/>
    <cellStyle name="Comma 2 6 2" xfId="549" xr:uid="{00000000-0005-0000-0000-000025020000}"/>
    <cellStyle name="Comma 2 6 3" xfId="550" xr:uid="{00000000-0005-0000-0000-000026020000}"/>
    <cellStyle name="Comma 2 7" xfId="551" xr:uid="{00000000-0005-0000-0000-000027020000}"/>
    <cellStyle name="Comma 2 7 2" xfId="552" xr:uid="{00000000-0005-0000-0000-000028020000}"/>
    <cellStyle name="Comma 2 8" xfId="553" xr:uid="{00000000-0005-0000-0000-000029020000}"/>
    <cellStyle name="Comma 2 8 2" xfId="554" xr:uid="{00000000-0005-0000-0000-00002A020000}"/>
    <cellStyle name="Comma 2 9" xfId="555" xr:uid="{00000000-0005-0000-0000-00002B020000}"/>
    <cellStyle name="Comma 20" xfId="556" xr:uid="{00000000-0005-0000-0000-00002C020000}"/>
    <cellStyle name="Comma 20 2" xfId="557" xr:uid="{00000000-0005-0000-0000-00002D020000}"/>
    <cellStyle name="Comma 20 2 2" xfId="558" xr:uid="{00000000-0005-0000-0000-00002E020000}"/>
    <cellStyle name="Comma 20 2 2 2" xfId="559" xr:uid="{00000000-0005-0000-0000-00002F020000}"/>
    <cellStyle name="Comma 20 2 3" xfId="560" xr:uid="{00000000-0005-0000-0000-000030020000}"/>
    <cellStyle name="Comma 20 3" xfId="561" xr:uid="{00000000-0005-0000-0000-000031020000}"/>
    <cellStyle name="Comma 20 3 2" xfId="562" xr:uid="{00000000-0005-0000-0000-000032020000}"/>
    <cellStyle name="Comma 20 3 2 2" xfId="563" xr:uid="{00000000-0005-0000-0000-000033020000}"/>
    <cellStyle name="Comma 20 3 3" xfId="564" xr:uid="{00000000-0005-0000-0000-000034020000}"/>
    <cellStyle name="Comma 20 4" xfId="565" xr:uid="{00000000-0005-0000-0000-000035020000}"/>
    <cellStyle name="Comma 20 4 2" xfId="566" xr:uid="{00000000-0005-0000-0000-000036020000}"/>
    <cellStyle name="Comma 20 4 2 2" xfId="567" xr:uid="{00000000-0005-0000-0000-000037020000}"/>
    <cellStyle name="Comma 20 4 3" xfId="568" xr:uid="{00000000-0005-0000-0000-000038020000}"/>
    <cellStyle name="Comma 20 5" xfId="569" xr:uid="{00000000-0005-0000-0000-000039020000}"/>
    <cellStyle name="Comma 20 5 2" xfId="570" xr:uid="{00000000-0005-0000-0000-00003A020000}"/>
    <cellStyle name="Comma 20 5 2 2" xfId="571" xr:uid="{00000000-0005-0000-0000-00003B020000}"/>
    <cellStyle name="Comma 20 5 3" xfId="572" xr:uid="{00000000-0005-0000-0000-00003C020000}"/>
    <cellStyle name="Comma 20 6" xfId="573" xr:uid="{00000000-0005-0000-0000-00003D020000}"/>
    <cellStyle name="Comma 20 6 2" xfId="574" xr:uid="{00000000-0005-0000-0000-00003E020000}"/>
    <cellStyle name="Comma 20 7" xfId="575" xr:uid="{00000000-0005-0000-0000-00003F020000}"/>
    <cellStyle name="Comma 20 7 2" xfId="576" xr:uid="{00000000-0005-0000-0000-000040020000}"/>
    <cellStyle name="Comma 20 8" xfId="577" xr:uid="{00000000-0005-0000-0000-000041020000}"/>
    <cellStyle name="Comma 21" xfId="578" xr:uid="{00000000-0005-0000-0000-000042020000}"/>
    <cellStyle name="Comma 21 2" xfId="579" xr:uid="{00000000-0005-0000-0000-000043020000}"/>
    <cellStyle name="Comma 21 2 2" xfId="580" xr:uid="{00000000-0005-0000-0000-000044020000}"/>
    <cellStyle name="Comma 21 3" xfId="581" xr:uid="{00000000-0005-0000-0000-000045020000}"/>
    <cellStyle name="Comma 21 4" xfId="582" xr:uid="{00000000-0005-0000-0000-000046020000}"/>
    <cellStyle name="Comma 21 5" xfId="583" xr:uid="{00000000-0005-0000-0000-000047020000}"/>
    <cellStyle name="Comma 21 6" xfId="584" xr:uid="{00000000-0005-0000-0000-000048020000}"/>
    <cellStyle name="Comma 22" xfId="585" xr:uid="{00000000-0005-0000-0000-000049020000}"/>
    <cellStyle name="Comma 22 2" xfId="586" xr:uid="{00000000-0005-0000-0000-00004A020000}"/>
    <cellStyle name="Comma 22 2 2" xfId="587" xr:uid="{00000000-0005-0000-0000-00004B020000}"/>
    <cellStyle name="Comma 22 3" xfId="588" xr:uid="{00000000-0005-0000-0000-00004C020000}"/>
    <cellStyle name="Comma 23" xfId="589" xr:uid="{00000000-0005-0000-0000-00004D020000}"/>
    <cellStyle name="Comma 23 2" xfId="590" xr:uid="{00000000-0005-0000-0000-00004E020000}"/>
    <cellStyle name="Comma 23 2 2" xfId="591" xr:uid="{00000000-0005-0000-0000-00004F020000}"/>
    <cellStyle name="Comma 23 3" xfId="592" xr:uid="{00000000-0005-0000-0000-000050020000}"/>
    <cellStyle name="Comma 24" xfId="593" xr:uid="{00000000-0005-0000-0000-000051020000}"/>
    <cellStyle name="Comma 24 2" xfId="594" xr:uid="{00000000-0005-0000-0000-000052020000}"/>
    <cellStyle name="Comma 24 2 2" xfId="595" xr:uid="{00000000-0005-0000-0000-000053020000}"/>
    <cellStyle name="Comma 24 3" xfId="596" xr:uid="{00000000-0005-0000-0000-000054020000}"/>
    <cellStyle name="Comma 25" xfId="597" xr:uid="{00000000-0005-0000-0000-000055020000}"/>
    <cellStyle name="Comma 25 2" xfId="598" xr:uid="{00000000-0005-0000-0000-000056020000}"/>
    <cellStyle name="Comma 26" xfId="599" xr:uid="{00000000-0005-0000-0000-000057020000}"/>
    <cellStyle name="Comma 26 2" xfId="600" xr:uid="{00000000-0005-0000-0000-000058020000}"/>
    <cellStyle name="Comma 27" xfId="601" xr:uid="{00000000-0005-0000-0000-000059020000}"/>
    <cellStyle name="Comma 28" xfId="602" xr:uid="{00000000-0005-0000-0000-00005A020000}"/>
    <cellStyle name="Comma 29" xfId="603" xr:uid="{00000000-0005-0000-0000-00005B020000}"/>
    <cellStyle name="Comma 3" xfId="604" xr:uid="{00000000-0005-0000-0000-00005C020000}"/>
    <cellStyle name="Comma 3 2" xfId="605" xr:uid="{00000000-0005-0000-0000-00005D020000}"/>
    <cellStyle name="Comma 3 2 2" xfId="606" xr:uid="{00000000-0005-0000-0000-00005E020000}"/>
    <cellStyle name="Comma 3 2 2 2" xfId="607" xr:uid="{00000000-0005-0000-0000-00005F020000}"/>
    <cellStyle name="Comma 3 2 3" xfId="608" xr:uid="{00000000-0005-0000-0000-000060020000}"/>
    <cellStyle name="Comma 3 3" xfId="609" xr:uid="{00000000-0005-0000-0000-000061020000}"/>
    <cellStyle name="Comma 3 3 2" xfId="610" xr:uid="{00000000-0005-0000-0000-000062020000}"/>
    <cellStyle name="Comma 3 4" xfId="611" xr:uid="{00000000-0005-0000-0000-000063020000}"/>
    <cellStyle name="Comma 3 5" xfId="612" xr:uid="{00000000-0005-0000-0000-000064020000}"/>
    <cellStyle name="Comma 3 6" xfId="613" xr:uid="{00000000-0005-0000-0000-000065020000}"/>
    <cellStyle name="Comma 3 6 2" xfId="614" xr:uid="{00000000-0005-0000-0000-000066020000}"/>
    <cellStyle name="Comma 3 6 2 2" xfId="615" xr:uid="{00000000-0005-0000-0000-000067020000}"/>
    <cellStyle name="Comma 3 6 3" xfId="616" xr:uid="{00000000-0005-0000-0000-000068020000}"/>
    <cellStyle name="Comma 3 7" xfId="617" xr:uid="{00000000-0005-0000-0000-000069020000}"/>
    <cellStyle name="Comma 3_Preliminary financial statement_June 11_updated Aug  24_11" xfId="618" xr:uid="{00000000-0005-0000-0000-00006A020000}"/>
    <cellStyle name="Comma 30" xfId="619" xr:uid="{00000000-0005-0000-0000-00006B020000}"/>
    <cellStyle name="Comma 31" xfId="620" xr:uid="{00000000-0005-0000-0000-00006C020000}"/>
    <cellStyle name="Comma 32" xfId="621" xr:uid="{00000000-0005-0000-0000-00006D020000}"/>
    <cellStyle name="Comma 33" xfId="622" xr:uid="{00000000-0005-0000-0000-00006E020000}"/>
    <cellStyle name="Comma 34" xfId="623" xr:uid="{00000000-0005-0000-0000-00006F020000}"/>
    <cellStyle name="Comma 4" xfId="624" xr:uid="{00000000-0005-0000-0000-000070020000}"/>
    <cellStyle name="Comma 4 2" xfId="625" xr:uid="{00000000-0005-0000-0000-000071020000}"/>
    <cellStyle name="Comma 4 2 2" xfId="626" xr:uid="{00000000-0005-0000-0000-000072020000}"/>
    <cellStyle name="Comma 4 3" xfId="627" xr:uid="{00000000-0005-0000-0000-000073020000}"/>
    <cellStyle name="Comma 4 3 2" xfId="628" xr:uid="{00000000-0005-0000-0000-000074020000}"/>
    <cellStyle name="Comma 4 3 2 2" xfId="629" xr:uid="{00000000-0005-0000-0000-000075020000}"/>
    <cellStyle name="Comma 4 3 3" xfId="630" xr:uid="{00000000-0005-0000-0000-000076020000}"/>
    <cellStyle name="Comma 4 3 4" xfId="631" xr:uid="{00000000-0005-0000-0000-000077020000}"/>
    <cellStyle name="Comma 4 3 5" xfId="632" xr:uid="{00000000-0005-0000-0000-000078020000}"/>
    <cellStyle name="Comma 5" xfId="633" xr:uid="{00000000-0005-0000-0000-000079020000}"/>
    <cellStyle name="Comma 5 2" xfId="634" xr:uid="{00000000-0005-0000-0000-00007A020000}"/>
    <cellStyle name="Comma 5 2 2" xfId="635" xr:uid="{00000000-0005-0000-0000-00007B020000}"/>
    <cellStyle name="Comma 5 3" xfId="636" xr:uid="{00000000-0005-0000-0000-00007C020000}"/>
    <cellStyle name="Comma 6" xfId="637" xr:uid="{00000000-0005-0000-0000-00007D020000}"/>
    <cellStyle name="Comma 6 2" xfId="638" xr:uid="{00000000-0005-0000-0000-00007E020000}"/>
    <cellStyle name="Comma 6 2 2" xfId="639" xr:uid="{00000000-0005-0000-0000-00007F020000}"/>
    <cellStyle name="Comma 6 3" xfId="640" xr:uid="{00000000-0005-0000-0000-000080020000}"/>
    <cellStyle name="Comma 6 4" xfId="641" xr:uid="{00000000-0005-0000-0000-000081020000}"/>
    <cellStyle name="Comma 6_Preliminary financial statement_June 11_updated Aug  24_11" xfId="642" xr:uid="{00000000-0005-0000-0000-000082020000}"/>
    <cellStyle name="Comma 7" xfId="643" xr:uid="{00000000-0005-0000-0000-000083020000}"/>
    <cellStyle name="Comma 7 2" xfId="644" xr:uid="{00000000-0005-0000-0000-000084020000}"/>
    <cellStyle name="Comma 7 2 2" xfId="645" xr:uid="{00000000-0005-0000-0000-000085020000}"/>
    <cellStyle name="Comma 7 3" xfId="646" xr:uid="{00000000-0005-0000-0000-000086020000}"/>
    <cellStyle name="Comma 7 4" xfId="647" xr:uid="{00000000-0005-0000-0000-000087020000}"/>
    <cellStyle name="Comma 8" xfId="648" xr:uid="{00000000-0005-0000-0000-000088020000}"/>
    <cellStyle name="Comma 8 2" xfId="649" xr:uid="{00000000-0005-0000-0000-000089020000}"/>
    <cellStyle name="Comma 8 2 2" xfId="650" xr:uid="{00000000-0005-0000-0000-00008A020000}"/>
    <cellStyle name="Comma 8 3" xfId="651" xr:uid="{00000000-0005-0000-0000-00008B020000}"/>
    <cellStyle name="Comma 8 4" xfId="652" xr:uid="{00000000-0005-0000-0000-00008C020000}"/>
    <cellStyle name="Comma 9" xfId="653" xr:uid="{00000000-0005-0000-0000-00008D020000}"/>
    <cellStyle name="Comma 9 2" xfId="654" xr:uid="{00000000-0005-0000-0000-00008E020000}"/>
    <cellStyle name="Comma 9 2 2" xfId="655" xr:uid="{00000000-0005-0000-0000-00008F020000}"/>
    <cellStyle name="Comma 9 2 2 2" xfId="656" xr:uid="{00000000-0005-0000-0000-000090020000}"/>
    <cellStyle name="Comma 9 2 2 2 2" xfId="657" xr:uid="{00000000-0005-0000-0000-000091020000}"/>
    <cellStyle name="Comma 9 2 2 2 3" xfId="658" xr:uid="{00000000-0005-0000-0000-000092020000}"/>
    <cellStyle name="Comma 9 2 2 3" xfId="659" xr:uid="{00000000-0005-0000-0000-000093020000}"/>
    <cellStyle name="Comma 9 2 2 4" xfId="660" xr:uid="{00000000-0005-0000-0000-000094020000}"/>
    <cellStyle name="Comma 9 2 3" xfId="661" xr:uid="{00000000-0005-0000-0000-000095020000}"/>
    <cellStyle name="Comma 9 2 3 2" xfId="662" xr:uid="{00000000-0005-0000-0000-000096020000}"/>
    <cellStyle name="Comma 9 2 3 3" xfId="663" xr:uid="{00000000-0005-0000-0000-000097020000}"/>
    <cellStyle name="Comma 9 2 4" xfId="664" xr:uid="{00000000-0005-0000-0000-000098020000}"/>
    <cellStyle name="Comma 9 2 5" xfId="665" xr:uid="{00000000-0005-0000-0000-000099020000}"/>
    <cellStyle name="Comma 9 3" xfId="666" xr:uid="{00000000-0005-0000-0000-00009A020000}"/>
    <cellStyle name="Comma 9 3 2" xfId="667" xr:uid="{00000000-0005-0000-0000-00009B020000}"/>
    <cellStyle name="Comma 9 3 3" xfId="668" xr:uid="{00000000-0005-0000-0000-00009C020000}"/>
    <cellStyle name="Comma 9 4" xfId="669" xr:uid="{00000000-0005-0000-0000-00009D020000}"/>
    <cellStyle name="Comma 9 5" xfId="670" xr:uid="{00000000-0005-0000-0000-00009E020000}"/>
    <cellStyle name="Currency 10" xfId="671" xr:uid="{00000000-0005-0000-0000-00009F020000}"/>
    <cellStyle name="Currency 10 2" xfId="672" xr:uid="{00000000-0005-0000-0000-0000A0020000}"/>
    <cellStyle name="Currency 11" xfId="673" xr:uid="{00000000-0005-0000-0000-0000A1020000}"/>
    <cellStyle name="Currency 11 2" xfId="674" xr:uid="{00000000-0005-0000-0000-0000A2020000}"/>
    <cellStyle name="Currency 11 2 2" xfId="675" xr:uid="{00000000-0005-0000-0000-0000A3020000}"/>
    <cellStyle name="Currency 11 2 2 2" xfId="676" xr:uid="{00000000-0005-0000-0000-0000A4020000}"/>
    <cellStyle name="Currency 11 2 2 2 2" xfId="677" xr:uid="{00000000-0005-0000-0000-0000A5020000}"/>
    <cellStyle name="Currency 11 2 2 2 2 2" xfId="678" xr:uid="{00000000-0005-0000-0000-0000A6020000}"/>
    <cellStyle name="Currency 11 2 2 2 2 3" xfId="679" xr:uid="{00000000-0005-0000-0000-0000A7020000}"/>
    <cellStyle name="Currency 11 2 2 2 3" xfId="680" xr:uid="{00000000-0005-0000-0000-0000A8020000}"/>
    <cellStyle name="Currency 11 2 2 2 4" xfId="681" xr:uid="{00000000-0005-0000-0000-0000A9020000}"/>
    <cellStyle name="Currency 11 2 2 3" xfId="682" xr:uid="{00000000-0005-0000-0000-0000AA020000}"/>
    <cellStyle name="Currency 11 2 2 3 2" xfId="683" xr:uid="{00000000-0005-0000-0000-0000AB020000}"/>
    <cellStyle name="Currency 11 2 2 3 3" xfId="684" xr:uid="{00000000-0005-0000-0000-0000AC020000}"/>
    <cellStyle name="Currency 11 2 2 4" xfId="685" xr:uid="{00000000-0005-0000-0000-0000AD020000}"/>
    <cellStyle name="Currency 11 2 2 4 2" xfId="686" xr:uid="{00000000-0005-0000-0000-0000AE020000}"/>
    <cellStyle name="Currency 11 2 2 4 3" xfId="687" xr:uid="{00000000-0005-0000-0000-0000AF020000}"/>
    <cellStyle name="Currency 11 2 2 4 4" xfId="688" xr:uid="{00000000-0005-0000-0000-0000B0020000}"/>
    <cellStyle name="Currency 11 2 3" xfId="689" xr:uid="{00000000-0005-0000-0000-0000B1020000}"/>
    <cellStyle name="Currency 11 2 3 2" xfId="690" xr:uid="{00000000-0005-0000-0000-0000B2020000}"/>
    <cellStyle name="Currency 11 2 3 2 2" xfId="691" xr:uid="{00000000-0005-0000-0000-0000B3020000}"/>
    <cellStyle name="Currency 11 2 3 2 2 2" xfId="692" xr:uid="{00000000-0005-0000-0000-0000B4020000}"/>
    <cellStyle name="Currency 11 2 3 2 2 3" xfId="693" xr:uid="{00000000-0005-0000-0000-0000B5020000}"/>
    <cellStyle name="Currency 11 2 3 2 3" xfId="694" xr:uid="{00000000-0005-0000-0000-0000B6020000}"/>
    <cellStyle name="Currency 11 2 3 3" xfId="695" xr:uid="{00000000-0005-0000-0000-0000B7020000}"/>
    <cellStyle name="Currency 11 2 3 3 2" xfId="696" xr:uid="{00000000-0005-0000-0000-0000B8020000}"/>
    <cellStyle name="Currency 11 2 3 3 2 2" xfId="697" xr:uid="{00000000-0005-0000-0000-0000B9020000}"/>
    <cellStyle name="Currency 11 2 3 3 2 3" xfId="698" xr:uid="{00000000-0005-0000-0000-0000BA020000}"/>
    <cellStyle name="Currency 11 2 3 3 3" xfId="699" xr:uid="{00000000-0005-0000-0000-0000BB020000}"/>
    <cellStyle name="Currency 11 2 3 3 3 2" xfId="700" xr:uid="{00000000-0005-0000-0000-0000BC020000}"/>
    <cellStyle name="Currency 11 2 3 3 3 3" xfId="701" xr:uid="{00000000-0005-0000-0000-0000BD020000}"/>
    <cellStyle name="Currency 11 2 3 3 4" xfId="702" xr:uid="{00000000-0005-0000-0000-0000BE020000}"/>
    <cellStyle name="Currency 11 2 3 4" xfId="703" xr:uid="{00000000-0005-0000-0000-0000BF020000}"/>
    <cellStyle name="Currency 11 2 3 4 2" xfId="704" xr:uid="{00000000-0005-0000-0000-0000C0020000}"/>
    <cellStyle name="Currency 11 2 3 4 3" xfId="705" xr:uid="{00000000-0005-0000-0000-0000C1020000}"/>
    <cellStyle name="Currency 11 2 3 5" xfId="706" xr:uid="{00000000-0005-0000-0000-0000C2020000}"/>
    <cellStyle name="Currency 11 2 3 5 2" xfId="707" xr:uid="{00000000-0005-0000-0000-0000C3020000}"/>
    <cellStyle name="Currency 11 2 3 5 3" xfId="708" xr:uid="{00000000-0005-0000-0000-0000C4020000}"/>
    <cellStyle name="Currency 11 2 3 6" xfId="709" xr:uid="{00000000-0005-0000-0000-0000C5020000}"/>
    <cellStyle name="Currency 11 2 3 7" xfId="710" xr:uid="{00000000-0005-0000-0000-0000C6020000}"/>
    <cellStyle name="Currency 11 2 3 8" xfId="711" xr:uid="{00000000-0005-0000-0000-0000C7020000}"/>
    <cellStyle name="Currency 11 2 4" xfId="712" xr:uid="{00000000-0005-0000-0000-0000C8020000}"/>
    <cellStyle name="Currency 11 2 4 2" xfId="713" xr:uid="{00000000-0005-0000-0000-0000C9020000}"/>
    <cellStyle name="Currency 11 2 4 2 2" xfId="714" xr:uid="{00000000-0005-0000-0000-0000CA020000}"/>
    <cellStyle name="Currency 11 2 4 2 2 2" xfId="715" xr:uid="{00000000-0005-0000-0000-0000CB020000}"/>
    <cellStyle name="Currency 11 2 4 2 2 3" xfId="716" xr:uid="{00000000-0005-0000-0000-0000CC020000}"/>
    <cellStyle name="Currency 11 2 4 2 3" xfId="717" xr:uid="{00000000-0005-0000-0000-0000CD020000}"/>
    <cellStyle name="Currency 11 2 4 2 4" xfId="718" xr:uid="{00000000-0005-0000-0000-0000CE020000}"/>
    <cellStyle name="Currency 11 2 4 3" xfId="719" xr:uid="{00000000-0005-0000-0000-0000CF020000}"/>
    <cellStyle name="Currency 11 2 4 4" xfId="720" xr:uid="{00000000-0005-0000-0000-0000D0020000}"/>
    <cellStyle name="Currency 11 2 4 5" xfId="721" xr:uid="{00000000-0005-0000-0000-0000D1020000}"/>
    <cellStyle name="Currency 11 2 5" xfId="722" xr:uid="{00000000-0005-0000-0000-0000D2020000}"/>
    <cellStyle name="Currency 11 2 5 2" xfId="723" xr:uid="{00000000-0005-0000-0000-0000D3020000}"/>
    <cellStyle name="Currency 11 2 5 3" xfId="724" xr:uid="{00000000-0005-0000-0000-0000D4020000}"/>
    <cellStyle name="Currency 11 2 5 4" xfId="725" xr:uid="{00000000-0005-0000-0000-0000D5020000}"/>
    <cellStyle name="Currency 11 2 6" xfId="726" xr:uid="{00000000-0005-0000-0000-0000D6020000}"/>
    <cellStyle name="Currency 11 2 7" xfId="727" xr:uid="{00000000-0005-0000-0000-0000D7020000}"/>
    <cellStyle name="Currency 11 2 8" xfId="728" xr:uid="{00000000-0005-0000-0000-0000D8020000}"/>
    <cellStyle name="Currency 11 3" xfId="729" xr:uid="{00000000-0005-0000-0000-0000D9020000}"/>
    <cellStyle name="Currency 11 3 2" xfId="730" xr:uid="{00000000-0005-0000-0000-0000DA020000}"/>
    <cellStyle name="Currency 11 3 2 2" xfId="731" xr:uid="{00000000-0005-0000-0000-0000DB020000}"/>
    <cellStyle name="Currency 11 3 2 2 2" xfId="732" xr:uid="{00000000-0005-0000-0000-0000DC020000}"/>
    <cellStyle name="Currency 11 3 2 2 3" xfId="733" xr:uid="{00000000-0005-0000-0000-0000DD020000}"/>
    <cellStyle name="Currency 11 3 2 3" xfId="734" xr:uid="{00000000-0005-0000-0000-0000DE020000}"/>
    <cellStyle name="Currency 11 3 2 4" xfId="735" xr:uid="{00000000-0005-0000-0000-0000DF020000}"/>
    <cellStyle name="Currency 11 3 3" xfId="736" xr:uid="{00000000-0005-0000-0000-0000E0020000}"/>
    <cellStyle name="Currency 11 3 3 2" xfId="737" xr:uid="{00000000-0005-0000-0000-0000E1020000}"/>
    <cellStyle name="Currency 11 3 3 3" xfId="738" xr:uid="{00000000-0005-0000-0000-0000E2020000}"/>
    <cellStyle name="Currency 11 3 4" xfId="739" xr:uid="{00000000-0005-0000-0000-0000E3020000}"/>
    <cellStyle name="Currency 11 3 4 2" xfId="740" xr:uid="{00000000-0005-0000-0000-0000E4020000}"/>
    <cellStyle name="Currency 11 3 4 3" xfId="741" xr:uid="{00000000-0005-0000-0000-0000E5020000}"/>
    <cellStyle name="Currency 11 3 4 4" xfId="742" xr:uid="{00000000-0005-0000-0000-0000E6020000}"/>
    <cellStyle name="Currency 11 4" xfId="743" xr:uid="{00000000-0005-0000-0000-0000E7020000}"/>
    <cellStyle name="Currency 11 4 2" xfId="744" xr:uid="{00000000-0005-0000-0000-0000E8020000}"/>
    <cellStyle name="Currency 11 4 2 2" xfId="745" xr:uid="{00000000-0005-0000-0000-0000E9020000}"/>
    <cellStyle name="Currency 11 4 2 2 2" xfId="746" xr:uid="{00000000-0005-0000-0000-0000EA020000}"/>
    <cellStyle name="Currency 11 4 2 2 3" xfId="747" xr:uid="{00000000-0005-0000-0000-0000EB020000}"/>
    <cellStyle name="Currency 11 4 2 3" xfId="748" xr:uid="{00000000-0005-0000-0000-0000EC020000}"/>
    <cellStyle name="Currency 11 4 3" xfId="749" xr:uid="{00000000-0005-0000-0000-0000ED020000}"/>
    <cellStyle name="Currency 11 4 3 2" xfId="750" xr:uid="{00000000-0005-0000-0000-0000EE020000}"/>
    <cellStyle name="Currency 11 4 3 2 2" xfId="751" xr:uid="{00000000-0005-0000-0000-0000EF020000}"/>
    <cellStyle name="Currency 11 4 3 2 3" xfId="752" xr:uid="{00000000-0005-0000-0000-0000F0020000}"/>
    <cellStyle name="Currency 11 4 3 3" xfId="753" xr:uid="{00000000-0005-0000-0000-0000F1020000}"/>
    <cellStyle name="Currency 11 4 3 3 2" xfId="754" xr:uid="{00000000-0005-0000-0000-0000F2020000}"/>
    <cellStyle name="Currency 11 4 3 3 3" xfId="755" xr:uid="{00000000-0005-0000-0000-0000F3020000}"/>
    <cellStyle name="Currency 11 4 3 4" xfId="756" xr:uid="{00000000-0005-0000-0000-0000F4020000}"/>
    <cellStyle name="Currency 11 4 4" xfId="757" xr:uid="{00000000-0005-0000-0000-0000F5020000}"/>
    <cellStyle name="Currency 11 4 4 2" xfId="758" xr:uid="{00000000-0005-0000-0000-0000F6020000}"/>
    <cellStyle name="Currency 11 4 4 3" xfId="759" xr:uid="{00000000-0005-0000-0000-0000F7020000}"/>
    <cellStyle name="Currency 11 4 5" xfId="760" xr:uid="{00000000-0005-0000-0000-0000F8020000}"/>
    <cellStyle name="Currency 11 4 5 2" xfId="761" xr:uid="{00000000-0005-0000-0000-0000F9020000}"/>
    <cellStyle name="Currency 11 4 5 3" xfId="762" xr:uid="{00000000-0005-0000-0000-0000FA020000}"/>
    <cellStyle name="Currency 11 4 6" xfId="763" xr:uid="{00000000-0005-0000-0000-0000FB020000}"/>
    <cellStyle name="Currency 11 4 7" xfId="764" xr:uid="{00000000-0005-0000-0000-0000FC020000}"/>
    <cellStyle name="Currency 11 4 8" xfId="765" xr:uid="{00000000-0005-0000-0000-0000FD020000}"/>
    <cellStyle name="Currency 11 5" xfId="766" xr:uid="{00000000-0005-0000-0000-0000FE020000}"/>
    <cellStyle name="Currency 11 5 2" xfId="767" xr:uid="{00000000-0005-0000-0000-0000FF020000}"/>
    <cellStyle name="Currency 11 5 2 2" xfId="768" xr:uid="{00000000-0005-0000-0000-000000030000}"/>
    <cellStyle name="Currency 11 5 2 2 2" xfId="769" xr:uid="{00000000-0005-0000-0000-000001030000}"/>
    <cellStyle name="Currency 11 5 2 2 3" xfId="770" xr:uid="{00000000-0005-0000-0000-000002030000}"/>
    <cellStyle name="Currency 11 5 2 3" xfId="771" xr:uid="{00000000-0005-0000-0000-000003030000}"/>
    <cellStyle name="Currency 11 5 2 4" xfId="772" xr:uid="{00000000-0005-0000-0000-000004030000}"/>
    <cellStyle name="Currency 11 5 3" xfId="773" xr:uid="{00000000-0005-0000-0000-000005030000}"/>
    <cellStyle name="Currency 11 5 4" xfId="774" xr:uid="{00000000-0005-0000-0000-000006030000}"/>
    <cellStyle name="Currency 11 5 5" xfId="775" xr:uid="{00000000-0005-0000-0000-000007030000}"/>
    <cellStyle name="Currency 11 6" xfId="776" xr:uid="{00000000-0005-0000-0000-000008030000}"/>
    <cellStyle name="Currency 11 6 2" xfId="777" xr:uid="{00000000-0005-0000-0000-000009030000}"/>
    <cellStyle name="Currency 11 6 3" xfId="778" xr:uid="{00000000-0005-0000-0000-00000A030000}"/>
    <cellStyle name="Currency 11 6 4" xfId="779" xr:uid="{00000000-0005-0000-0000-00000B030000}"/>
    <cellStyle name="Currency 11 7" xfId="780" xr:uid="{00000000-0005-0000-0000-00000C030000}"/>
    <cellStyle name="Currency 11 8" xfId="781" xr:uid="{00000000-0005-0000-0000-00000D030000}"/>
    <cellStyle name="Currency 11 9" xfId="782" xr:uid="{00000000-0005-0000-0000-00000E030000}"/>
    <cellStyle name="Currency 12" xfId="783" xr:uid="{00000000-0005-0000-0000-00000F030000}"/>
    <cellStyle name="Currency 12 2" xfId="784" xr:uid="{00000000-0005-0000-0000-000010030000}"/>
    <cellStyle name="Currency 12 2 2" xfId="785" xr:uid="{00000000-0005-0000-0000-000011030000}"/>
    <cellStyle name="Currency 12 2 2 2" xfId="786" xr:uid="{00000000-0005-0000-0000-000012030000}"/>
    <cellStyle name="Currency 12 2 2 2 2" xfId="787" xr:uid="{00000000-0005-0000-0000-000013030000}"/>
    <cellStyle name="Currency 12 2 2 2 3" xfId="788" xr:uid="{00000000-0005-0000-0000-000014030000}"/>
    <cellStyle name="Currency 12 2 2 3" xfId="789" xr:uid="{00000000-0005-0000-0000-000015030000}"/>
    <cellStyle name="Currency 12 2 2 4" xfId="790" xr:uid="{00000000-0005-0000-0000-000016030000}"/>
    <cellStyle name="Currency 12 2 3" xfId="791" xr:uid="{00000000-0005-0000-0000-000017030000}"/>
    <cellStyle name="Currency 12 2 3 2" xfId="792" xr:uid="{00000000-0005-0000-0000-000018030000}"/>
    <cellStyle name="Currency 12 2 3 3" xfId="793" xr:uid="{00000000-0005-0000-0000-000019030000}"/>
    <cellStyle name="Currency 12 2 4" xfId="794" xr:uid="{00000000-0005-0000-0000-00001A030000}"/>
    <cellStyle name="Currency 12 2 4 2" xfId="795" xr:uid="{00000000-0005-0000-0000-00001B030000}"/>
    <cellStyle name="Currency 12 2 4 3" xfId="796" xr:uid="{00000000-0005-0000-0000-00001C030000}"/>
    <cellStyle name="Currency 12 2 4 4" xfId="797" xr:uid="{00000000-0005-0000-0000-00001D030000}"/>
    <cellStyle name="Currency 12 3" xfId="798" xr:uid="{00000000-0005-0000-0000-00001E030000}"/>
    <cellStyle name="Currency 12 3 2" xfId="799" xr:uid="{00000000-0005-0000-0000-00001F030000}"/>
    <cellStyle name="Currency 12 3 2 2" xfId="800" xr:uid="{00000000-0005-0000-0000-000020030000}"/>
    <cellStyle name="Currency 12 3 2 2 2" xfId="801" xr:uid="{00000000-0005-0000-0000-000021030000}"/>
    <cellStyle name="Currency 12 3 2 2 3" xfId="802" xr:uid="{00000000-0005-0000-0000-000022030000}"/>
    <cellStyle name="Currency 12 3 2 3" xfId="803" xr:uid="{00000000-0005-0000-0000-000023030000}"/>
    <cellStyle name="Currency 12 3 3" xfId="804" xr:uid="{00000000-0005-0000-0000-000024030000}"/>
    <cellStyle name="Currency 12 3 3 2" xfId="805" xr:uid="{00000000-0005-0000-0000-000025030000}"/>
    <cellStyle name="Currency 12 3 3 2 2" xfId="806" xr:uid="{00000000-0005-0000-0000-000026030000}"/>
    <cellStyle name="Currency 12 3 3 2 3" xfId="807" xr:uid="{00000000-0005-0000-0000-000027030000}"/>
    <cellStyle name="Currency 12 3 3 3" xfId="808" xr:uid="{00000000-0005-0000-0000-000028030000}"/>
    <cellStyle name="Currency 12 3 3 3 2" xfId="809" xr:uid="{00000000-0005-0000-0000-000029030000}"/>
    <cellStyle name="Currency 12 3 3 3 3" xfId="810" xr:uid="{00000000-0005-0000-0000-00002A030000}"/>
    <cellStyle name="Currency 12 3 3 4" xfId="811" xr:uid="{00000000-0005-0000-0000-00002B030000}"/>
    <cellStyle name="Currency 12 3 4" xfId="812" xr:uid="{00000000-0005-0000-0000-00002C030000}"/>
    <cellStyle name="Currency 12 3 4 2" xfId="813" xr:uid="{00000000-0005-0000-0000-00002D030000}"/>
    <cellStyle name="Currency 12 3 4 3" xfId="814" xr:uid="{00000000-0005-0000-0000-00002E030000}"/>
    <cellStyle name="Currency 12 3 5" xfId="815" xr:uid="{00000000-0005-0000-0000-00002F030000}"/>
    <cellStyle name="Currency 12 3 5 2" xfId="816" xr:uid="{00000000-0005-0000-0000-000030030000}"/>
    <cellStyle name="Currency 12 3 5 3" xfId="817" xr:uid="{00000000-0005-0000-0000-000031030000}"/>
    <cellStyle name="Currency 12 3 6" xfId="818" xr:uid="{00000000-0005-0000-0000-000032030000}"/>
    <cellStyle name="Currency 12 3 7" xfId="819" xr:uid="{00000000-0005-0000-0000-000033030000}"/>
    <cellStyle name="Currency 12 3 8" xfId="820" xr:uid="{00000000-0005-0000-0000-000034030000}"/>
    <cellStyle name="Currency 12 4" xfId="821" xr:uid="{00000000-0005-0000-0000-000035030000}"/>
    <cellStyle name="Currency 12 4 2" xfId="822" xr:uid="{00000000-0005-0000-0000-000036030000}"/>
    <cellStyle name="Currency 12 4 2 2" xfId="823" xr:uid="{00000000-0005-0000-0000-000037030000}"/>
    <cellStyle name="Currency 12 4 2 2 2" xfId="824" xr:uid="{00000000-0005-0000-0000-000038030000}"/>
    <cellStyle name="Currency 12 4 2 2 3" xfId="825" xr:uid="{00000000-0005-0000-0000-000039030000}"/>
    <cellStyle name="Currency 12 4 2 3" xfId="826" xr:uid="{00000000-0005-0000-0000-00003A030000}"/>
    <cellStyle name="Currency 12 4 2 4" xfId="827" xr:uid="{00000000-0005-0000-0000-00003B030000}"/>
    <cellStyle name="Currency 12 4 3" xfId="828" xr:uid="{00000000-0005-0000-0000-00003C030000}"/>
    <cellStyle name="Currency 12 4 4" xfId="829" xr:uid="{00000000-0005-0000-0000-00003D030000}"/>
    <cellStyle name="Currency 12 4 5" xfId="830" xr:uid="{00000000-0005-0000-0000-00003E030000}"/>
    <cellStyle name="Currency 12 5" xfId="831" xr:uid="{00000000-0005-0000-0000-00003F030000}"/>
    <cellStyle name="Currency 12 5 2" xfId="832" xr:uid="{00000000-0005-0000-0000-000040030000}"/>
    <cellStyle name="Currency 12 5 3" xfId="833" xr:uid="{00000000-0005-0000-0000-000041030000}"/>
    <cellStyle name="Currency 12 5 4" xfId="834" xr:uid="{00000000-0005-0000-0000-000042030000}"/>
    <cellStyle name="Currency 12 6" xfId="835" xr:uid="{00000000-0005-0000-0000-000043030000}"/>
    <cellStyle name="Currency 12 7" xfId="836" xr:uid="{00000000-0005-0000-0000-000044030000}"/>
    <cellStyle name="Currency 12 8" xfId="837" xr:uid="{00000000-0005-0000-0000-000045030000}"/>
    <cellStyle name="Currency 13" xfId="838" xr:uid="{00000000-0005-0000-0000-000046030000}"/>
    <cellStyle name="Currency 13 2" xfId="839" xr:uid="{00000000-0005-0000-0000-000047030000}"/>
    <cellStyle name="Currency 13 2 2" xfId="840" xr:uid="{00000000-0005-0000-0000-000048030000}"/>
    <cellStyle name="Currency 13 2 2 2" xfId="841" xr:uid="{00000000-0005-0000-0000-000049030000}"/>
    <cellStyle name="Currency 13 2 3" xfId="842" xr:uid="{00000000-0005-0000-0000-00004A030000}"/>
    <cellStyle name="Currency 13 2 4" xfId="843" xr:uid="{00000000-0005-0000-0000-00004B030000}"/>
    <cellStyle name="Currency 13 3" xfId="844" xr:uid="{00000000-0005-0000-0000-00004C030000}"/>
    <cellStyle name="Currency 13 3 2" xfId="845" xr:uid="{00000000-0005-0000-0000-00004D030000}"/>
    <cellStyle name="Currency 13 3 2 2" xfId="846" xr:uid="{00000000-0005-0000-0000-00004E030000}"/>
    <cellStyle name="Currency 13 3 3" xfId="847" xr:uid="{00000000-0005-0000-0000-00004F030000}"/>
    <cellStyle name="Currency 13 3 3 2" xfId="848" xr:uid="{00000000-0005-0000-0000-000050030000}"/>
    <cellStyle name="Currency 13 3 4" xfId="849" xr:uid="{00000000-0005-0000-0000-000051030000}"/>
    <cellStyle name="Currency 13 3 5" xfId="850" xr:uid="{00000000-0005-0000-0000-000052030000}"/>
    <cellStyle name="Currency 13 4" xfId="851" xr:uid="{00000000-0005-0000-0000-000053030000}"/>
    <cellStyle name="Currency 13 4 2" xfId="852" xr:uid="{00000000-0005-0000-0000-000054030000}"/>
    <cellStyle name="Currency 13 4 3" xfId="853" xr:uid="{00000000-0005-0000-0000-000055030000}"/>
    <cellStyle name="Currency 13 5" xfId="854" xr:uid="{00000000-0005-0000-0000-000056030000}"/>
    <cellStyle name="Currency 13 5 2" xfId="855" xr:uid="{00000000-0005-0000-0000-000057030000}"/>
    <cellStyle name="Currency 13 6" xfId="856" xr:uid="{00000000-0005-0000-0000-000058030000}"/>
    <cellStyle name="Currency 13 6 2" xfId="857" xr:uid="{00000000-0005-0000-0000-000059030000}"/>
    <cellStyle name="Currency 14" xfId="858" xr:uid="{00000000-0005-0000-0000-00005A030000}"/>
    <cellStyle name="Currency 14 2" xfId="859" xr:uid="{00000000-0005-0000-0000-00005B030000}"/>
    <cellStyle name="Currency 14 2 2" xfId="860" xr:uid="{00000000-0005-0000-0000-00005C030000}"/>
    <cellStyle name="Currency 14 2 3" xfId="861" xr:uid="{00000000-0005-0000-0000-00005D030000}"/>
    <cellStyle name="Currency 14 3" xfId="862" xr:uid="{00000000-0005-0000-0000-00005E030000}"/>
    <cellStyle name="Currency 14 3 2" xfId="863" xr:uid="{00000000-0005-0000-0000-00005F030000}"/>
    <cellStyle name="Currency 14 3 3" xfId="864" xr:uid="{00000000-0005-0000-0000-000060030000}"/>
    <cellStyle name="Currency 14 4" xfId="865" xr:uid="{00000000-0005-0000-0000-000061030000}"/>
    <cellStyle name="Currency 14 4 2" xfId="866" xr:uid="{00000000-0005-0000-0000-000062030000}"/>
    <cellStyle name="Currency 14 4 3" xfId="867" xr:uid="{00000000-0005-0000-0000-000063030000}"/>
    <cellStyle name="Currency 14 5" xfId="868" xr:uid="{00000000-0005-0000-0000-000064030000}"/>
    <cellStyle name="Currency 14 6" xfId="869" xr:uid="{00000000-0005-0000-0000-000065030000}"/>
    <cellStyle name="Currency 14 7" xfId="870" xr:uid="{00000000-0005-0000-0000-000066030000}"/>
    <cellStyle name="Currency 15" xfId="871" xr:uid="{00000000-0005-0000-0000-000067030000}"/>
    <cellStyle name="Currency 15 2" xfId="872" xr:uid="{00000000-0005-0000-0000-000068030000}"/>
    <cellStyle name="Currency 15 2 2" xfId="873" xr:uid="{00000000-0005-0000-0000-000069030000}"/>
    <cellStyle name="Currency 15 2 2 2" xfId="874" xr:uid="{00000000-0005-0000-0000-00006A030000}"/>
    <cellStyle name="Currency 15 2 2 2 2" xfId="875" xr:uid="{00000000-0005-0000-0000-00006B030000}"/>
    <cellStyle name="Currency 15 2 2 2 3" xfId="876" xr:uid="{00000000-0005-0000-0000-00006C030000}"/>
    <cellStyle name="Currency 15 2 2 3" xfId="877" xr:uid="{00000000-0005-0000-0000-00006D030000}"/>
    <cellStyle name="Currency 15 2 2 4" xfId="878" xr:uid="{00000000-0005-0000-0000-00006E030000}"/>
    <cellStyle name="Currency 15 2 3" xfId="879" xr:uid="{00000000-0005-0000-0000-00006F030000}"/>
    <cellStyle name="Currency 15 2 3 2" xfId="880" xr:uid="{00000000-0005-0000-0000-000070030000}"/>
    <cellStyle name="Currency 15 2 3 3" xfId="881" xr:uid="{00000000-0005-0000-0000-000071030000}"/>
    <cellStyle name="Currency 15 2 4" xfId="882" xr:uid="{00000000-0005-0000-0000-000072030000}"/>
    <cellStyle name="Currency 15 2 4 2" xfId="883" xr:uid="{00000000-0005-0000-0000-000073030000}"/>
    <cellStyle name="Currency 15 2 4 3" xfId="884" xr:uid="{00000000-0005-0000-0000-000074030000}"/>
    <cellStyle name="Currency 15 2 4 4" xfId="885" xr:uid="{00000000-0005-0000-0000-000075030000}"/>
    <cellStyle name="Currency 15 3" xfId="886" xr:uid="{00000000-0005-0000-0000-000076030000}"/>
    <cellStyle name="Currency 15 3 2" xfId="887" xr:uid="{00000000-0005-0000-0000-000077030000}"/>
    <cellStyle name="Currency 15 3 2 2" xfId="888" xr:uid="{00000000-0005-0000-0000-000078030000}"/>
    <cellStyle name="Currency 15 3 2 2 2" xfId="889" xr:uid="{00000000-0005-0000-0000-000079030000}"/>
    <cellStyle name="Currency 15 3 2 2 3" xfId="890" xr:uid="{00000000-0005-0000-0000-00007A030000}"/>
    <cellStyle name="Currency 15 3 2 3" xfId="891" xr:uid="{00000000-0005-0000-0000-00007B030000}"/>
    <cellStyle name="Currency 15 3 3" xfId="892" xr:uid="{00000000-0005-0000-0000-00007C030000}"/>
    <cellStyle name="Currency 15 3 3 2" xfId="893" xr:uid="{00000000-0005-0000-0000-00007D030000}"/>
    <cellStyle name="Currency 15 3 3 2 2" xfId="894" xr:uid="{00000000-0005-0000-0000-00007E030000}"/>
    <cellStyle name="Currency 15 3 3 2 3" xfId="895" xr:uid="{00000000-0005-0000-0000-00007F030000}"/>
    <cellStyle name="Currency 15 3 3 3" xfId="896" xr:uid="{00000000-0005-0000-0000-000080030000}"/>
    <cellStyle name="Currency 15 3 3 3 2" xfId="897" xr:uid="{00000000-0005-0000-0000-000081030000}"/>
    <cellStyle name="Currency 15 3 3 3 3" xfId="898" xr:uid="{00000000-0005-0000-0000-000082030000}"/>
    <cellStyle name="Currency 15 3 3 4" xfId="899" xr:uid="{00000000-0005-0000-0000-000083030000}"/>
    <cellStyle name="Currency 15 3 4" xfId="900" xr:uid="{00000000-0005-0000-0000-000084030000}"/>
    <cellStyle name="Currency 15 3 4 2" xfId="901" xr:uid="{00000000-0005-0000-0000-000085030000}"/>
    <cellStyle name="Currency 15 3 4 3" xfId="902" xr:uid="{00000000-0005-0000-0000-000086030000}"/>
    <cellStyle name="Currency 15 3 5" xfId="903" xr:uid="{00000000-0005-0000-0000-000087030000}"/>
    <cellStyle name="Currency 15 3 5 2" xfId="904" xr:uid="{00000000-0005-0000-0000-000088030000}"/>
    <cellStyle name="Currency 15 3 5 3" xfId="905" xr:uid="{00000000-0005-0000-0000-000089030000}"/>
    <cellStyle name="Currency 15 3 6" xfId="906" xr:uid="{00000000-0005-0000-0000-00008A030000}"/>
    <cellStyle name="Currency 15 3 7" xfId="907" xr:uid="{00000000-0005-0000-0000-00008B030000}"/>
    <cellStyle name="Currency 15 3 8" xfId="908" xr:uid="{00000000-0005-0000-0000-00008C030000}"/>
    <cellStyle name="Currency 15 4" xfId="909" xr:uid="{00000000-0005-0000-0000-00008D030000}"/>
    <cellStyle name="Currency 15 4 2" xfId="910" xr:uid="{00000000-0005-0000-0000-00008E030000}"/>
    <cellStyle name="Currency 15 4 2 2" xfId="911" xr:uid="{00000000-0005-0000-0000-00008F030000}"/>
    <cellStyle name="Currency 15 4 2 2 2" xfId="912" xr:uid="{00000000-0005-0000-0000-000090030000}"/>
    <cellStyle name="Currency 15 4 2 2 3" xfId="913" xr:uid="{00000000-0005-0000-0000-000091030000}"/>
    <cellStyle name="Currency 15 4 2 3" xfId="914" xr:uid="{00000000-0005-0000-0000-000092030000}"/>
    <cellStyle name="Currency 15 4 2 4" xfId="915" xr:uid="{00000000-0005-0000-0000-000093030000}"/>
    <cellStyle name="Currency 15 4 3" xfId="916" xr:uid="{00000000-0005-0000-0000-000094030000}"/>
    <cellStyle name="Currency 15 4 4" xfId="917" xr:uid="{00000000-0005-0000-0000-000095030000}"/>
    <cellStyle name="Currency 15 4 5" xfId="918" xr:uid="{00000000-0005-0000-0000-000096030000}"/>
    <cellStyle name="Currency 15 5" xfId="919" xr:uid="{00000000-0005-0000-0000-000097030000}"/>
    <cellStyle name="Currency 15 5 2" xfId="920" xr:uid="{00000000-0005-0000-0000-000098030000}"/>
    <cellStyle name="Currency 15 5 3" xfId="921" xr:uid="{00000000-0005-0000-0000-000099030000}"/>
    <cellStyle name="Currency 15 5 4" xfId="922" xr:uid="{00000000-0005-0000-0000-00009A030000}"/>
    <cellStyle name="Currency 15 6" xfId="923" xr:uid="{00000000-0005-0000-0000-00009B030000}"/>
    <cellStyle name="Currency 15 7" xfId="924" xr:uid="{00000000-0005-0000-0000-00009C030000}"/>
    <cellStyle name="Currency 15 8" xfId="925" xr:uid="{00000000-0005-0000-0000-00009D030000}"/>
    <cellStyle name="Currency 16" xfId="926" xr:uid="{00000000-0005-0000-0000-00009E030000}"/>
    <cellStyle name="Currency 2" xfId="927" xr:uid="{00000000-0005-0000-0000-00009F030000}"/>
    <cellStyle name="Currency 2 10" xfId="928" xr:uid="{00000000-0005-0000-0000-0000A0030000}"/>
    <cellStyle name="Currency 2 10 10" xfId="929" xr:uid="{00000000-0005-0000-0000-0000A1030000}"/>
    <cellStyle name="Currency 2 10 10 2" xfId="930" xr:uid="{00000000-0005-0000-0000-0000A2030000}"/>
    <cellStyle name="Currency 2 10 10 2 2" xfId="931" xr:uid="{00000000-0005-0000-0000-0000A3030000}"/>
    <cellStyle name="Currency 2 10 10 3" xfId="932" xr:uid="{00000000-0005-0000-0000-0000A4030000}"/>
    <cellStyle name="Currency 2 10 11" xfId="933" xr:uid="{00000000-0005-0000-0000-0000A5030000}"/>
    <cellStyle name="Currency 2 10 11 2" xfId="934" xr:uid="{00000000-0005-0000-0000-0000A6030000}"/>
    <cellStyle name="Currency 2 10 12" xfId="935" xr:uid="{00000000-0005-0000-0000-0000A7030000}"/>
    <cellStyle name="Currency 2 10 12 2" xfId="936" xr:uid="{00000000-0005-0000-0000-0000A8030000}"/>
    <cellStyle name="Currency 2 10 13" xfId="937" xr:uid="{00000000-0005-0000-0000-0000A9030000}"/>
    <cellStyle name="Currency 2 10 14" xfId="938" xr:uid="{00000000-0005-0000-0000-0000AA030000}"/>
    <cellStyle name="Currency 2 10 15" xfId="939" xr:uid="{00000000-0005-0000-0000-0000AB030000}"/>
    <cellStyle name="Currency 2 10 2" xfId="940" xr:uid="{00000000-0005-0000-0000-0000AC030000}"/>
    <cellStyle name="Currency 2 10 2 2" xfId="941" xr:uid="{00000000-0005-0000-0000-0000AD030000}"/>
    <cellStyle name="Currency 2 10 2 2 2" xfId="942" xr:uid="{00000000-0005-0000-0000-0000AE030000}"/>
    <cellStyle name="Currency 2 10 2 2 3" xfId="943" xr:uid="{00000000-0005-0000-0000-0000AF030000}"/>
    <cellStyle name="Currency 2 10 2 2 3 2" xfId="944" xr:uid="{00000000-0005-0000-0000-0000B0030000}"/>
    <cellStyle name="Currency 2 10 2 2 3 3" xfId="945" xr:uid="{00000000-0005-0000-0000-0000B1030000}"/>
    <cellStyle name="Currency 2 10 2 2 4" xfId="946" xr:uid="{00000000-0005-0000-0000-0000B2030000}"/>
    <cellStyle name="Currency 2 10 2 2 4 2" xfId="947" xr:uid="{00000000-0005-0000-0000-0000B3030000}"/>
    <cellStyle name="Currency 2 10 2 2 4 2 2" xfId="948" xr:uid="{00000000-0005-0000-0000-0000B4030000}"/>
    <cellStyle name="Currency 2 10 2 2 4 3" xfId="949" xr:uid="{00000000-0005-0000-0000-0000B5030000}"/>
    <cellStyle name="Currency 2 10 2 2 5" xfId="950" xr:uid="{00000000-0005-0000-0000-0000B6030000}"/>
    <cellStyle name="Currency 2 10 2 2 5 2" xfId="951" xr:uid="{00000000-0005-0000-0000-0000B7030000}"/>
    <cellStyle name="Currency 2 10 2 2 5 2 2" xfId="952" xr:uid="{00000000-0005-0000-0000-0000B8030000}"/>
    <cellStyle name="Currency 2 10 2 2 5 3" xfId="953" xr:uid="{00000000-0005-0000-0000-0000B9030000}"/>
    <cellStyle name="Currency 2 10 2 2 6" xfId="954" xr:uid="{00000000-0005-0000-0000-0000BA030000}"/>
    <cellStyle name="Currency 2 10 2 2 6 2" xfId="955" xr:uid="{00000000-0005-0000-0000-0000BB030000}"/>
    <cellStyle name="Currency 2 10 2 2 6 2 2" xfId="956" xr:uid="{00000000-0005-0000-0000-0000BC030000}"/>
    <cellStyle name="Currency 2 10 2 2 6 3" xfId="957" xr:uid="{00000000-0005-0000-0000-0000BD030000}"/>
    <cellStyle name="Currency 2 10 2 2 7" xfId="958" xr:uid="{00000000-0005-0000-0000-0000BE030000}"/>
    <cellStyle name="Currency 2 10 2 2 7 2" xfId="959" xr:uid="{00000000-0005-0000-0000-0000BF030000}"/>
    <cellStyle name="Currency 2 10 2 2 8" xfId="960" xr:uid="{00000000-0005-0000-0000-0000C0030000}"/>
    <cellStyle name="Currency 2 10 2 2 8 2" xfId="961" xr:uid="{00000000-0005-0000-0000-0000C1030000}"/>
    <cellStyle name="Currency 2 10 2 2 9" xfId="962" xr:uid="{00000000-0005-0000-0000-0000C2030000}"/>
    <cellStyle name="Currency 2 10 2 3" xfId="963" xr:uid="{00000000-0005-0000-0000-0000C3030000}"/>
    <cellStyle name="Currency 2 10 2 3 2" xfId="964" xr:uid="{00000000-0005-0000-0000-0000C4030000}"/>
    <cellStyle name="Currency 2 10 2 3 3" xfId="965" xr:uid="{00000000-0005-0000-0000-0000C5030000}"/>
    <cellStyle name="Currency 2 10 2 3 3 2" xfId="966" xr:uid="{00000000-0005-0000-0000-0000C6030000}"/>
    <cellStyle name="Currency 2 10 2 3 3 3" xfId="967" xr:uid="{00000000-0005-0000-0000-0000C7030000}"/>
    <cellStyle name="Currency 2 10 2 3 4" xfId="968" xr:uid="{00000000-0005-0000-0000-0000C8030000}"/>
    <cellStyle name="Currency 2 10 2 3 4 2" xfId="969" xr:uid="{00000000-0005-0000-0000-0000C9030000}"/>
    <cellStyle name="Currency 2 10 2 3 4 2 2" xfId="970" xr:uid="{00000000-0005-0000-0000-0000CA030000}"/>
    <cellStyle name="Currency 2 10 2 3 4 3" xfId="971" xr:uid="{00000000-0005-0000-0000-0000CB030000}"/>
    <cellStyle name="Currency 2 10 2 3 5" xfId="972" xr:uid="{00000000-0005-0000-0000-0000CC030000}"/>
    <cellStyle name="Currency 2 10 2 3 5 2" xfId="973" xr:uid="{00000000-0005-0000-0000-0000CD030000}"/>
    <cellStyle name="Currency 2 10 2 3 5 2 2" xfId="974" xr:uid="{00000000-0005-0000-0000-0000CE030000}"/>
    <cellStyle name="Currency 2 10 2 3 5 3" xfId="975" xr:uid="{00000000-0005-0000-0000-0000CF030000}"/>
    <cellStyle name="Currency 2 10 2 3 6" xfId="976" xr:uid="{00000000-0005-0000-0000-0000D0030000}"/>
    <cellStyle name="Currency 2 10 2 3 6 2" xfId="977" xr:uid="{00000000-0005-0000-0000-0000D1030000}"/>
    <cellStyle name="Currency 2 10 2 3 6 2 2" xfId="978" xr:uid="{00000000-0005-0000-0000-0000D2030000}"/>
    <cellStyle name="Currency 2 10 2 3 6 3" xfId="979" xr:uid="{00000000-0005-0000-0000-0000D3030000}"/>
    <cellStyle name="Currency 2 10 2 3 7" xfId="980" xr:uid="{00000000-0005-0000-0000-0000D4030000}"/>
    <cellStyle name="Currency 2 10 2 3 7 2" xfId="981" xr:uid="{00000000-0005-0000-0000-0000D5030000}"/>
    <cellStyle name="Currency 2 10 2 3 8" xfId="982" xr:uid="{00000000-0005-0000-0000-0000D6030000}"/>
    <cellStyle name="Currency 2 10 2 3 8 2" xfId="983" xr:uid="{00000000-0005-0000-0000-0000D7030000}"/>
    <cellStyle name="Currency 2 10 2 3 9" xfId="984" xr:uid="{00000000-0005-0000-0000-0000D8030000}"/>
    <cellStyle name="Currency 2 10 2 4" xfId="985" xr:uid="{00000000-0005-0000-0000-0000D9030000}"/>
    <cellStyle name="Currency 2 10 2 4 2" xfId="986" xr:uid="{00000000-0005-0000-0000-0000DA030000}"/>
    <cellStyle name="Currency 2 10 2 4 3" xfId="987" xr:uid="{00000000-0005-0000-0000-0000DB030000}"/>
    <cellStyle name="Currency 2 10 2 4 3 2" xfId="988" xr:uid="{00000000-0005-0000-0000-0000DC030000}"/>
    <cellStyle name="Currency 2 10 2 4 3 2 2" xfId="989" xr:uid="{00000000-0005-0000-0000-0000DD030000}"/>
    <cellStyle name="Currency 2 10 2 4 3 3" xfId="990" xr:uid="{00000000-0005-0000-0000-0000DE030000}"/>
    <cellStyle name="Currency 2 10 2 4 4" xfId="991" xr:uid="{00000000-0005-0000-0000-0000DF030000}"/>
    <cellStyle name="Currency 2 10 2 4 4 2" xfId="992" xr:uid="{00000000-0005-0000-0000-0000E0030000}"/>
    <cellStyle name="Currency 2 10 2 4 4 2 2" xfId="993" xr:uid="{00000000-0005-0000-0000-0000E1030000}"/>
    <cellStyle name="Currency 2 10 2 4 4 3" xfId="994" xr:uid="{00000000-0005-0000-0000-0000E2030000}"/>
    <cellStyle name="Currency 2 10 2 4 5" xfId="995" xr:uid="{00000000-0005-0000-0000-0000E3030000}"/>
    <cellStyle name="Currency 2 10 2 4 5 2" xfId="996" xr:uid="{00000000-0005-0000-0000-0000E4030000}"/>
    <cellStyle name="Currency 2 10 2 4 5 2 2" xfId="997" xr:uid="{00000000-0005-0000-0000-0000E5030000}"/>
    <cellStyle name="Currency 2 10 2 4 5 3" xfId="998" xr:uid="{00000000-0005-0000-0000-0000E6030000}"/>
    <cellStyle name="Currency 2 10 2 4 6" xfId="999" xr:uid="{00000000-0005-0000-0000-0000E7030000}"/>
    <cellStyle name="Currency 2 10 2 4 6 2" xfId="1000" xr:uid="{00000000-0005-0000-0000-0000E8030000}"/>
    <cellStyle name="Currency 2 10 2 4 7" xfId="1001" xr:uid="{00000000-0005-0000-0000-0000E9030000}"/>
    <cellStyle name="Currency 2 10 2 4 7 2" xfId="1002" xr:uid="{00000000-0005-0000-0000-0000EA030000}"/>
    <cellStyle name="Currency 2 10 2 4 8" xfId="1003" xr:uid="{00000000-0005-0000-0000-0000EB030000}"/>
    <cellStyle name="Currency 2 10 2 4 9" xfId="1004" xr:uid="{00000000-0005-0000-0000-0000EC030000}"/>
    <cellStyle name="Currency 2 10 2 5" xfId="1005" xr:uid="{00000000-0005-0000-0000-0000ED030000}"/>
    <cellStyle name="Currency 2 10 2 5 2" xfId="1006" xr:uid="{00000000-0005-0000-0000-0000EE030000}"/>
    <cellStyle name="Currency 2 10 2 5 3" xfId="1007" xr:uid="{00000000-0005-0000-0000-0000EF030000}"/>
    <cellStyle name="Currency 2 10 2 6" xfId="1008" xr:uid="{00000000-0005-0000-0000-0000F0030000}"/>
    <cellStyle name="Currency 2 10 2 6 2" xfId="1009" xr:uid="{00000000-0005-0000-0000-0000F1030000}"/>
    <cellStyle name="Currency 2 10 2 6 2 2" xfId="1010" xr:uid="{00000000-0005-0000-0000-0000F2030000}"/>
    <cellStyle name="Currency 2 10 2 6 2 2 2" xfId="1011" xr:uid="{00000000-0005-0000-0000-0000F3030000}"/>
    <cellStyle name="Currency 2 10 2 6 2 3" xfId="1012" xr:uid="{00000000-0005-0000-0000-0000F4030000}"/>
    <cellStyle name="Currency 2 10 2 6 3" xfId="1013" xr:uid="{00000000-0005-0000-0000-0000F5030000}"/>
    <cellStyle name="Currency 2 10 2 6 3 2" xfId="1014" xr:uid="{00000000-0005-0000-0000-0000F6030000}"/>
    <cellStyle name="Currency 2 10 2 6 3 2 2" xfId="1015" xr:uid="{00000000-0005-0000-0000-0000F7030000}"/>
    <cellStyle name="Currency 2 10 2 6 3 3" xfId="1016" xr:uid="{00000000-0005-0000-0000-0000F8030000}"/>
    <cellStyle name="Currency 2 10 2 6 4" xfId="1017" xr:uid="{00000000-0005-0000-0000-0000F9030000}"/>
    <cellStyle name="Currency 2 10 2 6 4 2" xfId="1018" xr:uid="{00000000-0005-0000-0000-0000FA030000}"/>
    <cellStyle name="Currency 2 10 2 6 4 2 2" xfId="1019" xr:uid="{00000000-0005-0000-0000-0000FB030000}"/>
    <cellStyle name="Currency 2 10 2 6 4 3" xfId="1020" xr:uid="{00000000-0005-0000-0000-0000FC030000}"/>
    <cellStyle name="Currency 2 10 2 6 5" xfId="1021" xr:uid="{00000000-0005-0000-0000-0000FD030000}"/>
    <cellStyle name="Currency 2 10 2 6 5 2" xfId="1022" xr:uid="{00000000-0005-0000-0000-0000FE030000}"/>
    <cellStyle name="Currency 2 10 2 6 6" xfId="1023" xr:uid="{00000000-0005-0000-0000-0000FF030000}"/>
    <cellStyle name="Currency 2 10 2 6 6 2" xfId="1024" xr:uid="{00000000-0005-0000-0000-000000040000}"/>
    <cellStyle name="Currency 2 10 2 6 7" xfId="1025" xr:uid="{00000000-0005-0000-0000-000001040000}"/>
    <cellStyle name="Currency 2 10 2 7" xfId="1026" xr:uid="{00000000-0005-0000-0000-000002040000}"/>
    <cellStyle name="Currency 2 10 2 7 2" xfId="1027" xr:uid="{00000000-0005-0000-0000-000003040000}"/>
    <cellStyle name="Currency 2 10 2 7 2 2" xfId="1028" xr:uid="{00000000-0005-0000-0000-000004040000}"/>
    <cellStyle name="Currency 2 10 2 7 3" xfId="1029" xr:uid="{00000000-0005-0000-0000-000005040000}"/>
    <cellStyle name="Currency 2 10 2 8" xfId="1030" xr:uid="{00000000-0005-0000-0000-000006040000}"/>
    <cellStyle name="Currency 2 10 2 8 2" xfId="1031" xr:uid="{00000000-0005-0000-0000-000007040000}"/>
    <cellStyle name="Currency 2 10 2 8 2 2" xfId="1032" xr:uid="{00000000-0005-0000-0000-000008040000}"/>
    <cellStyle name="Currency 2 10 2 8 3" xfId="1033" xr:uid="{00000000-0005-0000-0000-000009040000}"/>
    <cellStyle name="Currency 2 10 3" xfId="1034" xr:uid="{00000000-0005-0000-0000-00000A040000}"/>
    <cellStyle name="Currency 2 10 3 10" xfId="1035" xr:uid="{00000000-0005-0000-0000-00000B040000}"/>
    <cellStyle name="Currency 2 10 3 2" xfId="1036" xr:uid="{00000000-0005-0000-0000-00000C040000}"/>
    <cellStyle name="Currency 2 10 3 2 2" xfId="1037" xr:uid="{00000000-0005-0000-0000-00000D040000}"/>
    <cellStyle name="Currency 2 10 3 2 3" xfId="1038" xr:uid="{00000000-0005-0000-0000-00000E040000}"/>
    <cellStyle name="Currency 2 10 3 2 3 2" xfId="1039" xr:uid="{00000000-0005-0000-0000-00000F040000}"/>
    <cellStyle name="Currency 2 10 3 2 3 3" xfId="1040" xr:uid="{00000000-0005-0000-0000-000010040000}"/>
    <cellStyle name="Currency 2 10 3 2 4" xfId="1041" xr:uid="{00000000-0005-0000-0000-000011040000}"/>
    <cellStyle name="Currency 2 10 3 2 4 2" xfId="1042" xr:uid="{00000000-0005-0000-0000-000012040000}"/>
    <cellStyle name="Currency 2 10 3 2 4 2 2" xfId="1043" xr:uid="{00000000-0005-0000-0000-000013040000}"/>
    <cellStyle name="Currency 2 10 3 2 4 3" xfId="1044" xr:uid="{00000000-0005-0000-0000-000014040000}"/>
    <cellStyle name="Currency 2 10 3 2 5" xfId="1045" xr:uid="{00000000-0005-0000-0000-000015040000}"/>
    <cellStyle name="Currency 2 10 3 2 5 2" xfId="1046" xr:uid="{00000000-0005-0000-0000-000016040000}"/>
    <cellStyle name="Currency 2 10 3 2 5 2 2" xfId="1047" xr:uid="{00000000-0005-0000-0000-000017040000}"/>
    <cellStyle name="Currency 2 10 3 2 5 3" xfId="1048" xr:uid="{00000000-0005-0000-0000-000018040000}"/>
    <cellStyle name="Currency 2 10 3 2 6" xfId="1049" xr:uid="{00000000-0005-0000-0000-000019040000}"/>
    <cellStyle name="Currency 2 10 3 2 6 2" xfId="1050" xr:uid="{00000000-0005-0000-0000-00001A040000}"/>
    <cellStyle name="Currency 2 10 3 2 6 2 2" xfId="1051" xr:uid="{00000000-0005-0000-0000-00001B040000}"/>
    <cellStyle name="Currency 2 10 3 2 6 3" xfId="1052" xr:uid="{00000000-0005-0000-0000-00001C040000}"/>
    <cellStyle name="Currency 2 10 3 2 7" xfId="1053" xr:uid="{00000000-0005-0000-0000-00001D040000}"/>
    <cellStyle name="Currency 2 10 3 2 7 2" xfId="1054" xr:uid="{00000000-0005-0000-0000-00001E040000}"/>
    <cellStyle name="Currency 2 10 3 2 8" xfId="1055" xr:uid="{00000000-0005-0000-0000-00001F040000}"/>
    <cellStyle name="Currency 2 10 3 2 8 2" xfId="1056" xr:uid="{00000000-0005-0000-0000-000020040000}"/>
    <cellStyle name="Currency 2 10 3 2 9" xfId="1057" xr:uid="{00000000-0005-0000-0000-000021040000}"/>
    <cellStyle name="Currency 2 10 3 3" xfId="1058" xr:uid="{00000000-0005-0000-0000-000022040000}"/>
    <cellStyle name="Currency 2 10 3 4" xfId="1059" xr:uid="{00000000-0005-0000-0000-000023040000}"/>
    <cellStyle name="Currency 2 10 3 4 2" xfId="1060" xr:uid="{00000000-0005-0000-0000-000024040000}"/>
    <cellStyle name="Currency 2 10 3 4 3" xfId="1061" xr:uid="{00000000-0005-0000-0000-000025040000}"/>
    <cellStyle name="Currency 2 10 3 5" xfId="1062" xr:uid="{00000000-0005-0000-0000-000026040000}"/>
    <cellStyle name="Currency 2 10 3 5 2" xfId="1063" xr:uid="{00000000-0005-0000-0000-000027040000}"/>
    <cellStyle name="Currency 2 10 3 5 2 2" xfId="1064" xr:uid="{00000000-0005-0000-0000-000028040000}"/>
    <cellStyle name="Currency 2 10 3 5 3" xfId="1065" xr:uid="{00000000-0005-0000-0000-000029040000}"/>
    <cellStyle name="Currency 2 10 3 6" xfId="1066" xr:uid="{00000000-0005-0000-0000-00002A040000}"/>
    <cellStyle name="Currency 2 10 3 6 2" xfId="1067" xr:uid="{00000000-0005-0000-0000-00002B040000}"/>
    <cellStyle name="Currency 2 10 3 6 2 2" xfId="1068" xr:uid="{00000000-0005-0000-0000-00002C040000}"/>
    <cellStyle name="Currency 2 10 3 6 3" xfId="1069" xr:uid="{00000000-0005-0000-0000-00002D040000}"/>
    <cellStyle name="Currency 2 10 3 7" xfId="1070" xr:uid="{00000000-0005-0000-0000-00002E040000}"/>
    <cellStyle name="Currency 2 10 3 7 2" xfId="1071" xr:uid="{00000000-0005-0000-0000-00002F040000}"/>
    <cellStyle name="Currency 2 10 3 7 2 2" xfId="1072" xr:uid="{00000000-0005-0000-0000-000030040000}"/>
    <cellStyle name="Currency 2 10 3 7 3" xfId="1073" xr:uid="{00000000-0005-0000-0000-000031040000}"/>
    <cellStyle name="Currency 2 10 3 8" xfId="1074" xr:uid="{00000000-0005-0000-0000-000032040000}"/>
    <cellStyle name="Currency 2 10 3 8 2" xfId="1075" xr:uid="{00000000-0005-0000-0000-000033040000}"/>
    <cellStyle name="Currency 2 10 3 9" xfId="1076" xr:uid="{00000000-0005-0000-0000-000034040000}"/>
    <cellStyle name="Currency 2 10 3 9 2" xfId="1077" xr:uid="{00000000-0005-0000-0000-000035040000}"/>
    <cellStyle name="Currency 2 10 4" xfId="1078" xr:uid="{00000000-0005-0000-0000-000036040000}"/>
    <cellStyle name="Currency 2 10 4 2" xfId="1079" xr:uid="{00000000-0005-0000-0000-000037040000}"/>
    <cellStyle name="Currency 2 10 4 2 10" xfId="1080" xr:uid="{00000000-0005-0000-0000-000038040000}"/>
    <cellStyle name="Currency 2 10 4 2 2" xfId="1081" xr:uid="{00000000-0005-0000-0000-000039040000}"/>
    <cellStyle name="Currency 2 10 4 2 3" xfId="1082" xr:uid="{00000000-0005-0000-0000-00003A040000}"/>
    <cellStyle name="Currency 2 10 4 2 4" xfId="1083" xr:uid="{00000000-0005-0000-0000-00003B040000}"/>
    <cellStyle name="Currency 2 10 4 2 4 2" xfId="1084" xr:uid="{00000000-0005-0000-0000-00003C040000}"/>
    <cellStyle name="Currency 2 10 4 2 4 2 2" xfId="1085" xr:uid="{00000000-0005-0000-0000-00003D040000}"/>
    <cellStyle name="Currency 2 10 4 2 4 3" xfId="1086" xr:uid="{00000000-0005-0000-0000-00003E040000}"/>
    <cellStyle name="Currency 2 10 4 2 5" xfId="1087" xr:uid="{00000000-0005-0000-0000-00003F040000}"/>
    <cellStyle name="Currency 2 10 4 2 5 2" xfId="1088" xr:uid="{00000000-0005-0000-0000-000040040000}"/>
    <cellStyle name="Currency 2 10 4 2 5 2 2" xfId="1089" xr:uid="{00000000-0005-0000-0000-000041040000}"/>
    <cellStyle name="Currency 2 10 4 2 5 3" xfId="1090" xr:uid="{00000000-0005-0000-0000-000042040000}"/>
    <cellStyle name="Currency 2 10 4 2 6" xfId="1091" xr:uid="{00000000-0005-0000-0000-000043040000}"/>
    <cellStyle name="Currency 2 10 4 2 6 2" xfId="1092" xr:uid="{00000000-0005-0000-0000-000044040000}"/>
    <cellStyle name="Currency 2 10 4 2 6 2 2" xfId="1093" xr:uid="{00000000-0005-0000-0000-000045040000}"/>
    <cellStyle name="Currency 2 10 4 2 6 3" xfId="1094" xr:uid="{00000000-0005-0000-0000-000046040000}"/>
    <cellStyle name="Currency 2 10 4 2 7" xfId="1095" xr:uid="{00000000-0005-0000-0000-000047040000}"/>
    <cellStyle name="Currency 2 10 4 2 7 2" xfId="1096" xr:uid="{00000000-0005-0000-0000-000048040000}"/>
    <cellStyle name="Currency 2 10 4 2 8" xfId="1097" xr:uid="{00000000-0005-0000-0000-000049040000}"/>
    <cellStyle name="Currency 2 10 4 2 8 2" xfId="1098" xr:uid="{00000000-0005-0000-0000-00004A040000}"/>
    <cellStyle name="Currency 2 10 4 2 9" xfId="1099" xr:uid="{00000000-0005-0000-0000-00004B040000}"/>
    <cellStyle name="Currency 2 10 4 3" xfId="1100" xr:uid="{00000000-0005-0000-0000-00004C040000}"/>
    <cellStyle name="Currency 2 10 4 4" xfId="1101" xr:uid="{00000000-0005-0000-0000-00004D040000}"/>
    <cellStyle name="Currency 2 10 4 4 2" xfId="1102" xr:uid="{00000000-0005-0000-0000-00004E040000}"/>
    <cellStyle name="Currency 2 10 4 4 2 2" xfId="1103" xr:uid="{00000000-0005-0000-0000-00004F040000}"/>
    <cellStyle name="Currency 2 10 4 4 3" xfId="1104" xr:uid="{00000000-0005-0000-0000-000050040000}"/>
    <cellStyle name="Currency 2 10 4 5" xfId="1105" xr:uid="{00000000-0005-0000-0000-000051040000}"/>
    <cellStyle name="Currency 2 10 4 5 2" xfId="1106" xr:uid="{00000000-0005-0000-0000-000052040000}"/>
    <cellStyle name="Currency 2 10 4 5 2 2" xfId="1107" xr:uid="{00000000-0005-0000-0000-000053040000}"/>
    <cellStyle name="Currency 2 10 4 5 3" xfId="1108" xr:uid="{00000000-0005-0000-0000-000054040000}"/>
    <cellStyle name="Currency 2 10 5" xfId="1109" xr:uid="{00000000-0005-0000-0000-000055040000}"/>
    <cellStyle name="Currency 2 10 5 2" xfId="1110" xr:uid="{00000000-0005-0000-0000-000056040000}"/>
    <cellStyle name="Currency 2 10 5 3" xfId="1111" xr:uid="{00000000-0005-0000-0000-000057040000}"/>
    <cellStyle name="Currency 2 10 5 3 2" xfId="1112" xr:uid="{00000000-0005-0000-0000-000058040000}"/>
    <cellStyle name="Currency 2 10 5 3 3" xfId="1113" xr:uid="{00000000-0005-0000-0000-000059040000}"/>
    <cellStyle name="Currency 2 10 5 4" xfId="1114" xr:uid="{00000000-0005-0000-0000-00005A040000}"/>
    <cellStyle name="Currency 2 10 5 4 2" xfId="1115" xr:uid="{00000000-0005-0000-0000-00005B040000}"/>
    <cellStyle name="Currency 2 10 5 4 2 2" xfId="1116" xr:uid="{00000000-0005-0000-0000-00005C040000}"/>
    <cellStyle name="Currency 2 10 5 4 3" xfId="1117" xr:uid="{00000000-0005-0000-0000-00005D040000}"/>
    <cellStyle name="Currency 2 10 5 5" xfId="1118" xr:uid="{00000000-0005-0000-0000-00005E040000}"/>
    <cellStyle name="Currency 2 10 5 5 2" xfId="1119" xr:uid="{00000000-0005-0000-0000-00005F040000}"/>
    <cellStyle name="Currency 2 10 5 5 2 2" xfId="1120" xr:uid="{00000000-0005-0000-0000-000060040000}"/>
    <cellStyle name="Currency 2 10 5 5 3" xfId="1121" xr:uid="{00000000-0005-0000-0000-000061040000}"/>
    <cellStyle name="Currency 2 10 5 6" xfId="1122" xr:uid="{00000000-0005-0000-0000-000062040000}"/>
    <cellStyle name="Currency 2 10 5 6 2" xfId="1123" xr:uid="{00000000-0005-0000-0000-000063040000}"/>
    <cellStyle name="Currency 2 10 5 6 2 2" xfId="1124" xr:uid="{00000000-0005-0000-0000-000064040000}"/>
    <cellStyle name="Currency 2 10 5 6 3" xfId="1125" xr:uid="{00000000-0005-0000-0000-000065040000}"/>
    <cellStyle name="Currency 2 10 5 7" xfId="1126" xr:uid="{00000000-0005-0000-0000-000066040000}"/>
    <cellStyle name="Currency 2 10 5 7 2" xfId="1127" xr:uid="{00000000-0005-0000-0000-000067040000}"/>
    <cellStyle name="Currency 2 10 5 8" xfId="1128" xr:uid="{00000000-0005-0000-0000-000068040000}"/>
    <cellStyle name="Currency 2 10 5 8 2" xfId="1129" xr:uid="{00000000-0005-0000-0000-000069040000}"/>
    <cellStyle name="Currency 2 10 5 9" xfId="1130" xr:uid="{00000000-0005-0000-0000-00006A040000}"/>
    <cellStyle name="Currency 2 10 6" xfId="1131" xr:uid="{00000000-0005-0000-0000-00006B040000}"/>
    <cellStyle name="Currency 2 10 6 2" xfId="1132" xr:uid="{00000000-0005-0000-0000-00006C040000}"/>
    <cellStyle name="Currency 2 10 6 3" xfId="1133" xr:uid="{00000000-0005-0000-0000-00006D040000}"/>
    <cellStyle name="Currency 2 10 7" xfId="1134" xr:uid="{00000000-0005-0000-0000-00006E040000}"/>
    <cellStyle name="Currency 2 10 8" xfId="1135" xr:uid="{00000000-0005-0000-0000-00006F040000}"/>
    <cellStyle name="Currency 2 10 8 2" xfId="1136" xr:uid="{00000000-0005-0000-0000-000070040000}"/>
    <cellStyle name="Currency 2 10 8 2 2" xfId="1137" xr:uid="{00000000-0005-0000-0000-000071040000}"/>
    <cellStyle name="Currency 2 10 8 3" xfId="1138" xr:uid="{00000000-0005-0000-0000-000072040000}"/>
    <cellStyle name="Currency 2 10 8 4" xfId="1139" xr:uid="{00000000-0005-0000-0000-000073040000}"/>
    <cellStyle name="Currency 2 10 9" xfId="1140" xr:uid="{00000000-0005-0000-0000-000074040000}"/>
    <cellStyle name="Currency 2 10 9 2" xfId="1141" xr:uid="{00000000-0005-0000-0000-000075040000}"/>
    <cellStyle name="Currency 2 10 9 2 2" xfId="1142" xr:uid="{00000000-0005-0000-0000-000076040000}"/>
    <cellStyle name="Currency 2 10 9 3" xfId="1143" xr:uid="{00000000-0005-0000-0000-000077040000}"/>
    <cellStyle name="Currency 2 11" xfId="1144" xr:uid="{00000000-0005-0000-0000-000078040000}"/>
    <cellStyle name="Currency 2 11 2" xfId="1145" xr:uid="{00000000-0005-0000-0000-000079040000}"/>
    <cellStyle name="Currency 2 11 2 2" xfId="1146" xr:uid="{00000000-0005-0000-0000-00007A040000}"/>
    <cellStyle name="Currency 2 11 2 3" xfId="1147" xr:uid="{00000000-0005-0000-0000-00007B040000}"/>
    <cellStyle name="Currency 2 11 2 3 2" xfId="1148" xr:uid="{00000000-0005-0000-0000-00007C040000}"/>
    <cellStyle name="Currency 2 11 2 3 3" xfId="1149" xr:uid="{00000000-0005-0000-0000-00007D040000}"/>
    <cellStyle name="Currency 2 11 2 4" xfId="1150" xr:uid="{00000000-0005-0000-0000-00007E040000}"/>
    <cellStyle name="Currency 2 11 2 4 2" xfId="1151" xr:uid="{00000000-0005-0000-0000-00007F040000}"/>
    <cellStyle name="Currency 2 11 2 4 2 2" xfId="1152" xr:uid="{00000000-0005-0000-0000-000080040000}"/>
    <cellStyle name="Currency 2 11 2 4 3" xfId="1153" xr:uid="{00000000-0005-0000-0000-000081040000}"/>
    <cellStyle name="Currency 2 11 2 5" xfId="1154" xr:uid="{00000000-0005-0000-0000-000082040000}"/>
    <cellStyle name="Currency 2 11 2 5 2" xfId="1155" xr:uid="{00000000-0005-0000-0000-000083040000}"/>
    <cellStyle name="Currency 2 11 2 5 2 2" xfId="1156" xr:uid="{00000000-0005-0000-0000-000084040000}"/>
    <cellStyle name="Currency 2 11 2 5 3" xfId="1157" xr:uid="{00000000-0005-0000-0000-000085040000}"/>
    <cellStyle name="Currency 2 11 2 6" xfId="1158" xr:uid="{00000000-0005-0000-0000-000086040000}"/>
    <cellStyle name="Currency 2 11 2 6 2" xfId="1159" xr:uid="{00000000-0005-0000-0000-000087040000}"/>
    <cellStyle name="Currency 2 11 2 6 2 2" xfId="1160" xr:uid="{00000000-0005-0000-0000-000088040000}"/>
    <cellStyle name="Currency 2 11 2 6 3" xfId="1161" xr:uid="{00000000-0005-0000-0000-000089040000}"/>
    <cellStyle name="Currency 2 11 2 7" xfId="1162" xr:uid="{00000000-0005-0000-0000-00008A040000}"/>
    <cellStyle name="Currency 2 11 2 7 2" xfId="1163" xr:uid="{00000000-0005-0000-0000-00008B040000}"/>
    <cellStyle name="Currency 2 11 2 8" xfId="1164" xr:uid="{00000000-0005-0000-0000-00008C040000}"/>
    <cellStyle name="Currency 2 11 2 8 2" xfId="1165" xr:uid="{00000000-0005-0000-0000-00008D040000}"/>
    <cellStyle name="Currency 2 11 2 9" xfId="1166" xr:uid="{00000000-0005-0000-0000-00008E040000}"/>
    <cellStyle name="Currency 2 11 3" xfId="1167" xr:uid="{00000000-0005-0000-0000-00008F040000}"/>
    <cellStyle name="Currency 2 11 3 2" xfId="1168" xr:uid="{00000000-0005-0000-0000-000090040000}"/>
    <cellStyle name="Currency 2 11 3 3" xfId="1169" xr:uid="{00000000-0005-0000-0000-000091040000}"/>
    <cellStyle name="Currency 2 11 3 3 2" xfId="1170" xr:uid="{00000000-0005-0000-0000-000092040000}"/>
    <cellStyle name="Currency 2 11 3 3 3" xfId="1171" xr:uid="{00000000-0005-0000-0000-000093040000}"/>
    <cellStyle name="Currency 2 11 3 4" xfId="1172" xr:uid="{00000000-0005-0000-0000-000094040000}"/>
    <cellStyle name="Currency 2 11 3 4 2" xfId="1173" xr:uid="{00000000-0005-0000-0000-000095040000}"/>
    <cellStyle name="Currency 2 11 3 4 2 2" xfId="1174" xr:uid="{00000000-0005-0000-0000-000096040000}"/>
    <cellStyle name="Currency 2 11 3 4 3" xfId="1175" xr:uid="{00000000-0005-0000-0000-000097040000}"/>
    <cellStyle name="Currency 2 11 3 5" xfId="1176" xr:uid="{00000000-0005-0000-0000-000098040000}"/>
    <cellStyle name="Currency 2 11 3 5 2" xfId="1177" xr:uid="{00000000-0005-0000-0000-000099040000}"/>
    <cellStyle name="Currency 2 11 3 5 2 2" xfId="1178" xr:uid="{00000000-0005-0000-0000-00009A040000}"/>
    <cellStyle name="Currency 2 11 3 5 3" xfId="1179" xr:uid="{00000000-0005-0000-0000-00009B040000}"/>
    <cellStyle name="Currency 2 11 3 6" xfId="1180" xr:uid="{00000000-0005-0000-0000-00009C040000}"/>
    <cellStyle name="Currency 2 11 3 6 2" xfId="1181" xr:uid="{00000000-0005-0000-0000-00009D040000}"/>
    <cellStyle name="Currency 2 11 3 6 2 2" xfId="1182" xr:uid="{00000000-0005-0000-0000-00009E040000}"/>
    <cellStyle name="Currency 2 11 3 6 3" xfId="1183" xr:uid="{00000000-0005-0000-0000-00009F040000}"/>
    <cellStyle name="Currency 2 11 3 7" xfId="1184" xr:uid="{00000000-0005-0000-0000-0000A0040000}"/>
    <cellStyle name="Currency 2 11 3 7 2" xfId="1185" xr:uid="{00000000-0005-0000-0000-0000A1040000}"/>
    <cellStyle name="Currency 2 11 3 8" xfId="1186" xr:uid="{00000000-0005-0000-0000-0000A2040000}"/>
    <cellStyle name="Currency 2 11 3 8 2" xfId="1187" xr:uid="{00000000-0005-0000-0000-0000A3040000}"/>
    <cellStyle name="Currency 2 11 3 9" xfId="1188" xr:uid="{00000000-0005-0000-0000-0000A4040000}"/>
    <cellStyle name="Currency 2 11 4" xfId="1189" xr:uid="{00000000-0005-0000-0000-0000A5040000}"/>
    <cellStyle name="Currency 2 11 4 2" xfId="1190" xr:uid="{00000000-0005-0000-0000-0000A6040000}"/>
    <cellStyle name="Currency 2 11 4 3" xfId="1191" xr:uid="{00000000-0005-0000-0000-0000A7040000}"/>
    <cellStyle name="Currency 2 11 4 3 2" xfId="1192" xr:uid="{00000000-0005-0000-0000-0000A8040000}"/>
    <cellStyle name="Currency 2 11 4 3 2 2" xfId="1193" xr:uid="{00000000-0005-0000-0000-0000A9040000}"/>
    <cellStyle name="Currency 2 11 4 3 3" xfId="1194" xr:uid="{00000000-0005-0000-0000-0000AA040000}"/>
    <cellStyle name="Currency 2 11 4 4" xfId="1195" xr:uid="{00000000-0005-0000-0000-0000AB040000}"/>
    <cellStyle name="Currency 2 11 4 4 2" xfId="1196" xr:uid="{00000000-0005-0000-0000-0000AC040000}"/>
    <cellStyle name="Currency 2 11 4 4 2 2" xfId="1197" xr:uid="{00000000-0005-0000-0000-0000AD040000}"/>
    <cellStyle name="Currency 2 11 4 4 3" xfId="1198" xr:uid="{00000000-0005-0000-0000-0000AE040000}"/>
    <cellStyle name="Currency 2 11 4 5" xfId="1199" xr:uid="{00000000-0005-0000-0000-0000AF040000}"/>
    <cellStyle name="Currency 2 11 4 5 2" xfId="1200" xr:uid="{00000000-0005-0000-0000-0000B0040000}"/>
    <cellStyle name="Currency 2 11 4 5 2 2" xfId="1201" xr:uid="{00000000-0005-0000-0000-0000B1040000}"/>
    <cellStyle name="Currency 2 11 4 5 3" xfId="1202" xr:uid="{00000000-0005-0000-0000-0000B2040000}"/>
    <cellStyle name="Currency 2 11 4 6" xfId="1203" xr:uid="{00000000-0005-0000-0000-0000B3040000}"/>
    <cellStyle name="Currency 2 11 4 6 2" xfId="1204" xr:uid="{00000000-0005-0000-0000-0000B4040000}"/>
    <cellStyle name="Currency 2 11 4 7" xfId="1205" xr:uid="{00000000-0005-0000-0000-0000B5040000}"/>
    <cellStyle name="Currency 2 11 4 7 2" xfId="1206" xr:uid="{00000000-0005-0000-0000-0000B6040000}"/>
    <cellStyle name="Currency 2 11 4 8" xfId="1207" xr:uid="{00000000-0005-0000-0000-0000B7040000}"/>
    <cellStyle name="Currency 2 11 4 9" xfId="1208" xr:uid="{00000000-0005-0000-0000-0000B8040000}"/>
    <cellStyle name="Currency 2 11 5" xfId="1209" xr:uid="{00000000-0005-0000-0000-0000B9040000}"/>
    <cellStyle name="Currency 2 11 5 2" xfId="1210" xr:uid="{00000000-0005-0000-0000-0000BA040000}"/>
    <cellStyle name="Currency 2 11 5 3" xfId="1211" xr:uid="{00000000-0005-0000-0000-0000BB040000}"/>
    <cellStyle name="Currency 2 11 6" xfId="1212" xr:uid="{00000000-0005-0000-0000-0000BC040000}"/>
    <cellStyle name="Currency 2 11 6 2" xfId="1213" xr:uid="{00000000-0005-0000-0000-0000BD040000}"/>
    <cellStyle name="Currency 2 11 6 2 2" xfId="1214" xr:uid="{00000000-0005-0000-0000-0000BE040000}"/>
    <cellStyle name="Currency 2 11 6 2 2 2" xfId="1215" xr:uid="{00000000-0005-0000-0000-0000BF040000}"/>
    <cellStyle name="Currency 2 11 6 2 3" xfId="1216" xr:uid="{00000000-0005-0000-0000-0000C0040000}"/>
    <cellStyle name="Currency 2 11 6 3" xfId="1217" xr:uid="{00000000-0005-0000-0000-0000C1040000}"/>
    <cellStyle name="Currency 2 11 6 3 2" xfId="1218" xr:uid="{00000000-0005-0000-0000-0000C2040000}"/>
    <cellStyle name="Currency 2 11 6 3 2 2" xfId="1219" xr:uid="{00000000-0005-0000-0000-0000C3040000}"/>
    <cellStyle name="Currency 2 11 6 3 3" xfId="1220" xr:uid="{00000000-0005-0000-0000-0000C4040000}"/>
    <cellStyle name="Currency 2 11 6 4" xfId="1221" xr:uid="{00000000-0005-0000-0000-0000C5040000}"/>
    <cellStyle name="Currency 2 11 6 4 2" xfId="1222" xr:uid="{00000000-0005-0000-0000-0000C6040000}"/>
    <cellStyle name="Currency 2 11 6 4 2 2" xfId="1223" xr:uid="{00000000-0005-0000-0000-0000C7040000}"/>
    <cellStyle name="Currency 2 11 6 4 3" xfId="1224" xr:uid="{00000000-0005-0000-0000-0000C8040000}"/>
    <cellStyle name="Currency 2 11 6 5" xfId="1225" xr:uid="{00000000-0005-0000-0000-0000C9040000}"/>
    <cellStyle name="Currency 2 11 6 5 2" xfId="1226" xr:uid="{00000000-0005-0000-0000-0000CA040000}"/>
    <cellStyle name="Currency 2 11 6 6" xfId="1227" xr:uid="{00000000-0005-0000-0000-0000CB040000}"/>
    <cellStyle name="Currency 2 11 6 6 2" xfId="1228" xr:uid="{00000000-0005-0000-0000-0000CC040000}"/>
    <cellStyle name="Currency 2 11 6 7" xfId="1229" xr:uid="{00000000-0005-0000-0000-0000CD040000}"/>
    <cellStyle name="Currency 2 11 7" xfId="1230" xr:uid="{00000000-0005-0000-0000-0000CE040000}"/>
    <cellStyle name="Currency 2 11 7 2" xfId="1231" xr:uid="{00000000-0005-0000-0000-0000CF040000}"/>
    <cellStyle name="Currency 2 11 7 2 2" xfId="1232" xr:uid="{00000000-0005-0000-0000-0000D0040000}"/>
    <cellStyle name="Currency 2 11 7 3" xfId="1233" xr:uid="{00000000-0005-0000-0000-0000D1040000}"/>
    <cellStyle name="Currency 2 11 8" xfId="1234" xr:uid="{00000000-0005-0000-0000-0000D2040000}"/>
    <cellStyle name="Currency 2 11 8 2" xfId="1235" xr:uid="{00000000-0005-0000-0000-0000D3040000}"/>
    <cellStyle name="Currency 2 11 8 2 2" xfId="1236" xr:uid="{00000000-0005-0000-0000-0000D4040000}"/>
    <cellStyle name="Currency 2 11 8 3" xfId="1237" xr:uid="{00000000-0005-0000-0000-0000D5040000}"/>
    <cellStyle name="Currency 2 12" xfId="1238" xr:uid="{00000000-0005-0000-0000-0000D6040000}"/>
    <cellStyle name="Currency 2 12 10" xfId="1239" xr:uid="{00000000-0005-0000-0000-0000D7040000}"/>
    <cellStyle name="Currency 2 12 2" xfId="1240" xr:uid="{00000000-0005-0000-0000-0000D8040000}"/>
    <cellStyle name="Currency 2 12 2 2" xfId="1241" xr:uid="{00000000-0005-0000-0000-0000D9040000}"/>
    <cellStyle name="Currency 2 12 2 3" xfId="1242" xr:uid="{00000000-0005-0000-0000-0000DA040000}"/>
    <cellStyle name="Currency 2 12 2 3 2" xfId="1243" xr:uid="{00000000-0005-0000-0000-0000DB040000}"/>
    <cellStyle name="Currency 2 12 2 3 3" xfId="1244" xr:uid="{00000000-0005-0000-0000-0000DC040000}"/>
    <cellStyle name="Currency 2 12 2 4" xfId="1245" xr:uid="{00000000-0005-0000-0000-0000DD040000}"/>
    <cellStyle name="Currency 2 12 2 4 2" xfId="1246" xr:uid="{00000000-0005-0000-0000-0000DE040000}"/>
    <cellStyle name="Currency 2 12 2 4 2 2" xfId="1247" xr:uid="{00000000-0005-0000-0000-0000DF040000}"/>
    <cellStyle name="Currency 2 12 2 4 3" xfId="1248" xr:uid="{00000000-0005-0000-0000-0000E0040000}"/>
    <cellStyle name="Currency 2 12 2 5" xfId="1249" xr:uid="{00000000-0005-0000-0000-0000E1040000}"/>
    <cellStyle name="Currency 2 12 2 5 2" xfId="1250" xr:uid="{00000000-0005-0000-0000-0000E2040000}"/>
    <cellStyle name="Currency 2 12 2 5 2 2" xfId="1251" xr:uid="{00000000-0005-0000-0000-0000E3040000}"/>
    <cellStyle name="Currency 2 12 2 5 3" xfId="1252" xr:uid="{00000000-0005-0000-0000-0000E4040000}"/>
    <cellStyle name="Currency 2 12 2 6" xfId="1253" xr:uid="{00000000-0005-0000-0000-0000E5040000}"/>
    <cellStyle name="Currency 2 12 2 6 2" xfId="1254" xr:uid="{00000000-0005-0000-0000-0000E6040000}"/>
    <cellStyle name="Currency 2 12 2 6 2 2" xfId="1255" xr:uid="{00000000-0005-0000-0000-0000E7040000}"/>
    <cellStyle name="Currency 2 12 2 6 3" xfId="1256" xr:uid="{00000000-0005-0000-0000-0000E8040000}"/>
    <cellStyle name="Currency 2 12 2 7" xfId="1257" xr:uid="{00000000-0005-0000-0000-0000E9040000}"/>
    <cellStyle name="Currency 2 12 2 7 2" xfId="1258" xr:uid="{00000000-0005-0000-0000-0000EA040000}"/>
    <cellStyle name="Currency 2 12 2 8" xfId="1259" xr:uid="{00000000-0005-0000-0000-0000EB040000}"/>
    <cellStyle name="Currency 2 12 2 8 2" xfId="1260" xr:uid="{00000000-0005-0000-0000-0000EC040000}"/>
    <cellStyle name="Currency 2 12 2 9" xfId="1261" xr:uid="{00000000-0005-0000-0000-0000ED040000}"/>
    <cellStyle name="Currency 2 12 3" xfId="1262" xr:uid="{00000000-0005-0000-0000-0000EE040000}"/>
    <cellStyle name="Currency 2 12 4" xfId="1263" xr:uid="{00000000-0005-0000-0000-0000EF040000}"/>
    <cellStyle name="Currency 2 12 4 2" xfId="1264" xr:uid="{00000000-0005-0000-0000-0000F0040000}"/>
    <cellStyle name="Currency 2 12 4 3" xfId="1265" xr:uid="{00000000-0005-0000-0000-0000F1040000}"/>
    <cellStyle name="Currency 2 12 5" xfId="1266" xr:uid="{00000000-0005-0000-0000-0000F2040000}"/>
    <cellStyle name="Currency 2 12 5 2" xfId="1267" xr:uid="{00000000-0005-0000-0000-0000F3040000}"/>
    <cellStyle name="Currency 2 12 5 2 2" xfId="1268" xr:uid="{00000000-0005-0000-0000-0000F4040000}"/>
    <cellStyle name="Currency 2 12 5 3" xfId="1269" xr:uid="{00000000-0005-0000-0000-0000F5040000}"/>
    <cellStyle name="Currency 2 12 6" xfId="1270" xr:uid="{00000000-0005-0000-0000-0000F6040000}"/>
    <cellStyle name="Currency 2 12 6 2" xfId="1271" xr:uid="{00000000-0005-0000-0000-0000F7040000}"/>
    <cellStyle name="Currency 2 12 6 2 2" xfId="1272" xr:uid="{00000000-0005-0000-0000-0000F8040000}"/>
    <cellStyle name="Currency 2 12 6 3" xfId="1273" xr:uid="{00000000-0005-0000-0000-0000F9040000}"/>
    <cellStyle name="Currency 2 12 7" xfId="1274" xr:uid="{00000000-0005-0000-0000-0000FA040000}"/>
    <cellStyle name="Currency 2 12 7 2" xfId="1275" xr:uid="{00000000-0005-0000-0000-0000FB040000}"/>
    <cellStyle name="Currency 2 12 7 2 2" xfId="1276" xr:uid="{00000000-0005-0000-0000-0000FC040000}"/>
    <cellStyle name="Currency 2 12 7 3" xfId="1277" xr:uid="{00000000-0005-0000-0000-0000FD040000}"/>
    <cellStyle name="Currency 2 12 8" xfId="1278" xr:uid="{00000000-0005-0000-0000-0000FE040000}"/>
    <cellStyle name="Currency 2 12 8 2" xfId="1279" xr:uid="{00000000-0005-0000-0000-0000FF040000}"/>
    <cellStyle name="Currency 2 12 9" xfId="1280" xr:uid="{00000000-0005-0000-0000-000000050000}"/>
    <cellStyle name="Currency 2 12 9 2" xfId="1281" xr:uid="{00000000-0005-0000-0000-000001050000}"/>
    <cellStyle name="Currency 2 13" xfId="1282" xr:uid="{00000000-0005-0000-0000-000002050000}"/>
    <cellStyle name="Currency 2 13 2" xfId="1283" xr:uid="{00000000-0005-0000-0000-000003050000}"/>
    <cellStyle name="Currency 2 13 2 10" xfId="1284" xr:uid="{00000000-0005-0000-0000-000004050000}"/>
    <cellStyle name="Currency 2 13 2 2" xfId="1285" xr:uid="{00000000-0005-0000-0000-000005050000}"/>
    <cellStyle name="Currency 2 13 2 3" xfId="1286" xr:uid="{00000000-0005-0000-0000-000006050000}"/>
    <cellStyle name="Currency 2 13 2 4" xfId="1287" xr:uid="{00000000-0005-0000-0000-000007050000}"/>
    <cellStyle name="Currency 2 13 2 4 2" xfId="1288" xr:uid="{00000000-0005-0000-0000-000008050000}"/>
    <cellStyle name="Currency 2 13 2 4 2 2" xfId="1289" xr:uid="{00000000-0005-0000-0000-000009050000}"/>
    <cellStyle name="Currency 2 13 2 4 3" xfId="1290" xr:uid="{00000000-0005-0000-0000-00000A050000}"/>
    <cellStyle name="Currency 2 13 2 5" xfId="1291" xr:uid="{00000000-0005-0000-0000-00000B050000}"/>
    <cellStyle name="Currency 2 13 2 5 2" xfId="1292" xr:uid="{00000000-0005-0000-0000-00000C050000}"/>
    <cellStyle name="Currency 2 13 2 5 2 2" xfId="1293" xr:uid="{00000000-0005-0000-0000-00000D050000}"/>
    <cellStyle name="Currency 2 13 2 5 3" xfId="1294" xr:uid="{00000000-0005-0000-0000-00000E050000}"/>
    <cellStyle name="Currency 2 13 2 6" xfId="1295" xr:uid="{00000000-0005-0000-0000-00000F050000}"/>
    <cellStyle name="Currency 2 13 2 6 2" xfId="1296" xr:uid="{00000000-0005-0000-0000-000010050000}"/>
    <cellStyle name="Currency 2 13 2 6 2 2" xfId="1297" xr:uid="{00000000-0005-0000-0000-000011050000}"/>
    <cellStyle name="Currency 2 13 2 6 3" xfId="1298" xr:uid="{00000000-0005-0000-0000-000012050000}"/>
    <cellStyle name="Currency 2 13 2 7" xfId="1299" xr:uid="{00000000-0005-0000-0000-000013050000}"/>
    <cellStyle name="Currency 2 13 2 7 2" xfId="1300" xr:uid="{00000000-0005-0000-0000-000014050000}"/>
    <cellStyle name="Currency 2 13 2 8" xfId="1301" xr:uid="{00000000-0005-0000-0000-000015050000}"/>
    <cellStyle name="Currency 2 13 2 8 2" xfId="1302" xr:uid="{00000000-0005-0000-0000-000016050000}"/>
    <cellStyle name="Currency 2 13 2 9" xfId="1303" xr:uid="{00000000-0005-0000-0000-000017050000}"/>
    <cellStyle name="Currency 2 13 3" xfId="1304" xr:uid="{00000000-0005-0000-0000-000018050000}"/>
    <cellStyle name="Currency 2 13 4" xfId="1305" xr:uid="{00000000-0005-0000-0000-000019050000}"/>
    <cellStyle name="Currency 2 13 4 2" xfId="1306" xr:uid="{00000000-0005-0000-0000-00001A050000}"/>
    <cellStyle name="Currency 2 13 4 2 2" xfId="1307" xr:uid="{00000000-0005-0000-0000-00001B050000}"/>
    <cellStyle name="Currency 2 13 4 3" xfId="1308" xr:uid="{00000000-0005-0000-0000-00001C050000}"/>
    <cellStyle name="Currency 2 13 5" xfId="1309" xr:uid="{00000000-0005-0000-0000-00001D050000}"/>
    <cellStyle name="Currency 2 13 5 2" xfId="1310" xr:uid="{00000000-0005-0000-0000-00001E050000}"/>
    <cellStyle name="Currency 2 13 5 2 2" xfId="1311" xr:uid="{00000000-0005-0000-0000-00001F050000}"/>
    <cellStyle name="Currency 2 13 5 3" xfId="1312" xr:uid="{00000000-0005-0000-0000-000020050000}"/>
    <cellStyle name="Currency 2 14" xfId="1313" xr:uid="{00000000-0005-0000-0000-000021050000}"/>
    <cellStyle name="Currency 2 14 2" xfId="1314" xr:uid="{00000000-0005-0000-0000-000022050000}"/>
    <cellStyle name="Currency 2 14 3" xfId="1315" xr:uid="{00000000-0005-0000-0000-000023050000}"/>
    <cellStyle name="Currency 2 14 3 2" xfId="1316" xr:uid="{00000000-0005-0000-0000-000024050000}"/>
    <cellStyle name="Currency 2 14 3 3" xfId="1317" xr:uid="{00000000-0005-0000-0000-000025050000}"/>
    <cellStyle name="Currency 2 14 4" xfId="1318" xr:uid="{00000000-0005-0000-0000-000026050000}"/>
    <cellStyle name="Currency 2 14 4 2" xfId="1319" xr:uid="{00000000-0005-0000-0000-000027050000}"/>
    <cellStyle name="Currency 2 14 4 2 2" xfId="1320" xr:uid="{00000000-0005-0000-0000-000028050000}"/>
    <cellStyle name="Currency 2 14 4 3" xfId="1321" xr:uid="{00000000-0005-0000-0000-000029050000}"/>
    <cellStyle name="Currency 2 14 5" xfId="1322" xr:uid="{00000000-0005-0000-0000-00002A050000}"/>
    <cellStyle name="Currency 2 14 5 2" xfId="1323" xr:uid="{00000000-0005-0000-0000-00002B050000}"/>
    <cellStyle name="Currency 2 14 5 2 2" xfId="1324" xr:uid="{00000000-0005-0000-0000-00002C050000}"/>
    <cellStyle name="Currency 2 14 5 3" xfId="1325" xr:uid="{00000000-0005-0000-0000-00002D050000}"/>
    <cellStyle name="Currency 2 14 6" xfId="1326" xr:uid="{00000000-0005-0000-0000-00002E050000}"/>
    <cellStyle name="Currency 2 14 6 2" xfId="1327" xr:uid="{00000000-0005-0000-0000-00002F050000}"/>
    <cellStyle name="Currency 2 14 6 2 2" xfId="1328" xr:uid="{00000000-0005-0000-0000-000030050000}"/>
    <cellStyle name="Currency 2 14 6 3" xfId="1329" xr:uid="{00000000-0005-0000-0000-000031050000}"/>
    <cellStyle name="Currency 2 14 7" xfId="1330" xr:uid="{00000000-0005-0000-0000-000032050000}"/>
    <cellStyle name="Currency 2 14 7 2" xfId="1331" xr:uid="{00000000-0005-0000-0000-000033050000}"/>
    <cellStyle name="Currency 2 14 8" xfId="1332" xr:uid="{00000000-0005-0000-0000-000034050000}"/>
    <cellStyle name="Currency 2 14 8 2" xfId="1333" xr:uid="{00000000-0005-0000-0000-000035050000}"/>
    <cellStyle name="Currency 2 14 9" xfId="1334" xr:uid="{00000000-0005-0000-0000-000036050000}"/>
    <cellStyle name="Currency 2 15" xfId="1335" xr:uid="{00000000-0005-0000-0000-000037050000}"/>
    <cellStyle name="Currency 2 15 2" xfId="1336" xr:uid="{00000000-0005-0000-0000-000038050000}"/>
    <cellStyle name="Currency 2 15 3" xfId="1337" xr:uid="{00000000-0005-0000-0000-000039050000}"/>
    <cellStyle name="Currency 2 16" xfId="1338" xr:uid="{00000000-0005-0000-0000-00003A050000}"/>
    <cellStyle name="Currency 2 17" xfId="1339" xr:uid="{00000000-0005-0000-0000-00003B050000}"/>
    <cellStyle name="Currency 2 17 2" xfId="1340" xr:uid="{00000000-0005-0000-0000-00003C050000}"/>
    <cellStyle name="Currency 2 17 3" xfId="1341" xr:uid="{00000000-0005-0000-0000-00003D050000}"/>
    <cellStyle name="Currency 2 18" xfId="1342" xr:uid="{00000000-0005-0000-0000-00003E050000}"/>
    <cellStyle name="Currency 2 18 2" xfId="1343" xr:uid="{00000000-0005-0000-0000-00003F050000}"/>
    <cellStyle name="Currency 2 18 2 2" xfId="1344" xr:uid="{00000000-0005-0000-0000-000040050000}"/>
    <cellStyle name="Currency 2 18 3" xfId="1345" xr:uid="{00000000-0005-0000-0000-000041050000}"/>
    <cellStyle name="Currency 2 18 4" xfId="1346" xr:uid="{00000000-0005-0000-0000-000042050000}"/>
    <cellStyle name="Currency 2 18 5" xfId="1347" xr:uid="{00000000-0005-0000-0000-000043050000}"/>
    <cellStyle name="Currency 2 19" xfId="1348" xr:uid="{00000000-0005-0000-0000-000044050000}"/>
    <cellStyle name="Currency 2 19 2" xfId="1349" xr:uid="{00000000-0005-0000-0000-000045050000}"/>
    <cellStyle name="Currency 2 19 2 2" xfId="1350" xr:uid="{00000000-0005-0000-0000-000046050000}"/>
    <cellStyle name="Currency 2 19 3" xfId="1351" xr:uid="{00000000-0005-0000-0000-000047050000}"/>
    <cellStyle name="Currency 2 2" xfId="1352" xr:uid="{00000000-0005-0000-0000-000048050000}"/>
    <cellStyle name="Currency 2 2 2" xfId="1353" xr:uid="{00000000-0005-0000-0000-000049050000}"/>
    <cellStyle name="Currency 2 2 2 10" xfId="1354" xr:uid="{00000000-0005-0000-0000-00004A050000}"/>
    <cellStyle name="Currency 2 2 2 10 2" xfId="1355" xr:uid="{00000000-0005-0000-0000-00004B050000}"/>
    <cellStyle name="Currency 2 2 2 10 2 2" xfId="1356" xr:uid="{00000000-0005-0000-0000-00004C050000}"/>
    <cellStyle name="Currency 2 2 2 10 3" xfId="1357" xr:uid="{00000000-0005-0000-0000-00004D050000}"/>
    <cellStyle name="Currency 2 2 2 10 4" xfId="1358" xr:uid="{00000000-0005-0000-0000-00004E050000}"/>
    <cellStyle name="Currency 2 2 2 11" xfId="1359" xr:uid="{00000000-0005-0000-0000-00004F050000}"/>
    <cellStyle name="Currency 2 2 2 11 2" xfId="1360" xr:uid="{00000000-0005-0000-0000-000050050000}"/>
    <cellStyle name="Currency 2 2 2 11 2 2" xfId="1361" xr:uid="{00000000-0005-0000-0000-000051050000}"/>
    <cellStyle name="Currency 2 2 2 11 3" xfId="1362" xr:uid="{00000000-0005-0000-0000-000052050000}"/>
    <cellStyle name="Currency 2 2 2 12" xfId="1363" xr:uid="{00000000-0005-0000-0000-000053050000}"/>
    <cellStyle name="Currency 2 2 2 12 2" xfId="1364" xr:uid="{00000000-0005-0000-0000-000054050000}"/>
    <cellStyle name="Currency 2 2 2 12 2 2" xfId="1365" xr:uid="{00000000-0005-0000-0000-000055050000}"/>
    <cellStyle name="Currency 2 2 2 12 3" xfId="1366" xr:uid="{00000000-0005-0000-0000-000056050000}"/>
    <cellStyle name="Currency 2 2 2 13" xfId="1367" xr:uid="{00000000-0005-0000-0000-000057050000}"/>
    <cellStyle name="Currency 2 2 2 13 2" xfId="1368" xr:uid="{00000000-0005-0000-0000-000058050000}"/>
    <cellStyle name="Currency 2 2 2 14" xfId="1369" xr:uid="{00000000-0005-0000-0000-000059050000}"/>
    <cellStyle name="Currency 2 2 2 14 2" xfId="1370" xr:uid="{00000000-0005-0000-0000-00005A050000}"/>
    <cellStyle name="Currency 2 2 2 15" xfId="1371" xr:uid="{00000000-0005-0000-0000-00005B050000}"/>
    <cellStyle name="Currency 2 2 2 16" xfId="1372" xr:uid="{00000000-0005-0000-0000-00005C050000}"/>
    <cellStyle name="Currency 2 2 2 17" xfId="1373" xr:uid="{00000000-0005-0000-0000-00005D050000}"/>
    <cellStyle name="Currency 2 2 2 2" xfId="1374" xr:uid="{00000000-0005-0000-0000-00005E050000}"/>
    <cellStyle name="Currency 2 2 2 2 10" xfId="1375" xr:uid="{00000000-0005-0000-0000-00005F050000}"/>
    <cellStyle name="Currency 2 2 2 2 10 2" xfId="1376" xr:uid="{00000000-0005-0000-0000-000060050000}"/>
    <cellStyle name="Currency 2 2 2 2 10 2 2" xfId="1377" xr:uid="{00000000-0005-0000-0000-000061050000}"/>
    <cellStyle name="Currency 2 2 2 2 10 3" xfId="1378" xr:uid="{00000000-0005-0000-0000-000062050000}"/>
    <cellStyle name="Currency 2 2 2 2 11" xfId="1379" xr:uid="{00000000-0005-0000-0000-000063050000}"/>
    <cellStyle name="Currency 2 2 2 2 11 2" xfId="1380" xr:uid="{00000000-0005-0000-0000-000064050000}"/>
    <cellStyle name="Currency 2 2 2 2 12" xfId="1381" xr:uid="{00000000-0005-0000-0000-000065050000}"/>
    <cellStyle name="Currency 2 2 2 2 12 2" xfId="1382" xr:uid="{00000000-0005-0000-0000-000066050000}"/>
    <cellStyle name="Currency 2 2 2 2 13" xfId="1383" xr:uid="{00000000-0005-0000-0000-000067050000}"/>
    <cellStyle name="Currency 2 2 2 2 14" xfId="1384" xr:uid="{00000000-0005-0000-0000-000068050000}"/>
    <cellStyle name="Currency 2 2 2 2 15" xfId="1385" xr:uid="{00000000-0005-0000-0000-000069050000}"/>
    <cellStyle name="Currency 2 2 2 2 2" xfId="1386" xr:uid="{00000000-0005-0000-0000-00006A050000}"/>
    <cellStyle name="Currency 2 2 2 2 2 2" xfId="1387" xr:uid="{00000000-0005-0000-0000-00006B050000}"/>
    <cellStyle name="Currency 2 2 2 2 2 2 2" xfId="1388" xr:uid="{00000000-0005-0000-0000-00006C050000}"/>
    <cellStyle name="Currency 2 2 2 2 2 2 3" xfId="1389" xr:uid="{00000000-0005-0000-0000-00006D050000}"/>
    <cellStyle name="Currency 2 2 2 2 2 2 3 2" xfId="1390" xr:uid="{00000000-0005-0000-0000-00006E050000}"/>
    <cellStyle name="Currency 2 2 2 2 2 2 3 3" xfId="1391" xr:uid="{00000000-0005-0000-0000-00006F050000}"/>
    <cellStyle name="Currency 2 2 2 2 2 2 4" xfId="1392" xr:uid="{00000000-0005-0000-0000-000070050000}"/>
    <cellStyle name="Currency 2 2 2 2 2 2 4 2" xfId="1393" xr:uid="{00000000-0005-0000-0000-000071050000}"/>
    <cellStyle name="Currency 2 2 2 2 2 2 4 2 2" xfId="1394" xr:uid="{00000000-0005-0000-0000-000072050000}"/>
    <cellStyle name="Currency 2 2 2 2 2 2 4 3" xfId="1395" xr:uid="{00000000-0005-0000-0000-000073050000}"/>
    <cellStyle name="Currency 2 2 2 2 2 2 5" xfId="1396" xr:uid="{00000000-0005-0000-0000-000074050000}"/>
    <cellStyle name="Currency 2 2 2 2 2 2 5 2" xfId="1397" xr:uid="{00000000-0005-0000-0000-000075050000}"/>
    <cellStyle name="Currency 2 2 2 2 2 2 5 2 2" xfId="1398" xr:uid="{00000000-0005-0000-0000-000076050000}"/>
    <cellStyle name="Currency 2 2 2 2 2 2 5 3" xfId="1399" xr:uid="{00000000-0005-0000-0000-000077050000}"/>
    <cellStyle name="Currency 2 2 2 2 2 2 6" xfId="1400" xr:uid="{00000000-0005-0000-0000-000078050000}"/>
    <cellStyle name="Currency 2 2 2 2 2 2 6 2" xfId="1401" xr:uid="{00000000-0005-0000-0000-000079050000}"/>
    <cellStyle name="Currency 2 2 2 2 2 2 6 2 2" xfId="1402" xr:uid="{00000000-0005-0000-0000-00007A050000}"/>
    <cellStyle name="Currency 2 2 2 2 2 2 6 3" xfId="1403" xr:uid="{00000000-0005-0000-0000-00007B050000}"/>
    <cellStyle name="Currency 2 2 2 2 2 2 7" xfId="1404" xr:uid="{00000000-0005-0000-0000-00007C050000}"/>
    <cellStyle name="Currency 2 2 2 2 2 2 7 2" xfId="1405" xr:uid="{00000000-0005-0000-0000-00007D050000}"/>
    <cellStyle name="Currency 2 2 2 2 2 2 8" xfId="1406" xr:uid="{00000000-0005-0000-0000-00007E050000}"/>
    <cellStyle name="Currency 2 2 2 2 2 2 8 2" xfId="1407" xr:uid="{00000000-0005-0000-0000-00007F050000}"/>
    <cellStyle name="Currency 2 2 2 2 2 2 9" xfId="1408" xr:uid="{00000000-0005-0000-0000-000080050000}"/>
    <cellStyle name="Currency 2 2 2 2 2 3" xfId="1409" xr:uid="{00000000-0005-0000-0000-000081050000}"/>
    <cellStyle name="Currency 2 2 2 2 2 3 2" xfId="1410" xr:uid="{00000000-0005-0000-0000-000082050000}"/>
    <cellStyle name="Currency 2 2 2 2 2 3 3" xfId="1411" xr:uid="{00000000-0005-0000-0000-000083050000}"/>
    <cellStyle name="Currency 2 2 2 2 2 3 3 2" xfId="1412" xr:uid="{00000000-0005-0000-0000-000084050000}"/>
    <cellStyle name="Currency 2 2 2 2 2 3 3 3" xfId="1413" xr:uid="{00000000-0005-0000-0000-000085050000}"/>
    <cellStyle name="Currency 2 2 2 2 2 3 4" xfId="1414" xr:uid="{00000000-0005-0000-0000-000086050000}"/>
    <cellStyle name="Currency 2 2 2 2 2 3 4 2" xfId="1415" xr:uid="{00000000-0005-0000-0000-000087050000}"/>
    <cellStyle name="Currency 2 2 2 2 2 3 4 2 2" xfId="1416" xr:uid="{00000000-0005-0000-0000-000088050000}"/>
    <cellStyle name="Currency 2 2 2 2 2 3 4 3" xfId="1417" xr:uid="{00000000-0005-0000-0000-000089050000}"/>
    <cellStyle name="Currency 2 2 2 2 2 3 5" xfId="1418" xr:uid="{00000000-0005-0000-0000-00008A050000}"/>
    <cellStyle name="Currency 2 2 2 2 2 3 5 2" xfId="1419" xr:uid="{00000000-0005-0000-0000-00008B050000}"/>
    <cellStyle name="Currency 2 2 2 2 2 3 5 2 2" xfId="1420" xr:uid="{00000000-0005-0000-0000-00008C050000}"/>
    <cellStyle name="Currency 2 2 2 2 2 3 5 3" xfId="1421" xr:uid="{00000000-0005-0000-0000-00008D050000}"/>
    <cellStyle name="Currency 2 2 2 2 2 3 6" xfId="1422" xr:uid="{00000000-0005-0000-0000-00008E050000}"/>
    <cellStyle name="Currency 2 2 2 2 2 3 6 2" xfId="1423" xr:uid="{00000000-0005-0000-0000-00008F050000}"/>
    <cellStyle name="Currency 2 2 2 2 2 3 6 2 2" xfId="1424" xr:uid="{00000000-0005-0000-0000-000090050000}"/>
    <cellStyle name="Currency 2 2 2 2 2 3 6 3" xfId="1425" xr:uid="{00000000-0005-0000-0000-000091050000}"/>
    <cellStyle name="Currency 2 2 2 2 2 3 7" xfId="1426" xr:uid="{00000000-0005-0000-0000-000092050000}"/>
    <cellStyle name="Currency 2 2 2 2 2 3 7 2" xfId="1427" xr:uid="{00000000-0005-0000-0000-000093050000}"/>
    <cellStyle name="Currency 2 2 2 2 2 3 8" xfId="1428" xr:uid="{00000000-0005-0000-0000-000094050000}"/>
    <cellStyle name="Currency 2 2 2 2 2 3 8 2" xfId="1429" xr:uid="{00000000-0005-0000-0000-000095050000}"/>
    <cellStyle name="Currency 2 2 2 2 2 3 9" xfId="1430" xr:uid="{00000000-0005-0000-0000-000096050000}"/>
    <cellStyle name="Currency 2 2 2 2 2 4" xfId="1431" xr:uid="{00000000-0005-0000-0000-000097050000}"/>
    <cellStyle name="Currency 2 2 2 2 2 4 2" xfId="1432" xr:uid="{00000000-0005-0000-0000-000098050000}"/>
    <cellStyle name="Currency 2 2 2 2 2 4 3" xfId="1433" xr:uid="{00000000-0005-0000-0000-000099050000}"/>
    <cellStyle name="Currency 2 2 2 2 2 4 3 2" xfId="1434" xr:uid="{00000000-0005-0000-0000-00009A050000}"/>
    <cellStyle name="Currency 2 2 2 2 2 4 3 2 2" xfId="1435" xr:uid="{00000000-0005-0000-0000-00009B050000}"/>
    <cellStyle name="Currency 2 2 2 2 2 4 3 3" xfId="1436" xr:uid="{00000000-0005-0000-0000-00009C050000}"/>
    <cellStyle name="Currency 2 2 2 2 2 4 4" xfId="1437" xr:uid="{00000000-0005-0000-0000-00009D050000}"/>
    <cellStyle name="Currency 2 2 2 2 2 4 4 2" xfId="1438" xr:uid="{00000000-0005-0000-0000-00009E050000}"/>
    <cellStyle name="Currency 2 2 2 2 2 4 4 2 2" xfId="1439" xr:uid="{00000000-0005-0000-0000-00009F050000}"/>
    <cellStyle name="Currency 2 2 2 2 2 4 4 3" xfId="1440" xr:uid="{00000000-0005-0000-0000-0000A0050000}"/>
    <cellStyle name="Currency 2 2 2 2 2 4 5" xfId="1441" xr:uid="{00000000-0005-0000-0000-0000A1050000}"/>
    <cellStyle name="Currency 2 2 2 2 2 4 5 2" xfId="1442" xr:uid="{00000000-0005-0000-0000-0000A2050000}"/>
    <cellStyle name="Currency 2 2 2 2 2 4 5 2 2" xfId="1443" xr:uid="{00000000-0005-0000-0000-0000A3050000}"/>
    <cellStyle name="Currency 2 2 2 2 2 4 5 3" xfId="1444" xr:uid="{00000000-0005-0000-0000-0000A4050000}"/>
    <cellStyle name="Currency 2 2 2 2 2 4 6" xfId="1445" xr:uid="{00000000-0005-0000-0000-0000A5050000}"/>
    <cellStyle name="Currency 2 2 2 2 2 4 6 2" xfId="1446" xr:uid="{00000000-0005-0000-0000-0000A6050000}"/>
    <cellStyle name="Currency 2 2 2 2 2 4 7" xfId="1447" xr:uid="{00000000-0005-0000-0000-0000A7050000}"/>
    <cellStyle name="Currency 2 2 2 2 2 4 7 2" xfId="1448" xr:uid="{00000000-0005-0000-0000-0000A8050000}"/>
    <cellStyle name="Currency 2 2 2 2 2 4 8" xfId="1449" xr:uid="{00000000-0005-0000-0000-0000A9050000}"/>
    <cellStyle name="Currency 2 2 2 2 2 4 9" xfId="1450" xr:uid="{00000000-0005-0000-0000-0000AA050000}"/>
    <cellStyle name="Currency 2 2 2 2 2 5" xfId="1451" xr:uid="{00000000-0005-0000-0000-0000AB050000}"/>
    <cellStyle name="Currency 2 2 2 2 2 5 2" xfId="1452" xr:uid="{00000000-0005-0000-0000-0000AC050000}"/>
    <cellStyle name="Currency 2 2 2 2 2 5 3" xfId="1453" xr:uid="{00000000-0005-0000-0000-0000AD050000}"/>
    <cellStyle name="Currency 2 2 2 2 2 6" xfId="1454" xr:uid="{00000000-0005-0000-0000-0000AE050000}"/>
    <cellStyle name="Currency 2 2 2 2 2 6 2" xfId="1455" xr:uid="{00000000-0005-0000-0000-0000AF050000}"/>
    <cellStyle name="Currency 2 2 2 2 2 6 2 2" xfId="1456" xr:uid="{00000000-0005-0000-0000-0000B0050000}"/>
    <cellStyle name="Currency 2 2 2 2 2 6 2 2 2" xfId="1457" xr:uid="{00000000-0005-0000-0000-0000B1050000}"/>
    <cellStyle name="Currency 2 2 2 2 2 6 2 3" xfId="1458" xr:uid="{00000000-0005-0000-0000-0000B2050000}"/>
    <cellStyle name="Currency 2 2 2 2 2 6 3" xfId="1459" xr:uid="{00000000-0005-0000-0000-0000B3050000}"/>
    <cellStyle name="Currency 2 2 2 2 2 6 3 2" xfId="1460" xr:uid="{00000000-0005-0000-0000-0000B4050000}"/>
    <cellStyle name="Currency 2 2 2 2 2 6 3 2 2" xfId="1461" xr:uid="{00000000-0005-0000-0000-0000B5050000}"/>
    <cellStyle name="Currency 2 2 2 2 2 6 3 3" xfId="1462" xr:uid="{00000000-0005-0000-0000-0000B6050000}"/>
    <cellStyle name="Currency 2 2 2 2 2 6 4" xfId="1463" xr:uid="{00000000-0005-0000-0000-0000B7050000}"/>
    <cellStyle name="Currency 2 2 2 2 2 6 4 2" xfId="1464" xr:uid="{00000000-0005-0000-0000-0000B8050000}"/>
    <cellStyle name="Currency 2 2 2 2 2 6 4 2 2" xfId="1465" xr:uid="{00000000-0005-0000-0000-0000B9050000}"/>
    <cellStyle name="Currency 2 2 2 2 2 6 4 3" xfId="1466" xr:uid="{00000000-0005-0000-0000-0000BA050000}"/>
    <cellStyle name="Currency 2 2 2 2 2 6 5" xfId="1467" xr:uid="{00000000-0005-0000-0000-0000BB050000}"/>
    <cellStyle name="Currency 2 2 2 2 2 6 5 2" xfId="1468" xr:uid="{00000000-0005-0000-0000-0000BC050000}"/>
    <cellStyle name="Currency 2 2 2 2 2 6 6" xfId="1469" xr:uid="{00000000-0005-0000-0000-0000BD050000}"/>
    <cellStyle name="Currency 2 2 2 2 2 6 6 2" xfId="1470" xr:uid="{00000000-0005-0000-0000-0000BE050000}"/>
    <cellStyle name="Currency 2 2 2 2 2 6 7" xfId="1471" xr:uid="{00000000-0005-0000-0000-0000BF050000}"/>
    <cellStyle name="Currency 2 2 2 2 2 7" xfId="1472" xr:uid="{00000000-0005-0000-0000-0000C0050000}"/>
    <cellStyle name="Currency 2 2 2 2 2 7 2" xfId="1473" xr:uid="{00000000-0005-0000-0000-0000C1050000}"/>
    <cellStyle name="Currency 2 2 2 2 2 7 2 2" xfId="1474" xr:uid="{00000000-0005-0000-0000-0000C2050000}"/>
    <cellStyle name="Currency 2 2 2 2 2 7 3" xfId="1475" xr:uid="{00000000-0005-0000-0000-0000C3050000}"/>
    <cellStyle name="Currency 2 2 2 2 2 8" xfId="1476" xr:uid="{00000000-0005-0000-0000-0000C4050000}"/>
    <cellStyle name="Currency 2 2 2 2 2 8 2" xfId="1477" xr:uid="{00000000-0005-0000-0000-0000C5050000}"/>
    <cellStyle name="Currency 2 2 2 2 2 8 2 2" xfId="1478" xr:uid="{00000000-0005-0000-0000-0000C6050000}"/>
    <cellStyle name="Currency 2 2 2 2 2 8 3" xfId="1479" xr:uid="{00000000-0005-0000-0000-0000C7050000}"/>
    <cellStyle name="Currency 2 2 2 2 3" xfId="1480" xr:uid="{00000000-0005-0000-0000-0000C8050000}"/>
    <cellStyle name="Currency 2 2 2 2 3 10" xfId="1481" xr:uid="{00000000-0005-0000-0000-0000C9050000}"/>
    <cellStyle name="Currency 2 2 2 2 3 2" xfId="1482" xr:uid="{00000000-0005-0000-0000-0000CA050000}"/>
    <cellStyle name="Currency 2 2 2 2 3 2 2" xfId="1483" xr:uid="{00000000-0005-0000-0000-0000CB050000}"/>
    <cellStyle name="Currency 2 2 2 2 3 2 3" xfId="1484" xr:uid="{00000000-0005-0000-0000-0000CC050000}"/>
    <cellStyle name="Currency 2 2 2 2 3 2 3 2" xfId="1485" xr:uid="{00000000-0005-0000-0000-0000CD050000}"/>
    <cellStyle name="Currency 2 2 2 2 3 2 3 3" xfId="1486" xr:uid="{00000000-0005-0000-0000-0000CE050000}"/>
    <cellStyle name="Currency 2 2 2 2 3 2 4" xfId="1487" xr:uid="{00000000-0005-0000-0000-0000CF050000}"/>
    <cellStyle name="Currency 2 2 2 2 3 2 4 2" xfId="1488" xr:uid="{00000000-0005-0000-0000-0000D0050000}"/>
    <cellStyle name="Currency 2 2 2 2 3 2 4 2 2" xfId="1489" xr:uid="{00000000-0005-0000-0000-0000D1050000}"/>
    <cellStyle name="Currency 2 2 2 2 3 2 4 3" xfId="1490" xr:uid="{00000000-0005-0000-0000-0000D2050000}"/>
    <cellStyle name="Currency 2 2 2 2 3 2 5" xfId="1491" xr:uid="{00000000-0005-0000-0000-0000D3050000}"/>
    <cellStyle name="Currency 2 2 2 2 3 2 5 2" xfId="1492" xr:uid="{00000000-0005-0000-0000-0000D4050000}"/>
    <cellStyle name="Currency 2 2 2 2 3 2 5 2 2" xfId="1493" xr:uid="{00000000-0005-0000-0000-0000D5050000}"/>
    <cellStyle name="Currency 2 2 2 2 3 2 5 3" xfId="1494" xr:uid="{00000000-0005-0000-0000-0000D6050000}"/>
    <cellStyle name="Currency 2 2 2 2 3 2 6" xfId="1495" xr:uid="{00000000-0005-0000-0000-0000D7050000}"/>
    <cellStyle name="Currency 2 2 2 2 3 2 6 2" xfId="1496" xr:uid="{00000000-0005-0000-0000-0000D8050000}"/>
    <cellStyle name="Currency 2 2 2 2 3 2 6 2 2" xfId="1497" xr:uid="{00000000-0005-0000-0000-0000D9050000}"/>
    <cellStyle name="Currency 2 2 2 2 3 2 6 3" xfId="1498" xr:uid="{00000000-0005-0000-0000-0000DA050000}"/>
    <cellStyle name="Currency 2 2 2 2 3 2 7" xfId="1499" xr:uid="{00000000-0005-0000-0000-0000DB050000}"/>
    <cellStyle name="Currency 2 2 2 2 3 2 7 2" xfId="1500" xr:uid="{00000000-0005-0000-0000-0000DC050000}"/>
    <cellStyle name="Currency 2 2 2 2 3 2 8" xfId="1501" xr:uid="{00000000-0005-0000-0000-0000DD050000}"/>
    <cellStyle name="Currency 2 2 2 2 3 2 8 2" xfId="1502" xr:uid="{00000000-0005-0000-0000-0000DE050000}"/>
    <cellStyle name="Currency 2 2 2 2 3 2 9" xfId="1503" xr:uid="{00000000-0005-0000-0000-0000DF050000}"/>
    <cellStyle name="Currency 2 2 2 2 3 3" xfId="1504" xr:uid="{00000000-0005-0000-0000-0000E0050000}"/>
    <cellStyle name="Currency 2 2 2 2 3 4" xfId="1505" xr:uid="{00000000-0005-0000-0000-0000E1050000}"/>
    <cellStyle name="Currency 2 2 2 2 3 4 2" xfId="1506" xr:uid="{00000000-0005-0000-0000-0000E2050000}"/>
    <cellStyle name="Currency 2 2 2 2 3 4 3" xfId="1507" xr:uid="{00000000-0005-0000-0000-0000E3050000}"/>
    <cellStyle name="Currency 2 2 2 2 3 5" xfId="1508" xr:uid="{00000000-0005-0000-0000-0000E4050000}"/>
    <cellStyle name="Currency 2 2 2 2 3 5 2" xfId="1509" xr:uid="{00000000-0005-0000-0000-0000E5050000}"/>
    <cellStyle name="Currency 2 2 2 2 3 5 2 2" xfId="1510" xr:uid="{00000000-0005-0000-0000-0000E6050000}"/>
    <cellStyle name="Currency 2 2 2 2 3 5 3" xfId="1511" xr:uid="{00000000-0005-0000-0000-0000E7050000}"/>
    <cellStyle name="Currency 2 2 2 2 3 6" xfId="1512" xr:uid="{00000000-0005-0000-0000-0000E8050000}"/>
    <cellStyle name="Currency 2 2 2 2 3 6 2" xfId="1513" xr:uid="{00000000-0005-0000-0000-0000E9050000}"/>
    <cellStyle name="Currency 2 2 2 2 3 6 2 2" xfId="1514" xr:uid="{00000000-0005-0000-0000-0000EA050000}"/>
    <cellStyle name="Currency 2 2 2 2 3 6 3" xfId="1515" xr:uid="{00000000-0005-0000-0000-0000EB050000}"/>
    <cellStyle name="Currency 2 2 2 2 3 7" xfId="1516" xr:uid="{00000000-0005-0000-0000-0000EC050000}"/>
    <cellStyle name="Currency 2 2 2 2 3 7 2" xfId="1517" xr:uid="{00000000-0005-0000-0000-0000ED050000}"/>
    <cellStyle name="Currency 2 2 2 2 3 7 2 2" xfId="1518" xr:uid="{00000000-0005-0000-0000-0000EE050000}"/>
    <cellStyle name="Currency 2 2 2 2 3 7 3" xfId="1519" xr:uid="{00000000-0005-0000-0000-0000EF050000}"/>
    <cellStyle name="Currency 2 2 2 2 3 8" xfId="1520" xr:uid="{00000000-0005-0000-0000-0000F0050000}"/>
    <cellStyle name="Currency 2 2 2 2 3 8 2" xfId="1521" xr:uid="{00000000-0005-0000-0000-0000F1050000}"/>
    <cellStyle name="Currency 2 2 2 2 3 9" xfId="1522" xr:uid="{00000000-0005-0000-0000-0000F2050000}"/>
    <cellStyle name="Currency 2 2 2 2 3 9 2" xfId="1523" xr:uid="{00000000-0005-0000-0000-0000F3050000}"/>
    <cellStyle name="Currency 2 2 2 2 4" xfId="1524" xr:uid="{00000000-0005-0000-0000-0000F4050000}"/>
    <cellStyle name="Currency 2 2 2 2 4 2" xfId="1525" xr:uid="{00000000-0005-0000-0000-0000F5050000}"/>
    <cellStyle name="Currency 2 2 2 2 4 2 10" xfId="1526" xr:uid="{00000000-0005-0000-0000-0000F6050000}"/>
    <cellStyle name="Currency 2 2 2 2 4 2 2" xfId="1527" xr:uid="{00000000-0005-0000-0000-0000F7050000}"/>
    <cellStyle name="Currency 2 2 2 2 4 2 3" xfId="1528" xr:uid="{00000000-0005-0000-0000-0000F8050000}"/>
    <cellStyle name="Currency 2 2 2 2 4 2 4" xfId="1529" xr:uid="{00000000-0005-0000-0000-0000F9050000}"/>
    <cellStyle name="Currency 2 2 2 2 4 2 4 2" xfId="1530" xr:uid="{00000000-0005-0000-0000-0000FA050000}"/>
    <cellStyle name="Currency 2 2 2 2 4 2 4 2 2" xfId="1531" xr:uid="{00000000-0005-0000-0000-0000FB050000}"/>
    <cellStyle name="Currency 2 2 2 2 4 2 4 3" xfId="1532" xr:uid="{00000000-0005-0000-0000-0000FC050000}"/>
    <cellStyle name="Currency 2 2 2 2 4 2 5" xfId="1533" xr:uid="{00000000-0005-0000-0000-0000FD050000}"/>
    <cellStyle name="Currency 2 2 2 2 4 2 5 2" xfId="1534" xr:uid="{00000000-0005-0000-0000-0000FE050000}"/>
    <cellStyle name="Currency 2 2 2 2 4 2 5 2 2" xfId="1535" xr:uid="{00000000-0005-0000-0000-0000FF050000}"/>
    <cellStyle name="Currency 2 2 2 2 4 2 5 3" xfId="1536" xr:uid="{00000000-0005-0000-0000-000000060000}"/>
    <cellStyle name="Currency 2 2 2 2 4 2 6" xfId="1537" xr:uid="{00000000-0005-0000-0000-000001060000}"/>
    <cellStyle name="Currency 2 2 2 2 4 2 6 2" xfId="1538" xr:uid="{00000000-0005-0000-0000-000002060000}"/>
    <cellStyle name="Currency 2 2 2 2 4 2 6 2 2" xfId="1539" xr:uid="{00000000-0005-0000-0000-000003060000}"/>
    <cellStyle name="Currency 2 2 2 2 4 2 6 3" xfId="1540" xr:uid="{00000000-0005-0000-0000-000004060000}"/>
    <cellStyle name="Currency 2 2 2 2 4 2 7" xfId="1541" xr:uid="{00000000-0005-0000-0000-000005060000}"/>
    <cellStyle name="Currency 2 2 2 2 4 2 7 2" xfId="1542" xr:uid="{00000000-0005-0000-0000-000006060000}"/>
    <cellStyle name="Currency 2 2 2 2 4 2 8" xfId="1543" xr:uid="{00000000-0005-0000-0000-000007060000}"/>
    <cellStyle name="Currency 2 2 2 2 4 2 8 2" xfId="1544" xr:uid="{00000000-0005-0000-0000-000008060000}"/>
    <cellStyle name="Currency 2 2 2 2 4 2 9" xfId="1545" xr:uid="{00000000-0005-0000-0000-000009060000}"/>
    <cellStyle name="Currency 2 2 2 2 4 3" xfId="1546" xr:uid="{00000000-0005-0000-0000-00000A060000}"/>
    <cellStyle name="Currency 2 2 2 2 4 4" xfId="1547" xr:uid="{00000000-0005-0000-0000-00000B060000}"/>
    <cellStyle name="Currency 2 2 2 2 4 4 2" xfId="1548" xr:uid="{00000000-0005-0000-0000-00000C060000}"/>
    <cellStyle name="Currency 2 2 2 2 4 4 2 2" xfId="1549" xr:uid="{00000000-0005-0000-0000-00000D060000}"/>
    <cellStyle name="Currency 2 2 2 2 4 4 3" xfId="1550" xr:uid="{00000000-0005-0000-0000-00000E060000}"/>
    <cellStyle name="Currency 2 2 2 2 4 5" xfId="1551" xr:uid="{00000000-0005-0000-0000-00000F060000}"/>
    <cellStyle name="Currency 2 2 2 2 4 5 2" xfId="1552" xr:uid="{00000000-0005-0000-0000-000010060000}"/>
    <cellStyle name="Currency 2 2 2 2 4 5 2 2" xfId="1553" xr:uid="{00000000-0005-0000-0000-000011060000}"/>
    <cellStyle name="Currency 2 2 2 2 4 5 3" xfId="1554" xr:uid="{00000000-0005-0000-0000-000012060000}"/>
    <cellStyle name="Currency 2 2 2 2 5" xfId="1555" xr:uid="{00000000-0005-0000-0000-000013060000}"/>
    <cellStyle name="Currency 2 2 2 2 5 2" xfId="1556" xr:uid="{00000000-0005-0000-0000-000014060000}"/>
    <cellStyle name="Currency 2 2 2 2 5 3" xfId="1557" xr:uid="{00000000-0005-0000-0000-000015060000}"/>
    <cellStyle name="Currency 2 2 2 2 5 3 2" xfId="1558" xr:uid="{00000000-0005-0000-0000-000016060000}"/>
    <cellStyle name="Currency 2 2 2 2 5 3 3" xfId="1559" xr:uid="{00000000-0005-0000-0000-000017060000}"/>
    <cellStyle name="Currency 2 2 2 2 5 4" xfId="1560" xr:uid="{00000000-0005-0000-0000-000018060000}"/>
    <cellStyle name="Currency 2 2 2 2 5 4 2" xfId="1561" xr:uid="{00000000-0005-0000-0000-000019060000}"/>
    <cellStyle name="Currency 2 2 2 2 5 4 2 2" xfId="1562" xr:uid="{00000000-0005-0000-0000-00001A060000}"/>
    <cellStyle name="Currency 2 2 2 2 5 4 3" xfId="1563" xr:uid="{00000000-0005-0000-0000-00001B060000}"/>
    <cellStyle name="Currency 2 2 2 2 5 5" xfId="1564" xr:uid="{00000000-0005-0000-0000-00001C060000}"/>
    <cellStyle name="Currency 2 2 2 2 5 5 2" xfId="1565" xr:uid="{00000000-0005-0000-0000-00001D060000}"/>
    <cellStyle name="Currency 2 2 2 2 5 5 2 2" xfId="1566" xr:uid="{00000000-0005-0000-0000-00001E060000}"/>
    <cellStyle name="Currency 2 2 2 2 5 5 3" xfId="1567" xr:uid="{00000000-0005-0000-0000-00001F060000}"/>
    <cellStyle name="Currency 2 2 2 2 5 6" xfId="1568" xr:uid="{00000000-0005-0000-0000-000020060000}"/>
    <cellStyle name="Currency 2 2 2 2 5 6 2" xfId="1569" xr:uid="{00000000-0005-0000-0000-000021060000}"/>
    <cellStyle name="Currency 2 2 2 2 5 6 2 2" xfId="1570" xr:uid="{00000000-0005-0000-0000-000022060000}"/>
    <cellStyle name="Currency 2 2 2 2 5 6 3" xfId="1571" xr:uid="{00000000-0005-0000-0000-000023060000}"/>
    <cellStyle name="Currency 2 2 2 2 5 7" xfId="1572" xr:uid="{00000000-0005-0000-0000-000024060000}"/>
    <cellStyle name="Currency 2 2 2 2 5 7 2" xfId="1573" xr:uid="{00000000-0005-0000-0000-000025060000}"/>
    <cellStyle name="Currency 2 2 2 2 5 8" xfId="1574" xr:uid="{00000000-0005-0000-0000-000026060000}"/>
    <cellStyle name="Currency 2 2 2 2 5 8 2" xfId="1575" xr:uid="{00000000-0005-0000-0000-000027060000}"/>
    <cellStyle name="Currency 2 2 2 2 5 9" xfId="1576" xr:uid="{00000000-0005-0000-0000-000028060000}"/>
    <cellStyle name="Currency 2 2 2 2 6" xfId="1577" xr:uid="{00000000-0005-0000-0000-000029060000}"/>
    <cellStyle name="Currency 2 2 2 2 6 2" xfId="1578" xr:uid="{00000000-0005-0000-0000-00002A060000}"/>
    <cellStyle name="Currency 2 2 2 2 6 3" xfId="1579" xr:uid="{00000000-0005-0000-0000-00002B060000}"/>
    <cellStyle name="Currency 2 2 2 2 7" xfId="1580" xr:uid="{00000000-0005-0000-0000-00002C060000}"/>
    <cellStyle name="Currency 2 2 2 2 8" xfId="1581" xr:uid="{00000000-0005-0000-0000-00002D060000}"/>
    <cellStyle name="Currency 2 2 2 2 8 2" xfId="1582" xr:uid="{00000000-0005-0000-0000-00002E060000}"/>
    <cellStyle name="Currency 2 2 2 2 8 2 2" xfId="1583" xr:uid="{00000000-0005-0000-0000-00002F060000}"/>
    <cellStyle name="Currency 2 2 2 2 8 3" xfId="1584" xr:uid="{00000000-0005-0000-0000-000030060000}"/>
    <cellStyle name="Currency 2 2 2 2 8 4" xfId="1585" xr:uid="{00000000-0005-0000-0000-000031060000}"/>
    <cellStyle name="Currency 2 2 2 2 9" xfId="1586" xr:uid="{00000000-0005-0000-0000-000032060000}"/>
    <cellStyle name="Currency 2 2 2 2 9 2" xfId="1587" xr:uid="{00000000-0005-0000-0000-000033060000}"/>
    <cellStyle name="Currency 2 2 2 2 9 2 2" xfId="1588" xr:uid="{00000000-0005-0000-0000-000034060000}"/>
    <cellStyle name="Currency 2 2 2 2 9 3" xfId="1589" xr:uid="{00000000-0005-0000-0000-000035060000}"/>
    <cellStyle name="Currency 2 2 2 3" xfId="1590" xr:uid="{00000000-0005-0000-0000-000036060000}"/>
    <cellStyle name="Currency 2 2 2 3 10" xfId="1591" xr:uid="{00000000-0005-0000-0000-000037060000}"/>
    <cellStyle name="Currency 2 2 2 3 10 2" xfId="1592" xr:uid="{00000000-0005-0000-0000-000038060000}"/>
    <cellStyle name="Currency 2 2 2 3 10 2 2" xfId="1593" xr:uid="{00000000-0005-0000-0000-000039060000}"/>
    <cellStyle name="Currency 2 2 2 3 10 3" xfId="1594" xr:uid="{00000000-0005-0000-0000-00003A060000}"/>
    <cellStyle name="Currency 2 2 2 3 11" xfId="1595" xr:uid="{00000000-0005-0000-0000-00003B060000}"/>
    <cellStyle name="Currency 2 2 2 3 11 2" xfId="1596" xr:uid="{00000000-0005-0000-0000-00003C060000}"/>
    <cellStyle name="Currency 2 2 2 3 12" xfId="1597" xr:uid="{00000000-0005-0000-0000-00003D060000}"/>
    <cellStyle name="Currency 2 2 2 3 12 2" xfId="1598" xr:uid="{00000000-0005-0000-0000-00003E060000}"/>
    <cellStyle name="Currency 2 2 2 3 13" xfId="1599" xr:uid="{00000000-0005-0000-0000-00003F060000}"/>
    <cellStyle name="Currency 2 2 2 3 14" xfId="1600" xr:uid="{00000000-0005-0000-0000-000040060000}"/>
    <cellStyle name="Currency 2 2 2 3 15" xfId="1601" xr:uid="{00000000-0005-0000-0000-000041060000}"/>
    <cellStyle name="Currency 2 2 2 3 2" xfId="1602" xr:uid="{00000000-0005-0000-0000-000042060000}"/>
    <cellStyle name="Currency 2 2 2 3 2 2" xfId="1603" xr:uid="{00000000-0005-0000-0000-000043060000}"/>
    <cellStyle name="Currency 2 2 2 3 2 2 2" xfId="1604" xr:uid="{00000000-0005-0000-0000-000044060000}"/>
    <cellStyle name="Currency 2 2 2 3 2 2 3" xfId="1605" xr:uid="{00000000-0005-0000-0000-000045060000}"/>
    <cellStyle name="Currency 2 2 2 3 2 2 3 2" xfId="1606" xr:uid="{00000000-0005-0000-0000-000046060000}"/>
    <cellStyle name="Currency 2 2 2 3 2 2 3 3" xfId="1607" xr:uid="{00000000-0005-0000-0000-000047060000}"/>
    <cellStyle name="Currency 2 2 2 3 2 2 4" xfId="1608" xr:uid="{00000000-0005-0000-0000-000048060000}"/>
    <cellStyle name="Currency 2 2 2 3 2 2 4 2" xfId="1609" xr:uid="{00000000-0005-0000-0000-000049060000}"/>
    <cellStyle name="Currency 2 2 2 3 2 2 4 2 2" xfId="1610" xr:uid="{00000000-0005-0000-0000-00004A060000}"/>
    <cellStyle name="Currency 2 2 2 3 2 2 4 3" xfId="1611" xr:uid="{00000000-0005-0000-0000-00004B060000}"/>
    <cellStyle name="Currency 2 2 2 3 2 2 5" xfId="1612" xr:uid="{00000000-0005-0000-0000-00004C060000}"/>
    <cellStyle name="Currency 2 2 2 3 2 2 5 2" xfId="1613" xr:uid="{00000000-0005-0000-0000-00004D060000}"/>
    <cellStyle name="Currency 2 2 2 3 2 2 5 2 2" xfId="1614" xr:uid="{00000000-0005-0000-0000-00004E060000}"/>
    <cellStyle name="Currency 2 2 2 3 2 2 5 3" xfId="1615" xr:uid="{00000000-0005-0000-0000-00004F060000}"/>
    <cellStyle name="Currency 2 2 2 3 2 2 6" xfId="1616" xr:uid="{00000000-0005-0000-0000-000050060000}"/>
    <cellStyle name="Currency 2 2 2 3 2 2 6 2" xfId="1617" xr:uid="{00000000-0005-0000-0000-000051060000}"/>
    <cellStyle name="Currency 2 2 2 3 2 2 6 2 2" xfId="1618" xr:uid="{00000000-0005-0000-0000-000052060000}"/>
    <cellStyle name="Currency 2 2 2 3 2 2 6 3" xfId="1619" xr:uid="{00000000-0005-0000-0000-000053060000}"/>
    <cellStyle name="Currency 2 2 2 3 2 2 7" xfId="1620" xr:uid="{00000000-0005-0000-0000-000054060000}"/>
    <cellStyle name="Currency 2 2 2 3 2 2 7 2" xfId="1621" xr:uid="{00000000-0005-0000-0000-000055060000}"/>
    <cellStyle name="Currency 2 2 2 3 2 2 8" xfId="1622" xr:uid="{00000000-0005-0000-0000-000056060000}"/>
    <cellStyle name="Currency 2 2 2 3 2 2 8 2" xfId="1623" xr:uid="{00000000-0005-0000-0000-000057060000}"/>
    <cellStyle name="Currency 2 2 2 3 2 2 9" xfId="1624" xr:uid="{00000000-0005-0000-0000-000058060000}"/>
    <cellStyle name="Currency 2 2 2 3 2 3" xfId="1625" xr:uid="{00000000-0005-0000-0000-000059060000}"/>
    <cellStyle name="Currency 2 2 2 3 2 3 2" xfId="1626" xr:uid="{00000000-0005-0000-0000-00005A060000}"/>
    <cellStyle name="Currency 2 2 2 3 2 3 3" xfId="1627" xr:uid="{00000000-0005-0000-0000-00005B060000}"/>
    <cellStyle name="Currency 2 2 2 3 2 3 3 2" xfId="1628" xr:uid="{00000000-0005-0000-0000-00005C060000}"/>
    <cellStyle name="Currency 2 2 2 3 2 3 3 3" xfId="1629" xr:uid="{00000000-0005-0000-0000-00005D060000}"/>
    <cellStyle name="Currency 2 2 2 3 2 3 4" xfId="1630" xr:uid="{00000000-0005-0000-0000-00005E060000}"/>
    <cellStyle name="Currency 2 2 2 3 2 3 4 2" xfId="1631" xr:uid="{00000000-0005-0000-0000-00005F060000}"/>
    <cellStyle name="Currency 2 2 2 3 2 3 4 2 2" xfId="1632" xr:uid="{00000000-0005-0000-0000-000060060000}"/>
    <cellStyle name="Currency 2 2 2 3 2 3 4 3" xfId="1633" xr:uid="{00000000-0005-0000-0000-000061060000}"/>
    <cellStyle name="Currency 2 2 2 3 2 3 5" xfId="1634" xr:uid="{00000000-0005-0000-0000-000062060000}"/>
    <cellStyle name="Currency 2 2 2 3 2 3 5 2" xfId="1635" xr:uid="{00000000-0005-0000-0000-000063060000}"/>
    <cellStyle name="Currency 2 2 2 3 2 3 5 2 2" xfId="1636" xr:uid="{00000000-0005-0000-0000-000064060000}"/>
    <cellStyle name="Currency 2 2 2 3 2 3 5 3" xfId="1637" xr:uid="{00000000-0005-0000-0000-000065060000}"/>
    <cellStyle name="Currency 2 2 2 3 2 3 6" xfId="1638" xr:uid="{00000000-0005-0000-0000-000066060000}"/>
    <cellStyle name="Currency 2 2 2 3 2 3 6 2" xfId="1639" xr:uid="{00000000-0005-0000-0000-000067060000}"/>
    <cellStyle name="Currency 2 2 2 3 2 3 6 2 2" xfId="1640" xr:uid="{00000000-0005-0000-0000-000068060000}"/>
    <cellStyle name="Currency 2 2 2 3 2 3 6 3" xfId="1641" xr:uid="{00000000-0005-0000-0000-000069060000}"/>
    <cellStyle name="Currency 2 2 2 3 2 3 7" xfId="1642" xr:uid="{00000000-0005-0000-0000-00006A060000}"/>
    <cellStyle name="Currency 2 2 2 3 2 3 7 2" xfId="1643" xr:uid="{00000000-0005-0000-0000-00006B060000}"/>
    <cellStyle name="Currency 2 2 2 3 2 3 8" xfId="1644" xr:uid="{00000000-0005-0000-0000-00006C060000}"/>
    <cellStyle name="Currency 2 2 2 3 2 3 8 2" xfId="1645" xr:uid="{00000000-0005-0000-0000-00006D060000}"/>
    <cellStyle name="Currency 2 2 2 3 2 3 9" xfId="1646" xr:uid="{00000000-0005-0000-0000-00006E060000}"/>
    <cellStyle name="Currency 2 2 2 3 2 4" xfId="1647" xr:uid="{00000000-0005-0000-0000-00006F060000}"/>
    <cellStyle name="Currency 2 2 2 3 2 4 2" xfId="1648" xr:uid="{00000000-0005-0000-0000-000070060000}"/>
    <cellStyle name="Currency 2 2 2 3 2 4 3" xfId="1649" xr:uid="{00000000-0005-0000-0000-000071060000}"/>
    <cellStyle name="Currency 2 2 2 3 2 4 3 2" xfId="1650" xr:uid="{00000000-0005-0000-0000-000072060000}"/>
    <cellStyle name="Currency 2 2 2 3 2 4 3 2 2" xfId="1651" xr:uid="{00000000-0005-0000-0000-000073060000}"/>
    <cellStyle name="Currency 2 2 2 3 2 4 3 3" xfId="1652" xr:uid="{00000000-0005-0000-0000-000074060000}"/>
    <cellStyle name="Currency 2 2 2 3 2 4 4" xfId="1653" xr:uid="{00000000-0005-0000-0000-000075060000}"/>
    <cellStyle name="Currency 2 2 2 3 2 4 4 2" xfId="1654" xr:uid="{00000000-0005-0000-0000-000076060000}"/>
    <cellStyle name="Currency 2 2 2 3 2 4 4 2 2" xfId="1655" xr:uid="{00000000-0005-0000-0000-000077060000}"/>
    <cellStyle name="Currency 2 2 2 3 2 4 4 3" xfId="1656" xr:uid="{00000000-0005-0000-0000-000078060000}"/>
    <cellStyle name="Currency 2 2 2 3 2 4 5" xfId="1657" xr:uid="{00000000-0005-0000-0000-000079060000}"/>
    <cellStyle name="Currency 2 2 2 3 2 4 5 2" xfId="1658" xr:uid="{00000000-0005-0000-0000-00007A060000}"/>
    <cellStyle name="Currency 2 2 2 3 2 4 5 2 2" xfId="1659" xr:uid="{00000000-0005-0000-0000-00007B060000}"/>
    <cellStyle name="Currency 2 2 2 3 2 4 5 3" xfId="1660" xr:uid="{00000000-0005-0000-0000-00007C060000}"/>
    <cellStyle name="Currency 2 2 2 3 2 4 6" xfId="1661" xr:uid="{00000000-0005-0000-0000-00007D060000}"/>
    <cellStyle name="Currency 2 2 2 3 2 4 6 2" xfId="1662" xr:uid="{00000000-0005-0000-0000-00007E060000}"/>
    <cellStyle name="Currency 2 2 2 3 2 4 7" xfId="1663" xr:uid="{00000000-0005-0000-0000-00007F060000}"/>
    <cellStyle name="Currency 2 2 2 3 2 4 7 2" xfId="1664" xr:uid="{00000000-0005-0000-0000-000080060000}"/>
    <cellStyle name="Currency 2 2 2 3 2 4 8" xfId="1665" xr:uid="{00000000-0005-0000-0000-000081060000}"/>
    <cellStyle name="Currency 2 2 2 3 2 4 9" xfId="1666" xr:uid="{00000000-0005-0000-0000-000082060000}"/>
    <cellStyle name="Currency 2 2 2 3 2 5" xfId="1667" xr:uid="{00000000-0005-0000-0000-000083060000}"/>
    <cellStyle name="Currency 2 2 2 3 2 5 2" xfId="1668" xr:uid="{00000000-0005-0000-0000-000084060000}"/>
    <cellStyle name="Currency 2 2 2 3 2 5 3" xfId="1669" xr:uid="{00000000-0005-0000-0000-000085060000}"/>
    <cellStyle name="Currency 2 2 2 3 2 6" xfId="1670" xr:uid="{00000000-0005-0000-0000-000086060000}"/>
    <cellStyle name="Currency 2 2 2 3 2 6 2" xfId="1671" xr:uid="{00000000-0005-0000-0000-000087060000}"/>
    <cellStyle name="Currency 2 2 2 3 2 6 2 2" xfId="1672" xr:uid="{00000000-0005-0000-0000-000088060000}"/>
    <cellStyle name="Currency 2 2 2 3 2 6 2 2 2" xfId="1673" xr:uid="{00000000-0005-0000-0000-000089060000}"/>
    <cellStyle name="Currency 2 2 2 3 2 6 2 3" xfId="1674" xr:uid="{00000000-0005-0000-0000-00008A060000}"/>
    <cellStyle name="Currency 2 2 2 3 2 6 3" xfId="1675" xr:uid="{00000000-0005-0000-0000-00008B060000}"/>
    <cellStyle name="Currency 2 2 2 3 2 6 3 2" xfId="1676" xr:uid="{00000000-0005-0000-0000-00008C060000}"/>
    <cellStyle name="Currency 2 2 2 3 2 6 3 2 2" xfId="1677" xr:uid="{00000000-0005-0000-0000-00008D060000}"/>
    <cellStyle name="Currency 2 2 2 3 2 6 3 3" xfId="1678" xr:uid="{00000000-0005-0000-0000-00008E060000}"/>
    <cellStyle name="Currency 2 2 2 3 2 6 4" xfId="1679" xr:uid="{00000000-0005-0000-0000-00008F060000}"/>
    <cellStyle name="Currency 2 2 2 3 2 6 4 2" xfId="1680" xr:uid="{00000000-0005-0000-0000-000090060000}"/>
    <cellStyle name="Currency 2 2 2 3 2 6 4 2 2" xfId="1681" xr:uid="{00000000-0005-0000-0000-000091060000}"/>
    <cellStyle name="Currency 2 2 2 3 2 6 4 3" xfId="1682" xr:uid="{00000000-0005-0000-0000-000092060000}"/>
    <cellStyle name="Currency 2 2 2 3 2 6 5" xfId="1683" xr:uid="{00000000-0005-0000-0000-000093060000}"/>
    <cellStyle name="Currency 2 2 2 3 2 6 5 2" xfId="1684" xr:uid="{00000000-0005-0000-0000-000094060000}"/>
    <cellStyle name="Currency 2 2 2 3 2 6 6" xfId="1685" xr:uid="{00000000-0005-0000-0000-000095060000}"/>
    <cellStyle name="Currency 2 2 2 3 2 6 6 2" xfId="1686" xr:uid="{00000000-0005-0000-0000-000096060000}"/>
    <cellStyle name="Currency 2 2 2 3 2 6 7" xfId="1687" xr:uid="{00000000-0005-0000-0000-000097060000}"/>
    <cellStyle name="Currency 2 2 2 3 2 7" xfId="1688" xr:uid="{00000000-0005-0000-0000-000098060000}"/>
    <cellStyle name="Currency 2 2 2 3 2 7 2" xfId="1689" xr:uid="{00000000-0005-0000-0000-000099060000}"/>
    <cellStyle name="Currency 2 2 2 3 2 7 2 2" xfId="1690" xr:uid="{00000000-0005-0000-0000-00009A060000}"/>
    <cellStyle name="Currency 2 2 2 3 2 7 3" xfId="1691" xr:uid="{00000000-0005-0000-0000-00009B060000}"/>
    <cellStyle name="Currency 2 2 2 3 2 8" xfId="1692" xr:uid="{00000000-0005-0000-0000-00009C060000}"/>
    <cellStyle name="Currency 2 2 2 3 2 8 2" xfId="1693" xr:uid="{00000000-0005-0000-0000-00009D060000}"/>
    <cellStyle name="Currency 2 2 2 3 2 8 2 2" xfId="1694" xr:uid="{00000000-0005-0000-0000-00009E060000}"/>
    <cellStyle name="Currency 2 2 2 3 2 8 3" xfId="1695" xr:uid="{00000000-0005-0000-0000-00009F060000}"/>
    <cellStyle name="Currency 2 2 2 3 3" xfId="1696" xr:uid="{00000000-0005-0000-0000-0000A0060000}"/>
    <cellStyle name="Currency 2 2 2 3 3 10" xfId="1697" xr:uid="{00000000-0005-0000-0000-0000A1060000}"/>
    <cellStyle name="Currency 2 2 2 3 3 2" xfId="1698" xr:uid="{00000000-0005-0000-0000-0000A2060000}"/>
    <cellStyle name="Currency 2 2 2 3 3 2 2" xfId="1699" xr:uid="{00000000-0005-0000-0000-0000A3060000}"/>
    <cellStyle name="Currency 2 2 2 3 3 2 3" xfId="1700" xr:uid="{00000000-0005-0000-0000-0000A4060000}"/>
    <cellStyle name="Currency 2 2 2 3 3 2 3 2" xfId="1701" xr:uid="{00000000-0005-0000-0000-0000A5060000}"/>
    <cellStyle name="Currency 2 2 2 3 3 2 3 3" xfId="1702" xr:uid="{00000000-0005-0000-0000-0000A6060000}"/>
    <cellStyle name="Currency 2 2 2 3 3 2 4" xfId="1703" xr:uid="{00000000-0005-0000-0000-0000A7060000}"/>
    <cellStyle name="Currency 2 2 2 3 3 2 4 2" xfId="1704" xr:uid="{00000000-0005-0000-0000-0000A8060000}"/>
    <cellStyle name="Currency 2 2 2 3 3 2 4 2 2" xfId="1705" xr:uid="{00000000-0005-0000-0000-0000A9060000}"/>
    <cellStyle name="Currency 2 2 2 3 3 2 4 3" xfId="1706" xr:uid="{00000000-0005-0000-0000-0000AA060000}"/>
    <cellStyle name="Currency 2 2 2 3 3 2 5" xfId="1707" xr:uid="{00000000-0005-0000-0000-0000AB060000}"/>
    <cellStyle name="Currency 2 2 2 3 3 2 5 2" xfId="1708" xr:uid="{00000000-0005-0000-0000-0000AC060000}"/>
    <cellStyle name="Currency 2 2 2 3 3 2 5 2 2" xfId="1709" xr:uid="{00000000-0005-0000-0000-0000AD060000}"/>
    <cellStyle name="Currency 2 2 2 3 3 2 5 3" xfId="1710" xr:uid="{00000000-0005-0000-0000-0000AE060000}"/>
    <cellStyle name="Currency 2 2 2 3 3 2 6" xfId="1711" xr:uid="{00000000-0005-0000-0000-0000AF060000}"/>
    <cellStyle name="Currency 2 2 2 3 3 2 6 2" xfId="1712" xr:uid="{00000000-0005-0000-0000-0000B0060000}"/>
    <cellStyle name="Currency 2 2 2 3 3 2 6 2 2" xfId="1713" xr:uid="{00000000-0005-0000-0000-0000B1060000}"/>
    <cellStyle name="Currency 2 2 2 3 3 2 6 3" xfId="1714" xr:uid="{00000000-0005-0000-0000-0000B2060000}"/>
    <cellStyle name="Currency 2 2 2 3 3 2 7" xfId="1715" xr:uid="{00000000-0005-0000-0000-0000B3060000}"/>
    <cellStyle name="Currency 2 2 2 3 3 2 7 2" xfId="1716" xr:uid="{00000000-0005-0000-0000-0000B4060000}"/>
    <cellStyle name="Currency 2 2 2 3 3 2 8" xfId="1717" xr:uid="{00000000-0005-0000-0000-0000B5060000}"/>
    <cellStyle name="Currency 2 2 2 3 3 2 8 2" xfId="1718" xr:uid="{00000000-0005-0000-0000-0000B6060000}"/>
    <cellStyle name="Currency 2 2 2 3 3 2 9" xfId="1719" xr:uid="{00000000-0005-0000-0000-0000B7060000}"/>
    <cellStyle name="Currency 2 2 2 3 3 3" xfId="1720" xr:uid="{00000000-0005-0000-0000-0000B8060000}"/>
    <cellStyle name="Currency 2 2 2 3 3 4" xfId="1721" xr:uid="{00000000-0005-0000-0000-0000B9060000}"/>
    <cellStyle name="Currency 2 2 2 3 3 4 2" xfId="1722" xr:uid="{00000000-0005-0000-0000-0000BA060000}"/>
    <cellStyle name="Currency 2 2 2 3 3 4 3" xfId="1723" xr:uid="{00000000-0005-0000-0000-0000BB060000}"/>
    <cellStyle name="Currency 2 2 2 3 3 5" xfId="1724" xr:uid="{00000000-0005-0000-0000-0000BC060000}"/>
    <cellStyle name="Currency 2 2 2 3 3 5 2" xfId="1725" xr:uid="{00000000-0005-0000-0000-0000BD060000}"/>
    <cellStyle name="Currency 2 2 2 3 3 5 2 2" xfId="1726" xr:uid="{00000000-0005-0000-0000-0000BE060000}"/>
    <cellStyle name="Currency 2 2 2 3 3 5 3" xfId="1727" xr:uid="{00000000-0005-0000-0000-0000BF060000}"/>
    <cellStyle name="Currency 2 2 2 3 3 6" xfId="1728" xr:uid="{00000000-0005-0000-0000-0000C0060000}"/>
    <cellStyle name="Currency 2 2 2 3 3 6 2" xfId="1729" xr:uid="{00000000-0005-0000-0000-0000C1060000}"/>
    <cellStyle name="Currency 2 2 2 3 3 6 2 2" xfId="1730" xr:uid="{00000000-0005-0000-0000-0000C2060000}"/>
    <cellStyle name="Currency 2 2 2 3 3 6 3" xfId="1731" xr:uid="{00000000-0005-0000-0000-0000C3060000}"/>
    <cellStyle name="Currency 2 2 2 3 3 7" xfId="1732" xr:uid="{00000000-0005-0000-0000-0000C4060000}"/>
    <cellStyle name="Currency 2 2 2 3 3 7 2" xfId="1733" xr:uid="{00000000-0005-0000-0000-0000C5060000}"/>
    <cellStyle name="Currency 2 2 2 3 3 7 2 2" xfId="1734" xr:uid="{00000000-0005-0000-0000-0000C6060000}"/>
    <cellStyle name="Currency 2 2 2 3 3 7 3" xfId="1735" xr:uid="{00000000-0005-0000-0000-0000C7060000}"/>
    <cellStyle name="Currency 2 2 2 3 3 8" xfId="1736" xr:uid="{00000000-0005-0000-0000-0000C8060000}"/>
    <cellStyle name="Currency 2 2 2 3 3 8 2" xfId="1737" xr:uid="{00000000-0005-0000-0000-0000C9060000}"/>
    <cellStyle name="Currency 2 2 2 3 3 9" xfId="1738" xr:uid="{00000000-0005-0000-0000-0000CA060000}"/>
    <cellStyle name="Currency 2 2 2 3 3 9 2" xfId="1739" xr:uid="{00000000-0005-0000-0000-0000CB060000}"/>
    <cellStyle name="Currency 2 2 2 3 4" xfId="1740" xr:uid="{00000000-0005-0000-0000-0000CC060000}"/>
    <cellStyle name="Currency 2 2 2 3 4 2" xfId="1741" xr:uid="{00000000-0005-0000-0000-0000CD060000}"/>
    <cellStyle name="Currency 2 2 2 3 4 2 10" xfId="1742" xr:uid="{00000000-0005-0000-0000-0000CE060000}"/>
    <cellStyle name="Currency 2 2 2 3 4 2 2" xfId="1743" xr:uid="{00000000-0005-0000-0000-0000CF060000}"/>
    <cellStyle name="Currency 2 2 2 3 4 2 3" xfId="1744" xr:uid="{00000000-0005-0000-0000-0000D0060000}"/>
    <cellStyle name="Currency 2 2 2 3 4 2 4" xfId="1745" xr:uid="{00000000-0005-0000-0000-0000D1060000}"/>
    <cellStyle name="Currency 2 2 2 3 4 2 4 2" xfId="1746" xr:uid="{00000000-0005-0000-0000-0000D2060000}"/>
    <cellStyle name="Currency 2 2 2 3 4 2 4 2 2" xfId="1747" xr:uid="{00000000-0005-0000-0000-0000D3060000}"/>
    <cellStyle name="Currency 2 2 2 3 4 2 4 3" xfId="1748" xr:uid="{00000000-0005-0000-0000-0000D4060000}"/>
    <cellStyle name="Currency 2 2 2 3 4 2 5" xfId="1749" xr:uid="{00000000-0005-0000-0000-0000D5060000}"/>
    <cellStyle name="Currency 2 2 2 3 4 2 5 2" xfId="1750" xr:uid="{00000000-0005-0000-0000-0000D6060000}"/>
    <cellStyle name="Currency 2 2 2 3 4 2 5 2 2" xfId="1751" xr:uid="{00000000-0005-0000-0000-0000D7060000}"/>
    <cellStyle name="Currency 2 2 2 3 4 2 5 3" xfId="1752" xr:uid="{00000000-0005-0000-0000-0000D8060000}"/>
    <cellStyle name="Currency 2 2 2 3 4 2 6" xfId="1753" xr:uid="{00000000-0005-0000-0000-0000D9060000}"/>
    <cellStyle name="Currency 2 2 2 3 4 2 6 2" xfId="1754" xr:uid="{00000000-0005-0000-0000-0000DA060000}"/>
    <cellStyle name="Currency 2 2 2 3 4 2 6 2 2" xfId="1755" xr:uid="{00000000-0005-0000-0000-0000DB060000}"/>
    <cellStyle name="Currency 2 2 2 3 4 2 6 3" xfId="1756" xr:uid="{00000000-0005-0000-0000-0000DC060000}"/>
    <cellStyle name="Currency 2 2 2 3 4 2 7" xfId="1757" xr:uid="{00000000-0005-0000-0000-0000DD060000}"/>
    <cellStyle name="Currency 2 2 2 3 4 2 7 2" xfId="1758" xr:uid="{00000000-0005-0000-0000-0000DE060000}"/>
    <cellStyle name="Currency 2 2 2 3 4 2 8" xfId="1759" xr:uid="{00000000-0005-0000-0000-0000DF060000}"/>
    <cellStyle name="Currency 2 2 2 3 4 2 8 2" xfId="1760" xr:uid="{00000000-0005-0000-0000-0000E0060000}"/>
    <cellStyle name="Currency 2 2 2 3 4 2 9" xfId="1761" xr:uid="{00000000-0005-0000-0000-0000E1060000}"/>
    <cellStyle name="Currency 2 2 2 3 4 3" xfId="1762" xr:uid="{00000000-0005-0000-0000-0000E2060000}"/>
    <cellStyle name="Currency 2 2 2 3 4 4" xfId="1763" xr:uid="{00000000-0005-0000-0000-0000E3060000}"/>
    <cellStyle name="Currency 2 2 2 3 4 4 2" xfId="1764" xr:uid="{00000000-0005-0000-0000-0000E4060000}"/>
    <cellStyle name="Currency 2 2 2 3 4 4 2 2" xfId="1765" xr:uid="{00000000-0005-0000-0000-0000E5060000}"/>
    <cellStyle name="Currency 2 2 2 3 4 4 3" xfId="1766" xr:uid="{00000000-0005-0000-0000-0000E6060000}"/>
    <cellStyle name="Currency 2 2 2 3 4 5" xfId="1767" xr:uid="{00000000-0005-0000-0000-0000E7060000}"/>
    <cellStyle name="Currency 2 2 2 3 4 5 2" xfId="1768" xr:uid="{00000000-0005-0000-0000-0000E8060000}"/>
    <cellStyle name="Currency 2 2 2 3 4 5 2 2" xfId="1769" xr:uid="{00000000-0005-0000-0000-0000E9060000}"/>
    <cellStyle name="Currency 2 2 2 3 4 5 3" xfId="1770" xr:uid="{00000000-0005-0000-0000-0000EA060000}"/>
    <cellStyle name="Currency 2 2 2 3 5" xfId="1771" xr:uid="{00000000-0005-0000-0000-0000EB060000}"/>
    <cellStyle name="Currency 2 2 2 3 5 2" xfId="1772" xr:uid="{00000000-0005-0000-0000-0000EC060000}"/>
    <cellStyle name="Currency 2 2 2 3 5 3" xfId="1773" xr:uid="{00000000-0005-0000-0000-0000ED060000}"/>
    <cellStyle name="Currency 2 2 2 3 5 3 2" xfId="1774" xr:uid="{00000000-0005-0000-0000-0000EE060000}"/>
    <cellStyle name="Currency 2 2 2 3 5 3 3" xfId="1775" xr:uid="{00000000-0005-0000-0000-0000EF060000}"/>
    <cellStyle name="Currency 2 2 2 3 5 4" xfId="1776" xr:uid="{00000000-0005-0000-0000-0000F0060000}"/>
    <cellStyle name="Currency 2 2 2 3 5 4 2" xfId="1777" xr:uid="{00000000-0005-0000-0000-0000F1060000}"/>
    <cellStyle name="Currency 2 2 2 3 5 4 2 2" xfId="1778" xr:uid="{00000000-0005-0000-0000-0000F2060000}"/>
    <cellStyle name="Currency 2 2 2 3 5 4 3" xfId="1779" xr:uid="{00000000-0005-0000-0000-0000F3060000}"/>
    <cellStyle name="Currency 2 2 2 3 5 5" xfId="1780" xr:uid="{00000000-0005-0000-0000-0000F4060000}"/>
    <cellStyle name="Currency 2 2 2 3 5 5 2" xfId="1781" xr:uid="{00000000-0005-0000-0000-0000F5060000}"/>
    <cellStyle name="Currency 2 2 2 3 5 5 2 2" xfId="1782" xr:uid="{00000000-0005-0000-0000-0000F6060000}"/>
    <cellStyle name="Currency 2 2 2 3 5 5 3" xfId="1783" xr:uid="{00000000-0005-0000-0000-0000F7060000}"/>
    <cellStyle name="Currency 2 2 2 3 5 6" xfId="1784" xr:uid="{00000000-0005-0000-0000-0000F8060000}"/>
    <cellStyle name="Currency 2 2 2 3 5 6 2" xfId="1785" xr:uid="{00000000-0005-0000-0000-0000F9060000}"/>
    <cellStyle name="Currency 2 2 2 3 5 6 2 2" xfId="1786" xr:uid="{00000000-0005-0000-0000-0000FA060000}"/>
    <cellStyle name="Currency 2 2 2 3 5 6 3" xfId="1787" xr:uid="{00000000-0005-0000-0000-0000FB060000}"/>
    <cellStyle name="Currency 2 2 2 3 5 7" xfId="1788" xr:uid="{00000000-0005-0000-0000-0000FC060000}"/>
    <cellStyle name="Currency 2 2 2 3 5 7 2" xfId="1789" xr:uid="{00000000-0005-0000-0000-0000FD060000}"/>
    <cellStyle name="Currency 2 2 2 3 5 8" xfId="1790" xr:uid="{00000000-0005-0000-0000-0000FE060000}"/>
    <cellStyle name="Currency 2 2 2 3 5 8 2" xfId="1791" xr:uid="{00000000-0005-0000-0000-0000FF060000}"/>
    <cellStyle name="Currency 2 2 2 3 5 9" xfId="1792" xr:uid="{00000000-0005-0000-0000-000000070000}"/>
    <cellStyle name="Currency 2 2 2 3 6" xfId="1793" xr:uid="{00000000-0005-0000-0000-000001070000}"/>
    <cellStyle name="Currency 2 2 2 3 6 2" xfId="1794" xr:uid="{00000000-0005-0000-0000-000002070000}"/>
    <cellStyle name="Currency 2 2 2 3 6 3" xfId="1795" xr:uid="{00000000-0005-0000-0000-000003070000}"/>
    <cellStyle name="Currency 2 2 2 3 7" xfId="1796" xr:uid="{00000000-0005-0000-0000-000004070000}"/>
    <cellStyle name="Currency 2 2 2 3 8" xfId="1797" xr:uid="{00000000-0005-0000-0000-000005070000}"/>
    <cellStyle name="Currency 2 2 2 3 8 2" xfId="1798" xr:uid="{00000000-0005-0000-0000-000006070000}"/>
    <cellStyle name="Currency 2 2 2 3 8 2 2" xfId="1799" xr:uid="{00000000-0005-0000-0000-000007070000}"/>
    <cellStyle name="Currency 2 2 2 3 8 3" xfId="1800" xr:uid="{00000000-0005-0000-0000-000008070000}"/>
    <cellStyle name="Currency 2 2 2 3 8 4" xfId="1801" xr:uid="{00000000-0005-0000-0000-000009070000}"/>
    <cellStyle name="Currency 2 2 2 3 9" xfId="1802" xr:uid="{00000000-0005-0000-0000-00000A070000}"/>
    <cellStyle name="Currency 2 2 2 3 9 2" xfId="1803" xr:uid="{00000000-0005-0000-0000-00000B070000}"/>
    <cellStyle name="Currency 2 2 2 3 9 2 2" xfId="1804" xr:uid="{00000000-0005-0000-0000-00000C070000}"/>
    <cellStyle name="Currency 2 2 2 3 9 3" xfId="1805" xr:uid="{00000000-0005-0000-0000-00000D070000}"/>
    <cellStyle name="Currency 2 2 2 4" xfId="1806" xr:uid="{00000000-0005-0000-0000-00000E070000}"/>
    <cellStyle name="Currency 2 2 2 4 2" xfId="1807" xr:uid="{00000000-0005-0000-0000-00000F070000}"/>
    <cellStyle name="Currency 2 2 2 4 2 2" xfId="1808" xr:uid="{00000000-0005-0000-0000-000010070000}"/>
    <cellStyle name="Currency 2 2 2 4 2 3" xfId="1809" xr:uid="{00000000-0005-0000-0000-000011070000}"/>
    <cellStyle name="Currency 2 2 2 4 2 3 2" xfId="1810" xr:uid="{00000000-0005-0000-0000-000012070000}"/>
    <cellStyle name="Currency 2 2 2 4 2 3 3" xfId="1811" xr:uid="{00000000-0005-0000-0000-000013070000}"/>
    <cellStyle name="Currency 2 2 2 4 2 4" xfId="1812" xr:uid="{00000000-0005-0000-0000-000014070000}"/>
    <cellStyle name="Currency 2 2 2 4 2 4 2" xfId="1813" xr:uid="{00000000-0005-0000-0000-000015070000}"/>
    <cellStyle name="Currency 2 2 2 4 2 4 2 2" xfId="1814" xr:uid="{00000000-0005-0000-0000-000016070000}"/>
    <cellStyle name="Currency 2 2 2 4 2 4 3" xfId="1815" xr:uid="{00000000-0005-0000-0000-000017070000}"/>
    <cellStyle name="Currency 2 2 2 4 2 5" xfId="1816" xr:uid="{00000000-0005-0000-0000-000018070000}"/>
    <cellStyle name="Currency 2 2 2 4 2 5 2" xfId="1817" xr:uid="{00000000-0005-0000-0000-000019070000}"/>
    <cellStyle name="Currency 2 2 2 4 2 5 2 2" xfId="1818" xr:uid="{00000000-0005-0000-0000-00001A070000}"/>
    <cellStyle name="Currency 2 2 2 4 2 5 3" xfId="1819" xr:uid="{00000000-0005-0000-0000-00001B070000}"/>
    <cellStyle name="Currency 2 2 2 4 2 6" xfId="1820" xr:uid="{00000000-0005-0000-0000-00001C070000}"/>
    <cellStyle name="Currency 2 2 2 4 2 6 2" xfId="1821" xr:uid="{00000000-0005-0000-0000-00001D070000}"/>
    <cellStyle name="Currency 2 2 2 4 2 6 2 2" xfId="1822" xr:uid="{00000000-0005-0000-0000-00001E070000}"/>
    <cellStyle name="Currency 2 2 2 4 2 6 3" xfId="1823" xr:uid="{00000000-0005-0000-0000-00001F070000}"/>
    <cellStyle name="Currency 2 2 2 4 2 7" xfId="1824" xr:uid="{00000000-0005-0000-0000-000020070000}"/>
    <cellStyle name="Currency 2 2 2 4 2 7 2" xfId="1825" xr:uid="{00000000-0005-0000-0000-000021070000}"/>
    <cellStyle name="Currency 2 2 2 4 2 8" xfId="1826" xr:uid="{00000000-0005-0000-0000-000022070000}"/>
    <cellStyle name="Currency 2 2 2 4 2 8 2" xfId="1827" xr:uid="{00000000-0005-0000-0000-000023070000}"/>
    <cellStyle name="Currency 2 2 2 4 2 9" xfId="1828" xr:uid="{00000000-0005-0000-0000-000024070000}"/>
    <cellStyle name="Currency 2 2 2 4 3" xfId="1829" xr:uid="{00000000-0005-0000-0000-000025070000}"/>
    <cellStyle name="Currency 2 2 2 4 3 2" xfId="1830" xr:uid="{00000000-0005-0000-0000-000026070000}"/>
    <cellStyle name="Currency 2 2 2 4 3 3" xfId="1831" xr:uid="{00000000-0005-0000-0000-000027070000}"/>
    <cellStyle name="Currency 2 2 2 4 3 3 2" xfId="1832" xr:uid="{00000000-0005-0000-0000-000028070000}"/>
    <cellStyle name="Currency 2 2 2 4 3 3 3" xfId="1833" xr:uid="{00000000-0005-0000-0000-000029070000}"/>
    <cellStyle name="Currency 2 2 2 4 3 4" xfId="1834" xr:uid="{00000000-0005-0000-0000-00002A070000}"/>
    <cellStyle name="Currency 2 2 2 4 3 4 2" xfId="1835" xr:uid="{00000000-0005-0000-0000-00002B070000}"/>
    <cellStyle name="Currency 2 2 2 4 3 4 2 2" xfId="1836" xr:uid="{00000000-0005-0000-0000-00002C070000}"/>
    <cellStyle name="Currency 2 2 2 4 3 4 3" xfId="1837" xr:uid="{00000000-0005-0000-0000-00002D070000}"/>
    <cellStyle name="Currency 2 2 2 4 3 5" xfId="1838" xr:uid="{00000000-0005-0000-0000-00002E070000}"/>
    <cellStyle name="Currency 2 2 2 4 3 5 2" xfId="1839" xr:uid="{00000000-0005-0000-0000-00002F070000}"/>
    <cellStyle name="Currency 2 2 2 4 3 5 2 2" xfId="1840" xr:uid="{00000000-0005-0000-0000-000030070000}"/>
    <cellStyle name="Currency 2 2 2 4 3 5 3" xfId="1841" xr:uid="{00000000-0005-0000-0000-000031070000}"/>
    <cellStyle name="Currency 2 2 2 4 3 6" xfId="1842" xr:uid="{00000000-0005-0000-0000-000032070000}"/>
    <cellStyle name="Currency 2 2 2 4 3 6 2" xfId="1843" xr:uid="{00000000-0005-0000-0000-000033070000}"/>
    <cellStyle name="Currency 2 2 2 4 3 6 2 2" xfId="1844" xr:uid="{00000000-0005-0000-0000-000034070000}"/>
    <cellStyle name="Currency 2 2 2 4 3 6 3" xfId="1845" xr:uid="{00000000-0005-0000-0000-000035070000}"/>
    <cellStyle name="Currency 2 2 2 4 3 7" xfId="1846" xr:uid="{00000000-0005-0000-0000-000036070000}"/>
    <cellStyle name="Currency 2 2 2 4 3 7 2" xfId="1847" xr:uid="{00000000-0005-0000-0000-000037070000}"/>
    <cellStyle name="Currency 2 2 2 4 3 8" xfId="1848" xr:uid="{00000000-0005-0000-0000-000038070000}"/>
    <cellStyle name="Currency 2 2 2 4 3 8 2" xfId="1849" xr:uid="{00000000-0005-0000-0000-000039070000}"/>
    <cellStyle name="Currency 2 2 2 4 3 9" xfId="1850" xr:uid="{00000000-0005-0000-0000-00003A070000}"/>
    <cellStyle name="Currency 2 2 2 4 4" xfId="1851" xr:uid="{00000000-0005-0000-0000-00003B070000}"/>
    <cellStyle name="Currency 2 2 2 4 4 2" xfId="1852" xr:uid="{00000000-0005-0000-0000-00003C070000}"/>
    <cellStyle name="Currency 2 2 2 4 4 3" xfId="1853" xr:uid="{00000000-0005-0000-0000-00003D070000}"/>
    <cellStyle name="Currency 2 2 2 4 4 3 2" xfId="1854" xr:uid="{00000000-0005-0000-0000-00003E070000}"/>
    <cellStyle name="Currency 2 2 2 4 4 3 2 2" xfId="1855" xr:uid="{00000000-0005-0000-0000-00003F070000}"/>
    <cellStyle name="Currency 2 2 2 4 4 3 3" xfId="1856" xr:uid="{00000000-0005-0000-0000-000040070000}"/>
    <cellStyle name="Currency 2 2 2 4 4 4" xfId="1857" xr:uid="{00000000-0005-0000-0000-000041070000}"/>
    <cellStyle name="Currency 2 2 2 4 4 4 2" xfId="1858" xr:uid="{00000000-0005-0000-0000-000042070000}"/>
    <cellStyle name="Currency 2 2 2 4 4 4 2 2" xfId="1859" xr:uid="{00000000-0005-0000-0000-000043070000}"/>
    <cellStyle name="Currency 2 2 2 4 4 4 3" xfId="1860" xr:uid="{00000000-0005-0000-0000-000044070000}"/>
    <cellStyle name="Currency 2 2 2 4 4 5" xfId="1861" xr:uid="{00000000-0005-0000-0000-000045070000}"/>
    <cellStyle name="Currency 2 2 2 4 4 5 2" xfId="1862" xr:uid="{00000000-0005-0000-0000-000046070000}"/>
    <cellStyle name="Currency 2 2 2 4 4 5 2 2" xfId="1863" xr:uid="{00000000-0005-0000-0000-000047070000}"/>
    <cellStyle name="Currency 2 2 2 4 4 5 3" xfId="1864" xr:uid="{00000000-0005-0000-0000-000048070000}"/>
    <cellStyle name="Currency 2 2 2 4 4 6" xfId="1865" xr:uid="{00000000-0005-0000-0000-000049070000}"/>
    <cellStyle name="Currency 2 2 2 4 4 6 2" xfId="1866" xr:uid="{00000000-0005-0000-0000-00004A070000}"/>
    <cellStyle name="Currency 2 2 2 4 4 7" xfId="1867" xr:uid="{00000000-0005-0000-0000-00004B070000}"/>
    <cellStyle name="Currency 2 2 2 4 4 7 2" xfId="1868" xr:uid="{00000000-0005-0000-0000-00004C070000}"/>
    <cellStyle name="Currency 2 2 2 4 4 8" xfId="1869" xr:uid="{00000000-0005-0000-0000-00004D070000}"/>
    <cellStyle name="Currency 2 2 2 4 4 9" xfId="1870" xr:uid="{00000000-0005-0000-0000-00004E070000}"/>
    <cellStyle name="Currency 2 2 2 4 5" xfId="1871" xr:uid="{00000000-0005-0000-0000-00004F070000}"/>
    <cellStyle name="Currency 2 2 2 4 5 2" xfId="1872" xr:uid="{00000000-0005-0000-0000-000050070000}"/>
    <cellStyle name="Currency 2 2 2 4 5 3" xfId="1873" xr:uid="{00000000-0005-0000-0000-000051070000}"/>
    <cellStyle name="Currency 2 2 2 4 6" xfId="1874" xr:uid="{00000000-0005-0000-0000-000052070000}"/>
    <cellStyle name="Currency 2 2 2 4 6 2" xfId="1875" xr:uid="{00000000-0005-0000-0000-000053070000}"/>
    <cellStyle name="Currency 2 2 2 4 6 2 2" xfId="1876" xr:uid="{00000000-0005-0000-0000-000054070000}"/>
    <cellStyle name="Currency 2 2 2 4 6 2 2 2" xfId="1877" xr:uid="{00000000-0005-0000-0000-000055070000}"/>
    <cellStyle name="Currency 2 2 2 4 6 2 3" xfId="1878" xr:uid="{00000000-0005-0000-0000-000056070000}"/>
    <cellStyle name="Currency 2 2 2 4 6 3" xfId="1879" xr:uid="{00000000-0005-0000-0000-000057070000}"/>
    <cellStyle name="Currency 2 2 2 4 6 3 2" xfId="1880" xr:uid="{00000000-0005-0000-0000-000058070000}"/>
    <cellStyle name="Currency 2 2 2 4 6 3 2 2" xfId="1881" xr:uid="{00000000-0005-0000-0000-000059070000}"/>
    <cellStyle name="Currency 2 2 2 4 6 3 3" xfId="1882" xr:uid="{00000000-0005-0000-0000-00005A070000}"/>
    <cellStyle name="Currency 2 2 2 4 6 4" xfId="1883" xr:uid="{00000000-0005-0000-0000-00005B070000}"/>
    <cellStyle name="Currency 2 2 2 4 6 4 2" xfId="1884" xr:uid="{00000000-0005-0000-0000-00005C070000}"/>
    <cellStyle name="Currency 2 2 2 4 6 4 2 2" xfId="1885" xr:uid="{00000000-0005-0000-0000-00005D070000}"/>
    <cellStyle name="Currency 2 2 2 4 6 4 3" xfId="1886" xr:uid="{00000000-0005-0000-0000-00005E070000}"/>
    <cellStyle name="Currency 2 2 2 4 6 5" xfId="1887" xr:uid="{00000000-0005-0000-0000-00005F070000}"/>
    <cellStyle name="Currency 2 2 2 4 6 5 2" xfId="1888" xr:uid="{00000000-0005-0000-0000-000060070000}"/>
    <cellStyle name="Currency 2 2 2 4 6 6" xfId="1889" xr:uid="{00000000-0005-0000-0000-000061070000}"/>
    <cellStyle name="Currency 2 2 2 4 6 6 2" xfId="1890" xr:uid="{00000000-0005-0000-0000-000062070000}"/>
    <cellStyle name="Currency 2 2 2 4 6 7" xfId="1891" xr:uid="{00000000-0005-0000-0000-000063070000}"/>
    <cellStyle name="Currency 2 2 2 4 7" xfId="1892" xr:uid="{00000000-0005-0000-0000-000064070000}"/>
    <cellStyle name="Currency 2 2 2 4 7 2" xfId="1893" xr:uid="{00000000-0005-0000-0000-000065070000}"/>
    <cellStyle name="Currency 2 2 2 4 7 2 2" xfId="1894" xr:uid="{00000000-0005-0000-0000-000066070000}"/>
    <cellStyle name="Currency 2 2 2 4 7 3" xfId="1895" xr:uid="{00000000-0005-0000-0000-000067070000}"/>
    <cellStyle name="Currency 2 2 2 4 8" xfId="1896" xr:uid="{00000000-0005-0000-0000-000068070000}"/>
    <cellStyle name="Currency 2 2 2 4 8 2" xfId="1897" xr:uid="{00000000-0005-0000-0000-000069070000}"/>
    <cellStyle name="Currency 2 2 2 4 8 2 2" xfId="1898" xr:uid="{00000000-0005-0000-0000-00006A070000}"/>
    <cellStyle name="Currency 2 2 2 4 8 3" xfId="1899" xr:uid="{00000000-0005-0000-0000-00006B070000}"/>
    <cellStyle name="Currency 2 2 2 5" xfId="1900" xr:uid="{00000000-0005-0000-0000-00006C070000}"/>
    <cellStyle name="Currency 2 2 2 5 10" xfId="1901" xr:uid="{00000000-0005-0000-0000-00006D070000}"/>
    <cellStyle name="Currency 2 2 2 5 2" xfId="1902" xr:uid="{00000000-0005-0000-0000-00006E070000}"/>
    <cellStyle name="Currency 2 2 2 5 2 2" xfId="1903" xr:uid="{00000000-0005-0000-0000-00006F070000}"/>
    <cellStyle name="Currency 2 2 2 5 2 3" xfId="1904" xr:uid="{00000000-0005-0000-0000-000070070000}"/>
    <cellStyle name="Currency 2 2 2 5 2 3 2" xfId="1905" xr:uid="{00000000-0005-0000-0000-000071070000}"/>
    <cellStyle name="Currency 2 2 2 5 2 3 3" xfId="1906" xr:uid="{00000000-0005-0000-0000-000072070000}"/>
    <cellStyle name="Currency 2 2 2 5 2 4" xfId="1907" xr:uid="{00000000-0005-0000-0000-000073070000}"/>
    <cellStyle name="Currency 2 2 2 5 2 4 2" xfId="1908" xr:uid="{00000000-0005-0000-0000-000074070000}"/>
    <cellStyle name="Currency 2 2 2 5 2 4 2 2" xfId="1909" xr:uid="{00000000-0005-0000-0000-000075070000}"/>
    <cellStyle name="Currency 2 2 2 5 2 4 3" xfId="1910" xr:uid="{00000000-0005-0000-0000-000076070000}"/>
    <cellStyle name="Currency 2 2 2 5 2 5" xfId="1911" xr:uid="{00000000-0005-0000-0000-000077070000}"/>
    <cellStyle name="Currency 2 2 2 5 2 5 2" xfId="1912" xr:uid="{00000000-0005-0000-0000-000078070000}"/>
    <cellStyle name="Currency 2 2 2 5 2 5 2 2" xfId="1913" xr:uid="{00000000-0005-0000-0000-000079070000}"/>
    <cellStyle name="Currency 2 2 2 5 2 5 3" xfId="1914" xr:uid="{00000000-0005-0000-0000-00007A070000}"/>
    <cellStyle name="Currency 2 2 2 5 2 6" xfId="1915" xr:uid="{00000000-0005-0000-0000-00007B070000}"/>
    <cellStyle name="Currency 2 2 2 5 2 6 2" xfId="1916" xr:uid="{00000000-0005-0000-0000-00007C070000}"/>
    <cellStyle name="Currency 2 2 2 5 2 6 2 2" xfId="1917" xr:uid="{00000000-0005-0000-0000-00007D070000}"/>
    <cellStyle name="Currency 2 2 2 5 2 6 3" xfId="1918" xr:uid="{00000000-0005-0000-0000-00007E070000}"/>
    <cellStyle name="Currency 2 2 2 5 2 7" xfId="1919" xr:uid="{00000000-0005-0000-0000-00007F070000}"/>
    <cellStyle name="Currency 2 2 2 5 2 7 2" xfId="1920" xr:uid="{00000000-0005-0000-0000-000080070000}"/>
    <cellStyle name="Currency 2 2 2 5 2 8" xfId="1921" xr:uid="{00000000-0005-0000-0000-000081070000}"/>
    <cellStyle name="Currency 2 2 2 5 2 8 2" xfId="1922" xr:uid="{00000000-0005-0000-0000-000082070000}"/>
    <cellStyle name="Currency 2 2 2 5 2 9" xfId="1923" xr:uid="{00000000-0005-0000-0000-000083070000}"/>
    <cellStyle name="Currency 2 2 2 5 3" xfId="1924" xr:uid="{00000000-0005-0000-0000-000084070000}"/>
    <cellStyle name="Currency 2 2 2 5 4" xfId="1925" xr:uid="{00000000-0005-0000-0000-000085070000}"/>
    <cellStyle name="Currency 2 2 2 5 4 2" xfId="1926" xr:uid="{00000000-0005-0000-0000-000086070000}"/>
    <cellStyle name="Currency 2 2 2 5 4 3" xfId="1927" xr:uid="{00000000-0005-0000-0000-000087070000}"/>
    <cellStyle name="Currency 2 2 2 5 5" xfId="1928" xr:uid="{00000000-0005-0000-0000-000088070000}"/>
    <cellStyle name="Currency 2 2 2 5 5 2" xfId="1929" xr:uid="{00000000-0005-0000-0000-000089070000}"/>
    <cellStyle name="Currency 2 2 2 5 5 2 2" xfId="1930" xr:uid="{00000000-0005-0000-0000-00008A070000}"/>
    <cellStyle name="Currency 2 2 2 5 5 3" xfId="1931" xr:uid="{00000000-0005-0000-0000-00008B070000}"/>
    <cellStyle name="Currency 2 2 2 5 6" xfId="1932" xr:uid="{00000000-0005-0000-0000-00008C070000}"/>
    <cellStyle name="Currency 2 2 2 5 6 2" xfId="1933" xr:uid="{00000000-0005-0000-0000-00008D070000}"/>
    <cellStyle name="Currency 2 2 2 5 6 2 2" xfId="1934" xr:uid="{00000000-0005-0000-0000-00008E070000}"/>
    <cellStyle name="Currency 2 2 2 5 6 3" xfId="1935" xr:uid="{00000000-0005-0000-0000-00008F070000}"/>
    <cellStyle name="Currency 2 2 2 5 7" xfId="1936" xr:uid="{00000000-0005-0000-0000-000090070000}"/>
    <cellStyle name="Currency 2 2 2 5 7 2" xfId="1937" xr:uid="{00000000-0005-0000-0000-000091070000}"/>
    <cellStyle name="Currency 2 2 2 5 7 2 2" xfId="1938" xr:uid="{00000000-0005-0000-0000-000092070000}"/>
    <cellStyle name="Currency 2 2 2 5 7 3" xfId="1939" xr:uid="{00000000-0005-0000-0000-000093070000}"/>
    <cellStyle name="Currency 2 2 2 5 8" xfId="1940" xr:uid="{00000000-0005-0000-0000-000094070000}"/>
    <cellStyle name="Currency 2 2 2 5 8 2" xfId="1941" xr:uid="{00000000-0005-0000-0000-000095070000}"/>
    <cellStyle name="Currency 2 2 2 5 9" xfId="1942" xr:uid="{00000000-0005-0000-0000-000096070000}"/>
    <cellStyle name="Currency 2 2 2 5 9 2" xfId="1943" xr:uid="{00000000-0005-0000-0000-000097070000}"/>
    <cellStyle name="Currency 2 2 2 6" xfId="1944" xr:uid="{00000000-0005-0000-0000-000098070000}"/>
    <cellStyle name="Currency 2 2 2 6 2" xfId="1945" xr:uid="{00000000-0005-0000-0000-000099070000}"/>
    <cellStyle name="Currency 2 2 2 6 2 10" xfId="1946" xr:uid="{00000000-0005-0000-0000-00009A070000}"/>
    <cellStyle name="Currency 2 2 2 6 2 2" xfId="1947" xr:uid="{00000000-0005-0000-0000-00009B070000}"/>
    <cellStyle name="Currency 2 2 2 6 2 3" xfId="1948" xr:uid="{00000000-0005-0000-0000-00009C070000}"/>
    <cellStyle name="Currency 2 2 2 6 2 4" xfId="1949" xr:uid="{00000000-0005-0000-0000-00009D070000}"/>
    <cellStyle name="Currency 2 2 2 6 2 4 2" xfId="1950" xr:uid="{00000000-0005-0000-0000-00009E070000}"/>
    <cellStyle name="Currency 2 2 2 6 2 4 2 2" xfId="1951" xr:uid="{00000000-0005-0000-0000-00009F070000}"/>
    <cellStyle name="Currency 2 2 2 6 2 4 3" xfId="1952" xr:uid="{00000000-0005-0000-0000-0000A0070000}"/>
    <cellStyle name="Currency 2 2 2 6 2 5" xfId="1953" xr:uid="{00000000-0005-0000-0000-0000A1070000}"/>
    <cellStyle name="Currency 2 2 2 6 2 5 2" xfId="1954" xr:uid="{00000000-0005-0000-0000-0000A2070000}"/>
    <cellStyle name="Currency 2 2 2 6 2 5 2 2" xfId="1955" xr:uid="{00000000-0005-0000-0000-0000A3070000}"/>
    <cellStyle name="Currency 2 2 2 6 2 5 3" xfId="1956" xr:uid="{00000000-0005-0000-0000-0000A4070000}"/>
    <cellStyle name="Currency 2 2 2 6 2 6" xfId="1957" xr:uid="{00000000-0005-0000-0000-0000A5070000}"/>
    <cellStyle name="Currency 2 2 2 6 2 6 2" xfId="1958" xr:uid="{00000000-0005-0000-0000-0000A6070000}"/>
    <cellStyle name="Currency 2 2 2 6 2 6 2 2" xfId="1959" xr:uid="{00000000-0005-0000-0000-0000A7070000}"/>
    <cellStyle name="Currency 2 2 2 6 2 6 3" xfId="1960" xr:uid="{00000000-0005-0000-0000-0000A8070000}"/>
    <cellStyle name="Currency 2 2 2 6 2 7" xfId="1961" xr:uid="{00000000-0005-0000-0000-0000A9070000}"/>
    <cellStyle name="Currency 2 2 2 6 2 7 2" xfId="1962" xr:uid="{00000000-0005-0000-0000-0000AA070000}"/>
    <cellStyle name="Currency 2 2 2 6 2 8" xfId="1963" xr:uid="{00000000-0005-0000-0000-0000AB070000}"/>
    <cellStyle name="Currency 2 2 2 6 2 8 2" xfId="1964" xr:uid="{00000000-0005-0000-0000-0000AC070000}"/>
    <cellStyle name="Currency 2 2 2 6 2 9" xfId="1965" xr:uid="{00000000-0005-0000-0000-0000AD070000}"/>
    <cellStyle name="Currency 2 2 2 6 3" xfId="1966" xr:uid="{00000000-0005-0000-0000-0000AE070000}"/>
    <cellStyle name="Currency 2 2 2 6 4" xfId="1967" xr:uid="{00000000-0005-0000-0000-0000AF070000}"/>
    <cellStyle name="Currency 2 2 2 6 4 2" xfId="1968" xr:uid="{00000000-0005-0000-0000-0000B0070000}"/>
    <cellStyle name="Currency 2 2 2 6 4 2 2" xfId="1969" xr:uid="{00000000-0005-0000-0000-0000B1070000}"/>
    <cellStyle name="Currency 2 2 2 6 4 3" xfId="1970" xr:uid="{00000000-0005-0000-0000-0000B2070000}"/>
    <cellStyle name="Currency 2 2 2 6 5" xfId="1971" xr:uid="{00000000-0005-0000-0000-0000B3070000}"/>
    <cellStyle name="Currency 2 2 2 6 5 2" xfId="1972" xr:uid="{00000000-0005-0000-0000-0000B4070000}"/>
    <cellStyle name="Currency 2 2 2 6 5 2 2" xfId="1973" xr:uid="{00000000-0005-0000-0000-0000B5070000}"/>
    <cellStyle name="Currency 2 2 2 6 5 3" xfId="1974" xr:uid="{00000000-0005-0000-0000-0000B6070000}"/>
    <cellStyle name="Currency 2 2 2 7" xfId="1975" xr:uid="{00000000-0005-0000-0000-0000B7070000}"/>
    <cellStyle name="Currency 2 2 2 7 2" xfId="1976" xr:uid="{00000000-0005-0000-0000-0000B8070000}"/>
    <cellStyle name="Currency 2 2 2 7 3" xfId="1977" xr:uid="{00000000-0005-0000-0000-0000B9070000}"/>
    <cellStyle name="Currency 2 2 2 7 3 2" xfId="1978" xr:uid="{00000000-0005-0000-0000-0000BA070000}"/>
    <cellStyle name="Currency 2 2 2 7 3 3" xfId="1979" xr:uid="{00000000-0005-0000-0000-0000BB070000}"/>
    <cellStyle name="Currency 2 2 2 7 4" xfId="1980" xr:uid="{00000000-0005-0000-0000-0000BC070000}"/>
    <cellStyle name="Currency 2 2 2 7 4 2" xfId="1981" xr:uid="{00000000-0005-0000-0000-0000BD070000}"/>
    <cellStyle name="Currency 2 2 2 7 4 2 2" xfId="1982" xr:uid="{00000000-0005-0000-0000-0000BE070000}"/>
    <cellStyle name="Currency 2 2 2 7 4 3" xfId="1983" xr:uid="{00000000-0005-0000-0000-0000BF070000}"/>
    <cellStyle name="Currency 2 2 2 7 5" xfId="1984" xr:uid="{00000000-0005-0000-0000-0000C0070000}"/>
    <cellStyle name="Currency 2 2 2 7 5 2" xfId="1985" xr:uid="{00000000-0005-0000-0000-0000C1070000}"/>
    <cellStyle name="Currency 2 2 2 7 5 2 2" xfId="1986" xr:uid="{00000000-0005-0000-0000-0000C2070000}"/>
    <cellStyle name="Currency 2 2 2 7 5 3" xfId="1987" xr:uid="{00000000-0005-0000-0000-0000C3070000}"/>
    <cellStyle name="Currency 2 2 2 7 6" xfId="1988" xr:uid="{00000000-0005-0000-0000-0000C4070000}"/>
    <cellStyle name="Currency 2 2 2 7 6 2" xfId="1989" xr:uid="{00000000-0005-0000-0000-0000C5070000}"/>
    <cellStyle name="Currency 2 2 2 7 6 2 2" xfId="1990" xr:uid="{00000000-0005-0000-0000-0000C6070000}"/>
    <cellStyle name="Currency 2 2 2 7 6 3" xfId="1991" xr:uid="{00000000-0005-0000-0000-0000C7070000}"/>
    <cellStyle name="Currency 2 2 2 7 7" xfId="1992" xr:uid="{00000000-0005-0000-0000-0000C8070000}"/>
    <cellStyle name="Currency 2 2 2 7 7 2" xfId="1993" xr:uid="{00000000-0005-0000-0000-0000C9070000}"/>
    <cellStyle name="Currency 2 2 2 7 8" xfId="1994" xr:uid="{00000000-0005-0000-0000-0000CA070000}"/>
    <cellStyle name="Currency 2 2 2 7 8 2" xfId="1995" xr:uid="{00000000-0005-0000-0000-0000CB070000}"/>
    <cellStyle name="Currency 2 2 2 7 9" xfId="1996" xr:uid="{00000000-0005-0000-0000-0000CC070000}"/>
    <cellStyle name="Currency 2 2 2 8" xfId="1997" xr:uid="{00000000-0005-0000-0000-0000CD070000}"/>
    <cellStyle name="Currency 2 2 2 8 2" xfId="1998" xr:uid="{00000000-0005-0000-0000-0000CE070000}"/>
    <cellStyle name="Currency 2 2 2 8 3" xfId="1999" xr:uid="{00000000-0005-0000-0000-0000CF070000}"/>
    <cellStyle name="Currency 2 2 2 9" xfId="2000" xr:uid="{00000000-0005-0000-0000-0000D0070000}"/>
    <cellStyle name="Currency 2 2 3" xfId="2001" xr:uid="{00000000-0005-0000-0000-0000D1070000}"/>
    <cellStyle name="Currency 2 2 3 2" xfId="2002" xr:uid="{00000000-0005-0000-0000-0000D2070000}"/>
    <cellStyle name="Currency 2 2 4" xfId="2003" xr:uid="{00000000-0005-0000-0000-0000D3070000}"/>
    <cellStyle name="Currency 2 20" xfId="2004" xr:uid="{00000000-0005-0000-0000-0000D4070000}"/>
    <cellStyle name="Currency 2 20 2" xfId="2005" xr:uid="{00000000-0005-0000-0000-0000D5070000}"/>
    <cellStyle name="Currency 2 20 2 2" xfId="2006" xr:uid="{00000000-0005-0000-0000-0000D6070000}"/>
    <cellStyle name="Currency 2 20 3" xfId="2007" xr:uid="{00000000-0005-0000-0000-0000D7070000}"/>
    <cellStyle name="Currency 2 21" xfId="2008" xr:uid="{00000000-0005-0000-0000-0000D8070000}"/>
    <cellStyle name="Currency 2 21 2" xfId="2009" xr:uid="{00000000-0005-0000-0000-0000D9070000}"/>
    <cellStyle name="Currency 2 22" xfId="2010" xr:uid="{00000000-0005-0000-0000-0000DA070000}"/>
    <cellStyle name="Currency 2 22 2" xfId="2011" xr:uid="{00000000-0005-0000-0000-0000DB070000}"/>
    <cellStyle name="Currency 2 23" xfId="2012" xr:uid="{00000000-0005-0000-0000-0000DC070000}"/>
    <cellStyle name="Currency 2 24" xfId="2013" xr:uid="{00000000-0005-0000-0000-0000DD070000}"/>
    <cellStyle name="Currency 2 25" xfId="2014" xr:uid="{00000000-0005-0000-0000-0000DE070000}"/>
    <cellStyle name="Currency 2 3" xfId="2015" xr:uid="{00000000-0005-0000-0000-0000DF070000}"/>
    <cellStyle name="Currency 2 3 2" xfId="2016" xr:uid="{00000000-0005-0000-0000-0000E0070000}"/>
    <cellStyle name="Currency 2 3 2 2" xfId="2017" xr:uid="{00000000-0005-0000-0000-0000E1070000}"/>
    <cellStyle name="Currency 2 3 3" xfId="2018" xr:uid="{00000000-0005-0000-0000-0000E2070000}"/>
    <cellStyle name="Currency 2 4" xfId="2019" xr:uid="{00000000-0005-0000-0000-0000E3070000}"/>
    <cellStyle name="Currency 2 4 10" xfId="2020" xr:uid="{00000000-0005-0000-0000-0000E4070000}"/>
    <cellStyle name="Currency 2 4 10 2" xfId="2021" xr:uid="{00000000-0005-0000-0000-0000E5070000}"/>
    <cellStyle name="Currency 2 4 10 3" xfId="2022" xr:uid="{00000000-0005-0000-0000-0000E6070000}"/>
    <cellStyle name="Currency 2 4 11" xfId="2023" xr:uid="{00000000-0005-0000-0000-0000E7070000}"/>
    <cellStyle name="Currency 2 4 12" xfId="2024" xr:uid="{00000000-0005-0000-0000-0000E8070000}"/>
    <cellStyle name="Currency 2 4 12 2" xfId="2025" xr:uid="{00000000-0005-0000-0000-0000E9070000}"/>
    <cellStyle name="Currency 2 4 12 2 2" xfId="2026" xr:uid="{00000000-0005-0000-0000-0000EA070000}"/>
    <cellStyle name="Currency 2 4 12 3" xfId="2027" xr:uid="{00000000-0005-0000-0000-0000EB070000}"/>
    <cellStyle name="Currency 2 4 12 4" xfId="2028" xr:uid="{00000000-0005-0000-0000-0000EC070000}"/>
    <cellStyle name="Currency 2 4 13" xfId="2029" xr:uid="{00000000-0005-0000-0000-0000ED070000}"/>
    <cellStyle name="Currency 2 4 13 2" xfId="2030" xr:uid="{00000000-0005-0000-0000-0000EE070000}"/>
    <cellStyle name="Currency 2 4 13 2 2" xfId="2031" xr:uid="{00000000-0005-0000-0000-0000EF070000}"/>
    <cellStyle name="Currency 2 4 13 3" xfId="2032" xr:uid="{00000000-0005-0000-0000-0000F0070000}"/>
    <cellStyle name="Currency 2 4 14" xfId="2033" xr:uid="{00000000-0005-0000-0000-0000F1070000}"/>
    <cellStyle name="Currency 2 4 14 2" xfId="2034" xr:uid="{00000000-0005-0000-0000-0000F2070000}"/>
    <cellStyle name="Currency 2 4 14 2 2" xfId="2035" xr:uid="{00000000-0005-0000-0000-0000F3070000}"/>
    <cellStyle name="Currency 2 4 14 3" xfId="2036" xr:uid="{00000000-0005-0000-0000-0000F4070000}"/>
    <cellStyle name="Currency 2 4 15" xfId="2037" xr:uid="{00000000-0005-0000-0000-0000F5070000}"/>
    <cellStyle name="Currency 2 4 15 2" xfId="2038" xr:uid="{00000000-0005-0000-0000-0000F6070000}"/>
    <cellStyle name="Currency 2 4 16" xfId="2039" xr:uid="{00000000-0005-0000-0000-0000F7070000}"/>
    <cellStyle name="Currency 2 4 16 2" xfId="2040" xr:uid="{00000000-0005-0000-0000-0000F8070000}"/>
    <cellStyle name="Currency 2 4 17" xfId="2041" xr:uid="{00000000-0005-0000-0000-0000F9070000}"/>
    <cellStyle name="Currency 2 4 18" xfId="2042" xr:uid="{00000000-0005-0000-0000-0000FA070000}"/>
    <cellStyle name="Currency 2 4 19" xfId="2043" xr:uid="{00000000-0005-0000-0000-0000FB070000}"/>
    <cellStyle name="Currency 2 4 2" xfId="2044" xr:uid="{00000000-0005-0000-0000-0000FC070000}"/>
    <cellStyle name="Currency 2 4 2 10" xfId="2045" xr:uid="{00000000-0005-0000-0000-0000FD070000}"/>
    <cellStyle name="Currency 2 4 2 10 2" xfId="2046" xr:uid="{00000000-0005-0000-0000-0000FE070000}"/>
    <cellStyle name="Currency 2 4 2 10 2 2" xfId="2047" xr:uid="{00000000-0005-0000-0000-0000FF070000}"/>
    <cellStyle name="Currency 2 4 2 10 3" xfId="2048" xr:uid="{00000000-0005-0000-0000-000000080000}"/>
    <cellStyle name="Currency 2 4 2 10 4" xfId="2049" xr:uid="{00000000-0005-0000-0000-000001080000}"/>
    <cellStyle name="Currency 2 4 2 11" xfId="2050" xr:uid="{00000000-0005-0000-0000-000002080000}"/>
    <cellStyle name="Currency 2 4 2 11 2" xfId="2051" xr:uid="{00000000-0005-0000-0000-000003080000}"/>
    <cellStyle name="Currency 2 4 2 11 2 2" xfId="2052" xr:uid="{00000000-0005-0000-0000-000004080000}"/>
    <cellStyle name="Currency 2 4 2 11 3" xfId="2053" xr:uid="{00000000-0005-0000-0000-000005080000}"/>
    <cellStyle name="Currency 2 4 2 12" xfId="2054" xr:uid="{00000000-0005-0000-0000-000006080000}"/>
    <cellStyle name="Currency 2 4 2 12 2" xfId="2055" xr:uid="{00000000-0005-0000-0000-000007080000}"/>
    <cellStyle name="Currency 2 4 2 12 2 2" xfId="2056" xr:uid="{00000000-0005-0000-0000-000008080000}"/>
    <cellStyle name="Currency 2 4 2 12 3" xfId="2057" xr:uid="{00000000-0005-0000-0000-000009080000}"/>
    <cellStyle name="Currency 2 4 2 13" xfId="2058" xr:uid="{00000000-0005-0000-0000-00000A080000}"/>
    <cellStyle name="Currency 2 4 2 13 2" xfId="2059" xr:uid="{00000000-0005-0000-0000-00000B080000}"/>
    <cellStyle name="Currency 2 4 2 14" xfId="2060" xr:uid="{00000000-0005-0000-0000-00000C080000}"/>
    <cellStyle name="Currency 2 4 2 14 2" xfId="2061" xr:uid="{00000000-0005-0000-0000-00000D080000}"/>
    <cellStyle name="Currency 2 4 2 15" xfId="2062" xr:uid="{00000000-0005-0000-0000-00000E080000}"/>
    <cellStyle name="Currency 2 4 2 16" xfId="2063" xr:uid="{00000000-0005-0000-0000-00000F080000}"/>
    <cellStyle name="Currency 2 4 2 17" xfId="2064" xr:uid="{00000000-0005-0000-0000-000010080000}"/>
    <cellStyle name="Currency 2 4 2 2" xfId="2065" xr:uid="{00000000-0005-0000-0000-000011080000}"/>
    <cellStyle name="Currency 2 4 2 2 10" xfId="2066" xr:uid="{00000000-0005-0000-0000-000012080000}"/>
    <cellStyle name="Currency 2 4 2 2 10 2" xfId="2067" xr:uid="{00000000-0005-0000-0000-000013080000}"/>
    <cellStyle name="Currency 2 4 2 2 10 2 2" xfId="2068" xr:uid="{00000000-0005-0000-0000-000014080000}"/>
    <cellStyle name="Currency 2 4 2 2 10 3" xfId="2069" xr:uid="{00000000-0005-0000-0000-000015080000}"/>
    <cellStyle name="Currency 2 4 2 2 11" xfId="2070" xr:uid="{00000000-0005-0000-0000-000016080000}"/>
    <cellStyle name="Currency 2 4 2 2 11 2" xfId="2071" xr:uid="{00000000-0005-0000-0000-000017080000}"/>
    <cellStyle name="Currency 2 4 2 2 12" xfId="2072" xr:uid="{00000000-0005-0000-0000-000018080000}"/>
    <cellStyle name="Currency 2 4 2 2 12 2" xfId="2073" xr:uid="{00000000-0005-0000-0000-000019080000}"/>
    <cellStyle name="Currency 2 4 2 2 13" xfId="2074" xr:uid="{00000000-0005-0000-0000-00001A080000}"/>
    <cellStyle name="Currency 2 4 2 2 14" xfId="2075" xr:uid="{00000000-0005-0000-0000-00001B080000}"/>
    <cellStyle name="Currency 2 4 2 2 15" xfId="2076" xr:uid="{00000000-0005-0000-0000-00001C080000}"/>
    <cellStyle name="Currency 2 4 2 2 2" xfId="2077" xr:uid="{00000000-0005-0000-0000-00001D080000}"/>
    <cellStyle name="Currency 2 4 2 2 2 2" xfId="2078" xr:uid="{00000000-0005-0000-0000-00001E080000}"/>
    <cellStyle name="Currency 2 4 2 2 2 2 2" xfId="2079" xr:uid="{00000000-0005-0000-0000-00001F080000}"/>
    <cellStyle name="Currency 2 4 2 2 2 2 3" xfId="2080" xr:uid="{00000000-0005-0000-0000-000020080000}"/>
    <cellStyle name="Currency 2 4 2 2 2 2 3 2" xfId="2081" xr:uid="{00000000-0005-0000-0000-000021080000}"/>
    <cellStyle name="Currency 2 4 2 2 2 2 3 3" xfId="2082" xr:uid="{00000000-0005-0000-0000-000022080000}"/>
    <cellStyle name="Currency 2 4 2 2 2 2 4" xfId="2083" xr:uid="{00000000-0005-0000-0000-000023080000}"/>
    <cellStyle name="Currency 2 4 2 2 2 2 4 2" xfId="2084" xr:uid="{00000000-0005-0000-0000-000024080000}"/>
    <cellStyle name="Currency 2 4 2 2 2 2 4 2 2" xfId="2085" xr:uid="{00000000-0005-0000-0000-000025080000}"/>
    <cellStyle name="Currency 2 4 2 2 2 2 4 3" xfId="2086" xr:uid="{00000000-0005-0000-0000-000026080000}"/>
    <cellStyle name="Currency 2 4 2 2 2 2 5" xfId="2087" xr:uid="{00000000-0005-0000-0000-000027080000}"/>
    <cellStyle name="Currency 2 4 2 2 2 2 5 2" xfId="2088" xr:uid="{00000000-0005-0000-0000-000028080000}"/>
    <cellStyle name="Currency 2 4 2 2 2 2 5 2 2" xfId="2089" xr:uid="{00000000-0005-0000-0000-000029080000}"/>
    <cellStyle name="Currency 2 4 2 2 2 2 5 3" xfId="2090" xr:uid="{00000000-0005-0000-0000-00002A080000}"/>
    <cellStyle name="Currency 2 4 2 2 2 2 6" xfId="2091" xr:uid="{00000000-0005-0000-0000-00002B080000}"/>
    <cellStyle name="Currency 2 4 2 2 2 2 6 2" xfId="2092" xr:uid="{00000000-0005-0000-0000-00002C080000}"/>
    <cellStyle name="Currency 2 4 2 2 2 2 6 2 2" xfId="2093" xr:uid="{00000000-0005-0000-0000-00002D080000}"/>
    <cellStyle name="Currency 2 4 2 2 2 2 6 3" xfId="2094" xr:uid="{00000000-0005-0000-0000-00002E080000}"/>
    <cellStyle name="Currency 2 4 2 2 2 2 7" xfId="2095" xr:uid="{00000000-0005-0000-0000-00002F080000}"/>
    <cellStyle name="Currency 2 4 2 2 2 2 7 2" xfId="2096" xr:uid="{00000000-0005-0000-0000-000030080000}"/>
    <cellStyle name="Currency 2 4 2 2 2 2 8" xfId="2097" xr:uid="{00000000-0005-0000-0000-000031080000}"/>
    <cellStyle name="Currency 2 4 2 2 2 2 8 2" xfId="2098" xr:uid="{00000000-0005-0000-0000-000032080000}"/>
    <cellStyle name="Currency 2 4 2 2 2 2 9" xfId="2099" xr:uid="{00000000-0005-0000-0000-000033080000}"/>
    <cellStyle name="Currency 2 4 2 2 2 3" xfId="2100" xr:uid="{00000000-0005-0000-0000-000034080000}"/>
    <cellStyle name="Currency 2 4 2 2 2 3 2" xfId="2101" xr:uid="{00000000-0005-0000-0000-000035080000}"/>
    <cellStyle name="Currency 2 4 2 2 2 3 3" xfId="2102" xr:uid="{00000000-0005-0000-0000-000036080000}"/>
    <cellStyle name="Currency 2 4 2 2 2 3 3 2" xfId="2103" xr:uid="{00000000-0005-0000-0000-000037080000}"/>
    <cellStyle name="Currency 2 4 2 2 2 3 3 3" xfId="2104" xr:uid="{00000000-0005-0000-0000-000038080000}"/>
    <cellStyle name="Currency 2 4 2 2 2 3 4" xfId="2105" xr:uid="{00000000-0005-0000-0000-000039080000}"/>
    <cellStyle name="Currency 2 4 2 2 2 3 4 2" xfId="2106" xr:uid="{00000000-0005-0000-0000-00003A080000}"/>
    <cellStyle name="Currency 2 4 2 2 2 3 4 2 2" xfId="2107" xr:uid="{00000000-0005-0000-0000-00003B080000}"/>
    <cellStyle name="Currency 2 4 2 2 2 3 4 3" xfId="2108" xr:uid="{00000000-0005-0000-0000-00003C080000}"/>
    <cellStyle name="Currency 2 4 2 2 2 3 5" xfId="2109" xr:uid="{00000000-0005-0000-0000-00003D080000}"/>
    <cellStyle name="Currency 2 4 2 2 2 3 5 2" xfId="2110" xr:uid="{00000000-0005-0000-0000-00003E080000}"/>
    <cellStyle name="Currency 2 4 2 2 2 3 5 2 2" xfId="2111" xr:uid="{00000000-0005-0000-0000-00003F080000}"/>
    <cellStyle name="Currency 2 4 2 2 2 3 5 3" xfId="2112" xr:uid="{00000000-0005-0000-0000-000040080000}"/>
    <cellStyle name="Currency 2 4 2 2 2 3 6" xfId="2113" xr:uid="{00000000-0005-0000-0000-000041080000}"/>
    <cellStyle name="Currency 2 4 2 2 2 3 6 2" xfId="2114" xr:uid="{00000000-0005-0000-0000-000042080000}"/>
    <cellStyle name="Currency 2 4 2 2 2 3 6 2 2" xfId="2115" xr:uid="{00000000-0005-0000-0000-000043080000}"/>
    <cellStyle name="Currency 2 4 2 2 2 3 6 3" xfId="2116" xr:uid="{00000000-0005-0000-0000-000044080000}"/>
    <cellStyle name="Currency 2 4 2 2 2 3 7" xfId="2117" xr:uid="{00000000-0005-0000-0000-000045080000}"/>
    <cellStyle name="Currency 2 4 2 2 2 3 7 2" xfId="2118" xr:uid="{00000000-0005-0000-0000-000046080000}"/>
    <cellStyle name="Currency 2 4 2 2 2 3 8" xfId="2119" xr:uid="{00000000-0005-0000-0000-000047080000}"/>
    <cellStyle name="Currency 2 4 2 2 2 3 8 2" xfId="2120" xr:uid="{00000000-0005-0000-0000-000048080000}"/>
    <cellStyle name="Currency 2 4 2 2 2 3 9" xfId="2121" xr:uid="{00000000-0005-0000-0000-000049080000}"/>
    <cellStyle name="Currency 2 4 2 2 2 4" xfId="2122" xr:uid="{00000000-0005-0000-0000-00004A080000}"/>
    <cellStyle name="Currency 2 4 2 2 2 4 2" xfId="2123" xr:uid="{00000000-0005-0000-0000-00004B080000}"/>
    <cellStyle name="Currency 2 4 2 2 2 4 3" xfId="2124" xr:uid="{00000000-0005-0000-0000-00004C080000}"/>
    <cellStyle name="Currency 2 4 2 2 2 4 3 2" xfId="2125" xr:uid="{00000000-0005-0000-0000-00004D080000}"/>
    <cellStyle name="Currency 2 4 2 2 2 4 3 2 2" xfId="2126" xr:uid="{00000000-0005-0000-0000-00004E080000}"/>
    <cellStyle name="Currency 2 4 2 2 2 4 3 3" xfId="2127" xr:uid="{00000000-0005-0000-0000-00004F080000}"/>
    <cellStyle name="Currency 2 4 2 2 2 4 4" xfId="2128" xr:uid="{00000000-0005-0000-0000-000050080000}"/>
    <cellStyle name="Currency 2 4 2 2 2 4 4 2" xfId="2129" xr:uid="{00000000-0005-0000-0000-000051080000}"/>
    <cellStyle name="Currency 2 4 2 2 2 4 4 2 2" xfId="2130" xr:uid="{00000000-0005-0000-0000-000052080000}"/>
    <cellStyle name="Currency 2 4 2 2 2 4 4 3" xfId="2131" xr:uid="{00000000-0005-0000-0000-000053080000}"/>
    <cellStyle name="Currency 2 4 2 2 2 4 5" xfId="2132" xr:uid="{00000000-0005-0000-0000-000054080000}"/>
    <cellStyle name="Currency 2 4 2 2 2 4 5 2" xfId="2133" xr:uid="{00000000-0005-0000-0000-000055080000}"/>
    <cellStyle name="Currency 2 4 2 2 2 4 5 2 2" xfId="2134" xr:uid="{00000000-0005-0000-0000-000056080000}"/>
    <cellStyle name="Currency 2 4 2 2 2 4 5 3" xfId="2135" xr:uid="{00000000-0005-0000-0000-000057080000}"/>
    <cellStyle name="Currency 2 4 2 2 2 4 6" xfId="2136" xr:uid="{00000000-0005-0000-0000-000058080000}"/>
    <cellStyle name="Currency 2 4 2 2 2 4 6 2" xfId="2137" xr:uid="{00000000-0005-0000-0000-000059080000}"/>
    <cellStyle name="Currency 2 4 2 2 2 4 7" xfId="2138" xr:uid="{00000000-0005-0000-0000-00005A080000}"/>
    <cellStyle name="Currency 2 4 2 2 2 4 7 2" xfId="2139" xr:uid="{00000000-0005-0000-0000-00005B080000}"/>
    <cellStyle name="Currency 2 4 2 2 2 4 8" xfId="2140" xr:uid="{00000000-0005-0000-0000-00005C080000}"/>
    <cellStyle name="Currency 2 4 2 2 2 4 9" xfId="2141" xr:uid="{00000000-0005-0000-0000-00005D080000}"/>
    <cellStyle name="Currency 2 4 2 2 2 5" xfId="2142" xr:uid="{00000000-0005-0000-0000-00005E080000}"/>
    <cellStyle name="Currency 2 4 2 2 2 5 2" xfId="2143" xr:uid="{00000000-0005-0000-0000-00005F080000}"/>
    <cellStyle name="Currency 2 4 2 2 2 5 3" xfId="2144" xr:uid="{00000000-0005-0000-0000-000060080000}"/>
    <cellStyle name="Currency 2 4 2 2 2 6" xfId="2145" xr:uid="{00000000-0005-0000-0000-000061080000}"/>
    <cellStyle name="Currency 2 4 2 2 2 6 2" xfId="2146" xr:uid="{00000000-0005-0000-0000-000062080000}"/>
    <cellStyle name="Currency 2 4 2 2 2 6 2 2" xfId="2147" xr:uid="{00000000-0005-0000-0000-000063080000}"/>
    <cellStyle name="Currency 2 4 2 2 2 6 2 2 2" xfId="2148" xr:uid="{00000000-0005-0000-0000-000064080000}"/>
    <cellStyle name="Currency 2 4 2 2 2 6 2 3" xfId="2149" xr:uid="{00000000-0005-0000-0000-000065080000}"/>
    <cellStyle name="Currency 2 4 2 2 2 6 3" xfId="2150" xr:uid="{00000000-0005-0000-0000-000066080000}"/>
    <cellStyle name="Currency 2 4 2 2 2 6 3 2" xfId="2151" xr:uid="{00000000-0005-0000-0000-000067080000}"/>
    <cellStyle name="Currency 2 4 2 2 2 6 3 2 2" xfId="2152" xr:uid="{00000000-0005-0000-0000-000068080000}"/>
    <cellStyle name="Currency 2 4 2 2 2 6 3 3" xfId="2153" xr:uid="{00000000-0005-0000-0000-000069080000}"/>
    <cellStyle name="Currency 2 4 2 2 2 6 4" xfId="2154" xr:uid="{00000000-0005-0000-0000-00006A080000}"/>
    <cellStyle name="Currency 2 4 2 2 2 6 4 2" xfId="2155" xr:uid="{00000000-0005-0000-0000-00006B080000}"/>
    <cellStyle name="Currency 2 4 2 2 2 6 4 2 2" xfId="2156" xr:uid="{00000000-0005-0000-0000-00006C080000}"/>
    <cellStyle name="Currency 2 4 2 2 2 6 4 3" xfId="2157" xr:uid="{00000000-0005-0000-0000-00006D080000}"/>
    <cellStyle name="Currency 2 4 2 2 2 6 5" xfId="2158" xr:uid="{00000000-0005-0000-0000-00006E080000}"/>
    <cellStyle name="Currency 2 4 2 2 2 6 5 2" xfId="2159" xr:uid="{00000000-0005-0000-0000-00006F080000}"/>
    <cellStyle name="Currency 2 4 2 2 2 6 6" xfId="2160" xr:uid="{00000000-0005-0000-0000-000070080000}"/>
    <cellStyle name="Currency 2 4 2 2 2 6 6 2" xfId="2161" xr:uid="{00000000-0005-0000-0000-000071080000}"/>
    <cellStyle name="Currency 2 4 2 2 2 6 7" xfId="2162" xr:uid="{00000000-0005-0000-0000-000072080000}"/>
    <cellStyle name="Currency 2 4 2 2 2 7" xfId="2163" xr:uid="{00000000-0005-0000-0000-000073080000}"/>
    <cellStyle name="Currency 2 4 2 2 2 7 2" xfId="2164" xr:uid="{00000000-0005-0000-0000-000074080000}"/>
    <cellStyle name="Currency 2 4 2 2 2 7 2 2" xfId="2165" xr:uid="{00000000-0005-0000-0000-000075080000}"/>
    <cellStyle name="Currency 2 4 2 2 2 7 3" xfId="2166" xr:uid="{00000000-0005-0000-0000-000076080000}"/>
    <cellStyle name="Currency 2 4 2 2 2 8" xfId="2167" xr:uid="{00000000-0005-0000-0000-000077080000}"/>
    <cellStyle name="Currency 2 4 2 2 2 8 2" xfId="2168" xr:uid="{00000000-0005-0000-0000-000078080000}"/>
    <cellStyle name="Currency 2 4 2 2 2 8 2 2" xfId="2169" xr:uid="{00000000-0005-0000-0000-000079080000}"/>
    <cellStyle name="Currency 2 4 2 2 2 8 3" xfId="2170" xr:uid="{00000000-0005-0000-0000-00007A080000}"/>
    <cellStyle name="Currency 2 4 2 2 3" xfId="2171" xr:uid="{00000000-0005-0000-0000-00007B080000}"/>
    <cellStyle name="Currency 2 4 2 2 3 10" xfId="2172" xr:uid="{00000000-0005-0000-0000-00007C080000}"/>
    <cellStyle name="Currency 2 4 2 2 3 2" xfId="2173" xr:uid="{00000000-0005-0000-0000-00007D080000}"/>
    <cellStyle name="Currency 2 4 2 2 3 2 2" xfId="2174" xr:uid="{00000000-0005-0000-0000-00007E080000}"/>
    <cellStyle name="Currency 2 4 2 2 3 2 3" xfId="2175" xr:uid="{00000000-0005-0000-0000-00007F080000}"/>
    <cellStyle name="Currency 2 4 2 2 3 2 3 2" xfId="2176" xr:uid="{00000000-0005-0000-0000-000080080000}"/>
    <cellStyle name="Currency 2 4 2 2 3 2 3 3" xfId="2177" xr:uid="{00000000-0005-0000-0000-000081080000}"/>
    <cellStyle name="Currency 2 4 2 2 3 2 4" xfId="2178" xr:uid="{00000000-0005-0000-0000-000082080000}"/>
    <cellStyle name="Currency 2 4 2 2 3 2 4 2" xfId="2179" xr:uid="{00000000-0005-0000-0000-000083080000}"/>
    <cellStyle name="Currency 2 4 2 2 3 2 4 2 2" xfId="2180" xr:uid="{00000000-0005-0000-0000-000084080000}"/>
    <cellStyle name="Currency 2 4 2 2 3 2 4 3" xfId="2181" xr:uid="{00000000-0005-0000-0000-000085080000}"/>
    <cellStyle name="Currency 2 4 2 2 3 2 5" xfId="2182" xr:uid="{00000000-0005-0000-0000-000086080000}"/>
    <cellStyle name="Currency 2 4 2 2 3 2 5 2" xfId="2183" xr:uid="{00000000-0005-0000-0000-000087080000}"/>
    <cellStyle name="Currency 2 4 2 2 3 2 5 2 2" xfId="2184" xr:uid="{00000000-0005-0000-0000-000088080000}"/>
    <cellStyle name="Currency 2 4 2 2 3 2 5 3" xfId="2185" xr:uid="{00000000-0005-0000-0000-000089080000}"/>
    <cellStyle name="Currency 2 4 2 2 3 2 6" xfId="2186" xr:uid="{00000000-0005-0000-0000-00008A080000}"/>
    <cellStyle name="Currency 2 4 2 2 3 2 6 2" xfId="2187" xr:uid="{00000000-0005-0000-0000-00008B080000}"/>
    <cellStyle name="Currency 2 4 2 2 3 2 6 2 2" xfId="2188" xr:uid="{00000000-0005-0000-0000-00008C080000}"/>
    <cellStyle name="Currency 2 4 2 2 3 2 6 3" xfId="2189" xr:uid="{00000000-0005-0000-0000-00008D080000}"/>
    <cellStyle name="Currency 2 4 2 2 3 2 7" xfId="2190" xr:uid="{00000000-0005-0000-0000-00008E080000}"/>
    <cellStyle name="Currency 2 4 2 2 3 2 7 2" xfId="2191" xr:uid="{00000000-0005-0000-0000-00008F080000}"/>
    <cellStyle name="Currency 2 4 2 2 3 2 8" xfId="2192" xr:uid="{00000000-0005-0000-0000-000090080000}"/>
    <cellStyle name="Currency 2 4 2 2 3 2 8 2" xfId="2193" xr:uid="{00000000-0005-0000-0000-000091080000}"/>
    <cellStyle name="Currency 2 4 2 2 3 2 9" xfId="2194" xr:uid="{00000000-0005-0000-0000-000092080000}"/>
    <cellStyle name="Currency 2 4 2 2 3 3" xfId="2195" xr:uid="{00000000-0005-0000-0000-000093080000}"/>
    <cellStyle name="Currency 2 4 2 2 3 4" xfId="2196" xr:uid="{00000000-0005-0000-0000-000094080000}"/>
    <cellStyle name="Currency 2 4 2 2 3 4 2" xfId="2197" xr:uid="{00000000-0005-0000-0000-000095080000}"/>
    <cellStyle name="Currency 2 4 2 2 3 4 3" xfId="2198" xr:uid="{00000000-0005-0000-0000-000096080000}"/>
    <cellStyle name="Currency 2 4 2 2 3 5" xfId="2199" xr:uid="{00000000-0005-0000-0000-000097080000}"/>
    <cellStyle name="Currency 2 4 2 2 3 5 2" xfId="2200" xr:uid="{00000000-0005-0000-0000-000098080000}"/>
    <cellStyle name="Currency 2 4 2 2 3 5 2 2" xfId="2201" xr:uid="{00000000-0005-0000-0000-000099080000}"/>
    <cellStyle name="Currency 2 4 2 2 3 5 3" xfId="2202" xr:uid="{00000000-0005-0000-0000-00009A080000}"/>
    <cellStyle name="Currency 2 4 2 2 3 6" xfId="2203" xr:uid="{00000000-0005-0000-0000-00009B080000}"/>
    <cellStyle name="Currency 2 4 2 2 3 6 2" xfId="2204" xr:uid="{00000000-0005-0000-0000-00009C080000}"/>
    <cellStyle name="Currency 2 4 2 2 3 6 2 2" xfId="2205" xr:uid="{00000000-0005-0000-0000-00009D080000}"/>
    <cellStyle name="Currency 2 4 2 2 3 6 3" xfId="2206" xr:uid="{00000000-0005-0000-0000-00009E080000}"/>
    <cellStyle name="Currency 2 4 2 2 3 7" xfId="2207" xr:uid="{00000000-0005-0000-0000-00009F080000}"/>
    <cellStyle name="Currency 2 4 2 2 3 7 2" xfId="2208" xr:uid="{00000000-0005-0000-0000-0000A0080000}"/>
    <cellStyle name="Currency 2 4 2 2 3 7 2 2" xfId="2209" xr:uid="{00000000-0005-0000-0000-0000A1080000}"/>
    <cellStyle name="Currency 2 4 2 2 3 7 3" xfId="2210" xr:uid="{00000000-0005-0000-0000-0000A2080000}"/>
    <cellStyle name="Currency 2 4 2 2 3 8" xfId="2211" xr:uid="{00000000-0005-0000-0000-0000A3080000}"/>
    <cellStyle name="Currency 2 4 2 2 3 8 2" xfId="2212" xr:uid="{00000000-0005-0000-0000-0000A4080000}"/>
    <cellStyle name="Currency 2 4 2 2 3 9" xfId="2213" xr:uid="{00000000-0005-0000-0000-0000A5080000}"/>
    <cellStyle name="Currency 2 4 2 2 3 9 2" xfId="2214" xr:uid="{00000000-0005-0000-0000-0000A6080000}"/>
    <cellStyle name="Currency 2 4 2 2 4" xfId="2215" xr:uid="{00000000-0005-0000-0000-0000A7080000}"/>
    <cellStyle name="Currency 2 4 2 2 4 2" xfId="2216" xr:uid="{00000000-0005-0000-0000-0000A8080000}"/>
    <cellStyle name="Currency 2 4 2 2 4 2 10" xfId="2217" xr:uid="{00000000-0005-0000-0000-0000A9080000}"/>
    <cellStyle name="Currency 2 4 2 2 4 2 2" xfId="2218" xr:uid="{00000000-0005-0000-0000-0000AA080000}"/>
    <cellStyle name="Currency 2 4 2 2 4 2 3" xfId="2219" xr:uid="{00000000-0005-0000-0000-0000AB080000}"/>
    <cellStyle name="Currency 2 4 2 2 4 2 4" xfId="2220" xr:uid="{00000000-0005-0000-0000-0000AC080000}"/>
    <cellStyle name="Currency 2 4 2 2 4 2 4 2" xfId="2221" xr:uid="{00000000-0005-0000-0000-0000AD080000}"/>
    <cellStyle name="Currency 2 4 2 2 4 2 4 2 2" xfId="2222" xr:uid="{00000000-0005-0000-0000-0000AE080000}"/>
    <cellStyle name="Currency 2 4 2 2 4 2 4 3" xfId="2223" xr:uid="{00000000-0005-0000-0000-0000AF080000}"/>
    <cellStyle name="Currency 2 4 2 2 4 2 5" xfId="2224" xr:uid="{00000000-0005-0000-0000-0000B0080000}"/>
    <cellStyle name="Currency 2 4 2 2 4 2 5 2" xfId="2225" xr:uid="{00000000-0005-0000-0000-0000B1080000}"/>
    <cellStyle name="Currency 2 4 2 2 4 2 5 2 2" xfId="2226" xr:uid="{00000000-0005-0000-0000-0000B2080000}"/>
    <cellStyle name="Currency 2 4 2 2 4 2 5 3" xfId="2227" xr:uid="{00000000-0005-0000-0000-0000B3080000}"/>
    <cellStyle name="Currency 2 4 2 2 4 2 6" xfId="2228" xr:uid="{00000000-0005-0000-0000-0000B4080000}"/>
    <cellStyle name="Currency 2 4 2 2 4 2 6 2" xfId="2229" xr:uid="{00000000-0005-0000-0000-0000B5080000}"/>
    <cellStyle name="Currency 2 4 2 2 4 2 6 2 2" xfId="2230" xr:uid="{00000000-0005-0000-0000-0000B6080000}"/>
    <cellStyle name="Currency 2 4 2 2 4 2 6 3" xfId="2231" xr:uid="{00000000-0005-0000-0000-0000B7080000}"/>
    <cellStyle name="Currency 2 4 2 2 4 2 7" xfId="2232" xr:uid="{00000000-0005-0000-0000-0000B8080000}"/>
    <cellStyle name="Currency 2 4 2 2 4 2 7 2" xfId="2233" xr:uid="{00000000-0005-0000-0000-0000B9080000}"/>
    <cellStyle name="Currency 2 4 2 2 4 2 8" xfId="2234" xr:uid="{00000000-0005-0000-0000-0000BA080000}"/>
    <cellStyle name="Currency 2 4 2 2 4 2 8 2" xfId="2235" xr:uid="{00000000-0005-0000-0000-0000BB080000}"/>
    <cellStyle name="Currency 2 4 2 2 4 2 9" xfId="2236" xr:uid="{00000000-0005-0000-0000-0000BC080000}"/>
    <cellStyle name="Currency 2 4 2 2 4 3" xfId="2237" xr:uid="{00000000-0005-0000-0000-0000BD080000}"/>
    <cellStyle name="Currency 2 4 2 2 4 4" xfId="2238" xr:uid="{00000000-0005-0000-0000-0000BE080000}"/>
    <cellStyle name="Currency 2 4 2 2 4 4 2" xfId="2239" xr:uid="{00000000-0005-0000-0000-0000BF080000}"/>
    <cellStyle name="Currency 2 4 2 2 4 4 2 2" xfId="2240" xr:uid="{00000000-0005-0000-0000-0000C0080000}"/>
    <cellStyle name="Currency 2 4 2 2 4 4 3" xfId="2241" xr:uid="{00000000-0005-0000-0000-0000C1080000}"/>
    <cellStyle name="Currency 2 4 2 2 4 5" xfId="2242" xr:uid="{00000000-0005-0000-0000-0000C2080000}"/>
    <cellStyle name="Currency 2 4 2 2 4 5 2" xfId="2243" xr:uid="{00000000-0005-0000-0000-0000C3080000}"/>
    <cellStyle name="Currency 2 4 2 2 4 5 2 2" xfId="2244" xr:uid="{00000000-0005-0000-0000-0000C4080000}"/>
    <cellStyle name="Currency 2 4 2 2 4 5 3" xfId="2245" xr:uid="{00000000-0005-0000-0000-0000C5080000}"/>
    <cellStyle name="Currency 2 4 2 2 5" xfId="2246" xr:uid="{00000000-0005-0000-0000-0000C6080000}"/>
    <cellStyle name="Currency 2 4 2 2 5 2" xfId="2247" xr:uid="{00000000-0005-0000-0000-0000C7080000}"/>
    <cellStyle name="Currency 2 4 2 2 5 3" xfId="2248" xr:uid="{00000000-0005-0000-0000-0000C8080000}"/>
    <cellStyle name="Currency 2 4 2 2 5 3 2" xfId="2249" xr:uid="{00000000-0005-0000-0000-0000C9080000}"/>
    <cellStyle name="Currency 2 4 2 2 5 3 3" xfId="2250" xr:uid="{00000000-0005-0000-0000-0000CA080000}"/>
    <cellStyle name="Currency 2 4 2 2 5 4" xfId="2251" xr:uid="{00000000-0005-0000-0000-0000CB080000}"/>
    <cellStyle name="Currency 2 4 2 2 5 4 2" xfId="2252" xr:uid="{00000000-0005-0000-0000-0000CC080000}"/>
    <cellStyle name="Currency 2 4 2 2 5 4 2 2" xfId="2253" xr:uid="{00000000-0005-0000-0000-0000CD080000}"/>
    <cellStyle name="Currency 2 4 2 2 5 4 3" xfId="2254" xr:uid="{00000000-0005-0000-0000-0000CE080000}"/>
    <cellStyle name="Currency 2 4 2 2 5 5" xfId="2255" xr:uid="{00000000-0005-0000-0000-0000CF080000}"/>
    <cellStyle name="Currency 2 4 2 2 5 5 2" xfId="2256" xr:uid="{00000000-0005-0000-0000-0000D0080000}"/>
    <cellStyle name="Currency 2 4 2 2 5 5 2 2" xfId="2257" xr:uid="{00000000-0005-0000-0000-0000D1080000}"/>
    <cellStyle name="Currency 2 4 2 2 5 5 3" xfId="2258" xr:uid="{00000000-0005-0000-0000-0000D2080000}"/>
    <cellStyle name="Currency 2 4 2 2 5 6" xfId="2259" xr:uid="{00000000-0005-0000-0000-0000D3080000}"/>
    <cellStyle name="Currency 2 4 2 2 5 6 2" xfId="2260" xr:uid="{00000000-0005-0000-0000-0000D4080000}"/>
    <cellStyle name="Currency 2 4 2 2 5 6 2 2" xfId="2261" xr:uid="{00000000-0005-0000-0000-0000D5080000}"/>
    <cellStyle name="Currency 2 4 2 2 5 6 3" xfId="2262" xr:uid="{00000000-0005-0000-0000-0000D6080000}"/>
    <cellStyle name="Currency 2 4 2 2 5 7" xfId="2263" xr:uid="{00000000-0005-0000-0000-0000D7080000}"/>
    <cellStyle name="Currency 2 4 2 2 5 7 2" xfId="2264" xr:uid="{00000000-0005-0000-0000-0000D8080000}"/>
    <cellStyle name="Currency 2 4 2 2 5 8" xfId="2265" xr:uid="{00000000-0005-0000-0000-0000D9080000}"/>
    <cellStyle name="Currency 2 4 2 2 5 8 2" xfId="2266" xr:uid="{00000000-0005-0000-0000-0000DA080000}"/>
    <cellStyle name="Currency 2 4 2 2 5 9" xfId="2267" xr:uid="{00000000-0005-0000-0000-0000DB080000}"/>
    <cellStyle name="Currency 2 4 2 2 6" xfId="2268" xr:uid="{00000000-0005-0000-0000-0000DC080000}"/>
    <cellStyle name="Currency 2 4 2 2 6 2" xfId="2269" xr:uid="{00000000-0005-0000-0000-0000DD080000}"/>
    <cellStyle name="Currency 2 4 2 2 6 3" xfId="2270" xr:uid="{00000000-0005-0000-0000-0000DE080000}"/>
    <cellStyle name="Currency 2 4 2 2 7" xfId="2271" xr:uid="{00000000-0005-0000-0000-0000DF080000}"/>
    <cellStyle name="Currency 2 4 2 2 8" xfId="2272" xr:uid="{00000000-0005-0000-0000-0000E0080000}"/>
    <cellStyle name="Currency 2 4 2 2 8 2" xfId="2273" xr:uid="{00000000-0005-0000-0000-0000E1080000}"/>
    <cellStyle name="Currency 2 4 2 2 8 2 2" xfId="2274" xr:uid="{00000000-0005-0000-0000-0000E2080000}"/>
    <cellStyle name="Currency 2 4 2 2 8 3" xfId="2275" xr:uid="{00000000-0005-0000-0000-0000E3080000}"/>
    <cellStyle name="Currency 2 4 2 2 8 4" xfId="2276" xr:uid="{00000000-0005-0000-0000-0000E4080000}"/>
    <cellStyle name="Currency 2 4 2 2 9" xfId="2277" xr:uid="{00000000-0005-0000-0000-0000E5080000}"/>
    <cellStyle name="Currency 2 4 2 2 9 2" xfId="2278" xr:uid="{00000000-0005-0000-0000-0000E6080000}"/>
    <cellStyle name="Currency 2 4 2 2 9 2 2" xfId="2279" xr:uid="{00000000-0005-0000-0000-0000E7080000}"/>
    <cellStyle name="Currency 2 4 2 2 9 3" xfId="2280" xr:uid="{00000000-0005-0000-0000-0000E8080000}"/>
    <cellStyle name="Currency 2 4 2 3" xfId="2281" xr:uid="{00000000-0005-0000-0000-0000E9080000}"/>
    <cellStyle name="Currency 2 4 2 3 10" xfId="2282" xr:uid="{00000000-0005-0000-0000-0000EA080000}"/>
    <cellStyle name="Currency 2 4 2 3 10 2" xfId="2283" xr:uid="{00000000-0005-0000-0000-0000EB080000}"/>
    <cellStyle name="Currency 2 4 2 3 10 2 2" xfId="2284" xr:uid="{00000000-0005-0000-0000-0000EC080000}"/>
    <cellStyle name="Currency 2 4 2 3 10 3" xfId="2285" xr:uid="{00000000-0005-0000-0000-0000ED080000}"/>
    <cellStyle name="Currency 2 4 2 3 11" xfId="2286" xr:uid="{00000000-0005-0000-0000-0000EE080000}"/>
    <cellStyle name="Currency 2 4 2 3 11 2" xfId="2287" xr:uid="{00000000-0005-0000-0000-0000EF080000}"/>
    <cellStyle name="Currency 2 4 2 3 12" xfId="2288" xr:uid="{00000000-0005-0000-0000-0000F0080000}"/>
    <cellStyle name="Currency 2 4 2 3 12 2" xfId="2289" xr:uid="{00000000-0005-0000-0000-0000F1080000}"/>
    <cellStyle name="Currency 2 4 2 3 13" xfId="2290" xr:uid="{00000000-0005-0000-0000-0000F2080000}"/>
    <cellStyle name="Currency 2 4 2 3 14" xfId="2291" xr:uid="{00000000-0005-0000-0000-0000F3080000}"/>
    <cellStyle name="Currency 2 4 2 3 15" xfId="2292" xr:uid="{00000000-0005-0000-0000-0000F4080000}"/>
    <cellStyle name="Currency 2 4 2 3 2" xfId="2293" xr:uid="{00000000-0005-0000-0000-0000F5080000}"/>
    <cellStyle name="Currency 2 4 2 3 2 2" xfId="2294" xr:uid="{00000000-0005-0000-0000-0000F6080000}"/>
    <cellStyle name="Currency 2 4 2 3 2 2 2" xfId="2295" xr:uid="{00000000-0005-0000-0000-0000F7080000}"/>
    <cellStyle name="Currency 2 4 2 3 2 2 3" xfId="2296" xr:uid="{00000000-0005-0000-0000-0000F8080000}"/>
    <cellStyle name="Currency 2 4 2 3 2 2 3 2" xfId="2297" xr:uid="{00000000-0005-0000-0000-0000F9080000}"/>
    <cellStyle name="Currency 2 4 2 3 2 2 3 3" xfId="2298" xr:uid="{00000000-0005-0000-0000-0000FA080000}"/>
    <cellStyle name="Currency 2 4 2 3 2 2 4" xfId="2299" xr:uid="{00000000-0005-0000-0000-0000FB080000}"/>
    <cellStyle name="Currency 2 4 2 3 2 2 4 2" xfId="2300" xr:uid="{00000000-0005-0000-0000-0000FC080000}"/>
    <cellStyle name="Currency 2 4 2 3 2 2 4 2 2" xfId="2301" xr:uid="{00000000-0005-0000-0000-0000FD080000}"/>
    <cellStyle name="Currency 2 4 2 3 2 2 4 3" xfId="2302" xr:uid="{00000000-0005-0000-0000-0000FE080000}"/>
    <cellStyle name="Currency 2 4 2 3 2 2 5" xfId="2303" xr:uid="{00000000-0005-0000-0000-0000FF080000}"/>
    <cellStyle name="Currency 2 4 2 3 2 2 5 2" xfId="2304" xr:uid="{00000000-0005-0000-0000-000000090000}"/>
    <cellStyle name="Currency 2 4 2 3 2 2 5 2 2" xfId="2305" xr:uid="{00000000-0005-0000-0000-000001090000}"/>
    <cellStyle name="Currency 2 4 2 3 2 2 5 3" xfId="2306" xr:uid="{00000000-0005-0000-0000-000002090000}"/>
    <cellStyle name="Currency 2 4 2 3 2 2 6" xfId="2307" xr:uid="{00000000-0005-0000-0000-000003090000}"/>
    <cellStyle name="Currency 2 4 2 3 2 2 6 2" xfId="2308" xr:uid="{00000000-0005-0000-0000-000004090000}"/>
    <cellStyle name="Currency 2 4 2 3 2 2 6 2 2" xfId="2309" xr:uid="{00000000-0005-0000-0000-000005090000}"/>
    <cellStyle name="Currency 2 4 2 3 2 2 6 3" xfId="2310" xr:uid="{00000000-0005-0000-0000-000006090000}"/>
    <cellStyle name="Currency 2 4 2 3 2 2 7" xfId="2311" xr:uid="{00000000-0005-0000-0000-000007090000}"/>
    <cellStyle name="Currency 2 4 2 3 2 2 7 2" xfId="2312" xr:uid="{00000000-0005-0000-0000-000008090000}"/>
    <cellStyle name="Currency 2 4 2 3 2 2 8" xfId="2313" xr:uid="{00000000-0005-0000-0000-000009090000}"/>
    <cellStyle name="Currency 2 4 2 3 2 2 8 2" xfId="2314" xr:uid="{00000000-0005-0000-0000-00000A090000}"/>
    <cellStyle name="Currency 2 4 2 3 2 2 9" xfId="2315" xr:uid="{00000000-0005-0000-0000-00000B090000}"/>
    <cellStyle name="Currency 2 4 2 3 2 3" xfId="2316" xr:uid="{00000000-0005-0000-0000-00000C090000}"/>
    <cellStyle name="Currency 2 4 2 3 2 3 2" xfId="2317" xr:uid="{00000000-0005-0000-0000-00000D090000}"/>
    <cellStyle name="Currency 2 4 2 3 2 3 3" xfId="2318" xr:uid="{00000000-0005-0000-0000-00000E090000}"/>
    <cellStyle name="Currency 2 4 2 3 2 3 3 2" xfId="2319" xr:uid="{00000000-0005-0000-0000-00000F090000}"/>
    <cellStyle name="Currency 2 4 2 3 2 3 3 3" xfId="2320" xr:uid="{00000000-0005-0000-0000-000010090000}"/>
    <cellStyle name="Currency 2 4 2 3 2 3 4" xfId="2321" xr:uid="{00000000-0005-0000-0000-000011090000}"/>
    <cellStyle name="Currency 2 4 2 3 2 3 4 2" xfId="2322" xr:uid="{00000000-0005-0000-0000-000012090000}"/>
    <cellStyle name="Currency 2 4 2 3 2 3 4 2 2" xfId="2323" xr:uid="{00000000-0005-0000-0000-000013090000}"/>
    <cellStyle name="Currency 2 4 2 3 2 3 4 3" xfId="2324" xr:uid="{00000000-0005-0000-0000-000014090000}"/>
    <cellStyle name="Currency 2 4 2 3 2 3 5" xfId="2325" xr:uid="{00000000-0005-0000-0000-000015090000}"/>
    <cellStyle name="Currency 2 4 2 3 2 3 5 2" xfId="2326" xr:uid="{00000000-0005-0000-0000-000016090000}"/>
    <cellStyle name="Currency 2 4 2 3 2 3 5 2 2" xfId="2327" xr:uid="{00000000-0005-0000-0000-000017090000}"/>
    <cellStyle name="Currency 2 4 2 3 2 3 5 3" xfId="2328" xr:uid="{00000000-0005-0000-0000-000018090000}"/>
    <cellStyle name="Currency 2 4 2 3 2 3 6" xfId="2329" xr:uid="{00000000-0005-0000-0000-000019090000}"/>
    <cellStyle name="Currency 2 4 2 3 2 3 6 2" xfId="2330" xr:uid="{00000000-0005-0000-0000-00001A090000}"/>
    <cellStyle name="Currency 2 4 2 3 2 3 6 2 2" xfId="2331" xr:uid="{00000000-0005-0000-0000-00001B090000}"/>
    <cellStyle name="Currency 2 4 2 3 2 3 6 3" xfId="2332" xr:uid="{00000000-0005-0000-0000-00001C090000}"/>
    <cellStyle name="Currency 2 4 2 3 2 3 7" xfId="2333" xr:uid="{00000000-0005-0000-0000-00001D090000}"/>
    <cellStyle name="Currency 2 4 2 3 2 3 7 2" xfId="2334" xr:uid="{00000000-0005-0000-0000-00001E090000}"/>
    <cellStyle name="Currency 2 4 2 3 2 3 8" xfId="2335" xr:uid="{00000000-0005-0000-0000-00001F090000}"/>
    <cellStyle name="Currency 2 4 2 3 2 3 8 2" xfId="2336" xr:uid="{00000000-0005-0000-0000-000020090000}"/>
    <cellStyle name="Currency 2 4 2 3 2 3 9" xfId="2337" xr:uid="{00000000-0005-0000-0000-000021090000}"/>
    <cellStyle name="Currency 2 4 2 3 2 4" xfId="2338" xr:uid="{00000000-0005-0000-0000-000022090000}"/>
    <cellStyle name="Currency 2 4 2 3 2 4 2" xfId="2339" xr:uid="{00000000-0005-0000-0000-000023090000}"/>
    <cellStyle name="Currency 2 4 2 3 2 4 3" xfId="2340" xr:uid="{00000000-0005-0000-0000-000024090000}"/>
    <cellStyle name="Currency 2 4 2 3 2 4 3 2" xfId="2341" xr:uid="{00000000-0005-0000-0000-000025090000}"/>
    <cellStyle name="Currency 2 4 2 3 2 4 3 2 2" xfId="2342" xr:uid="{00000000-0005-0000-0000-000026090000}"/>
    <cellStyle name="Currency 2 4 2 3 2 4 3 3" xfId="2343" xr:uid="{00000000-0005-0000-0000-000027090000}"/>
    <cellStyle name="Currency 2 4 2 3 2 4 4" xfId="2344" xr:uid="{00000000-0005-0000-0000-000028090000}"/>
    <cellStyle name="Currency 2 4 2 3 2 4 4 2" xfId="2345" xr:uid="{00000000-0005-0000-0000-000029090000}"/>
    <cellStyle name="Currency 2 4 2 3 2 4 4 2 2" xfId="2346" xr:uid="{00000000-0005-0000-0000-00002A090000}"/>
    <cellStyle name="Currency 2 4 2 3 2 4 4 3" xfId="2347" xr:uid="{00000000-0005-0000-0000-00002B090000}"/>
    <cellStyle name="Currency 2 4 2 3 2 4 5" xfId="2348" xr:uid="{00000000-0005-0000-0000-00002C090000}"/>
    <cellStyle name="Currency 2 4 2 3 2 4 5 2" xfId="2349" xr:uid="{00000000-0005-0000-0000-00002D090000}"/>
    <cellStyle name="Currency 2 4 2 3 2 4 5 2 2" xfId="2350" xr:uid="{00000000-0005-0000-0000-00002E090000}"/>
    <cellStyle name="Currency 2 4 2 3 2 4 5 3" xfId="2351" xr:uid="{00000000-0005-0000-0000-00002F090000}"/>
    <cellStyle name="Currency 2 4 2 3 2 4 6" xfId="2352" xr:uid="{00000000-0005-0000-0000-000030090000}"/>
    <cellStyle name="Currency 2 4 2 3 2 4 6 2" xfId="2353" xr:uid="{00000000-0005-0000-0000-000031090000}"/>
    <cellStyle name="Currency 2 4 2 3 2 4 7" xfId="2354" xr:uid="{00000000-0005-0000-0000-000032090000}"/>
    <cellStyle name="Currency 2 4 2 3 2 4 7 2" xfId="2355" xr:uid="{00000000-0005-0000-0000-000033090000}"/>
    <cellStyle name="Currency 2 4 2 3 2 4 8" xfId="2356" xr:uid="{00000000-0005-0000-0000-000034090000}"/>
    <cellStyle name="Currency 2 4 2 3 2 4 9" xfId="2357" xr:uid="{00000000-0005-0000-0000-000035090000}"/>
    <cellStyle name="Currency 2 4 2 3 2 5" xfId="2358" xr:uid="{00000000-0005-0000-0000-000036090000}"/>
    <cellStyle name="Currency 2 4 2 3 2 5 2" xfId="2359" xr:uid="{00000000-0005-0000-0000-000037090000}"/>
    <cellStyle name="Currency 2 4 2 3 2 5 3" xfId="2360" xr:uid="{00000000-0005-0000-0000-000038090000}"/>
    <cellStyle name="Currency 2 4 2 3 2 6" xfId="2361" xr:uid="{00000000-0005-0000-0000-000039090000}"/>
    <cellStyle name="Currency 2 4 2 3 2 6 2" xfId="2362" xr:uid="{00000000-0005-0000-0000-00003A090000}"/>
    <cellStyle name="Currency 2 4 2 3 2 6 2 2" xfId="2363" xr:uid="{00000000-0005-0000-0000-00003B090000}"/>
    <cellStyle name="Currency 2 4 2 3 2 6 2 2 2" xfId="2364" xr:uid="{00000000-0005-0000-0000-00003C090000}"/>
    <cellStyle name="Currency 2 4 2 3 2 6 2 3" xfId="2365" xr:uid="{00000000-0005-0000-0000-00003D090000}"/>
    <cellStyle name="Currency 2 4 2 3 2 6 3" xfId="2366" xr:uid="{00000000-0005-0000-0000-00003E090000}"/>
    <cellStyle name="Currency 2 4 2 3 2 6 3 2" xfId="2367" xr:uid="{00000000-0005-0000-0000-00003F090000}"/>
    <cellStyle name="Currency 2 4 2 3 2 6 3 2 2" xfId="2368" xr:uid="{00000000-0005-0000-0000-000040090000}"/>
    <cellStyle name="Currency 2 4 2 3 2 6 3 3" xfId="2369" xr:uid="{00000000-0005-0000-0000-000041090000}"/>
    <cellStyle name="Currency 2 4 2 3 2 6 4" xfId="2370" xr:uid="{00000000-0005-0000-0000-000042090000}"/>
    <cellStyle name="Currency 2 4 2 3 2 6 4 2" xfId="2371" xr:uid="{00000000-0005-0000-0000-000043090000}"/>
    <cellStyle name="Currency 2 4 2 3 2 6 4 2 2" xfId="2372" xr:uid="{00000000-0005-0000-0000-000044090000}"/>
    <cellStyle name="Currency 2 4 2 3 2 6 4 3" xfId="2373" xr:uid="{00000000-0005-0000-0000-000045090000}"/>
    <cellStyle name="Currency 2 4 2 3 2 6 5" xfId="2374" xr:uid="{00000000-0005-0000-0000-000046090000}"/>
    <cellStyle name="Currency 2 4 2 3 2 6 5 2" xfId="2375" xr:uid="{00000000-0005-0000-0000-000047090000}"/>
    <cellStyle name="Currency 2 4 2 3 2 6 6" xfId="2376" xr:uid="{00000000-0005-0000-0000-000048090000}"/>
    <cellStyle name="Currency 2 4 2 3 2 6 6 2" xfId="2377" xr:uid="{00000000-0005-0000-0000-000049090000}"/>
    <cellStyle name="Currency 2 4 2 3 2 6 7" xfId="2378" xr:uid="{00000000-0005-0000-0000-00004A090000}"/>
    <cellStyle name="Currency 2 4 2 3 2 7" xfId="2379" xr:uid="{00000000-0005-0000-0000-00004B090000}"/>
    <cellStyle name="Currency 2 4 2 3 2 7 2" xfId="2380" xr:uid="{00000000-0005-0000-0000-00004C090000}"/>
    <cellStyle name="Currency 2 4 2 3 2 7 2 2" xfId="2381" xr:uid="{00000000-0005-0000-0000-00004D090000}"/>
    <cellStyle name="Currency 2 4 2 3 2 7 3" xfId="2382" xr:uid="{00000000-0005-0000-0000-00004E090000}"/>
    <cellStyle name="Currency 2 4 2 3 2 8" xfId="2383" xr:uid="{00000000-0005-0000-0000-00004F090000}"/>
    <cellStyle name="Currency 2 4 2 3 2 8 2" xfId="2384" xr:uid="{00000000-0005-0000-0000-000050090000}"/>
    <cellStyle name="Currency 2 4 2 3 2 8 2 2" xfId="2385" xr:uid="{00000000-0005-0000-0000-000051090000}"/>
    <cellStyle name="Currency 2 4 2 3 2 8 3" xfId="2386" xr:uid="{00000000-0005-0000-0000-000052090000}"/>
    <cellStyle name="Currency 2 4 2 3 3" xfId="2387" xr:uid="{00000000-0005-0000-0000-000053090000}"/>
    <cellStyle name="Currency 2 4 2 3 3 10" xfId="2388" xr:uid="{00000000-0005-0000-0000-000054090000}"/>
    <cellStyle name="Currency 2 4 2 3 3 2" xfId="2389" xr:uid="{00000000-0005-0000-0000-000055090000}"/>
    <cellStyle name="Currency 2 4 2 3 3 2 2" xfId="2390" xr:uid="{00000000-0005-0000-0000-000056090000}"/>
    <cellStyle name="Currency 2 4 2 3 3 2 3" xfId="2391" xr:uid="{00000000-0005-0000-0000-000057090000}"/>
    <cellStyle name="Currency 2 4 2 3 3 2 3 2" xfId="2392" xr:uid="{00000000-0005-0000-0000-000058090000}"/>
    <cellStyle name="Currency 2 4 2 3 3 2 3 3" xfId="2393" xr:uid="{00000000-0005-0000-0000-000059090000}"/>
    <cellStyle name="Currency 2 4 2 3 3 2 4" xfId="2394" xr:uid="{00000000-0005-0000-0000-00005A090000}"/>
    <cellStyle name="Currency 2 4 2 3 3 2 4 2" xfId="2395" xr:uid="{00000000-0005-0000-0000-00005B090000}"/>
    <cellStyle name="Currency 2 4 2 3 3 2 4 2 2" xfId="2396" xr:uid="{00000000-0005-0000-0000-00005C090000}"/>
    <cellStyle name="Currency 2 4 2 3 3 2 4 3" xfId="2397" xr:uid="{00000000-0005-0000-0000-00005D090000}"/>
    <cellStyle name="Currency 2 4 2 3 3 2 5" xfId="2398" xr:uid="{00000000-0005-0000-0000-00005E090000}"/>
    <cellStyle name="Currency 2 4 2 3 3 2 5 2" xfId="2399" xr:uid="{00000000-0005-0000-0000-00005F090000}"/>
    <cellStyle name="Currency 2 4 2 3 3 2 5 2 2" xfId="2400" xr:uid="{00000000-0005-0000-0000-000060090000}"/>
    <cellStyle name="Currency 2 4 2 3 3 2 5 3" xfId="2401" xr:uid="{00000000-0005-0000-0000-000061090000}"/>
    <cellStyle name="Currency 2 4 2 3 3 2 6" xfId="2402" xr:uid="{00000000-0005-0000-0000-000062090000}"/>
    <cellStyle name="Currency 2 4 2 3 3 2 6 2" xfId="2403" xr:uid="{00000000-0005-0000-0000-000063090000}"/>
    <cellStyle name="Currency 2 4 2 3 3 2 6 2 2" xfId="2404" xr:uid="{00000000-0005-0000-0000-000064090000}"/>
    <cellStyle name="Currency 2 4 2 3 3 2 6 3" xfId="2405" xr:uid="{00000000-0005-0000-0000-000065090000}"/>
    <cellStyle name="Currency 2 4 2 3 3 2 7" xfId="2406" xr:uid="{00000000-0005-0000-0000-000066090000}"/>
    <cellStyle name="Currency 2 4 2 3 3 2 7 2" xfId="2407" xr:uid="{00000000-0005-0000-0000-000067090000}"/>
    <cellStyle name="Currency 2 4 2 3 3 2 8" xfId="2408" xr:uid="{00000000-0005-0000-0000-000068090000}"/>
    <cellStyle name="Currency 2 4 2 3 3 2 8 2" xfId="2409" xr:uid="{00000000-0005-0000-0000-000069090000}"/>
    <cellStyle name="Currency 2 4 2 3 3 2 9" xfId="2410" xr:uid="{00000000-0005-0000-0000-00006A090000}"/>
    <cellStyle name="Currency 2 4 2 3 3 3" xfId="2411" xr:uid="{00000000-0005-0000-0000-00006B090000}"/>
    <cellStyle name="Currency 2 4 2 3 3 4" xfId="2412" xr:uid="{00000000-0005-0000-0000-00006C090000}"/>
    <cellStyle name="Currency 2 4 2 3 3 4 2" xfId="2413" xr:uid="{00000000-0005-0000-0000-00006D090000}"/>
    <cellStyle name="Currency 2 4 2 3 3 4 3" xfId="2414" xr:uid="{00000000-0005-0000-0000-00006E090000}"/>
    <cellStyle name="Currency 2 4 2 3 3 5" xfId="2415" xr:uid="{00000000-0005-0000-0000-00006F090000}"/>
    <cellStyle name="Currency 2 4 2 3 3 5 2" xfId="2416" xr:uid="{00000000-0005-0000-0000-000070090000}"/>
    <cellStyle name="Currency 2 4 2 3 3 5 2 2" xfId="2417" xr:uid="{00000000-0005-0000-0000-000071090000}"/>
    <cellStyle name="Currency 2 4 2 3 3 5 3" xfId="2418" xr:uid="{00000000-0005-0000-0000-000072090000}"/>
    <cellStyle name="Currency 2 4 2 3 3 6" xfId="2419" xr:uid="{00000000-0005-0000-0000-000073090000}"/>
    <cellStyle name="Currency 2 4 2 3 3 6 2" xfId="2420" xr:uid="{00000000-0005-0000-0000-000074090000}"/>
    <cellStyle name="Currency 2 4 2 3 3 6 2 2" xfId="2421" xr:uid="{00000000-0005-0000-0000-000075090000}"/>
    <cellStyle name="Currency 2 4 2 3 3 6 3" xfId="2422" xr:uid="{00000000-0005-0000-0000-000076090000}"/>
    <cellStyle name="Currency 2 4 2 3 3 7" xfId="2423" xr:uid="{00000000-0005-0000-0000-000077090000}"/>
    <cellStyle name="Currency 2 4 2 3 3 7 2" xfId="2424" xr:uid="{00000000-0005-0000-0000-000078090000}"/>
    <cellStyle name="Currency 2 4 2 3 3 7 2 2" xfId="2425" xr:uid="{00000000-0005-0000-0000-000079090000}"/>
    <cellStyle name="Currency 2 4 2 3 3 7 3" xfId="2426" xr:uid="{00000000-0005-0000-0000-00007A090000}"/>
    <cellStyle name="Currency 2 4 2 3 3 8" xfId="2427" xr:uid="{00000000-0005-0000-0000-00007B090000}"/>
    <cellStyle name="Currency 2 4 2 3 3 8 2" xfId="2428" xr:uid="{00000000-0005-0000-0000-00007C090000}"/>
    <cellStyle name="Currency 2 4 2 3 3 9" xfId="2429" xr:uid="{00000000-0005-0000-0000-00007D090000}"/>
    <cellStyle name="Currency 2 4 2 3 3 9 2" xfId="2430" xr:uid="{00000000-0005-0000-0000-00007E090000}"/>
    <cellStyle name="Currency 2 4 2 3 4" xfId="2431" xr:uid="{00000000-0005-0000-0000-00007F090000}"/>
    <cellStyle name="Currency 2 4 2 3 4 2" xfId="2432" xr:uid="{00000000-0005-0000-0000-000080090000}"/>
    <cellStyle name="Currency 2 4 2 3 4 2 10" xfId="2433" xr:uid="{00000000-0005-0000-0000-000081090000}"/>
    <cellStyle name="Currency 2 4 2 3 4 2 2" xfId="2434" xr:uid="{00000000-0005-0000-0000-000082090000}"/>
    <cellStyle name="Currency 2 4 2 3 4 2 3" xfId="2435" xr:uid="{00000000-0005-0000-0000-000083090000}"/>
    <cellStyle name="Currency 2 4 2 3 4 2 4" xfId="2436" xr:uid="{00000000-0005-0000-0000-000084090000}"/>
    <cellStyle name="Currency 2 4 2 3 4 2 4 2" xfId="2437" xr:uid="{00000000-0005-0000-0000-000085090000}"/>
    <cellStyle name="Currency 2 4 2 3 4 2 4 2 2" xfId="2438" xr:uid="{00000000-0005-0000-0000-000086090000}"/>
    <cellStyle name="Currency 2 4 2 3 4 2 4 3" xfId="2439" xr:uid="{00000000-0005-0000-0000-000087090000}"/>
    <cellStyle name="Currency 2 4 2 3 4 2 5" xfId="2440" xr:uid="{00000000-0005-0000-0000-000088090000}"/>
    <cellStyle name="Currency 2 4 2 3 4 2 5 2" xfId="2441" xr:uid="{00000000-0005-0000-0000-000089090000}"/>
    <cellStyle name="Currency 2 4 2 3 4 2 5 2 2" xfId="2442" xr:uid="{00000000-0005-0000-0000-00008A090000}"/>
    <cellStyle name="Currency 2 4 2 3 4 2 5 3" xfId="2443" xr:uid="{00000000-0005-0000-0000-00008B090000}"/>
    <cellStyle name="Currency 2 4 2 3 4 2 6" xfId="2444" xr:uid="{00000000-0005-0000-0000-00008C090000}"/>
    <cellStyle name="Currency 2 4 2 3 4 2 6 2" xfId="2445" xr:uid="{00000000-0005-0000-0000-00008D090000}"/>
    <cellStyle name="Currency 2 4 2 3 4 2 6 2 2" xfId="2446" xr:uid="{00000000-0005-0000-0000-00008E090000}"/>
    <cellStyle name="Currency 2 4 2 3 4 2 6 3" xfId="2447" xr:uid="{00000000-0005-0000-0000-00008F090000}"/>
    <cellStyle name="Currency 2 4 2 3 4 2 7" xfId="2448" xr:uid="{00000000-0005-0000-0000-000090090000}"/>
    <cellStyle name="Currency 2 4 2 3 4 2 7 2" xfId="2449" xr:uid="{00000000-0005-0000-0000-000091090000}"/>
    <cellStyle name="Currency 2 4 2 3 4 2 8" xfId="2450" xr:uid="{00000000-0005-0000-0000-000092090000}"/>
    <cellStyle name="Currency 2 4 2 3 4 2 8 2" xfId="2451" xr:uid="{00000000-0005-0000-0000-000093090000}"/>
    <cellStyle name="Currency 2 4 2 3 4 2 9" xfId="2452" xr:uid="{00000000-0005-0000-0000-000094090000}"/>
    <cellStyle name="Currency 2 4 2 3 4 3" xfId="2453" xr:uid="{00000000-0005-0000-0000-000095090000}"/>
    <cellStyle name="Currency 2 4 2 3 4 4" xfId="2454" xr:uid="{00000000-0005-0000-0000-000096090000}"/>
    <cellStyle name="Currency 2 4 2 3 4 4 2" xfId="2455" xr:uid="{00000000-0005-0000-0000-000097090000}"/>
    <cellStyle name="Currency 2 4 2 3 4 4 2 2" xfId="2456" xr:uid="{00000000-0005-0000-0000-000098090000}"/>
    <cellStyle name="Currency 2 4 2 3 4 4 3" xfId="2457" xr:uid="{00000000-0005-0000-0000-000099090000}"/>
    <cellStyle name="Currency 2 4 2 3 4 5" xfId="2458" xr:uid="{00000000-0005-0000-0000-00009A090000}"/>
    <cellStyle name="Currency 2 4 2 3 4 5 2" xfId="2459" xr:uid="{00000000-0005-0000-0000-00009B090000}"/>
    <cellStyle name="Currency 2 4 2 3 4 5 2 2" xfId="2460" xr:uid="{00000000-0005-0000-0000-00009C090000}"/>
    <cellStyle name="Currency 2 4 2 3 4 5 3" xfId="2461" xr:uid="{00000000-0005-0000-0000-00009D090000}"/>
    <cellStyle name="Currency 2 4 2 3 5" xfId="2462" xr:uid="{00000000-0005-0000-0000-00009E090000}"/>
    <cellStyle name="Currency 2 4 2 3 5 2" xfId="2463" xr:uid="{00000000-0005-0000-0000-00009F090000}"/>
    <cellStyle name="Currency 2 4 2 3 5 3" xfId="2464" xr:uid="{00000000-0005-0000-0000-0000A0090000}"/>
    <cellStyle name="Currency 2 4 2 3 5 3 2" xfId="2465" xr:uid="{00000000-0005-0000-0000-0000A1090000}"/>
    <cellStyle name="Currency 2 4 2 3 5 3 3" xfId="2466" xr:uid="{00000000-0005-0000-0000-0000A2090000}"/>
    <cellStyle name="Currency 2 4 2 3 5 4" xfId="2467" xr:uid="{00000000-0005-0000-0000-0000A3090000}"/>
    <cellStyle name="Currency 2 4 2 3 5 4 2" xfId="2468" xr:uid="{00000000-0005-0000-0000-0000A4090000}"/>
    <cellStyle name="Currency 2 4 2 3 5 4 2 2" xfId="2469" xr:uid="{00000000-0005-0000-0000-0000A5090000}"/>
    <cellStyle name="Currency 2 4 2 3 5 4 3" xfId="2470" xr:uid="{00000000-0005-0000-0000-0000A6090000}"/>
    <cellStyle name="Currency 2 4 2 3 5 5" xfId="2471" xr:uid="{00000000-0005-0000-0000-0000A7090000}"/>
    <cellStyle name="Currency 2 4 2 3 5 5 2" xfId="2472" xr:uid="{00000000-0005-0000-0000-0000A8090000}"/>
    <cellStyle name="Currency 2 4 2 3 5 5 2 2" xfId="2473" xr:uid="{00000000-0005-0000-0000-0000A9090000}"/>
    <cellStyle name="Currency 2 4 2 3 5 5 3" xfId="2474" xr:uid="{00000000-0005-0000-0000-0000AA090000}"/>
    <cellStyle name="Currency 2 4 2 3 5 6" xfId="2475" xr:uid="{00000000-0005-0000-0000-0000AB090000}"/>
    <cellStyle name="Currency 2 4 2 3 5 6 2" xfId="2476" xr:uid="{00000000-0005-0000-0000-0000AC090000}"/>
    <cellStyle name="Currency 2 4 2 3 5 6 2 2" xfId="2477" xr:uid="{00000000-0005-0000-0000-0000AD090000}"/>
    <cellStyle name="Currency 2 4 2 3 5 6 3" xfId="2478" xr:uid="{00000000-0005-0000-0000-0000AE090000}"/>
    <cellStyle name="Currency 2 4 2 3 5 7" xfId="2479" xr:uid="{00000000-0005-0000-0000-0000AF090000}"/>
    <cellStyle name="Currency 2 4 2 3 5 7 2" xfId="2480" xr:uid="{00000000-0005-0000-0000-0000B0090000}"/>
    <cellStyle name="Currency 2 4 2 3 5 8" xfId="2481" xr:uid="{00000000-0005-0000-0000-0000B1090000}"/>
    <cellStyle name="Currency 2 4 2 3 5 8 2" xfId="2482" xr:uid="{00000000-0005-0000-0000-0000B2090000}"/>
    <cellStyle name="Currency 2 4 2 3 5 9" xfId="2483" xr:uid="{00000000-0005-0000-0000-0000B3090000}"/>
    <cellStyle name="Currency 2 4 2 3 6" xfId="2484" xr:uid="{00000000-0005-0000-0000-0000B4090000}"/>
    <cellStyle name="Currency 2 4 2 3 6 2" xfId="2485" xr:uid="{00000000-0005-0000-0000-0000B5090000}"/>
    <cellStyle name="Currency 2 4 2 3 6 3" xfId="2486" xr:uid="{00000000-0005-0000-0000-0000B6090000}"/>
    <cellStyle name="Currency 2 4 2 3 7" xfId="2487" xr:uid="{00000000-0005-0000-0000-0000B7090000}"/>
    <cellStyle name="Currency 2 4 2 3 8" xfId="2488" xr:uid="{00000000-0005-0000-0000-0000B8090000}"/>
    <cellStyle name="Currency 2 4 2 3 8 2" xfId="2489" xr:uid="{00000000-0005-0000-0000-0000B9090000}"/>
    <cellStyle name="Currency 2 4 2 3 8 2 2" xfId="2490" xr:uid="{00000000-0005-0000-0000-0000BA090000}"/>
    <cellStyle name="Currency 2 4 2 3 8 3" xfId="2491" xr:uid="{00000000-0005-0000-0000-0000BB090000}"/>
    <cellStyle name="Currency 2 4 2 3 8 4" xfId="2492" xr:uid="{00000000-0005-0000-0000-0000BC090000}"/>
    <cellStyle name="Currency 2 4 2 3 9" xfId="2493" xr:uid="{00000000-0005-0000-0000-0000BD090000}"/>
    <cellStyle name="Currency 2 4 2 3 9 2" xfId="2494" xr:uid="{00000000-0005-0000-0000-0000BE090000}"/>
    <cellStyle name="Currency 2 4 2 3 9 2 2" xfId="2495" xr:uid="{00000000-0005-0000-0000-0000BF090000}"/>
    <cellStyle name="Currency 2 4 2 3 9 3" xfId="2496" xr:uid="{00000000-0005-0000-0000-0000C0090000}"/>
    <cellStyle name="Currency 2 4 2 4" xfId="2497" xr:uid="{00000000-0005-0000-0000-0000C1090000}"/>
    <cellStyle name="Currency 2 4 2 4 2" xfId="2498" xr:uid="{00000000-0005-0000-0000-0000C2090000}"/>
    <cellStyle name="Currency 2 4 2 4 2 2" xfId="2499" xr:uid="{00000000-0005-0000-0000-0000C3090000}"/>
    <cellStyle name="Currency 2 4 2 4 2 3" xfId="2500" xr:uid="{00000000-0005-0000-0000-0000C4090000}"/>
    <cellStyle name="Currency 2 4 2 4 2 3 2" xfId="2501" xr:uid="{00000000-0005-0000-0000-0000C5090000}"/>
    <cellStyle name="Currency 2 4 2 4 2 3 3" xfId="2502" xr:uid="{00000000-0005-0000-0000-0000C6090000}"/>
    <cellStyle name="Currency 2 4 2 4 2 4" xfId="2503" xr:uid="{00000000-0005-0000-0000-0000C7090000}"/>
    <cellStyle name="Currency 2 4 2 4 2 4 2" xfId="2504" xr:uid="{00000000-0005-0000-0000-0000C8090000}"/>
    <cellStyle name="Currency 2 4 2 4 2 4 2 2" xfId="2505" xr:uid="{00000000-0005-0000-0000-0000C9090000}"/>
    <cellStyle name="Currency 2 4 2 4 2 4 3" xfId="2506" xr:uid="{00000000-0005-0000-0000-0000CA090000}"/>
    <cellStyle name="Currency 2 4 2 4 2 5" xfId="2507" xr:uid="{00000000-0005-0000-0000-0000CB090000}"/>
    <cellStyle name="Currency 2 4 2 4 2 5 2" xfId="2508" xr:uid="{00000000-0005-0000-0000-0000CC090000}"/>
    <cellStyle name="Currency 2 4 2 4 2 5 2 2" xfId="2509" xr:uid="{00000000-0005-0000-0000-0000CD090000}"/>
    <cellStyle name="Currency 2 4 2 4 2 5 3" xfId="2510" xr:uid="{00000000-0005-0000-0000-0000CE090000}"/>
    <cellStyle name="Currency 2 4 2 4 2 6" xfId="2511" xr:uid="{00000000-0005-0000-0000-0000CF090000}"/>
    <cellStyle name="Currency 2 4 2 4 2 6 2" xfId="2512" xr:uid="{00000000-0005-0000-0000-0000D0090000}"/>
    <cellStyle name="Currency 2 4 2 4 2 6 2 2" xfId="2513" xr:uid="{00000000-0005-0000-0000-0000D1090000}"/>
    <cellStyle name="Currency 2 4 2 4 2 6 3" xfId="2514" xr:uid="{00000000-0005-0000-0000-0000D2090000}"/>
    <cellStyle name="Currency 2 4 2 4 2 7" xfId="2515" xr:uid="{00000000-0005-0000-0000-0000D3090000}"/>
    <cellStyle name="Currency 2 4 2 4 2 7 2" xfId="2516" xr:uid="{00000000-0005-0000-0000-0000D4090000}"/>
    <cellStyle name="Currency 2 4 2 4 2 8" xfId="2517" xr:uid="{00000000-0005-0000-0000-0000D5090000}"/>
    <cellStyle name="Currency 2 4 2 4 2 8 2" xfId="2518" xr:uid="{00000000-0005-0000-0000-0000D6090000}"/>
    <cellStyle name="Currency 2 4 2 4 2 9" xfId="2519" xr:uid="{00000000-0005-0000-0000-0000D7090000}"/>
    <cellStyle name="Currency 2 4 2 4 3" xfId="2520" xr:uid="{00000000-0005-0000-0000-0000D8090000}"/>
    <cellStyle name="Currency 2 4 2 4 3 2" xfId="2521" xr:uid="{00000000-0005-0000-0000-0000D9090000}"/>
    <cellStyle name="Currency 2 4 2 4 3 3" xfId="2522" xr:uid="{00000000-0005-0000-0000-0000DA090000}"/>
    <cellStyle name="Currency 2 4 2 4 3 3 2" xfId="2523" xr:uid="{00000000-0005-0000-0000-0000DB090000}"/>
    <cellStyle name="Currency 2 4 2 4 3 3 3" xfId="2524" xr:uid="{00000000-0005-0000-0000-0000DC090000}"/>
    <cellStyle name="Currency 2 4 2 4 3 4" xfId="2525" xr:uid="{00000000-0005-0000-0000-0000DD090000}"/>
    <cellStyle name="Currency 2 4 2 4 3 4 2" xfId="2526" xr:uid="{00000000-0005-0000-0000-0000DE090000}"/>
    <cellStyle name="Currency 2 4 2 4 3 4 2 2" xfId="2527" xr:uid="{00000000-0005-0000-0000-0000DF090000}"/>
    <cellStyle name="Currency 2 4 2 4 3 4 3" xfId="2528" xr:uid="{00000000-0005-0000-0000-0000E0090000}"/>
    <cellStyle name="Currency 2 4 2 4 3 5" xfId="2529" xr:uid="{00000000-0005-0000-0000-0000E1090000}"/>
    <cellStyle name="Currency 2 4 2 4 3 5 2" xfId="2530" xr:uid="{00000000-0005-0000-0000-0000E2090000}"/>
    <cellStyle name="Currency 2 4 2 4 3 5 2 2" xfId="2531" xr:uid="{00000000-0005-0000-0000-0000E3090000}"/>
    <cellStyle name="Currency 2 4 2 4 3 5 3" xfId="2532" xr:uid="{00000000-0005-0000-0000-0000E4090000}"/>
    <cellStyle name="Currency 2 4 2 4 3 6" xfId="2533" xr:uid="{00000000-0005-0000-0000-0000E5090000}"/>
    <cellStyle name="Currency 2 4 2 4 3 6 2" xfId="2534" xr:uid="{00000000-0005-0000-0000-0000E6090000}"/>
    <cellStyle name="Currency 2 4 2 4 3 6 2 2" xfId="2535" xr:uid="{00000000-0005-0000-0000-0000E7090000}"/>
    <cellStyle name="Currency 2 4 2 4 3 6 3" xfId="2536" xr:uid="{00000000-0005-0000-0000-0000E8090000}"/>
    <cellStyle name="Currency 2 4 2 4 3 7" xfId="2537" xr:uid="{00000000-0005-0000-0000-0000E9090000}"/>
    <cellStyle name="Currency 2 4 2 4 3 7 2" xfId="2538" xr:uid="{00000000-0005-0000-0000-0000EA090000}"/>
    <cellStyle name="Currency 2 4 2 4 3 8" xfId="2539" xr:uid="{00000000-0005-0000-0000-0000EB090000}"/>
    <cellStyle name="Currency 2 4 2 4 3 8 2" xfId="2540" xr:uid="{00000000-0005-0000-0000-0000EC090000}"/>
    <cellStyle name="Currency 2 4 2 4 3 9" xfId="2541" xr:uid="{00000000-0005-0000-0000-0000ED090000}"/>
    <cellStyle name="Currency 2 4 2 4 4" xfId="2542" xr:uid="{00000000-0005-0000-0000-0000EE090000}"/>
    <cellStyle name="Currency 2 4 2 4 4 2" xfId="2543" xr:uid="{00000000-0005-0000-0000-0000EF090000}"/>
    <cellStyle name="Currency 2 4 2 4 4 3" xfId="2544" xr:uid="{00000000-0005-0000-0000-0000F0090000}"/>
    <cellStyle name="Currency 2 4 2 4 4 3 2" xfId="2545" xr:uid="{00000000-0005-0000-0000-0000F1090000}"/>
    <cellStyle name="Currency 2 4 2 4 4 3 2 2" xfId="2546" xr:uid="{00000000-0005-0000-0000-0000F2090000}"/>
    <cellStyle name="Currency 2 4 2 4 4 3 3" xfId="2547" xr:uid="{00000000-0005-0000-0000-0000F3090000}"/>
    <cellStyle name="Currency 2 4 2 4 4 4" xfId="2548" xr:uid="{00000000-0005-0000-0000-0000F4090000}"/>
    <cellStyle name="Currency 2 4 2 4 4 4 2" xfId="2549" xr:uid="{00000000-0005-0000-0000-0000F5090000}"/>
    <cellStyle name="Currency 2 4 2 4 4 4 2 2" xfId="2550" xr:uid="{00000000-0005-0000-0000-0000F6090000}"/>
    <cellStyle name="Currency 2 4 2 4 4 4 3" xfId="2551" xr:uid="{00000000-0005-0000-0000-0000F7090000}"/>
    <cellStyle name="Currency 2 4 2 4 4 5" xfId="2552" xr:uid="{00000000-0005-0000-0000-0000F8090000}"/>
    <cellStyle name="Currency 2 4 2 4 4 5 2" xfId="2553" xr:uid="{00000000-0005-0000-0000-0000F9090000}"/>
    <cellStyle name="Currency 2 4 2 4 4 5 2 2" xfId="2554" xr:uid="{00000000-0005-0000-0000-0000FA090000}"/>
    <cellStyle name="Currency 2 4 2 4 4 5 3" xfId="2555" xr:uid="{00000000-0005-0000-0000-0000FB090000}"/>
    <cellStyle name="Currency 2 4 2 4 4 6" xfId="2556" xr:uid="{00000000-0005-0000-0000-0000FC090000}"/>
    <cellStyle name="Currency 2 4 2 4 4 6 2" xfId="2557" xr:uid="{00000000-0005-0000-0000-0000FD090000}"/>
    <cellStyle name="Currency 2 4 2 4 4 7" xfId="2558" xr:uid="{00000000-0005-0000-0000-0000FE090000}"/>
    <cellStyle name="Currency 2 4 2 4 4 7 2" xfId="2559" xr:uid="{00000000-0005-0000-0000-0000FF090000}"/>
    <cellStyle name="Currency 2 4 2 4 4 8" xfId="2560" xr:uid="{00000000-0005-0000-0000-0000000A0000}"/>
    <cellStyle name="Currency 2 4 2 4 4 9" xfId="2561" xr:uid="{00000000-0005-0000-0000-0000010A0000}"/>
    <cellStyle name="Currency 2 4 2 4 5" xfId="2562" xr:uid="{00000000-0005-0000-0000-0000020A0000}"/>
    <cellStyle name="Currency 2 4 2 4 5 2" xfId="2563" xr:uid="{00000000-0005-0000-0000-0000030A0000}"/>
    <cellStyle name="Currency 2 4 2 4 5 3" xfId="2564" xr:uid="{00000000-0005-0000-0000-0000040A0000}"/>
    <cellStyle name="Currency 2 4 2 4 6" xfId="2565" xr:uid="{00000000-0005-0000-0000-0000050A0000}"/>
    <cellStyle name="Currency 2 4 2 4 6 2" xfId="2566" xr:uid="{00000000-0005-0000-0000-0000060A0000}"/>
    <cellStyle name="Currency 2 4 2 4 6 2 2" xfId="2567" xr:uid="{00000000-0005-0000-0000-0000070A0000}"/>
    <cellStyle name="Currency 2 4 2 4 6 2 2 2" xfId="2568" xr:uid="{00000000-0005-0000-0000-0000080A0000}"/>
    <cellStyle name="Currency 2 4 2 4 6 2 3" xfId="2569" xr:uid="{00000000-0005-0000-0000-0000090A0000}"/>
    <cellStyle name="Currency 2 4 2 4 6 3" xfId="2570" xr:uid="{00000000-0005-0000-0000-00000A0A0000}"/>
    <cellStyle name="Currency 2 4 2 4 6 3 2" xfId="2571" xr:uid="{00000000-0005-0000-0000-00000B0A0000}"/>
    <cellStyle name="Currency 2 4 2 4 6 3 2 2" xfId="2572" xr:uid="{00000000-0005-0000-0000-00000C0A0000}"/>
    <cellStyle name="Currency 2 4 2 4 6 3 3" xfId="2573" xr:uid="{00000000-0005-0000-0000-00000D0A0000}"/>
    <cellStyle name="Currency 2 4 2 4 6 4" xfId="2574" xr:uid="{00000000-0005-0000-0000-00000E0A0000}"/>
    <cellStyle name="Currency 2 4 2 4 6 4 2" xfId="2575" xr:uid="{00000000-0005-0000-0000-00000F0A0000}"/>
    <cellStyle name="Currency 2 4 2 4 6 4 2 2" xfId="2576" xr:uid="{00000000-0005-0000-0000-0000100A0000}"/>
    <cellStyle name="Currency 2 4 2 4 6 4 3" xfId="2577" xr:uid="{00000000-0005-0000-0000-0000110A0000}"/>
    <cellStyle name="Currency 2 4 2 4 6 5" xfId="2578" xr:uid="{00000000-0005-0000-0000-0000120A0000}"/>
    <cellStyle name="Currency 2 4 2 4 6 5 2" xfId="2579" xr:uid="{00000000-0005-0000-0000-0000130A0000}"/>
    <cellStyle name="Currency 2 4 2 4 6 6" xfId="2580" xr:uid="{00000000-0005-0000-0000-0000140A0000}"/>
    <cellStyle name="Currency 2 4 2 4 6 6 2" xfId="2581" xr:uid="{00000000-0005-0000-0000-0000150A0000}"/>
    <cellStyle name="Currency 2 4 2 4 6 7" xfId="2582" xr:uid="{00000000-0005-0000-0000-0000160A0000}"/>
    <cellStyle name="Currency 2 4 2 4 7" xfId="2583" xr:uid="{00000000-0005-0000-0000-0000170A0000}"/>
    <cellStyle name="Currency 2 4 2 4 7 2" xfId="2584" xr:uid="{00000000-0005-0000-0000-0000180A0000}"/>
    <cellStyle name="Currency 2 4 2 4 7 2 2" xfId="2585" xr:uid="{00000000-0005-0000-0000-0000190A0000}"/>
    <cellStyle name="Currency 2 4 2 4 7 3" xfId="2586" xr:uid="{00000000-0005-0000-0000-00001A0A0000}"/>
    <cellStyle name="Currency 2 4 2 4 8" xfId="2587" xr:uid="{00000000-0005-0000-0000-00001B0A0000}"/>
    <cellStyle name="Currency 2 4 2 4 8 2" xfId="2588" xr:uid="{00000000-0005-0000-0000-00001C0A0000}"/>
    <cellStyle name="Currency 2 4 2 4 8 2 2" xfId="2589" xr:uid="{00000000-0005-0000-0000-00001D0A0000}"/>
    <cellStyle name="Currency 2 4 2 4 8 3" xfId="2590" xr:uid="{00000000-0005-0000-0000-00001E0A0000}"/>
    <cellStyle name="Currency 2 4 2 5" xfId="2591" xr:uid="{00000000-0005-0000-0000-00001F0A0000}"/>
    <cellStyle name="Currency 2 4 2 5 10" xfId="2592" xr:uid="{00000000-0005-0000-0000-0000200A0000}"/>
    <cellStyle name="Currency 2 4 2 5 2" xfId="2593" xr:uid="{00000000-0005-0000-0000-0000210A0000}"/>
    <cellStyle name="Currency 2 4 2 5 2 2" xfId="2594" xr:uid="{00000000-0005-0000-0000-0000220A0000}"/>
    <cellStyle name="Currency 2 4 2 5 2 3" xfId="2595" xr:uid="{00000000-0005-0000-0000-0000230A0000}"/>
    <cellStyle name="Currency 2 4 2 5 2 3 2" xfId="2596" xr:uid="{00000000-0005-0000-0000-0000240A0000}"/>
    <cellStyle name="Currency 2 4 2 5 2 3 3" xfId="2597" xr:uid="{00000000-0005-0000-0000-0000250A0000}"/>
    <cellStyle name="Currency 2 4 2 5 2 4" xfId="2598" xr:uid="{00000000-0005-0000-0000-0000260A0000}"/>
    <cellStyle name="Currency 2 4 2 5 2 4 2" xfId="2599" xr:uid="{00000000-0005-0000-0000-0000270A0000}"/>
    <cellStyle name="Currency 2 4 2 5 2 4 2 2" xfId="2600" xr:uid="{00000000-0005-0000-0000-0000280A0000}"/>
    <cellStyle name="Currency 2 4 2 5 2 4 3" xfId="2601" xr:uid="{00000000-0005-0000-0000-0000290A0000}"/>
    <cellStyle name="Currency 2 4 2 5 2 5" xfId="2602" xr:uid="{00000000-0005-0000-0000-00002A0A0000}"/>
    <cellStyle name="Currency 2 4 2 5 2 5 2" xfId="2603" xr:uid="{00000000-0005-0000-0000-00002B0A0000}"/>
    <cellStyle name="Currency 2 4 2 5 2 5 2 2" xfId="2604" xr:uid="{00000000-0005-0000-0000-00002C0A0000}"/>
    <cellStyle name="Currency 2 4 2 5 2 5 3" xfId="2605" xr:uid="{00000000-0005-0000-0000-00002D0A0000}"/>
    <cellStyle name="Currency 2 4 2 5 2 6" xfId="2606" xr:uid="{00000000-0005-0000-0000-00002E0A0000}"/>
    <cellStyle name="Currency 2 4 2 5 2 6 2" xfId="2607" xr:uid="{00000000-0005-0000-0000-00002F0A0000}"/>
    <cellStyle name="Currency 2 4 2 5 2 6 2 2" xfId="2608" xr:uid="{00000000-0005-0000-0000-0000300A0000}"/>
    <cellStyle name="Currency 2 4 2 5 2 6 3" xfId="2609" xr:uid="{00000000-0005-0000-0000-0000310A0000}"/>
    <cellStyle name="Currency 2 4 2 5 2 7" xfId="2610" xr:uid="{00000000-0005-0000-0000-0000320A0000}"/>
    <cellStyle name="Currency 2 4 2 5 2 7 2" xfId="2611" xr:uid="{00000000-0005-0000-0000-0000330A0000}"/>
    <cellStyle name="Currency 2 4 2 5 2 8" xfId="2612" xr:uid="{00000000-0005-0000-0000-0000340A0000}"/>
    <cellStyle name="Currency 2 4 2 5 2 8 2" xfId="2613" xr:uid="{00000000-0005-0000-0000-0000350A0000}"/>
    <cellStyle name="Currency 2 4 2 5 2 9" xfId="2614" xr:uid="{00000000-0005-0000-0000-0000360A0000}"/>
    <cellStyle name="Currency 2 4 2 5 3" xfId="2615" xr:uid="{00000000-0005-0000-0000-0000370A0000}"/>
    <cellStyle name="Currency 2 4 2 5 4" xfId="2616" xr:uid="{00000000-0005-0000-0000-0000380A0000}"/>
    <cellStyle name="Currency 2 4 2 5 4 2" xfId="2617" xr:uid="{00000000-0005-0000-0000-0000390A0000}"/>
    <cellStyle name="Currency 2 4 2 5 4 3" xfId="2618" xr:uid="{00000000-0005-0000-0000-00003A0A0000}"/>
    <cellStyle name="Currency 2 4 2 5 5" xfId="2619" xr:uid="{00000000-0005-0000-0000-00003B0A0000}"/>
    <cellStyle name="Currency 2 4 2 5 5 2" xfId="2620" xr:uid="{00000000-0005-0000-0000-00003C0A0000}"/>
    <cellStyle name="Currency 2 4 2 5 5 2 2" xfId="2621" xr:uid="{00000000-0005-0000-0000-00003D0A0000}"/>
    <cellStyle name="Currency 2 4 2 5 5 3" xfId="2622" xr:uid="{00000000-0005-0000-0000-00003E0A0000}"/>
    <cellStyle name="Currency 2 4 2 5 6" xfId="2623" xr:uid="{00000000-0005-0000-0000-00003F0A0000}"/>
    <cellStyle name="Currency 2 4 2 5 6 2" xfId="2624" xr:uid="{00000000-0005-0000-0000-0000400A0000}"/>
    <cellStyle name="Currency 2 4 2 5 6 2 2" xfId="2625" xr:uid="{00000000-0005-0000-0000-0000410A0000}"/>
    <cellStyle name="Currency 2 4 2 5 6 3" xfId="2626" xr:uid="{00000000-0005-0000-0000-0000420A0000}"/>
    <cellStyle name="Currency 2 4 2 5 7" xfId="2627" xr:uid="{00000000-0005-0000-0000-0000430A0000}"/>
    <cellStyle name="Currency 2 4 2 5 7 2" xfId="2628" xr:uid="{00000000-0005-0000-0000-0000440A0000}"/>
    <cellStyle name="Currency 2 4 2 5 7 2 2" xfId="2629" xr:uid="{00000000-0005-0000-0000-0000450A0000}"/>
    <cellStyle name="Currency 2 4 2 5 7 3" xfId="2630" xr:uid="{00000000-0005-0000-0000-0000460A0000}"/>
    <cellStyle name="Currency 2 4 2 5 8" xfId="2631" xr:uid="{00000000-0005-0000-0000-0000470A0000}"/>
    <cellStyle name="Currency 2 4 2 5 8 2" xfId="2632" xr:uid="{00000000-0005-0000-0000-0000480A0000}"/>
    <cellStyle name="Currency 2 4 2 5 9" xfId="2633" xr:uid="{00000000-0005-0000-0000-0000490A0000}"/>
    <cellStyle name="Currency 2 4 2 5 9 2" xfId="2634" xr:uid="{00000000-0005-0000-0000-00004A0A0000}"/>
    <cellStyle name="Currency 2 4 2 6" xfId="2635" xr:uid="{00000000-0005-0000-0000-00004B0A0000}"/>
    <cellStyle name="Currency 2 4 2 6 2" xfId="2636" xr:uid="{00000000-0005-0000-0000-00004C0A0000}"/>
    <cellStyle name="Currency 2 4 2 6 2 10" xfId="2637" xr:uid="{00000000-0005-0000-0000-00004D0A0000}"/>
    <cellStyle name="Currency 2 4 2 6 2 2" xfId="2638" xr:uid="{00000000-0005-0000-0000-00004E0A0000}"/>
    <cellStyle name="Currency 2 4 2 6 2 3" xfId="2639" xr:uid="{00000000-0005-0000-0000-00004F0A0000}"/>
    <cellStyle name="Currency 2 4 2 6 2 4" xfId="2640" xr:uid="{00000000-0005-0000-0000-0000500A0000}"/>
    <cellStyle name="Currency 2 4 2 6 2 4 2" xfId="2641" xr:uid="{00000000-0005-0000-0000-0000510A0000}"/>
    <cellStyle name="Currency 2 4 2 6 2 4 2 2" xfId="2642" xr:uid="{00000000-0005-0000-0000-0000520A0000}"/>
    <cellStyle name="Currency 2 4 2 6 2 4 3" xfId="2643" xr:uid="{00000000-0005-0000-0000-0000530A0000}"/>
    <cellStyle name="Currency 2 4 2 6 2 5" xfId="2644" xr:uid="{00000000-0005-0000-0000-0000540A0000}"/>
    <cellStyle name="Currency 2 4 2 6 2 5 2" xfId="2645" xr:uid="{00000000-0005-0000-0000-0000550A0000}"/>
    <cellStyle name="Currency 2 4 2 6 2 5 2 2" xfId="2646" xr:uid="{00000000-0005-0000-0000-0000560A0000}"/>
    <cellStyle name="Currency 2 4 2 6 2 5 3" xfId="2647" xr:uid="{00000000-0005-0000-0000-0000570A0000}"/>
    <cellStyle name="Currency 2 4 2 6 2 6" xfId="2648" xr:uid="{00000000-0005-0000-0000-0000580A0000}"/>
    <cellStyle name="Currency 2 4 2 6 2 6 2" xfId="2649" xr:uid="{00000000-0005-0000-0000-0000590A0000}"/>
    <cellStyle name="Currency 2 4 2 6 2 6 2 2" xfId="2650" xr:uid="{00000000-0005-0000-0000-00005A0A0000}"/>
    <cellStyle name="Currency 2 4 2 6 2 6 3" xfId="2651" xr:uid="{00000000-0005-0000-0000-00005B0A0000}"/>
    <cellStyle name="Currency 2 4 2 6 2 7" xfId="2652" xr:uid="{00000000-0005-0000-0000-00005C0A0000}"/>
    <cellStyle name="Currency 2 4 2 6 2 7 2" xfId="2653" xr:uid="{00000000-0005-0000-0000-00005D0A0000}"/>
    <cellStyle name="Currency 2 4 2 6 2 8" xfId="2654" xr:uid="{00000000-0005-0000-0000-00005E0A0000}"/>
    <cellStyle name="Currency 2 4 2 6 2 8 2" xfId="2655" xr:uid="{00000000-0005-0000-0000-00005F0A0000}"/>
    <cellStyle name="Currency 2 4 2 6 2 9" xfId="2656" xr:uid="{00000000-0005-0000-0000-0000600A0000}"/>
    <cellStyle name="Currency 2 4 2 6 3" xfId="2657" xr:uid="{00000000-0005-0000-0000-0000610A0000}"/>
    <cellStyle name="Currency 2 4 2 6 4" xfId="2658" xr:uid="{00000000-0005-0000-0000-0000620A0000}"/>
    <cellStyle name="Currency 2 4 2 6 4 2" xfId="2659" xr:uid="{00000000-0005-0000-0000-0000630A0000}"/>
    <cellStyle name="Currency 2 4 2 6 4 2 2" xfId="2660" xr:uid="{00000000-0005-0000-0000-0000640A0000}"/>
    <cellStyle name="Currency 2 4 2 6 4 3" xfId="2661" xr:uid="{00000000-0005-0000-0000-0000650A0000}"/>
    <cellStyle name="Currency 2 4 2 6 5" xfId="2662" xr:uid="{00000000-0005-0000-0000-0000660A0000}"/>
    <cellStyle name="Currency 2 4 2 6 5 2" xfId="2663" xr:uid="{00000000-0005-0000-0000-0000670A0000}"/>
    <cellStyle name="Currency 2 4 2 6 5 2 2" xfId="2664" xr:uid="{00000000-0005-0000-0000-0000680A0000}"/>
    <cellStyle name="Currency 2 4 2 6 5 3" xfId="2665" xr:uid="{00000000-0005-0000-0000-0000690A0000}"/>
    <cellStyle name="Currency 2 4 2 7" xfId="2666" xr:uid="{00000000-0005-0000-0000-00006A0A0000}"/>
    <cellStyle name="Currency 2 4 2 7 2" xfId="2667" xr:uid="{00000000-0005-0000-0000-00006B0A0000}"/>
    <cellStyle name="Currency 2 4 2 7 3" xfId="2668" xr:uid="{00000000-0005-0000-0000-00006C0A0000}"/>
    <cellStyle name="Currency 2 4 2 7 3 2" xfId="2669" xr:uid="{00000000-0005-0000-0000-00006D0A0000}"/>
    <cellStyle name="Currency 2 4 2 7 3 3" xfId="2670" xr:uid="{00000000-0005-0000-0000-00006E0A0000}"/>
    <cellStyle name="Currency 2 4 2 7 4" xfId="2671" xr:uid="{00000000-0005-0000-0000-00006F0A0000}"/>
    <cellStyle name="Currency 2 4 2 7 4 2" xfId="2672" xr:uid="{00000000-0005-0000-0000-0000700A0000}"/>
    <cellStyle name="Currency 2 4 2 7 4 2 2" xfId="2673" xr:uid="{00000000-0005-0000-0000-0000710A0000}"/>
    <cellStyle name="Currency 2 4 2 7 4 3" xfId="2674" xr:uid="{00000000-0005-0000-0000-0000720A0000}"/>
    <cellStyle name="Currency 2 4 2 7 5" xfId="2675" xr:uid="{00000000-0005-0000-0000-0000730A0000}"/>
    <cellStyle name="Currency 2 4 2 7 5 2" xfId="2676" xr:uid="{00000000-0005-0000-0000-0000740A0000}"/>
    <cellStyle name="Currency 2 4 2 7 5 2 2" xfId="2677" xr:uid="{00000000-0005-0000-0000-0000750A0000}"/>
    <cellStyle name="Currency 2 4 2 7 5 3" xfId="2678" xr:uid="{00000000-0005-0000-0000-0000760A0000}"/>
    <cellStyle name="Currency 2 4 2 7 6" xfId="2679" xr:uid="{00000000-0005-0000-0000-0000770A0000}"/>
    <cellStyle name="Currency 2 4 2 7 6 2" xfId="2680" xr:uid="{00000000-0005-0000-0000-0000780A0000}"/>
    <cellStyle name="Currency 2 4 2 7 6 2 2" xfId="2681" xr:uid="{00000000-0005-0000-0000-0000790A0000}"/>
    <cellStyle name="Currency 2 4 2 7 6 3" xfId="2682" xr:uid="{00000000-0005-0000-0000-00007A0A0000}"/>
    <cellStyle name="Currency 2 4 2 7 7" xfId="2683" xr:uid="{00000000-0005-0000-0000-00007B0A0000}"/>
    <cellStyle name="Currency 2 4 2 7 7 2" xfId="2684" xr:uid="{00000000-0005-0000-0000-00007C0A0000}"/>
    <cellStyle name="Currency 2 4 2 7 8" xfId="2685" xr:uid="{00000000-0005-0000-0000-00007D0A0000}"/>
    <cellStyle name="Currency 2 4 2 7 8 2" xfId="2686" xr:uid="{00000000-0005-0000-0000-00007E0A0000}"/>
    <cellStyle name="Currency 2 4 2 7 9" xfId="2687" xr:uid="{00000000-0005-0000-0000-00007F0A0000}"/>
    <cellStyle name="Currency 2 4 2 8" xfId="2688" xr:uid="{00000000-0005-0000-0000-0000800A0000}"/>
    <cellStyle name="Currency 2 4 2 8 2" xfId="2689" xr:uid="{00000000-0005-0000-0000-0000810A0000}"/>
    <cellStyle name="Currency 2 4 2 8 3" xfId="2690" xr:uid="{00000000-0005-0000-0000-0000820A0000}"/>
    <cellStyle name="Currency 2 4 2 9" xfId="2691" xr:uid="{00000000-0005-0000-0000-0000830A0000}"/>
    <cellStyle name="Currency 2 4 3" xfId="2692" xr:uid="{00000000-0005-0000-0000-0000840A0000}"/>
    <cellStyle name="Currency 2 4 3 10" xfId="2693" xr:uid="{00000000-0005-0000-0000-0000850A0000}"/>
    <cellStyle name="Currency 2 4 3 10 2" xfId="2694" xr:uid="{00000000-0005-0000-0000-0000860A0000}"/>
    <cellStyle name="Currency 2 4 3 10 2 2" xfId="2695" xr:uid="{00000000-0005-0000-0000-0000870A0000}"/>
    <cellStyle name="Currency 2 4 3 10 3" xfId="2696" xr:uid="{00000000-0005-0000-0000-0000880A0000}"/>
    <cellStyle name="Currency 2 4 3 10 4" xfId="2697" xr:uid="{00000000-0005-0000-0000-0000890A0000}"/>
    <cellStyle name="Currency 2 4 3 11" xfId="2698" xr:uid="{00000000-0005-0000-0000-00008A0A0000}"/>
    <cellStyle name="Currency 2 4 3 11 2" xfId="2699" xr:uid="{00000000-0005-0000-0000-00008B0A0000}"/>
    <cellStyle name="Currency 2 4 3 11 2 2" xfId="2700" xr:uid="{00000000-0005-0000-0000-00008C0A0000}"/>
    <cellStyle name="Currency 2 4 3 11 3" xfId="2701" xr:uid="{00000000-0005-0000-0000-00008D0A0000}"/>
    <cellStyle name="Currency 2 4 3 12" xfId="2702" xr:uid="{00000000-0005-0000-0000-00008E0A0000}"/>
    <cellStyle name="Currency 2 4 3 12 2" xfId="2703" xr:uid="{00000000-0005-0000-0000-00008F0A0000}"/>
    <cellStyle name="Currency 2 4 3 12 2 2" xfId="2704" xr:uid="{00000000-0005-0000-0000-0000900A0000}"/>
    <cellStyle name="Currency 2 4 3 12 3" xfId="2705" xr:uid="{00000000-0005-0000-0000-0000910A0000}"/>
    <cellStyle name="Currency 2 4 3 13" xfId="2706" xr:uid="{00000000-0005-0000-0000-0000920A0000}"/>
    <cellStyle name="Currency 2 4 3 13 2" xfId="2707" xr:uid="{00000000-0005-0000-0000-0000930A0000}"/>
    <cellStyle name="Currency 2 4 3 14" xfId="2708" xr:uid="{00000000-0005-0000-0000-0000940A0000}"/>
    <cellStyle name="Currency 2 4 3 14 2" xfId="2709" xr:uid="{00000000-0005-0000-0000-0000950A0000}"/>
    <cellStyle name="Currency 2 4 3 15" xfId="2710" xr:uid="{00000000-0005-0000-0000-0000960A0000}"/>
    <cellStyle name="Currency 2 4 3 16" xfId="2711" xr:uid="{00000000-0005-0000-0000-0000970A0000}"/>
    <cellStyle name="Currency 2 4 3 17" xfId="2712" xr:uid="{00000000-0005-0000-0000-0000980A0000}"/>
    <cellStyle name="Currency 2 4 3 2" xfId="2713" xr:uid="{00000000-0005-0000-0000-0000990A0000}"/>
    <cellStyle name="Currency 2 4 3 2 10" xfId="2714" xr:uid="{00000000-0005-0000-0000-00009A0A0000}"/>
    <cellStyle name="Currency 2 4 3 2 10 2" xfId="2715" xr:uid="{00000000-0005-0000-0000-00009B0A0000}"/>
    <cellStyle name="Currency 2 4 3 2 10 2 2" xfId="2716" xr:uid="{00000000-0005-0000-0000-00009C0A0000}"/>
    <cellStyle name="Currency 2 4 3 2 10 3" xfId="2717" xr:uid="{00000000-0005-0000-0000-00009D0A0000}"/>
    <cellStyle name="Currency 2 4 3 2 11" xfId="2718" xr:uid="{00000000-0005-0000-0000-00009E0A0000}"/>
    <cellStyle name="Currency 2 4 3 2 11 2" xfId="2719" xr:uid="{00000000-0005-0000-0000-00009F0A0000}"/>
    <cellStyle name="Currency 2 4 3 2 12" xfId="2720" xr:uid="{00000000-0005-0000-0000-0000A00A0000}"/>
    <cellStyle name="Currency 2 4 3 2 12 2" xfId="2721" xr:uid="{00000000-0005-0000-0000-0000A10A0000}"/>
    <cellStyle name="Currency 2 4 3 2 13" xfId="2722" xr:uid="{00000000-0005-0000-0000-0000A20A0000}"/>
    <cellStyle name="Currency 2 4 3 2 14" xfId="2723" xr:uid="{00000000-0005-0000-0000-0000A30A0000}"/>
    <cellStyle name="Currency 2 4 3 2 15" xfId="2724" xr:uid="{00000000-0005-0000-0000-0000A40A0000}"/>
    <cellStyle name="Currency 2 4 3 2 2" xfId="2725" xr:uid="{00000000-0005-0000-0000-0000A50A0000}"/>
    <cellStyle name="Currency 2 4 3 2 2 2" xfId="2726" xr:uid="{00000000-0005-0000-0000-0000A60A0000}"/>
    <cellStyle name="Currency 2 4 3 2 2 2 2" xfId="2727" xr:uid="{00000000-0005-0000-0000-0000A70A0000}"/>
    <cellStyle name="Currency 2 4 3 2 2 2 3" xfId="2728" xr:uid="{00000000-0005-0000-0000-0000A80A0000}"/>
    <cellStyle name="Currency 2 4 3 2 2 2 3 2" xfId="2729" xr:uid="{00000000-0005-0000-0000-0000A90A0000}"/>
    <cellStyle name="Currency 2 4 3 2 2 2 3 3" xfId="2730" xr:uid="{00000000-0005-0000-0000-0000AA0A0000}"/>
    <cellStyle name="Currency 2 4 3 2 2 2 4" xfId="2731" xr:uid="{00000000-0005-0000-0000-0000AB0A0000}"/>
    <cellStyle name="Currency 2 4 3 2 2 2 4 2" xfId="2732" xr:uid="{00000000-0005-0000-0000-0000AC0A0000}"/>
    <cellStyle name="Currency 2 4 3 2 2 2 4 2 2" xfId="2733" xr:uid="{00000000-0005-0000-0000-0000AD0A0000}"/>
    <cellStyle name="Currency 2 4 3 2 2 2 4 3" xfId="2734" xr:uid="{00000000-0005-0000-0000-0000AE0A0000}"/>
    <cellStyle name="Currency 2 4 3 2 2 2 5" xfId="2735" xr:uid="{00000000-0005-0000-0000-0000AF0A0000}"/>
    <cellStyle name="Currency 2 4 3 2 2 2 5 2" xfId="2736" xr:uid="{00000000-0005-0000-0000-0000B00A0000}"/>
    <cellStyle name="Currency 2 4 3 2 2 2 5 2 2" xfId="2737" xr:uid="{00000000-0005-0000-0000-0000B10A0000}"/>
    <cellStyle name="Currency 2 4 3 2 2 2 5 3" xfId="2738" xr:uid="{00000000-0005-0000-0000-0000B20A0000}"/>
    <cellStyle name="Currency 2 4 3 2 2 2 6" xfId="2739" xr:uid="{00000000-0005-0000-0000-0000B30A0000}"/>
    <cellStyle name="Currency 2 4 3 2 2 2 6 2" xfId="2740" xr:uid="{00000000-0005-0000-0000-0000B40A0000}"/>
    <cellStyle name="Currency 2 4 3 2 2 2 6 2 2" xfId="2741" xr:uid="{00000000-0005-0000-0000-0000B50A0000}"/>
    <cellStyle name="Currency 2 4 3 2 2 2 6 3" xfId="2742" xr:uid="{00000000-0005-0000-0000-0000B60A0000}"/>
    <cellStyle name="Currency 2 4 3 2 2 2 7" xfId="2743" xr:uid="{00000000-0005-0000-0000-0000B70A0000}"/>
    <cellStyle name="Currency 2 4 3 2 2 2 7 2" xfId="2744" xr:uid="{00000000-0005-0000-0000-0000B80A0000}"/>
    <cellStyle name="Currency 2 4 3 2 2 2 8" xfId="2745" xr:uid="{00000000-0005-0000-0000-0000B90A0000}"/>
    <cellStyle name="Currency 2 4 3 2 2 2 8 2" xfId="2746" xr:uid="{00000000-0005-0000-0000-0000BA0A0000}"/>
    <cellStyle name="Currency 2 4 3 2 2 2 9" xfId="2747" xr:uid="{00000000-0005-0000-0000-0000BB0A0000}"/>
    <cellStyle name="Currency 2 4 3 2 2 3" xfId="2748" xr:uid="{00000000-0005-0000-0000-0000BC0A0000}"/>
    <cellStyle name="Currency 2 4 3 2 2 3 2" xfId="2749" xr:uid="{00000000-0005-0000-0000-0000BD0A0000}"/>
    <cellStyle name="Currency 2 4 3 2 2 3 3" xfId="2750" xr:uid="{00000000-0005-0000-0000-0000BE0A0000}"/>
    <cellStyle name="Currency 2 4 3 2 2 3 3 2" xfId="2751" xr:uid="{00000000-0005-0000-0000-0000BF0A0000}"/>
    <cellStyle name="Currency 2 4 3 2 2 3 3 3" xfId="2752" xr:uid="{00000000-0005-0000-0000-0000C00A0000}"/>
    <cellStyle name="Currency 2 4 3 2 2 3 4" xfId="2753" xr:uid="{00000000-0005-0000-0000-0000C10A0000}"/>
    <cellStyle name="Currency 2 4 3 2 2 3 4 2" xfId="2754" xr:uid="{00000000-0005-0000-0000-0000C20A0000}"/>
    <cellStyle name="Currency 2 4 3 2 2 3 4 2 2" xfId="2755" xr:uid="{00000000-0005-0000-0000-0000C30A0000}"/>
    <cellStyle name="Currency 2 4 3 2 2 3 4 3" xfId="2756" xr:uid="{00000000-0005-0000-0000-0000C40A0000}"/>
    <cellStyle name="Currency 2 4 3 2 2 3 5" xfId="2757" xr:uid="{00000000-0005-0000-0000-0000C50A0000}"/>
    <cellStyle name="Currency 2 4 3 2 2 3 5 2" xfId="2758" xr:uid="{00000000-0005-0000-0000-0000C60A0000}"/>
    <cellStyle name="Currency 2 4 3 2 2 3 5 2 2" xfId="2759" xr:uid="{00000000-0005-0000-0000-0000C70A0000}"/>
    <cellStyle name="Currency 2 4 3 2 2 3 5 3" xfId="2760" xr:uid="{00000000-0005-0000-0000-0000C80A0000}"/>
    <cellStyle name="Currency 2 4 3 2 2 3 6" xfId="2761" xr:uid="{00000000-0005-0000-0000-0000C90A0000}"/>
    <cellStyle name="Currency 2 4 3 2 2 3 6 2" xfId="2762" xr:uid="{00000000-0005-0000-0000-0000CA0A0000}"/>
    <cellStyle name="Currency 2 4 3 2 2 3 6 2 2" xfId="2763" xr:uid="{00000000-0005-0000-0000-0000CB0A0000}"/>
    <cellStyle name="Currency 2 4 3 2 2 3 6 3" xfId="2764" xr:uid="{00000000-0005-0000-0000-0000CC0A0000}"/>
    <cellStyle name="Currency 2 4 3 2 2 3 7" xfId="2765" xr:uid="{00000000-0005-0000-0000-0000CD0A0000}"/>
    <cellStyle name="Currency 2 4 3 2 2 3 7 2" xfId="2766" xr:uid="{00000000-0005-0000-0000-0000CE0A0000}"/>
    <cellStyle name="Currency 2 4 3 2 2 3 8" xfId="2767" xr:uid="{00000000-0005-0000-0000-0000CF0A0000}"/>
    <cellStyle name="Currency 2 4 3 2 2 3 8 2" xfId="2768" xr:uid="{00000000-0005-0000-0000-0000D00A0000}"/>
    <cellStyle name="Currency 2 4 3 2 2 3 9" xfId="2769" xr:uid="{00000000-0005-0000-0000-0000D10A0000}"/>
    <cellStyle name="Currency 2 4 3 2 2 4" xfId="2770" xr:uid="{00000000-0005-0000-0000-0000D20A0000}"/>
    <cellStyle name="Currency 2 4 3 2 2 4 2" xfId="2771" xr:uid="{00000000-0005-0000-0000-0000D30A0000}"/>
    <cellStyle name="Currency 2 4 3 2 2 4 3" xfId="2772" xr:uid="{00000000-0005-0000-0000-0000D40A0000}"/>
    <cellStyle name="Currency 2 4 3 2 2 4 3 2" xfId="2773" xr:uid="{00000000-0005-0000-0000-0000D50A0000}"/>
    <cellStyle name="Currency 2 4 3 2 2 4 3 2 2" xfId="2774" xr:uid="{00000000-0005-0000-0000-0000D60A0000}"/>
    <cellStyle name="Currency 2 4 3 2 2 4 3 3" xfId="2775" xr:uid="{00000000-0005-0000-0000-0000D70A0000}"/>
    <cellStyle name="Currency 2 4 3 2 2 4 4" xfId="2776" xr:uid="{00000000-0005-0000-0000-0000D80A0000}"/>
    <cellStyle name="Currency 2 4 3 2 2 4 4 2" xfId="2777" xr:uid="{00000000-0005-0000-0000-0000D90A0000}"/>
    <cellStyle name="Currency 2 4 3 2 2 4 4 2 2" xfId="2778" xr:uid="{00000000-0005-0000-0000-0000DA0A0000}"/>
    <cellStyle name="Currency 2 4 3 2 2 4 4 3" xfId="2779" xr:uid="{00000000-0005-0000-0000-0000DB0A0000}"/>
    <cellStyle name="Currency 2 4 3 2 2 4 5" xfId="2780" xr:uid="{00000000-0005-0000-0000-0000DC0A0000}"/>
    <cellStyle name="Currency 2 4 3 2 2 4 5 2" xfId="2781" xr:uid="{00000000-0005-0000-0000-0000DD0A0000}"/>
    <cellStyle name="Currency 2 4 3 2 2 4 5 2 2" xfId="2782" xr:uid="{00000000-0005-0000-0000-0000DE0A0000}"/>
    <cellStyle name="Currency 2 4 3 2 2 4 5 3" xfId="2783" xr:uid="{00000000-0005-0000-0000-0000DF0A0000}"/>
    <cellStyle name="Currency 2 4 3 2 2 4 6" xfId="2784" xr:uid="{00000000-0005-0000-0000-0000E00A0000}"/>
    <cellStyle name="Currency 2 4 3 2 2 4 6 2" xfId="2785" xr:uid="{00000000-0005-0000-0000-0000E10A0000}"/>
    <cellStyle name="Currency 2 4 3 2 2 4 7" xfId="2786" xr:uid="{00000000-0005-0000-0000-0000E20A0000}"/>
    <cellStyle name="Currency 2 4 3 2 2 4 7 2" xfId="2787" xr:uid="{00000000-0005-0000-0000-0000E30A0000}"/>
    <cellStyle name="Currency 2 4 3 2 2 4 8" xfId="2788" xr:uid="{00000000-0005-0000-0000-0000E40A0000}"/>
    <cellStyle name="Currency 2 4 3 2 2 4 9" xfId="2789" xr:uid="{00000000-0005-0000-0000-0000E50A0000}"/>
    <cellStyle name="Currency 2 4 3 2 2 5" xfId="2790" xr:uid="{00000000-0005-0000-0000-0000E60A0000}"/>
    <cellStyle name="Currency 2 4 3 2 2 5 2" xfId="2791" xr:uid="{00000000-0005-0000-0000-0000E70A0000}"/>
    <cellStyle name="Currency 2 4 3 2 2 5 3" xfId="2792" xr:uid="{00000000-0005-0000-0000-0000E80A0000}"/>
    <cellStyle name="Currency 2 4 3 2 2 6" xfId="2793" xr:uid="{00000000-0005-0000-0000-0000E90A0000}"/>
    <cellStyle name="Currency 2 4 3 2 2 6 2" xfId="2794" xr:uid="{00000000-0005-0000-0000-0000EA0A0000}"/>
    <cellStyle name="Currency 2 4 3 2 2 6 2 2" xfId="2795" xr:uid="{00000000-0005-0000-0000-0000EB0A0000}"/>
    <cellStyle name="Currency 2 4 3 2 2 6 2 2 2" xfId="2796" xr:uid="{00000000-0005-0000-0000-0000EC0A0000}"/>
    <cellStyle name="Currency 2 4 3 2 2 6 2 3" xfId="2797" xr:uid="{00000000-0005-0000-0000-0000ED0A0000}"/>
    <cellStyle name="Currency 2 4 3 2 2 6 3" xfId="2798" xr:uid="{00000000-0005-0000-0000-0000EE0A0000}"/>
    <cellStyle name="Currency 2 4 3 2 2 6 3 2" xfId="2799" xr:uid="{00000000-0005-0000-0000-0000EF0A0000}"/>
    <cellStyle name="Currency 2 4 3 2 2 6 3 2 2" xfId="2800" xr:uid="{00000000-0005-0000-0000-0000F00A0000}"/>
    <cellStyle name="Currency 2 4 3 2 2 6 3 3" xfId="2801" xr:uid="{00000000-0005-0000-0000-0000F10A0000}"/>
    <cellStyle name="Currency 2 4 3 2 2 6 4" xfId="2802" xr:uid="{00000000-0005-0000-0000-0000F20A0000}"/>
    <cellStyle name="Currency 2 4 3 2 2 6 4 2" xfId="2803" xr:uid="{00000000-0005-0000-0000-0000F30A0000}"/>
    <cellStyle name="Currency 2 4 3 2 2 6 4 2 2" xfId="2804" xr:uid="{00000000-0005-0000-0000-0000F40A0000}"/>
    <cellStyle name="Currency 2 4 3 2 2 6 4 3" xfId="2805" xr:uid="{00000000-0005-0000-0000-0000F50A0000}"/>
    <cellStyle name="Currency 2 4 3 2 2 6 5" xfId="2806" xr:uid="{00000000-0005-0000-0000-0000F60A0000}"/>
    <cellStyle name="Currency 2 4 3 2 2 6 5 2" xfId="2807" xr:uid="{00000000-0005-0000-0000-0000F70A0000}"/>
    <cellStyle name="Currency 2 4 3 2 2 6 6" xfId="2808" xr:uid="{00000000-0005-0000-0000-0000F80A0000}"/>
    <cellStyle name="Currency 2 4 3 2 2 6 6 2" xfId="2809" xr:uid="{00000000-0005-0000-0000-0000F90A0000}"/>
    <cellStyle name="Currency 2 4 3 2 2 6 7" xfId="2810" xr:uid="{00000000-0005-0000-0000-0000FA0A0000}"/>
    <cellStyle name="Currency 2 4 3 2 2 7" xfId="2811" xr:uid="{00000000-0005-0000-0000-0000FB0A0000}"/>
    <cellStyle name="Currency 2 4 3 2 2 7 2" xfId="2812" xr:uid="{00000000-0005-0000-0000-0000FC0A0000}"/>
    <cellStyle name="Currency 2 4 3 2 2 7 2 2" xfId="2813" xr:uid="{00000000-0005-0000-0000-0000FD0A0000}"/>
    <cellStyle name="Currency 2 4 3 2 2 7 3" xfId="2814" xr:uid="{00000000-0005-0000-0000-0000FE0A0000}"/>
    <cellStyle name="Currency 2 4 3 2 2 8" xfId="2815" xr:uid="{00000000-0005-0000-0000-0000FF0A0000}"/>
    <cellStyle name="Currency 2 4 3 2 2 8 2" xfId="2816" xr:uid="{00000000-0005-0000-0000-0000000B0000}"/>
    <cellStyle name="Currency 2 4 3 2 2 8 2 2" xfId="2817" xr:uid="{00000000-0005-0000-0000-0000010B0000}"/>
    <cellStyle name="Currency 2 4 3 2 2 8 3" xfId="2818" xr:uid="{00000000-0005-0000-0000-0000020B0000}"/>
    <cellStyle name="Currency 2 4 3 2 3" xfId="2819" xr:uid="{00000000-0005-0000-0000-0000030B0000}"/>
    <cellStyle name="Currency 2 4 3 2 3 10" xfId="2820" xr:uid="{00000000-0005-0000-0000-0000040B0000}"/>
    <cellStyle name="Currency 2 4 3 2 3 2" xfId="2821" xr:uid="{00000000-0005-0000-0000-0000050B0000}"/>
    <cellStyle name="Currency 2 4 3 2 3 2 2" xfId="2822" xr:uid="{00000000-0005-0000-0000-0000060B0000}"/>
    <cellStyle name="Currency 2 4 3 2 3 2 3" xfId="2823" xr:uid="{00000000-0005-0000-0000-0000070B0000}"/>
    <cellStyle name="Currency 2 4 3 2 3 2 3 2" xfId="2824" xr:uid="{00000000-0005-0000-0000-0000080B0000}"/>
    <cellStyle name="Currency 2 4 3 2 3 2 3 3" xfId="2825" xr:uid="{00000000-0005-0000-0000-0000090B0000}"/>
    <cellStyle name="Currency 2 4 3 2 3 2 4" xfId="2826" xr:uid="{00000000-0005-0000-0000-00000A0B0000}"/>
    <cellStyle name="Currency 2 4 3 2 3 2 4 2" xfId="2827" xr:uid="{00000000-0005-0000-0000-00000B0B0000}"/>
    <cellStyle name="Currency 2 4 3 2 3 2 4 2 2" xfId="2828" xr:uid="{00000000-0005-0000-0000-00000C0B0000}"/>
    <cellStyle name="Currency 2 4 3 2 3 2 4 3" xfId="2829" xr:uid="{00000000-0005-0000-0000-00000D0B0000}"/>
    <cellStyle name="Currency 2 4 3 2 3 2 5" xfId="2830" xr:uid="{00000000-0005-0000-0000-00000E0B0000}"/>
    <cellStyle name="Currency 2 4 3 2 3 2 5 2" xfId="2831" xr:uid="{00000000-0005-0000-0000-00000F0B0000}"/>
    <cellStyle name="Currency 2 4 3 2 3 2 5 2 2" xfId="2832" xr:uid="{00000000-0005-0000-0000-0000100B0000}"/>
    <cellStyle name="Currency 2 4 3 2 3 2 5 3" xfId="2833" xr:uid="{00000000-0005-0000-0000-0000110B0000}"/>
    <cellStyle name="Currency 2 4 3 2 3 2 6" xfId="2834" xr:uid="{00000000-0005-0000-0000-0000120B0000}"/>
    <cellStyle name="Currency 2 4 3 2 3 2 6 2" xfId="2835" xr:uid="{00000000-0005-0000-0000-0000130B0000}"/>
    <cellStyle name="Currency 2 4 3 2 3 2 6 2 2" xfId="2836" xr:uid="{00000000-0005-0000-0000-0000140B0000}"/>
    <cellStyle name="Currency 2 4 3 2 3 2 6 3" xfId="2837" xr:uid="{00000000-0005-0000-0000-0000150B0000}"/>
    <cellStyle name="Currency 2 4 3 2 3 2 7" xfId="2838" xr:uid="{00000000-0005-0000-0000-0000160B0000}"/>
    <cellStyle name="Currency 2 4 3 2 3 2 7 2" xfId="2839" xr:uid="{00000000-0005-0000-0000-0000170B0000}"/>
    <cellStyle name="Currency 2 4 3 2 3 2 8" xfId="2840" xr:uid="{00000000-0005-0000-0000-0000180B0000}"/>
    <cellStyle name="Currency 2 4 3 2 3 2 8 2" xfId="2841" xr:uid="{00000000-0005-0000-0000-0000190B0000}"/>
    <cellStyle name="Currency 2 4 3 2 3 2 9" xfId="2842" xr:uid="{00000000-0005-0000-0000-00001A0B0000}"/>
    <cellStyle name="Currency 2 4 3 2 3 3" xfId="2843" xr:uid="{00000000-0005-0000-0000-00001B0B0000}"/>
    <cellStyle name="Currency 2 4 3 2 3 4" xfId="2844" xr:uid="{00000000-0005-0000-0000-00001C0B0000}"/>
    <cellStyle name="Currency 2 4 3 2 3 4 2" xfId="2845" xr:uid="{00000000-0005-0000-0000-00001D0B0000}"/>
    <cellStyle name="Currency 2 4 3 2 3 4 3" xfId="2846" xr:uid="{00000000-0005-0000-0000-00001E0B0000}"/>
    <cellStyle name="Currency 2 4 3 2 3 5" xfId="2847" xr:uid="{00000000-0005-0000-0000-00001F0B0000}"/>
    <cellStyle name="Currency 2 4 3 2 3 5 2" xfId="2848" xr:uid="{00000000-0005-0000-0000-0000200B0000}"/>
    <cellStyle name="Currency 2 4 3 2 3 5 2 2" xfId="2849" xr:uid="{00000000-0005-0000-0000-0000210B0000}"/>
    <cellStyle name="Currency 2 4 3 2 3 5 3" xfId="2850" xr:uid="{00000000-0005-0000-0000-0000220B0000}"/>
    <cellStyle name="Currency 2 4 3 2 3 6" xfId="2851" xr:uid="{00000000-0005-0000-0000-0000230B0000}"/>
    <cellStyle name="Currency 2 4 3 2 3 6 2" xfId="2852" xr:uid="{00000000-0005-0000-0000-0000240B0000}"/>
    <cellStyle name="Currency 2 4 3 2 3 6 2 2" xfId="2853" xr:uid="{00000000-0005-0000-0000-0000250B0000}"/>
    <cellStyle name="Currency 2 4 3 2 3 6 3" xfId="2854" xr:uid="{00000000-0005-0000-0000-0000260B0000}"/>
    <cellStyle name="Currency 2 4 3 2 3 7" xfId="2855" xr:uid="{00000000-0005-0000-0000-0000270B0000}"/>
    <cellStyle name="Currency 2 4 3 2 3 7 2" xfId="2856" xr:uid="{00000000-0005-0000-0000-0000280B0000}"/>
    <cellStyle name="Currency 2 4 3 2 3 7 2 2" xfId="2857" xr:uid="{00000000-0005-0000-0000-0000290B0000}"/>
    <cellStyle name="Currency 2 4 3 2 3 7 3" xfId="2858" xr:uid="{00000000-0005-0000-0000-00002A0B0000}"/>
    <cellStyle name="Currency 2 4 3 2 3 8" xfId="2859" xr:uid="{00000000-0005-0000-0000-00002B0B0000}"/>
    <cellStyle name="Currency 2 4 3 2 3 8 2" xfId="2860" xr:uid="{00000000-0005-0000-0000-00002C0B0000}"/>
    <cellStyle name="Currency 2 4 3 2 3 9" xfId="2861" xr:uid="{00000000-0005-0000-0000-00002D0B0000}"/>
    <cellStyle name="Currency 2 4 3 2 3 9 2" xfId="2862" xr:uid="{00000000-0005-0000-0000-00002E0B0000}"/>
    <cellStyle name="Currency 2 4 3 2 4" xfId="2863" xr:uid="{00000000-0005-0000-0000-00002F0B0000}"/>
    <cellStyle name="Currency 2 4 3 2 4 2" xfId="2864" xr:uid="{00000000-0005-0000-0000-0000300B0000}"/>
    <cellStyle name="Currency 2 4 3 2 4 2 10" xfId="2865" xr:uid="{00000000-0005-0000-0000-0000310B0000}"/>
    <cellStyle name="Currency 2 4 3 2 4 2 2" xfId="2866" xr:uid="{00000000-0005-0000-0000-0000320B0000}"/>
    <cellStyle name="Currency 2 4 3 2 4 2 3" xfId="2867" xr:uid="{00000000-0005-0000-0000-0000330B0000}"/>
    <cellStyle name="Currency 2 4 3 2 4 2 4" xfId="2868" xr:uid="{00000000-0005-0000-0000-0000340B0000}"/>
    <cellStyle name="Currency 2 4 3 2 4 2 4 2" xfId="2869" xr:uid="{00000000-0005-0000-0000-0000350B0000}"/>
    <cellStyle name="Currency 2 4 3 2 4 2 4 2 2" xfId="2870" xr:uid="{00000000-0005-0000-0000-0000360B0000}"/>
    <cellStyle name="Currency 2 4 3 2 4 2 4 3" xfId="2871" xr:uid="{00000000-0005-0000-0000-0000370B0000}"/>
    <cellStyle name="Currency 2 4 3 2 4 2 5" xfId="2872" xr:uid="{00000000-0005-0000-0000-0000380B0000}"/>
    <cellStyle name="Currency 2 4 3 2 4 2 5 2" xfId="2873" xr:uid="{00000000-0005-0000-0000-0000390B0000}"/>
    <cellStyle name="Currency 2 4 3 2 4 2 5 2 2" xfId="2874" xr:uid="{00000000-0005-0000-0000-00003A0B0000}"/>
    <cellStyle name="Currency 2 4 3 2 4 2 5 3" xfId="2875" xr:uid="{00000000-0005-0000-0000-00003B0B0000}"/>
    <cellStyle name="Currency 2 4 3 2 4 2 6" xfId="2876" xr:uid="{00000000-0005-0000-0000-00003C0B0000}"/>
    <cellStyle name="Currency 2 4 3 2 4 2 6 2" xfId="2877" xr:uid="{00000000-0005-0000-0000-00003D0B0000}"/>
    <cellStyle name="Currency 2 4 3 2 4 2 6 2 2" xfId="2878" xr:uid="{00000000-0005-0000-0000-00003E0B0000}"/>
    <cellStyle name="Currency 2 4 3 2 4 2 6 3" xfId="2879" xr:uid="{00000000-0005-0000-0000-00003F0B0000}"/>
    <cellStyle name="Currency 2 4 3 2 4 2 7" xfId="2880" xr:uid="{00000000-0005-0000-0000-0000400B0000}"/>
    <cellStyle name="Currency 2 4 3 2 4 2 7 2" xfId="2881" xr:uid="{00000000-0005-0000-0000-0000410B0000}"/>
    <cellStyle name="Currency 2 4 3 2 4 2 8" xfId="2882" xr:uid="{00000000-0005-0000-0000-0000420B0000}"/>
    <cellStyle name="Currency 2 4 3 2 4 2 8 2" xfId="2883" xr:uid="{00000000-0005-0000-0000-0000430B0000}"/>
    <cellStyle name="Currency 2 4 3 2 4 2 9" xfId="2884" xr:uid="{00000000-0005-0000-0000-0000440B0000}"/>
    <cellStyle name="Currency 2 4 3 2 4 3" xfId="2885" xr:uid="{00000000-0005-0000-0000-0000450B0000}"/>
    <cellStyle name="Currency 2 4 3 2 4 4" xfId="2886" xr:uid="{00000000-0005-0000-0000-0000460B0000}"/>
    <cellStyle name="Currency 2 4 3 2 4 4 2" xfId="2887" xr:uid="{00000000-0005-0000-0000-0000470B0000}"/>
    <cellStyle name="Currency 2 4 3 2 4 4 2 2" xfId="2888" xr:uid="{00000000-0005-0000-0000-0000480B0000}"/>
    <cellStyle name="Currency 2 4 3 2 4 4 3" xfId="2889" xr:uid="{00000000-0005-0000-0000-0000490B0000}"/>
    <cellStyle name="Currency 2 4 3 2 4 5" xfId="2890" xr:uid="{00000000-0005-0000-0000-00004A0B0000}"/>
    <cellStyle name="Currency 2 4 3 2 4 5 2" xfId="2891" xr:uid="{00000000-0005-0000-0000-00004B0B0000}"/>
    <cellStyle name="Currency 2 4 3 2 4 5 2 2" xfId="2892" xr:uid="{00000000-0005-0000-0000-00004C0B0000}"/>
    <cellStyle name="Currency 2 4 3 2 4 5 3" xfId="2893" xr:uid="{00000000-0005-0000-0000-00004D0B0000}"/>
    <cellStyle name="Currency 2 4 3 2 5" xfId="2894" xr:uid="{00000000-0005-0000-0000-00004E0B0000}"/>
    <cellStyle name="Currency 2 4 3 2 5 2" xfId="2895" xr:uid="{00000000-0005-0000-0000-00004F0B0000}"/>
    <cellStyle name="Currency 2 4 3 2 5 3" xfId="2896" xr:uid="{00000000-0005-0000-0000-0000500B0000}"/>
    <cellStyle name="Currency 2 4 3 2 5 3 2" xfId="2897" xr:uid="{00000000-0005-0000-0000-0000510B0000}"/>
    <cellStyle name="Currency 2 4 3 2 5 3 3" xfId="2898" xr:uid="{00000000-0005-0000-0000-0000520B0000}"/>
    <cellStyle name="Currency 2 4 3 2 5 4" xfId="2899" xr:uid="{00000000-0005-0000-0000-0000530B0000}"/>
    <cellStyle name="Currency 2 4 3 2 5 4 2" xfId="2900" xr:uid="{00000000-0005-0000-0000-0000540B0000}"/>
    <cellStyle name="Currency 2 4 3 2 5 4 2 2" xfId="2901" xr:uid="{00000000-0005-0000-0000-0000550B0000}"/>
    <cellStyle name="Currency 2 4 3 2 5 4 3" xfId="2902" xr:uid="{00000000-0005-0000-0000-0000560B0000}"/>
    <cellStyle name="Currency 2 4 3 2 5 5" xfId="2903" xr:uid="{00000000-0005-0000-0000-0000570B0000}"/>
    <cellStyle name="Currency 2 4 3 2 5 5 2" xfId="2904" xr:uid="{00000000-0005-0000-0000-0000580B0000}"/>
    <cellStyle name="Currency 2 4 3 2 5 5 2 2" xfId="2905" xr:uid="{00000000-0005-0000-0000-0000590B0000}"/>
    <cellStyle name="Currency 2 4 3 2 5 5 3" xfId="2906" xr:uid="{00000000-0005-0000-0000-00005A0B0000}"/>
    <cellStyle name="Currency 2 4 3 2 5 6" xfId="2907" xr:uid="{00000000-0005-0000-0000-00005B0B0000}"/>
    <cellStyle name="Currency 2 4 3 2 5 6 2" xfId="2908" xr:uid="{00000000-0005-0000-0000-00005C0B0000}"/>
    <cellStyle name="Currency 2 4 3 2 5 6 2 2" xfId="2909" xr:uid="{00000000-0005-0000-0000-00005D0B0000}"/>
    <cellStyle name="Currency 2 4 3 2 5 6 3" xfId="2910" xr:uid="{00000000-0005-0000-0000-00005E0B0000}"/>
    <cellStyle name="Currency 2 4 3 2 5 7" xfId="2911" xr:uid="{00000000-0005-0000-0000-00005F0B0000}"/>
    <cellStyle name="Currency 2 4 3 2 5 7 2" xfId="2912" xr:uid="{00000000-0005-0000-0000-0000600B0000}"/>
    <cellStyle name="Currency 2 4 3 2 5 8" xfId="2913" xr:uid="{00000000-0005-0000-0000-0000610B0000}"/>
    <cellStyle name="Currency 2 4 3 2 5 8 2" xfId="2914" xr:uid="{00000000-0005-0000-0000-0000620B0000}"/>
    <cellStyle name="Currency 2 4 3 2 5 9" xfId="2915" xr:uid="{00000000-0005-0000-0000-0000630B0000}"/>
    <cellStyle name="Currency 2 4 3 2 6" xfId="2916" xr:uid="{00000000-0005-0000-0000-0000640B0000}"/>
    <cellStyle name="Currency 2 4 3 2 6 2" xfId="2917" xr:uid="{00000000-0005-0000-0000-0000650B0000}"/>
    <cellStyle name="Currency 2 4 3 2 6 3" xfId="2918" xr:uid="{00000000-0005-0000-0000-0000660B0000}"/>
    <cellStyle name="Currency 2 4 3 2 7" xfId="2919" xr:uid="{00000000-0005-0000-0000-0000670B0000}"/>
    <cellStyle name="Currency 2 4 3 2 8" xfId="2920" xr:uid="{00000000-0005-0000-0000-0000680B0000}"/>
    <cellStyle name="Currency 2 4 3 2 8 2" xfId="2921" xr:uid="{00000000-0005-0000-0000-0000690B0000}"/>
    <cellStyle name="Currency 2 4 3 2 8 2 2" xfId="2922" xr:uid="{00000000-0005-0000-0000-00006A0B0000}"/>
    <cellStyle name="Currency 2 4 3 2 8 3" xfId="2923" xr:uid="{00000000-0005-0000-0000-00006B0B0000}"/>
    <cellStyle name="Currency 2 4 3 2 8 4" xfId="2924" xr:uid="{00000000-0005-0000-0000-00006C0B0000}"/>
    <cellStyle name="Currency 2 4 3 2 9" xfId="2925" xr:uid="{00000000-0005-0000-0000-00006D0B0000}"/>
    <cellStyle name="Currency 2 4 3 2 9 2" xfId="2926" xr:uid="{00000000-0005-0000-0000-00006E0B0000}"/>
    <cellStyle name="Currency 2 4 3 2 9 2 2" xfId="2927" xr:uid="{00000000-0005-0000-0000-00006F0B0000}"/>
    <cellStyle name="Currency 2 4 3 2 9 3" xfId="2928" xr:uid="{00000000-0005-0000-0000-0000700B0000}"/>
    <cellStyle name="Currency 2 4 3 3" xfId="2929" xr:uid="{00000000-0005-0000-0000-0000710B0000}"/>
    <cellStyle name="Currency 2 4 3 3 10" xfId="2930" xr:uid="{00000000-0005-0000-0000-0000720B0000}"/>
    <cellStyle name="Currency 2 4 3 3 10 2" xfId="2931" xr:uid="{00000000-0005-0000-0000-0000730B0000}"/>
    <cellStyle name="Currency 2 4 3 3 10 2 2" xfId="2932" xr:uid="{00000000-0005-0000-0000-0000740B0000}"/>
    <cellStyle name="Currency 2 4 3 3 10 3" xfId="2933" xr:uid="{00000000-0005-0000-0000-0000750B0000}"/>
    <cellStyle name="Currency 2 4 3 3 11" xfId="2934" xr:uid="{00000000-0005-0000-0000-0000760B0000}"/>
    <cellStyle name="Currency 2 4 3 3 11 2" xfId="2935" xr:uid="{00000000-0005-0000-0000-0000770B0000}"/>
    <cellStyle name="Currency 2 4 3 3 12" xfId="2936" xr:uid="{00000000-0005-0000-0000-0000780B0000}"/>
    <cellStyle name="Currency 2 4 3 3 12 2" xfId="2937" xr:uid="{00000000-0005-0000-0000-0000790B0000}"/>
    <cellStyle name="Currency 2 4 3 3 13" xfId="2938" xr:uid="{00000000-0005-0000-0000-00007A0B0000}"/>
    <cellStyle name="Currency 2 4 3 3 14" xfId="2939" xr:uid="{00000000-0005-0000-0000-00007B0B0000}"/>
    <cellStyle name="Currency 2 4 3 3 15" xfId="2940" xr:uid="{00000000-0005-0000-0000-00007C0B0000}"/>
    <cellStyle name="Currency 2 4 3 3 2" xfId="2941" xr:uid="{00000000-0005-0000-0000-00007D0B0000}"/>
    <cellStyle name="Currency 2 4 3 3 2 2" xfId="2942" xr:uid="{00000000-0005-0000-0000-00007E0B0000}"/>
    <cellStyle name="Currency 2 4 3 3 2 2 2" xfId="2943" xr:uid="{00000000-0005-0000-0000-00007F0B0000}"/>
    <cellStyle name="Currency 2 4 3 3 2 2 3" xfId="2944" xr:uid="{00000000-0005-0000-0000-0000800B0000}"/>
    <cellStyle name="Currency 2 4 3 3 2 2 3 2" xfId="2945" xr:uid="{00000000-0005-0000-0000-0000810B0000}"/>
    <cellStyle name="Currency 2 4 3 3 2 2 3 3" xfId="2946" xr:uid="{00000000-0005-0000-0000-0000820B0000}"/>
    <cellStyle name="Currency 2 4 3 3 2 2 4" xfId="2947" xr:uid="{00000000-0005-0000-0000-0000830B0000}"/>
    <cellStyle name="Currency 2 4 3 3 2 2 4 2" xfId="2948" xr:uid="{00000000-0005-0000-0000-0000840B0000}"/>
    <cellStyle name="Currency 2 4 3 3 2 2 4 2 2" xfId="2949" xr:uid="{00000000-0005-0000-0000-0000850B0000}"/>
    <cellStyle name="Currency 2 4 3 3 2 2 4 3" xfId="2950" xr:uid="{00000000-0005-0000-0000-0000860B0000}"/>
    <cellStyle name="Currency 2 4 3 3 2 2 5" xfId="2951" xr:uid="{00000000-0005-0000-0000-0000870B0000}"/>
    <cellStyle name="Currency 2 4 3 3 2 2 5 2" xfId="2952" xr:uid="{00000000-0005-0000-0000-0000880B0000}"/>
    <cellStyle name="Currency 2 4 3 3 2 2 5 2 2" xfId="2953" xr:uid="{00000000-0005-0000-0000-0000890B0000}"/>
    <cellStyle name="Currency 2 4 3 3 2 2 5 3" xfId="2954" xr:uid="{00000000-0005-0000-0000-00008A0B0000}"/>
    <cellStyle name="Currency 2 4 3 3 2 2 6" xfId="2955" xr:uid="{00000000-0005-0000-0000-00008B0B0000}"/>
    <cellStyle name="Currency 2 4 3 3 2 2 6 2" xfId="2956" xr:uid="{00000000-0005-0000-0000-00008C0B0000}"/>
    <cellStyle name="Currency 2 4 3 3 2 2 6 2 2" xfId="2957" xr:uid="{00000000-0005-0000-0000-00008D0B0000}"/>
    <cellStyle name="Currency 2 4 3 3 2 2 6 3" xfId="2958" xr:uid="{00000000-0005-0000-0000-00008E0B0000}"/>
    <cellStyle name="Currency 2 4 3 3 2 2 7" xfId="2959" xr:uid="{00000000-0005-0000-0000-00008F0B0000}"/>
    <cellStyle name="Currency 2 4 3 3 2 2 7 2" xfId="2960" xr:uid="{00000000-0005-0000-0000-0000900B0000}"/>
    <cellStyle name="Currency 2 4 3 3 2 2 8" xfId="2961" xr:uid="{00000000-0005-0000-0000-0000910B0000}"/>
    <cellStyle name="Currency 2 4 3 3 2 2 8 2" xfId="2962" xr:uid="{00000000-0005-0000-0000-0000920B0000}"/>
    <cellStyle name="Currency 2 4 3 3 2 2 9" xfId="2963" xr:uid="{00000000-0005-0000-0000-0000930B0000}"/>
    <cellStyle name="Currency 2 4 3 3 2 3" xfId="2964" xr:uid="{00000000-0005-0000-0000-0000940B0000}"/>
    <cellStyle name="Currency 2 4 3 3 2 3 2" xfId="2965" xr:uid="{00000000-0005-0000-0000-0000950B0000}"/>
    <cellStyle name="Currency 2 4 3 3 2 3 3" xfId="2966" xr:uid="{00000000-0005-0000-0000-0000960B0000}"/>
    <cellStyle name="Currency 2 4 3 3 2 3 3 2" xfId="2967" xr:uid="{00000000-0005-0000-0000-0000970B0000}"/>
    <cellStyle name="Currency 2 4 3 3 2 3 3 3" xfId="2968" xr:uid="{00000000-0005-0000-0000-0000980B0000}"/>
    <cellStyle name="Currency 2 4 3 3 2 3 4" xfId="2969" xr:uid="{00000000-0005-0000-0000-0000990B0000}"/>
    <cellStyle name="Currency 2 4 3 3 2 3 4 2" xfId="2970" xr:uid="{00000000-0005-0000-0000-00009A0B0000}"/>
    <cellStyle name="Currency 2 4 3 3 2 3 4 2 2" xfId="2971" xr:uid="{00000000-0005-0000-0000-00009B0B0000}"/>
    <cellStyle name="Currency 2 4 3 3 2 3 4 3" xfId="2972" xr:uid="{00000000-0005-0000-0000-00009C0B0000}"/>
    <cellStyle name="Currency 2 4 3 3 2 3 5" xfId="2973" xr:uid="{00000000-0005-0000-0000-00009D0B0000}"/>
    <cellStyle name="Currency 2 4 3 3 2 3 5 2" xfId="2974" xr:uid="{00000000-0005-0000-0000-00009E0B0000}"/>
    <cellStyle name="Currency 2 4 3 3 2 3 5 2 2" xfId="2975" xr:uid="{00000000-0005-0000-0000-00009F0B0000}"/>
    <cellStyle name="Currency 2 4 3 3 2 3 5 3" xfId="2976" xr:uid="{00000000-0005-0000-0000-0000A00B0000}"/>
    <cellStyle name="Currency 2 4 3 3 2 3 6" xfId="2977" xr:uid="{00000000-0005-0000-0000-0000A10B0000}"/>
    <cellStyle name="Currency 2 4 3 3 2 3 6 2" xfId="2978" xr:uid="{00000000-0005-0000-0000-0000A20B0000}"/>
    <cellStyle name="Currency 2 4 3 3 2 3 6 2 2" xfId="2979" xr:uid="{00000000-0005-0000-0000-0000A30B0000}"/>
    <cellStyle name="Currency 2 4 3 3 2 3 6 3" xfId="2980" xr:uid="{00000000-0005-0000-0000-0000A40B0000}"/>
    <cellStyle name="Currency 2 4 3 3 2 3 7" xfId="2981" xr:uid="{00000000-0005-0000-0000-0000A50B0000}"/>
    <cellStyle name="Currency 2 4 3 3 2 3 7 2" xfId="2982" xr:uid="{00000000-0005-0000-0000-0000A60B0000}"/>
    <cellStyle name="Currency 2 4 3 3 2 3 8" xfId="2983" xr:uid="{00000000-0005-0000-0000-0000A70B0000}"/>
    <cellStyle name="Currency 2 4 3 3 2 3 8 2" xfId="2984" xr:uid="{00000000-0005-0000-0000-0000A80B0000}"/>
    <cellStyle name="Currency 2 4 3 3 2 3 9" xfId="2985" xr:uid="{00000000-0005-0000-0000-0000A90B0000}"/>
    <cellStyle name="Currency 2 4 3 3 2 4" xfId="2986" xr:uid="{00000000-0005-0000-0000-0000AA0B0000}"/>
    <cellStyle name="Currency 2 4 3 3 2 4 2" xfId="2987" xr:uid="{00000000-0005-0000-0000-0000AB0B0000}"/>
    <cellStyle name="Currency 2 4 3 3 2 4 3" xfId="2988" xr:uid="{00000000-0005-0000-0000-0000AC0B0000}"/>
    <cellStyle name="Currency 2 4 3 3 2 4 3 2" xfId="2989" xr:uid="{00000000-0005-0000-0000-0000AD0B0000}"/>
    <cellStyle name="Currency 2 4 3 3 2 4 3 2 2" xfId="2990" xr:uid="{00000000-0005-0000-0000-0000AE0B0000}"/>
    <cellStyle name="Currency 2 4 3 3 2 4 3 3" xfId="2991" xr:uid="{00000000-0005-0000-0000-0000AF0B0000}"/>
    <cellStyle name="Currency 2 4 3 3 2 4 4" xfId="2992" xr:uid="{00000000-0005-0000-0000-0000B00B0000}"/>
    <cellStyle name="Currency 2 4 3 3 2 4 4 2" xfId="2993" xr:uid="{00000000-0005-0000-0000-0000B10B0000}"/>
    <cellStyle name="Currency 2 4 3 3 2 4 4 2 2" xfId="2994" xr:uid="{00000000-0005-0000-0000-0000B20B0000}"/>
    <cellStyle name="Currency 2 4 3 3 2 4 4 3" xfId="2995" xr:uid="{00000000-0005-0000-0000-0000B30B0000}"/>
    <cellStyle name="Currency 2 4 3 3 2 4 5" xfId="2996" xr:uid="{00000000-0005-0000-0000-0000B40B0000}"/>
    <cellStyle name="Currency 2 4 3 3 2 4 5 2" xfId="2997" xr:uid="{00000000-0005-0000-0000-0000B50B0000}"/>
    <cellStyle name="Currency 2 4 3 3 2 4 5 2 2" xfId="2998" xr:uid="{00000000-0005-0000-0000-0000B60B0000}"/>
    <cellStyle name="Currency 2 4 3 3 2 4 5 3" xfId="2999" xr:uid="{00000000-0005-0000-0000-0000B70B0000}"/>
    <cellStyle name="Currency 2 4 3 3 2 4 6" xfId="3000" xr:uid="{00000000-0005-0000-0000-0000B80B0000}"/>
    <cellStyle name="Currency 2 4 3 3 2 4 6 2" xfId="3001" xr:uid="{00000000-0005-0000-0000-0000B90B0000}"/>
    <cellStyle name="Currency 2 4 3 3 2 4 7" xfId="3002" xr:uid="{00000000-0005-0000-0000-0000BA0B0000}"/>
    <cellStyle name="Currency 2 4 3 3 2 4 7 2" xfId="3003" xr:uid="{00000000-0005-0000-0000-0000BB0B0000}"/>
    <cellStyle name="Currency 2 4 3 3 2 4 8" xfId="3004" xr:uid="{00000000-0005-0000-0000-0000BC0B0000}"/>
    <cellStyle name="Currency 2 4 3 3 2 4 9" xfId="3005" xr:uid="{00000000-0005-0000-0000-0000BD0B0000}"/>
    <cellStyle name="Currency 2 4 3 3 2 5" xfId="3006" xr:uid="{00000000-0005-0000-0000-0000BE0B0000}"/>
    <cellStyle name="Currency 2 4 3 3 2 5 2" xfId="3007" xr:uid="{00000000-0005-0000-0000-0000BF0B0000}"/>
    <cellStyle name="Currency 2 4 3 3 2 5 3" xfId="3008" xr:uid="{00000000-0005-0000-0000-0000C00B0000}"/>
    <cellStyle name="Currency 2 4 3 3 2 6" xfId="3009" xr:uid="{00000000-0005-0000-0000-0000C10B0000}"/>
    <cellStyle name="Currency 2 4 3 3 2 6 2" xfId="3010" xr:uid="{00000000-0005-0000-0000-0000C20B0000}"/>
    <cellStyle name="Currency 2 4 3 3 2 6 2 2" xfId="3011" xr:uid="{00000000-0005-0000-0000-0000C30B0000}"/>
    <cellStyle name="Currency 2 4 3 3 2 6 2 2 2" xfId="3012" xr:uid="{00000000-0005-0000-0000-0000C40B0000}"/>
    <cellStyle name="Currency 2 4 3 3 2 6 2 3" xfId="3013" xr:uid="{00000000-0005-0000-0000-0000C50B0000}"/>
    <cellStyle name="Currency 2 4 3 3 2 6 3" xfId="3014" xr:uid="{00000000-0005-0000-0000-0000C60B0000}"/>
    <cellStyle name="Currency 2 4 3 3 2 6 3 2" xfId="3015" xr:uid="{00000000-0005-0000-0000-0000C70B0000}"/>
    <cellStyle name="Currency 2 4 3 3 2 6 3 2 2" xfId="3016" xr:uid="{00000000-0005-0000-0000-0000C80B0000}"/>
    <cellStyle name="Currency 2 4 3 3 2 6 3 3" xfId="3017" xr:uid="{00000000-0005-0000-0000-0000C90B0000}"/>
    <cellStyle name="Currency 2 4 3 3 2 6 4" xfId="3018" xr:uid="{00000000-0005-0000-0000-0000CA0B0000}"/>
    <cellStyle name="Currency 2 4 3 3 2 6 4 2" xfId="3019" xr:uid="{00000000-0005-0000-0000-0000CB0B0000}"/>
    <cellStyle name="Currency 2 4 3 3 2 6 4 2 2" xfId="3020" xr:uid="{00000000-0005-0000-0000-0000CC0B0000}"/>
    <cellStyle name="Currency 2 4 3 3 2 6 4 3" xfId="3021" xr:uid="{00000000-0005-0000-0000-0000CD0B0000}"/>
    <cellStyle name="Currency 2 4 3 3 2 6 5" xfId="3022" xr:uid="{00000000-0005-0000-0000-0000CE0B0000}"/>
    <cellStyle name="Currency 2 4 3 3 2 6 5 2" xfId="3023" xr:uid="{00000000-0005-0000-0000-0000CF0B0000}"/>
    <cellStyle name="Currency 2 4 3 3 2 6 6" xfId="3024" xr:uid="{00000000-0005-0000-0000-0000D00B0000}"/>
    <cellStyle name="Currency 2 4 3 3 2 6 6 2" xfId="3025" xr:uid="{00000000-0005-0000-0000-0000D10B0000}"/>
    <cellStyle name="Currency 2 4 3 3 2 6 7" xfId="3026" xr:uid="{00000000-0005-0000-0000-0000D20B0000}"/>
    <cellStyle name="Currency 2 4 3 3 2 7" xfId="3027" xr:uid="{00000000-0005-0000-0000-0000D30B0000}"/>
    <cellStyle name="Currency 2 4 3 3 2 7 2" xfId="3028" xr:uid="{00000000-0005-0000-0000-0000D40B0000}"/>
    <cellStyle name="Currency 2 4 3 3 2 7 2 2" xfId="3029" xr:uid="{00000000-0005-0000-0000-0000D50B0000}"/>
    <cellStyle name="Currency 2 4 3 3 2 7 3" xfId="3030" xr:uid="{00000000-0005-0000-0000-0000D60B0000}"/>
    <cellStyle name="Currency 2 4 3 3 2 8" xfId="3031" xr:uid="{00000000-0005-0000-0000-0000D70B0000}"/>
    <cellStyle name="Currency 2 4 3 3 2 8 2" xfId="3032" xr:uid="{00000000-0005-0000-0000-0000D80B0000}"/>
    <cellStyle name="Currency 2 4 3 3 2 8 2 2" xfId="3033" xr:uid="{00000000-0005-0000-0000-0000D90B0000}"/>
    <cellStyle name="Currency 2 4 3 3 2 8 3" xfId="3034" xr:uid="{00000000-0005-0000-0000-0000DA0B0000}"/>
    <cellStyle name="Currency 2 4 3 3 3" xfId="3035" xr:uid="{00000000-0005-0000-0000-0000DB0B0000}"/>
    <cellStyle name="Currency 2 4 3 3 3 10" xfId="3036" xr:uid="{00000000-0005-0000-0000-0000DC0B0000}"/>
    <cellStyle name="Currency 2 4 3 3 3 2" xfId="3037" xr:uid="{00000000-0005-0000-0000-0000DD0B0000}"/>
    <cellStyle name="Currency 2 4 3 3 3 2 2" xfId="3038" xr:uid="{00000000-0005-0000-0000-0000DE0B0000}"/>
    <cellStyle name="Currency 2 4 3 3 3 2 3" xfId="3039" xr:uid="{00000000-0005-0000-0000-0000DF0B0000}"/>
    <cellStyle name="Currency 2 4 3 3 3 2 3 2" xfId="3040" xr:uid="{00000000-0005-0000-0000-0000E00B0000}"/>
    <cellStyle name="Currency 2 4 3 3 3 2 3 3" xfId="3041" xr:uid="{00000000-0005-0000-0000-0000E10B0000}"/>
    <cellStyle name="Currency 2 4 3 3 3 2 4" xfId="3042" xr:uid="{00000000-0005-0000-0000-0000E20B0000}"/>
    <cellStyle name="Currency 2 4 3 3 3 2 4 2" xfId="3043" xr:uid="{00000000-0005-0000-0000-0000E30B0000}"/>
    <cellStyle name="Currency 2 4 3 3 3 2 4 2 2" xfId="3044" xr:uid="{00000000-0005-0000-0000-0000E40B0000}"/>
    <cellStyle name="Currency 2 4 3 3 3 2 4 3" xfId="3045" xr:uid="{00000000-0005-0000-0000-0000E50B0000}"/>
    <cellStyle name="Currency 2 4 3 3 3 2 5" xfId="3046" xr:uid="{00000000-0005-0000-0000-0000E60B0000}"/>
    <cellStyle name="Currency 2 4 3 3 3 2 5 2" xfId="3047" xr:uid="{00000000-0005-0000-0000-0000E70B0000}"/>
    <cellStyle name="Currency 2 4 3 3 3 2 5 2 2" xfId="3048" xr:uid="{00000000-0005-0000-0000-0000E80B0000}"/>
    <cellStyle name="Currency 2 4 3 3 3 2 5 3" xfId="3049" xr:uid="{00000000-0005-0000-0000-0000E90B0000}"/>
    <cellStyle name="Currency 2 4 3 3 3 2 6" xfId="3050" xr:uid="{00000000-0005-0000-0000-0000EA0B0000}"/>
    <cellStyle name="Currency 2 4 3 3 3 2 6 2" xfId="3051" xr:uid="{00000000-0005-0000-0000-0000EB0B0000}"/>
    <cellStyle name="Currency 2 4 3 3 3 2 6 2 2" xfId="3052" xr:uid="{00000000-0005-0000-0000-0000EC0B0000}"/>
    <cellStyle name="Currency 2 4 3 3 3 2 6 3" xfId="3053" xr:uid="{00000000-0005-0000-0000-0000ED0B0000}"/>
    <cellStyle name="Currency 2 4 3 3 3 2 7" xfId="3054" xr:uid="{00000000-0005-0000-0000-0000EE0B0000}"/>
    <cellStyle name="Currency 2 4 3 3 3 2 7 2" xfId="3055" xr:uid="{00000000-0005-0000-0000-0000EF0B0000}"/>
    <cellStyle name="Currency 2 4 3 3 3 2 8" xfId="3056" xr:uid="{00000000-0005-0000-0000-0000F00B0000}"/>
    <cellStyle name="Currency 2 4 3 3 3 2 8 2" xfId="3057" xr:uid="{00000000-0005-0000-0000-0000F10B0000}"/>
    <cellStyle name="Currency 2 4 3 3 3 2 9" xfId="3058" xr:uid="{00000000-0005-0000-0000-0000F20B0000}"/>
    <cellStyle name="Currency 2 4 3 3 3 3" xfId="3059" xr:uid="{00000000-0005-0000-0000-0000F30B0000}"/>
    <cellStyle name="Currency 2 4 3 3 3 4" xfId="3060" xr:uid="{00000000-0005-0000-0000-0000F40B0000}"/>
    <cellStyle name="Currency 2 4 3 3 3 4 2" xfId="3061" xr:uid="{00000000-0005-0000-0000-0000F50B0000}"/>
    <cellStyle name="Currency 2 4 3 3 3 4 3" xfId="3062" xr:uid="{00000000-0005-0000-0000-0000F60B0000}"/>
    <cellStyle name="Currency 2 4 3 3 3 5" xfId="3063" xr:uid="{00000000-0005-0000-0000-0000F70B0000}"/>
    <cellStyle name="Currency 2 4 3 3 3 5 2" xfId="3064" xr:uid="{00000000-0005-0000-0000-0000F80B0000}"/>
    <cellStyle name="Currency 2 4 3 3 3 5 2 2" xfId="3065" xr:uid="{00000000-0005-0000-0000-0000F90B0000}"/>
    <cellStyle name="Currency 2 4 3 3 3 5 3" xfId="3066" xr:uid="{00000000-0005-0000-0000-0000FA0B0000}"/>
    <cellStyle name="Currency 2 4 3 3 3 6" xfId="3067" xr:uid="{00000000-0005-0000-0000-0000FB0B0000}"/>
    <cellStyle name="Currency 2 4 3 3 3 6 2" xfId="3068" xr:uid="{00000000-0005-0000-0000-0000FC0B0000}"/>
    <cellStyle name="Currency 2 4 3 3 3 6 2 2" xfId="3069" xr:uid="{00000000-0005-0000-0000-0000FD0B0000}"/>
    <cellStyle name="Currency 2 4 3 3 3 6 3" xfId="3070" xr:uid="{00000000-0005-0000-0000-0000FE0B0000}"/>
    <cellStyle name="Currency 2 4 3 3 3 7" xfId="3071" xr:uid="{00000000-0005-0000-0000-0000FF0B0000}"/>
    <cellStyle name="Currency 2 4 3 3 3 7 2" xfId="3072" xr:uid="{00000000-0005-0000-0000-0000000C0000}"/>
    <cellStyle name="Currency 2 4 3 3 3 7 2 2" xfId="3073" xr:uid="{00000000-0005-0000-0000-0000010C0000}"/>
    <cellStyle name="Currency 2 4 3 3 3 7 3" xfId="3074" xr:uid="{00000000-0005-0000-0000-0000020C0000}"/>
    <cellStyle name="Currency 2 4 3 3 3 8" xfId="3075" xr:uid="{00000000-0005-0000-0000-0000030C0000}"/>
    <cellStyle name="Currency 2 4 3 3 3 8 2" xfId="3076" xr:uid="{00000000-0005-0000-0000-0000040C0000}"/>
    <cellStyle name="Currency 2 4 3 3 3 9" xfId="3077" xr:uid="{00000000-0005-0000-0000-0000050C0000}"/>
    <cellStyle name="Currency 2 4 3 3 3 9 2" xfId="3078" xr:uid="{00000000-0005-0000-0000-0000060C0000}"/>
    <cellStyle name="Currency 2 4 3 3 4" xfId="3079" xr:uid="{00000000-0005-0000-0000-0000070C0000}"/>
    <cellStyle name="Currency 2 4 3 3 4 2" xfId="3080" xr:uid="{00000000-0005-0000-0000-0000080C0000}"/>
    <cellStyle name="Currency 2 4 3 3 4 2 10" xfId="3081" xr:uid="{00000000-0005-0000-0000-0000090C0000}"/>
    <cellStyle name="Currency 2 4 3 3 4 2 2" xfId="3082" xr:uid="{00000000-0005-0000-0000-00000A0C0000}"/>
    <cellStyle name="Currency 2 4 3 3 4 2 3" xfId="3083" xr:uid="{00000000-0005-0000-0000-00000B0C0000}"/>
    <cellStyle name="Currency 2 4 3 3 4 2 4" xfId="3084" xr:uid="{00000000-0005-0000-0000-00000C0C0000}"/>
    <cellStyle name="Currency 2 4 3 3 4 2 4 2" xfId="3085" xr:uid="{00000000-0005-0000-0000-00000D0C0000}"/>
    <cellStyle name="Currency 2 4 3 3 4 2 4 2 2" xfId="3086" xr:uid="{00000000-0005-0000-0000-00000E0C0000}"/>
    <cellStyle name="Currency 2 4 3 3 4 2 4 3" xfId="3087" xr:uid="{00000000-0005-0000-0000-00000F0C0000}"/>
    <cellStyle name="Currency 2 4 3 3 4 2 5" xfId="3088" xr:uid="{00000000-0005-0000-0000-0000100C0000}"/>
    <cellStyle name="Currency 2 4 3 3 4 2 5 2" xfId="3089" xr:uid="{00000000-0005-0000-0000-0000110C0000}"/>
    <cellStyle name="Currency 2 4 3 3 4 2 5 2 2" xfId="3090" xr:uid="{00000000-0005-0000-0000-0000120C0000}"/>
    <cellStyle name="Currency 2 4 3 3 4 2 5 3" xfId="3091" xr:uid="{00000000-0005-0000-0000-0000130C0000}"/>
    <cellStyle name="Currency 2 4 3 3 4 2 6" xfId="3092" xr:uid="{00000000-0005-0000-0000-0000140C0000}"/>
    <cellStyle name="Currency 2 4 3 3 4 2 6 2" xfId="3093" xr:uid="{00000000-0005-0000-0000-0000150C0000}"/>
    <cellStyle name="Currency 2 4 3 3 4 2 6 2 2" xfId="3094" xr:uid="{00000000-0005-0000-0000-0000160C0000}"/>
    <cellStyle name="Currency 2 4 3 3 4 2 6 3" xfId="3095" xr:uid="{00000000-0005-0000-0000-0000170C0000}"/>
    <cellStyle name="Currency 2 4 3 3 4 2 7" xfId="3096" xr:uid="{00000000-0005-0000-0000-0000180C0000}"/>
    <cellStyle name="Currency 2 4 3 3 4 2 7 2" xfId="3097" xr:uid="{00000000-0005-0000-0000-0000190C0000}"/>
    <cellStyle name="Currency 2 4 3 3 4 2 8" xfId="3098" xr:uid="{00000000-0005-0000-0000-00001A0C0000}"/>
    <cellStyle name="Currency 2 4 3 3 4 2 8 2" xfId="3099" xr:uid="{00000000-0005-0000-0000-00001B0C0000}"/>
    <cellStyle name="Currency 2 4 3 3 4 2 9" xfId="3100" xr:uid="{00000000-0005-0000-0000-00001C0C0000}"/>
    <cellStyle name="Currency 2 4 3 3 4 3" xfId="3101" xr:uid="{00000000-0005-0000-0000-00001D0C0000}"/>
    <cellStyle name="Currency 2 4 3 3 4 4" xfId="3102" xr:uid="{00000000-0005-0000-0000-00001E0C0000}"/>
    <cellStyle name="Currency 2 4 3 3 4 4 2" xfId="3103" xr:uid="{00000000-0005-0000-0000-00001F0C0000}"/>
    <cellStyle name="Currency 2 4 3 3 4 4 2 2" xfId="3104" xr:uid="{00000000-0005-0000-0000-0000200C0000}"/>
    <cellStyle name="Currency 2 4 3 3 4 4 3" xfId="3105" xr:uid="{00000000-0005-0000-0000-0000210C0000}"/>
    <cellStyle name="Currency 2 4 3 3 4 5" xfId="3106" xr:uid="{00000000-0005-0000-0000-0000220C0000}"/>
    <cellStyle name="Currency 2 4 3 3 4 5 2" xfId="3107" xr:uid="{00000000-0005-0000-0000-0000230C0000}"/>
    <cellStyle name="Currency 2 4 3 3 4 5 2 2" xfId="3108" xr:uid="{00000000-0005-0000-0000-0000240C0000}"/>
    <cellStyle name="Currency 2 4 3 3 4 5 3" xfId="3109" xr:uid="{00000000-0005-0000-0000-0000250C0000}"/>
    <cellStyle name="Currency 2 4 3 3 5" xfId="3110" xr:uid="{00000000-0005-0000-0000-0000260C0000}"/>
    <cellStyle name="Currency 2 4 3 3 5 2" xfId="3111" xr:uid="{00000000-0005-0000-0000-0000270C0000}"/>
    <cellStyle name="Currency 2 4 3 3 5 3" xfId="3112" xr:uid="{00000000-0005-0000-0000-0000280C0000}"/>
    <cellStyle name="Currency 2 4 3 3 5 3 2" xfId="3113" xr:uid="{00000000-0005-0000-0000-0000290C0000}"/>
    <cellStyle name="Currency 2 4 3 3 5 3 3" xfId="3114" xr:uid="{00000000-0005-0000-0000-00002A0C0000}"/>
    <cellStyle name="Currency 2 4 3 3 5 4" xfId="3115" xr:uid="{00000000-0005-0000-0000-00002B0C0000}"/>
    <cellStyle name="Currency 2 4 3 3 5 4 2" xfId="3116" xr:uid="{00000000-0005-0000-0000-00002C0C0000}"/>
    <cellStyle name="Currency 2 4 3 3 5 4 2 2" xfId="3117" xr:uid="{00000000-0005-0000-0000-00002D0C0000}"/>
    <cellStyle name="Currency 2 4 3 3 5 4 3" xfId="3118" xr:uid="{00000000-0005-0000-0000-00002E0C0000}"/>
    <cellStyle name="Currency 2 4 3 3 5 5" xfId="3119" xr:uid="{00000000-0005-0000-0000-00002F0C0000}"/>
    <cellStyle name="Currency 2 4 3 3 5 5 2" xfId="3120" xr:uid="{00000000-0005-0000-0000-0000300C0000}"/>
    <cellStyle name="Currency 2 4 3 3 5 5 2 2" xfId="3121" xr:uid="{00000000-0005-0000-0000-0000310C0000}"/>
    <cellStyle name="Currency 2 4 3 3 5 5 3" xfId="3122" xr:uid="{00000000-0005-0000-0000-0000320C0000}"/>
    <cellStyle name="Currency 2 4 3 3 5 6" xfId="3123" xr:uid="{00000000-0005-0000-0000-0000330C0000}"/>
    <cellStyle name="Currency 2 4 3 3 5 6 2" xfId="3124" xr:uid="{00000000-0005-0000-0000-0000340C0000}"/>
    <cellStyle name="Currency 2 4 3 3 5 6 2 2" xfId="3125" xr:uid="{00000000-0005-0000-0000-0000350C0000}"/>
    <cellStyle name="Currency 2 4 3 3 5 6 3" xfId="3126" xr:uid="{00000000-0005-0000-0000-0000360C0000}"/>
    <cellStyle name="Currency 2 4 3 3 5 7" xfId="3127" xr:uid="{00000000-0005-0000-0000-0000370C0000}"/>
    <cellStyle name="Currency 2 4 3 3 5 7 2" xfId="3128" xr:uid="{00000000-0005-0000-0000-0000380C0000}"/>
    <cellStyle name="Currency 2 4 3 3 5 8" xfId="3129" xr:uid="{00000000-0005-0000-0000-0000390C0000}"/>
    <cellStyle name="Currency 2 4 3 3 5 8 2" xfId="3130" xr:uid="{00000000-0005-0000-0000-00003A0C0000}"/>
    <cellStyle name="Currency 2 4 3 3 5 9" xfId="3131" xr:uid="{00000000-0005-0000-0000-00003B0C0000}"/>
    <cellStyle name="Currency 2 4 3 3 6" xfId="3132" xr:uid="{00000000-0005-0000-0000-00003C0C0000}"/>
    <cellStyle name="Currency 2 4 3 3 6 2" xfId="3133" xr:uid="{00000000-0005-0000-0000-00003D0C0000}"/>
    <cellStyle name="Currency 2 4 3 3 6 3" xfId="3134" xr:uid="{00000000-0005-0000-0000-00003E0C0000}"/>
    <cellStyle name="Currency 2 4 3 3 7" xfId="3135" xr:uid="{00000000-0005-0000-0000-00003F0C0000}"/>
    <cellStyle name="Currency 2 4 3 3 8" xfId="3136" xr:uid="{00000000-0005-0000-0000-0000400C0000}"/>
    <cellStyle name="Currency 2 4 3 3 8 2" xfId="3137" xr:uid="{00000000-0005-0000-0000-0000410C0000}"/>
    <cellStyle name="Currency 2 4 3 3 8 2 2" xfId="3138" xr:uid="{00000000-0005-0000-0000-0000420C0000}"/>
    <cellStyle name="Currency 2 4 3 3 8 3" xfId="3139" xr:uid="{00000000-0005-0000-0000-0000430C0000}"/>
    <cellStyle name="Currency 2 4 3 3 8 4" xfId="3140" xr:uid="{00000000-0005-0000-0000-0000440C0000}"/>
    <cellStyle name="Currency 2 4 3 3 9" xfId="3141" xr:uid="{00000000-0005-0000-0000-0000450C0000}"/>
    <cellStyle name="Currency 2 4 3 3 9 2" xfId="3142" xr:uid="{00000000-0005-0000-0000-0000460C0000}"/>
    <cellStyle name="Currency 2 4 3 3 9 2 2" xfId="3143" xr:uid="{00000000-0005-0000-0000-0000470C0000}"/>
    <cellStyle name="Currency 2 4 3 3 9 3" xfId="3144" xr:uid="{00000000-0005-0000-0000-0000480C0000}"/>
    <cellStyle name="Currency 2 4 3 4" xfId="3145" xr:uid="{00000000-0005-0000-0000-0000490C0000}"/>
    <cellStyle name="Currency 2 4 3 4 2" xfId="3146" xr:uid="{00000000-0005-0000-0000-00004A0C0000}"/>
    <cellStyle name="Currency 2 4 3 4 2 2" xfId="3147" xr:uid="{00000000-0005-0000-0000-00004B0C0000}"/>
    <cellStyle name="Currency 2 4 3 4 2 3" xfId="3148" xr:uid="{00000000-0005-0000-0000-00004C0C0000}"/>
    <cellStyle name="Currency 2 4 3 4 2 3 2" xfId="3149" xr:uid="{00000000-0005-0000-0000-00004D0C0000}"/>
    <cellStyle name="Currency 2 4 3 4 2 3 3" xfId="3150" xr:uid="{00000000-0005-0000-0000-00004E0C0000}"/>
    <cellStyle name="Currency 2 4 3 4 2 4" xfId="3151" xr:uid="{00000000-0005-0000-0000-00004F0C0000}"/>
    <cellStyle name="Currency 2 4 3 4 2 4 2" xfId="3152" xr:uid="{00000000-0005-0000-0000-0000500C0000}"/>
    <cellStyle name="Currency 2 4 3 4 2 4 2 2" xfId="3153" xr:uid="{00000000-0005-0000-0000-0000510C0000}"/>
    <cellStyle name="Currency 2 4 3 4 2 4 3" xfId="3154" xr:uid="{00000000-0005-0000-0000-0000520C0000}"/>
    <cellStyle name="Currency 2 4 3 4 2 5" xfId="3155" xr:uid="{00000000-0005-0000-0000-0000530C0000}"/>
    <cellStyle name="Currency 2 4 3 4 2 5 2" xfId="3156" xr:uid="{00000000-0005-0000-0000-0000540C0000}"/>
    <cellStyle name="Currency 2 4 3 4 2 5 2 2" xfId="3157" xr:uid="{00000000-0005-0000-0000-0000550C0000}"/>
    <cellStyle name="Currency 2 4 3 4 2 5 3" xfId="3158" xr:uid="{00000000-0005-0000-0000-0000560C0000}"/>
    <cellStyle name="Currency 2 4 3 4 2 6" xfId="3159" xr:uid="{00000000-0005-0000-0000-0000570C0000}"/>
    <cellStyle name="Currency 2 4 3 4 2 6 2" xfId="3160" xr:uid="{00000000-0005-0000-0000-0000580C0000}"/>
    <cellStyle name="Currency 2 4 3 4 2 6 2 2" xfId="3161" xr:uid="{00000000-0005-0000-0000-0000590C0000}"/>
    <cellStyle name="Currency 2 4 3 4 2 6 3" xfId="3162" xr:uid="{00000000-0005-0000-0000-00005A0C0000}"/>
    <cellStyle name="Currency 2 4 3 4 2 7" xfId="3163" xr:uid="{00000000-0005-0000-0000-00005B0C0000}"/>
    <cellStyle name="Currency 2 4 3 4 2 7 2" xfId="3164" xr:uid="{00000000-0005-0000-0000-00005C0C0000}"/>
    <cellStyle name="Currency 2 4 3 4 2 8" xfId="3165" xr:uid="{00000000-0005-0000-0000-00005D0C0000}"/>
    <cellStyle name="Currency 2 4 3 4 2 8 2" xfId="3166" xr:uid="{00000000-0005-0000-0000-00005E0C0000}"/>
    <cellStyle name="Currency 2 4 3 4 2 9" xfId="3167" xr:uid="{00000000-0005-0000-0000-00005F0C0000}"/>
    <cellStyle name="Currency 2 4 3 4 3" xfId="3168" xr:uid="{00000000-0005-0000-0000-0000600C0000}"/>
    <cellStyle name="Currency 2 4 3 4 3 2" xfId="3169" xr:uid="{00000000-0005-0000-0000-0000610C0000}"/>
    <cellStyle name="Currency 2 4 3 4 3 3" xfId="3170" xr:uid="{00000000-0005-0000-0000-0000620C0000}"/>
    <cellStyle name="Currency 2 4 3 4 3 3 2" xfId="3171" xr:uid="{00000000-0005-0000-0000-0000630C0000}"/>
    <cellStyle name="Currency 2 4 3 4 3 3 3" xfId="3172" xr:uid="{00000000-0005-0000-0000-0000640C0000}"/>
    <cellStyle name="Currency 2 4 3 4 3 4" xfId="3173" xr:uid="{00000000-0005-0000-0000-0000650C0000}"/>
    <cellStyle name="Currency 2 4 3 4 3 4 2" xfId="3174" xr:uid="{00000000-0005-0000-0000-0000660C0000}"/>
    <cellStyle name="Currency 2 4 3 4 3 4 2 2" xfId="3175" xr:uid="{00000000-0005-0000-0000-0000670C0000}"/>
    <cellStyle name="Currency 2 4 3 4 3 4 3" xfId="3176" xr:uid="{00000000-0005-0000-0000-0000680C0000}"/>
    <cellStyle name="Currency 2 4 3 4 3 5" xfId="3177" xr:uid="{00000000-0005-0000-0000-0000690C0000}"/>
    <cellStyle name="Currency 2 4 3 4 3 5 2" xfId="3178" xr:uid="{00000000-0005-0000-0000-00006A0C0000}"/>
    <cellStyle name="Currency 2 4 3 4 3 5 2 2" xfId="3179" xr:uid="{00000000-0005-0000-0000-00006B0C0000}"/>
    <cellStyle name="Currency 2 4 3 4 3 5 3" xfId="3180" xr:uid="{00000000-0005-0000-0000-00006C0C0000}"/>
    <cellStyle name="Currency 2 4 3 4 3 6" xfId="3181" xr:uid="{00000000-0005-0000-0000-00006D0C0000}"/>
    <cellStyle name="Currency 2 4 3 4 3 6 2" xfId="3182" xr:uid="{00000000-0005-0000-0000-00006E0C0000}"/>
    <cellStyle name="Currency 2 4 3 4 3 6 2 2" xfId="3183" xr:uid="{00000000-0005-0000-0000-00006F0C0000}"/>
    <cellStyle name="Currency 2 4 3 4 3 6 3" xfId="3184" xr:uid="{00000000-0005-0000-0000-0000700C0000}"/>
    <cellStyle name="Currency 2 4 3 4 3 7" xfId="3185" xr:uid="{00000000-0005-0000-0000-0000710C0000}"/>
    <cellStyle name="Currency 2 4 3 4 3 7 2" xfId="3186" xr:uid="{00000000-0005-0000-0000-0000720C0000}"/>
    <cellStyle name="Currency 2 4 3 4 3 8" xfId="3187" xr:uid="{00000000-0005-0000-0000-0000730C0000}"/>
    <cellStyle name="Currency 2 4 3 4 3 8 2" xfId="3188" xr:uid="{00000000-0005-0000-0000-0000740C0000}"/>
    <cellStyle name="Currency 2 4 3 4 3 9" xfId="3189" xr:uid="{00000000-0005-0000-0000-0000750C0000}"/>
    <cellStyle name="Currency 2 4 3 4 4" xfId="3190" xr:uid="{00000000-0005-0000-0000-0000760C0000}"/>
    <cellStyle name="Currency 2 4 3 4 4 2" xfId="3191" xr:uid="{00000000-0005-0000-0000-0000770C0000}"/>
    <cellStyle name="Currency 2 4 3 4 4 3" xfId="3192" xr:uid="{00000000-0005-0000-0000-0000780C0000}"/>
    <cellStyle name="Currency 2 4 3 4 4 3 2" xfId="3193" xr:uid="{00000000-0005-0000-0000-0000790C0000}"/>
    <cellStyle name="Currency 2 4 3 4 4 3 2 2" xfId="3194" xr:uid="{00000000-0005-0000-0000-00007A0C0000}"/>
    <cellStyle name="Currency 2 4 3 4 4 3 3" xfId="3195" xr:uid="{00000000-0005-0000-0000-00007B0C0000}"/>
    <cellStyle name="Currency 2 4 3 4 4 4" xfId="3196" xr:uid="{00000000-0005-0000-0000-00007C0C0000}"/>
    <cellStyle name="Currency 2 4 3 4 4 4 2" xfId="3197" xr:uid="{00000000-0005-0000-0000-00007D0C0000}"/>
    <cellStyle name="Currency 2 4 3 4 4 4 2 2" xfId="3198" xr:uid="{00000000-0005-0000-0000-00007E0C0000}"/>
    <cellStyle name="Currency 2 4 3 4 4 4 3" xfId="3199" xr:uid="{00000000-0005-0000-0000-00007F0C0000}"/>
    <cellStyle name="Currency 2 4 3 4 4 5" xfId="3200" xr:uid="{00000000-0005-0000-0000-0000800C0000}"/>
    <cellStyle name="Currency 2 4 3 4 4 5 2" xfId="3201" xr:uid="{00000000-0005-0000-0000-0000810C0000}"/>
    <cellStyle name="Currency 2 4 3 4 4 5 2 2" xfId="3202" xr:uid="{00000000-0005-0000-0000-0000820C0000}"/>
    <cellStyle name="Currency 2 4 3 4 4 5 3" xfId="3203" xr:uid="{00000000-0005-0000-0000-0000830C0000}"/>
    <cellStyle name="Currency 2 4 3 4 4 6" xfId="3204" xr:uid="{00000000-0005-0000-0000-0000840C0000}"/>
    <cellStyle name="Currency 2 4 3 4 4 6 2" xfId="3205" xr:uid="{00000000-0005-0000-0000-0000850C0000}"/>
    <cellStyle name="Currency 2 4 3 4 4 7" xfId="3206" xr:uid="{00000000-0005-0000-0000-0000860C0000}"/>
    <cellStyle name="Currency 2 4 3 4 4 7 2" xfId="3207" xr:uid="{00000000-0005-0000-0000-0000870C0000}"/>
    <cellStyle name="Currency 2 4 3 4 4 8" xfId="3208" xr:uid="{00000000-0005-0000-0000-0000880C0000}"/>
    <cellStyle name="Currency 2 4 3 4 4 9" xfId="3209" xr:uid="{00000000-0005-0000-0000-0000890C0000}"/>
    <cellStyle name="Currency 2 4 3 4 5" xfId="3210" xr:uid="{00000000-0005-0000-0000-00008A0C0000}"/>
    <cellStyle name="Currency 2 4 3 4 5 2" xfId="3211" xr:uid="{00000000-0005-0000-0000-00008B0C0000}"/>
    <cellStyle name="Currency 2 4 3 4 5 3" xfId="3212" xr:uid="{00000000-0005-0000-0000-00008C0C0000}"/>
    <cellStyle name="Currency 2 4 3 4 6" xfId="3213" xr:uid="{00000000-0005-0000-0000-00008D0C0000}"/>
    <cellStyle name="Currency 2 4 3 4 6 2" xfId="3214" xr:uid="{00000000-0005-0000-0000-00008E0C0000}"/>
    <cellStyle name="Currency 2 4 3 4 6 2 2" xfId="3215" xr:uid="{00000000-0005-0000-0000-00008F0C0000}"/>
    <cellStyle name="Currency 2 4 3 4 6 2 2 2" xfId="3216" xr:uid="{00000000-0005-0000-0000-0000900C0000}"/>
    <cellStyle name="Currency 2 4 3 4 6 2 3" xfId="3217" xr:uid="{00000000-0005-0000-0000-0000910C0000}"/>
    <cellStyle name="Currency 2 4 3 4 6 3" xfId="3218" xr:uid="{00000000-0005-0000-0000-0000920C0000}"/>
    <cellStyle name="Currency 2 4 3 4 6 3 2" xfId="3219" xr:uid="{00000000-0005-0000-0000-0000930C0000}"/>
    <cellStyle name="Currency 2 4 3 4 6 3 2 2" xfId="3220" xr:uid="{00000000-0005-0000-0000-0000940C0000}"/>
    <cellStyle name="Currency 2 4 3 4 6 3 3" xfId="3221" xr:uid="{00000000-0005-0000-0000-0000950C0000}"/>
    <cellStyle name="Currency 2 4 3 4 6 4" xfId="3222" xr:uid="{00000000-0005-0000-0000-0000960C0000}"/>
    <cellStyle name="Currency 2 4 3 4 6 4 2" xfId="3223" xr:uid="{00000000-0005-0000-0000-0000970C0000}"/>
    <cellStyle name="Currency 2 4 3 4 6 4 2 2" xfId="3224" xr:uid="{00000000-0005-0000-0000-0000980C0000}"/>
    <cellStyle name="Currency 2 4 3 4 6 4 3" xfId="3225" xr:uid="{00000000-0005-0000-0000-0000990C0000}"/>
    <cellStyle name="Currency 2 4 3 4 6 5" xfId="3226" xr:uid="{00000000-0005-0000-0000-00009A0C0000}"/>
    <cellStyle name="Currency 2 4 3 4 6 5 2" xfId="3227" xr:uid="{00000000-0005-0000-0000-00009B0C0000}"/>
    <cellStyle name="Currency 2 4 3 4 6 6" xfId="3228" xr:uid="{00000000-0005-0000-0000-00009C0C0000}"/>
    <cellStyle name="Currency 2 4 3 4 6 6 2" xfId="3229" xr:uid="{00000000-0005-0000-0000-00009D0C0000}"/>
    <cellStyle name="Currency 2 4 3 4 6 7" xfId="3230" xr:uid="{00000000-0005-0000-0000-00009E0C0000}"/>
    <cellStyle name="Currency 2 4 3 4 7" xfId="3231" xr:uid="{00000000-0005-0000-0000-00009F0C0000}"/>
    <cellStyle name="Currency 2 4 3 4 7 2" xfId="3232" xr:uid="{00000000-0005-0000-0000-0000A00C0000}"/>
    <cellStyle name="Currency 2 4 3 4 7 2 2" xfId="3233" xr:uid="{00000000-0005-0000-0000-0000A10C0000}"/>
    <cellStyle name="Currency 2 4 3 4 7 3" xfId="3234" xr:uid="{00000000-0005-0000-0000-0000A20C0000}"/>
    <cellStyle name="Currency 2 4 3 4 8" xfId="3235" xr:uid="{00000000-0005-0000-0000-0000A30C0000}"/>
    <cellStyle name="Currency 2 4 3 4 8 2" xfId="3236" xr:uid="{00000000-0005-0000-0000-0000A40C0000}"/>
    <cellStyle name="Currency 2 4 3 4 8 2 2" xfId="3237" xr:uid="{00000000-0005-0000-0000-0000A50C0000}"/>
    <cellStyle name="Currency 2 4 3 4 8 3" xfId="3238" xr:uid="{00000000-0005-0000-0000-0000A60C0000}"/>
    <cellStyle name="Currency 2 4 3 5" xfId="3239" xr:uid="{00000000-0005-0000-0000-0000A70C0000}"/>
    <cellStyle name="Currency 2 4 3 5 10" xfId="3240" xr:uid="{00000000-0005-0000-0000-0000A80C0000}"/>
    <cellStyle name="Currency 2 4 3 5 2" xfId="3241" xr:uid="{00000000-0005-0000-0000-0000A90C0000}"/>
    <cellStyle name="Currency 2 4 3 5 2 2" xfId="3242" xr:uid="{00000000-0005-0000-0000-0000AA0C0000}"/>
    <cellStyle name="Currency 2 4 3 5 2 3" xfId="3243" xr:uid="{00000000-0005-0000-0000-0000AB0C0000}"/>
    <cellStyle name="Currency 2 4 3 5 2 3 2" xfId="3244" xr:uid="{00000000-0005-0000-0000-0000AC0C0000}"/>
    <cellStyle name="Currency 2 4 3 5 2 3 3" xfId="3245" xr:uid="{00000000-0005-0000-0000-0000AD0C0000}"/>
    <cellStyle name="Currency 2 4 3 5 2 4" xfId="3246" xr:uid="{00000000-0005-0000-0000-0000AE0C0000}"/>
    <cellStyle name="Currency 2 4 3 5 2 4 2" xfId="3247" xr:uid="{00000000-0005-0000-0000-0000AF0C0000}"/>
    <cellStyle name="Currency 2 4 3 5 2 4 2 2" xfId="3248" xr:uid="{00000000-0005-0000-0000-0000B00C0000}"/>
    <cellStyle name="Currency 2 4 3 5 2 4 3" xfId="3249" xr:uid="{00000000-0005-0000-0000-0000B10C0000}"/>
    <cellStyle name="Currency 2 4 3 5 2 5" xfId="3250" xr:uid="{00000000-0005-0000-0000-0000B20C0000}"/>
    <cellStyle name="Currency 2 4 3 5 2 5 2" xfId="3251" xr:uid="{00000000-0005-0000-0000-0000B30C0000}"/>
    <cellStyle name="Currency 2 4 3 5 2 5 2 2" xfId="3252" xr:uid="{00000000-0005-0000-0000-0000B40C0000}"/>
    <cellStyle name="Currency 2 4 3 5 2 5 3" xfId="3253" xr:uid="{00000000-0005-0000-0000-0000B50C0000}"/>
    <cellStyle name="Currency 2 4 3 5 2 6" xfId="3254" xr:uid="{00000000-0005-0000-0000-0000B60C0000}"/>
    <cellStyle name="Currency 2 4 3 5 2 6 2" xfId="3255" xr:uid="{00000000-0005-0000-0000-0000B70C0000}"/>
    <cellStyle name="Currency 2 4 3 5 2 6 2 2" xfId="3256" xr:uid="{00000000-0005-0000-0000-0000B80C0000}"/>
    <cellStyle name="Currency 2 4 3 5 2 6 3" xfId="3257" xr:uid="{00000000-0005-0000-0000-0000B90C0000}"/>
    <cellStyle name="Currency 2 4 3 5 2 7" xfId="3258" xr:uid="{00000000-0005-0000-0000-0000BA0C0000}"/>
    <cellStyle name="Currency 2 4 3 5 2 7 2" xfId="3259" xr:uid="{00000000-0005-0000-0000-0000BB0C0000}"/>
    <cellStyle name="Currency 2 4 3 5 2 8" xfId="3260" xr:uid="{00000000-0005-0000-0000-0000BC0C0000}"/>
    <cellStyle name="Currency 2 4 3 5 2 8 2" xfId="3261" xr:uid="{00000000-0005-0000-0000-0000BD0C0000}"/>
    <cellStyle name="Currency 2 4 3 5 2 9" xfId="3262" xr:uid="{00000000-0005-0000-0000-0000BE0C0000}"/>
    <cellStyle name="Currency 2 4 3 5 3" xfId="3263" xr:uid="{00000000-0005-0000-0000-0000BF0C0000}"/>
    <cellStyle name="Currency 2 4 3 5 4" xfId="3264" xr:uid="{00000000-0005-0000-0000-0000C00C0000}"/>
    <cellStyle name="Currency 2 4 3 5 4 2" xfId="3265" xr:uid="{00000000-0005-0000-0000-0000C10C0000}"/>
    <cellStyle name="Currency 2 4 3 5 4 3" xfId="3266" xr:uid="{00000000-0005-0000-0000-0000C20C0000}"/>
    <cellStyle name="Currency 2 4 3 5 5" xfId="3267" xr:uid="{00000000-0005-0000-0000-0000C30C0000}"/>
    <cellStyle name="Currency 2 4 3 5 5 2" xfId="3268" xr:uid="{00000000-0005-0000-0000-0000C40C0000}"/>
    <cellStyle name="Currency 2 4 3 5 5 2 2" xfId="3269" xr:uid="{00000000-0005-0000-0000-0000C50C0000}"/>
    <cellStyle name="Currency 2 4 3 5 5 3" xfId="3270" xr:uid="{00000000-0005-0000-0000-0000C60C0000}"/>
    <cellStyle name="Currency 2 4 3 5 6" xfId="3271" xr:uid="{00000000-0005-0000-0000-0000C70C0000}"/>
    <cellStyle name="Currency 2 4 3 5 6 2" xfId="3272" xr:uid="{00000000-0005-0000-0000-0000C80C0000}"/>
    <cellStyle name="Currency 2 4 3 5 6 2 2" xfId="3273" xr:uid="{00000000-0005-0000-0000-0000C90C0000}"/>
    <cellStyle name="Currency 2 4 3 5 6 3" xfId="3274" xr:uid="{00000000-0005-0000-0000-0000CA0C0000}"/>
    <cellStyle name="Currency 2 4 3 5 7" xfId="3275" xr:uid="{00000000-0005-0000-0000-0000CB0C0000}"/>
    <cellStyle name="Currency 2 4 3 5 7 2" xfId="3276" xr:uid="{00000000-0005-0000-0000-0000CC0C0000}"/>
    <cellStyle name="Currency 2 4 3 5 7 2 2" xfId="3277" xr:uid="{00000000-0005-0000-0000-0000CD0C0000}"/>
    <cellStyle name="Currency 2 4 3 5 7 3" xfId="3278" xr:uid="{00000000-0005-0000-0000-0000CE0C0000}"/>
    <cellStyle name="Currency 2 4 3 5 8" xfId="3279" xr:uid="{00000000-0005-0000-0000-0000CF0C0000}"/>
    <cellStyle name="Currency 2 4 3 5 8 2" xfId="3280" xr:uid="{00000000-0005-0000-0000-0000D00C0000}"/>
    <cellStyle name="Currency 2 4 3 5 9" xfId="3281" xr:uid="{00000000-0005-0000-0000-0000D10C0000}"/>
    <cellStyle name="Currency 2 4 3 5 9 2" xfId="3282" xr:uid="{00000000-0005-0000-0000-0000D20C0000}"/>
    <cellStyle name="Currency 2 4 3 6" xfId="3283" xr:uid="{00000000-0005-0000-0000-0000D30C0000}"/>
    <cellStyle name="Currency 2 4 3 6 2" xfId="3284" xr:uid="{00000000-0005-0000-0000-0000D40C0000}"/>
    <cellStyle name="Currency 2 4 3 6 2 10" xfId="3285" xr:uid="{00000000-0005-0000-0000-0000D50C0000}"/>
    <cellStyle name="Currency 2 4 3 6 2 2" xfId="3286" xr:uid="{00000000-0005-0000-0000-0000D60C0000}"/>
    <cellStyle name="Currency 2 4 3 6 2 3" xfId="3287" xr:uid="{00000000-0005-0000-0000-0000D70C0000}"/>
    <cellStyle name="Currency 2 4 3 6 2 4" xfId="3288" xr:uid="{00000000-0005-0000-0000-0000D80C0000}"/>
    <cellStyle name="Currency 2 4 3 6 2 4 2" xfId="3289" xr:uid="{00000000-0005-0000-0000-0000D90C0000}"/>
    <cellStyle name="Currency 2 4 3 6 2 4 2 2" xfId="3290" xr:uid="{00000000-0005-0000-0000-0000DA0C0000}"/>
    <cellStyle name="Currency 2 4 3 6 2 4 3" xfId="3291" xr:uid="{00000000-0005-0000-0000-0000DB0C0000}"/>
    <cellStyle name="Currency 2 4 3 6 2 5" xfId="3292" xr:uid="{00000000-0005-0000-0000-0000DC0C0000}"/>
    <cellStyle name="Currency 2 4 3 6 2 5 2" xfId="3293" xr:uid="{00000000-0005-0000-0000-0000DD0C0000}"/>
    <cellStyle name="Currency 2 4 3 6 2 5 2 2" xfId="3294" xr:uid="{00000000-0005-0000-0000-0000DE0C0000}"/>
    <cellStyle name="Currency 2 4 3 6 2 5 3" xfId="3295" xr:uid="{00000000-0005-0000-0000-0000DF0C0000}"/>
    <cellStyle name="Currency 2 4 3 6 2 6" xfId="3296" xr:uid="{00000000-0005-0000-0000-0000E00C0000}"/>
    <cellStyle name="Currency 2 4 3 6 2 6 2" xfId="3297" xr:uid="{00000000-0005-0000-0000-0000E10C0000}"/>
    <cellStyle name="Currency 2 4 3 6 2 6 2 2" xfId="3298" xr:uid="{00000000-0005-0000-0000-0000E20C0000}"/>
    <cellStyle name="Currency 2 4 3 6 2 6 3" xfId="3299" xr:uid="{00000000-0005-0000-0000-0000E30C0000}"/>
    <cellStyle name="Currency 2 4 3 6 2 7" xfId="3300" xr:uid="{00000000-0005-0000-0000-0000E40C0000}"/>
    <cellStyle name="Currency 2 4 3 6 2 7 2" xfId="3301" xr:uid="{00000000-0005-0000-0000-0000E50C0000}"/>
    <cellStyle name="Currency 2 4 3 6 2 8" xfId="3302" xr:uid="{00000000-0005-0000-0000-0000E60C0000}"/>
    <cellStyle name="Currency 2 4 3 6 2 8 2" xfId="3303" xr:uid="{00000000-0005-0000-0000-0000E70C0000}"/>
    <cellStyle name="Currency 2 4 3 6 2 9" xfId="3304" xr:uid="{00000000-0005-0000-0000-0000E80C0000}"/>
    <cellStyle name="Currency 2 4 3 6 3" xfId="3305" xr:uid="{00000000-0005-0000-0000-0000E90C0000}"/>
    <cellStyle name="Currency 2 4 3 6 4" xfId="3306" xr:uid="{00000000-0005-0000-0000-0000EA0C0000}"/>
    <cellStyle name="Currency 2 4 3 6 4 2" xfId="3307" xr:uid="{00000000-0005-0000-0000-0000EB0C0000}"/>
    <cellStyle name="Currency 2 4 3 6 4 2 2" xfId="3308" xr:uid="{00000000-0005-0000-0000-0000EC0C0000}"/>
    <cellStyle name="Currency 2 4 3 6 4 3" xfId="3309" xr:uid="{00000000-0005-0000-0000-0000ED0C0000}"/>
    <cellStyle name="Currency 2 4 3 6 5" xfId="3310" xr:uid="{00000000-0005-0000-0000-0000EE0C0000}"/>
    <cellStyle name="Currency 2 4 3 6 5 2" xfId="3311" xr:uid="{00000000-0005-0000-0000-0000EF0C0000}"/>
    <cellStyle name="Currency 2 4 3 6 5 2 2" xfId="3312" xr:uid="{00000000-0005-0000-0000-0000F00C0000}"/>
    <cellStyle name="Currency 2 4 3 6 5 3" xfId="3313" xr:uid="{00000000-0005-0000-0000-0000F10C0000}"/>
    <cellStyle name="Currency 2 4 3 7" xfId="3314" xr:uid="{00000000-0005-0000-0000-0000F20C0000}"/>
    <cellStyle name="Currency 2 4 3 7 2" xfId="3315" xr:uid="{00000000-0005-0000-0000-0000F30C0000}"/>
    <cellStyle name="Currency 2 4 3 7 3" xfId="3316" xr:uid="{00000000-0005-0000-0000-0000F40C0000}"/>
    <cellStyle name="Currency 2 4 3 7 3 2" xfId="3317" xr:uid="{00000000-0005-0000-0000-0000F50C0000}"/>
    <cellStyle name="Currency 2 4 3 7 3 3" xfId="3318" xr:uid="{00000000-0005-0000-0000-0000F60C0000}"/>
    <cellStyle name="Currency 2 4 3 7 4" xfId="3319" xr:uid="{00000000-0005-0000-0000-0000F70C0000}"/>
    <cellStyle name="Currency 2 4 3 7 4 2" xfId="3320" xr:uid="{00000000-0005-0000-0000-0000F80C0000}"/>
    <cellStyle name="Currency 2 4 3 7 4 2 2" xfId="3321" xr:uid="{00000000-0005-0000-0000-0000F90C0000}"/>
    <cellStyle name="Currency 2 4 3 7 4 3" xfId="3322" xr:uid="{00000000-0005-0000-0000-0000FA0C0000}"/>
    <cellStyle name="Currency 2 4 3 7 5" xfId="3323" xr:uid="{00000000-0005-0000-0000-0000FB0C0000}"/>
    <cellStyle name="Currency 2 4 3 7 5 2" xfId="3324" xr:uid="{00000000-0005-0000-0000-0000FC0C0000}"/>
    <cellStyle name="Currency 2 4 3 7 5 2 2" xfId="3325" xr:uid="{00000000-0005-0000-0000-0000FD0C0000}"/>
    <cellStyle name="Currency 2 4 3 7 5 3" xfId="3326" xr:uid="{00000000-0005-0000-0000-0000FE0C0000}"/>
    <cellStyle name="Currency 2 4 3 7 6" xfId="3327" xr:uid="{00000000-0005-0000-0000-0000FF0C0000}"/>
    <cellStyle name="Currency 2 4 3 7 6 2" xfId="3328" xr:uid="{00000000-0005-0000-0000-0000000D0000}"/>
    <cellStyle name="Currency 2 4 3 7 6 2 2" xfId="3329" xr:uid="{00000000-0005-0000-0000-0000010D0000}"/>
    <cellStyle name="Currency 2 4 3 7 6 3" xfId="3330" xr:uid="{00000000-0005-0000-0000-0000020D0000}"/>
    <cellStyle name="Currency 2 4 3 7 7" xfId="3331" xr:uid="{00000000-0005-0000-0000-0000030D0000}"/>
    <cellStyle name="Currency 2 4 3 7 7 2" xfId="3332" xr:uid="{00000000-0005-0000-0000-0000040D0000}"/>
    <cellStyle name="Currency 2 4 3 7 8" xfId="3333" xr:uid="{00000000-0005-0000-0000-0000050D0000}"/>
    <cellStyle name="Currency 2 4 3 7 8 2" xfId="3334" xr:uid="{00000000-0005-0000-0000-0000060D0000}"/>
    <cellStyle name="Currency 2 4 3 7 9" xfId="3335" xr:uid="{00000000-0005-0000-0000-0000070D0000}"/>
    <cellStyle name="Currency 2 4 3 8" xfId="3336" xr:uid="{00000000-0005-0000-0000-0000080D0000}"/>
    <cellStyle name="Currency 2 4 3 8 2" xfId="3337" xr:uid="{00000000-0005-0000-0000-0000090D0000}"/>
    <cellStyle name="Currency 2 4 3 8 3" xfId="3338" xr:uid="{00000000-0005-0000-0000-00000A0D0000}"/>
    <cellStyle name="Currency 2 4 3 9" xfId="3339" xr:uid="{00000000-0005-0000-0000-00000B0D0000}"/>
    <cellStyle name="Currency 2 4 4" xfId="3340" xr:uid="{00000000-0005-0000-0000-00000C0D0000}"/>
    <cellStyle name="Currency 2 4 4 10" xfId="3341" xr:uid="{00000000-0005-0000-0000-00000D0D0000}"/>
    <cellStyle name="Currency 2 4 4 10 2" xfId="3342" xr:uid="{00000000-0005-0000-0000-00000E0D0000}"/>
    <cellStyle name="Currency 2 4 4 10 2 2" xfId="3343" xr:uid="{00000000-0005-0000-0000-00000F0D0000}"/>
    <cellStyle name="Currency 2 4 4 10 3" xfId="3344" xr:uid="{00000000-0005-0000-0000-0000100D0000}"/>
    <cellStyle name="Currency 2 4 4 11" xfId="3345" xr:uid="{00000000-0005-0000-0000-0000110D0000}"/>
    <cellStyle name="Currency 2 4 4 11 2" xfId="3346" xr:uid="{00000000-0005-0000-0000-0000120D0000}"/>
    <cellStyle name="Currency 2 4 4 12" xfId="3347" xr:uid="{00000000-0005-0000-0000-0000130D0000}"/>
    <cellStyle name="Currency 2 4 4 12 2" xfId="3348" xr:uid="{00000000-0005-0000-0000-0000140D0000}"/>
    <cellStyle name="Currency 2 4 4 13" xfId="3349" xr:uid="{00000000-0005-0000-0000-0000150D0000}"/>
    <cellStyle name="Currency 2 4 4 14" xfId="3350" xr:uid="{00000000-0005-0000-0000-0000160D0000}"/>
    <cellStyle name="Currency 2 4 4 15" xfId="3351" xr:uid="{00000000-0005-0000-0000-0000170D0000}"/>
    <cellStyle name="Currency 2 4 4 2" xfId="3352" xr:uid="{00000000-0005-0000-0000-0000180D0000}"/>
    <cellStyle name="Currency 2 4 4 2 2" xfId="3353" xr:uid="{00000000-0005-0000-0000-0000190D0000}"/>
    <cellStyle name="Currency 2 4 4 2 2 2" xfId="3354" xr:uid="{00000000-0005-0000-0000-00001A0D0000}"/>
    <cellStyle name="Currency 2 4 4 2 2 3" xfId="3355" xr:uid="{00000000-0005-0000-0000-00001B0D0000}"/>
    <cellStyle name="Currency 2 4 4 2 2 3 2" xfId="3356" xr:uid="{00000000-0005-0000-0000-00001C0D0000}"/>
    <cellStyle name="Currency 2 4 4 2 2 3 3" xfId="3357" xr:uid="{00000000-0005-0000-0000-00001D0D0000}"/>
    <cellStyle name="Currency 2 4 4 2 2 4" xfId="3358" xr:uid="{00000000-0005-0000-0000-00001E0D0000}"/>
    <cellStyle name="Currency 2 4 4 2 2 4 2" xfId="3359" xr:uid="{00000000-0005-0000-0000-00001F0D0000}"/>
    <cellStyle name="Currency 2 4 4 2 2 4 2 2" xfId="3360" xr:uid="{00000000-0005-0000-0000-0000200D0000}"/>
    <cellStyle name="Currency 2 4 4 2 2 4 3" xfId="3361" xr:uid="{00000000-0005-0000-0000-0000210D0000}"/>
    <cellStyle name="Currency 2 4 4 2 2 5" xfId="3362" xr:uid="{00000000-0005-0000-0000-0000220D0000}"/>
    <cellStyle name="Currency 2 4 4 2 2 5 2" xfId="3363" xr:uid="{00000000-0005-0000-0000-0000230D0000}"/>
    <cellStyle name="Currency 2 4 4 2 2 5 2 2" xfId="3364" xr:uid="{00000000-0005-0000-0000-0000240D0000}"/>
    <cellStyle name="Currency 2 4 4 2 2 5 3" xfId="3365" xr:uid="{00000000-0005-0000-0000-0000250D0000}"/>
    <cellStyle name="Currency 2 4 4 2 2 6" xfId="3366" xr:uid="{00000000-0005-0000-0000-0000260D0000}"/>
    <cellStyle name="Currency 2 4 4 2 2 6 2" xfId="3367" xr:uid="{00000000-0005-0000-0000-0000270D0000}"/>
    <cellStyle name="Currency 2 4 4 2 2 6 2 2" xfId="3368" xr:uid="{00000000-0005-0000-0000-0000280D0000}"/>
    <cellStyle name="Currency 2 4 4 2 2 6 3" xfId="3369" xr:uid="{00000000-0005-0000-0000-0000290D0000}"/>
    <cellStyle name="Currency 2 4 4 2 2 7" xfId="3370" xr:uid="{00000000-0005-0000-0000-00002A0D0000}"/>
    <cellStyle name="Currency 2 4 4 2 2 7 2" xfId="3371" xr:uid="{00000000-0005-0000-0000-00002B0D0000}"/>
    <cellStyle name="Currency 2 4 4 2 2 8" xfId="3372" xr:uid="{00000000-0005-0000-0000-00002C0D0000}"/>
    <cellStyle name="Currency 2 4 4 2 2 8 2" xfId="3373" xr:uid="{00000000-0005-0000-0000-00002D0D0000}"/>
    <cellStyle name="Currency 2 4 4 2 2 9" xfId="3374" xr:uid="{00000000-0005-0000-0000-00002E0D0000}"/>
    <cellStyle name="Currency 2 4 4 2 3" xfId="3375" xr:uid="{00000000-0005-0000-0000-00002F0D0000}"/>
    <cellStyle name="Currency 2 4 4 2 3 2" xfId="3376" xr:uid="{00000000-0005-0000-0000-0000300D0000}"/>
    <cellStyle name="Currency 2 4 4 2 3 3" xfId="3377" xr:uid="{00000000-0005-0000-0000-0000310D0000}"/>
    <cellStyle name="Currency 2 4 4 2 3 3 2" xfId="3378" xr:uid="{00000000-0005-0000-0000-0000320D0000}"/>
    <cellStyle name="Currency 2 4 4 2 3 3 3" xfId="3379" xr:uid="{00000000-0005-0000-0000-0000330D0000}"/>
    <cellStyle name="Currency 2 4 4 2 3 4" xfId="3380" xr:uid="{00000000-0005-0000-0000-0000340D0000}"/>
    <cellStyle name="Currency 2 4 4 2 3 4 2" xfId="3381" xr:uid="{00000000-0005-0000-0000-0000350D0000}"/>
    <cellStyle name="Currency 2 4 4 2 3 4 2 2" xfId="3382" xr:uid="{00000000-0005-0000-0000-0000360D0000}"/>
    <cellStyle name="Currency 2 4 4 2 3 4 3" xfId="3383" xr:uid="{00000000-0005-0000-0000-0000370D0000}"/>
    <cellStyle name="Currency 2 4 4 2 3 5" xfId="3384" xr:uid="{00000000-0005-0000-0000-0000380D0000}"/>
    <cellStyle name="Currency 2 4 4 2 3 5 2" xfId="3385" xr:uid="{00000000-0005-0000-0000-0000390D0000}"/>
    <cellStyle name="Currency 2 4 4 2 3 5 2 2" xfId="3386" xr:uid="{00000000-0005-0000-0000-00003A0D0000}"/>
    <cellStyle name="Currency 2 4 4 2 3 5 3" xfId="3387" xr:uid="{00000000-0005-0000-0000-00003B0D0000}"/>
    <cellStyle name="Currency 2 4 4 2 3 6" xfId="3388" xr:uid="{00000000-0005-0000-0000-00003C0D0000}"/>
    <cellStyle name="Currency 2 4 4 2 3 6 2" xfId="3389" xr:uid="{00000000-0005-0000-0000-00003D0D0000}"/>
    <cellStyle name="Currency 2 4 4 2 3 6 2 2" xfId="3390" xr:uid="{00000000-0005-0000-0000-00003E0D0000}"/>
    <cellStyle name="Currency 2 4 4 2 3 6 3" xfId="3391" xr:uid="{00000000-0005-0000-0000-00003F0D0000}"/>
    <cellStyle name="Currency 2 4 4 2 3 7" xfId="3392" xr:uid="{00000000-0005-0000-0000-0000400D0000}"/>
    <cellStyle name="Currency 2 4 4 2 3 7 2" xfId="3393" xr:uid="{00000000-0005-0000-0000-0000410D0000}"/>
    <cellStyle name="Currency 2 4 4 2 3 8" xfId="3394" xr:uid="{00000000-0005-0000-0000-0000420D0000}"/>
    <cellStyle name="Currency 2 4 4 2 3 8 2" xfId="3395" xr:uid="{00000000-0005-0000-0000-0000430D0000}"/>
    <cellStyle name="Currency 2 4 4 2 3 9" xfId="3396" xr:uid="{00000000-0005-0000-0000-0000440D0000}"/>
    <cellStyle name="Currency 2 4 4 2 4" xfId="3397" xr:uid="{00000000-0005-0000-0000-0000450D0000}"/>
    <cellStyle name="Currency 2 4 4 2 4 2" xfId="3398" xr:uid="{00000000-0005-0000-0000-0000460D0000}"/>
    <cellStyle name="Currency 2 4 4 2 4 3" xfId="3399" xr:uid="{00000000-0005-0000-0000-0000470D0000}"/>
    <cellStyle name="Currency 2 4 4 2 4 3 2" xfId="3400" xr:uid="{00000000-0005-0000-0000-0000480D0000}"/>
    <cellStyle name="Currency 2 4 4 2 4 3 2 2" xfId="3401" xr:uid="{00000000-0005-0000-0000-0000490D0000}"/>
    <cellStyle name="Currency 2 4 4 2 4 3 3" xfId="3402" xr:uid="{00000000-0005-0000-0000-00004A0D0000}"/>
    <cellStyle name="Currency 2 4 4 2 4 4" xfId="3403" xr:uid="{00000000-0005-0000-0000-00004B0D0000}"/>
    <cellStyle name="Currency 2 4 4 2 4 4 2" xfId="3404" xr:uid="{00000000-0005-0000-0000-00004C0D0000}"/>
    <cellStyle name="Currency 2 4 4 2 4 4 2 2" xfId="3405" xr:uid="{00000000-0005-0000-0000-00004D0D0000}"/>
    <cellStyle name="Currency 2 4 4 2 4 4 3" xfId="3406" xr:uid="{00000000-0005-0000-0000-00004E0D0000}"/>
    <cellStyle name="Currency 2 4 4 2 4 5" xfId="3407" xr:uid="{00000000-0005-0000-0000-00004F0D0000}"/>
    <cellStyle name="Currency 2 4 4 2 4 5 2" xfId="3408" xr:uid="{00000000-0005-0000-0000-0000500D0000}"/>
    <cellStyle name="Currency 2 4 4 2 4 5 2 2" xfId="3409" xr:uid="{00000000-0005-0000-0000-0000510D0000}"/>
    <cellStyle name="Currency 2 4 4 2 4 5 3" xfId="3410" xr:uid="{00000000-0005-0000-0000-0000520D0000}"/>
    <cellStyle name="Currency 2 4 4 2 4 6" xfId="3411" xr:uid="{00000000-0005-0000-0000-0000530D0000}"/>
    <cellStyle name="Currency 2 4 4 2 4 6 2" xfId="3412" xr:uid="{00000000-0005-0000-0000-0000540D0000}"/>
    <cellStyle name="Currency 2 4 4 2 4 7" xfId="3413" xr:uid="{00000000-0005-0000-0000-0000550D0000}"/>
    <cellStyle name="Currency 2 4 4 2 4 7 2" xfId="3414" xr:uid="{00000000-0005-0000-0000-0000560D0000}"/>
    <cellStyle name="Currency 2 4 4 2 4 8" xfId="3415" xr:uid="{00000000-0005-0000-0000-0000570D0000}"/>
    <cellStyle name="Currency 2 4 4 2 4 9" xfId="3416" xr:uid="{00000000-0005-0000-0000-0000580D0000}"/>
    <cellStyle name="Currency 2 4 4 2 5" xfId="3417" xr:uid="{00000000-0005-0000-0000-0000590D0000}"/>
    <cellStyle name="Currency 2 4 4 2 5 2" xfId="3418" xr:uid="{00000000-0005-0000-0000-00005A0D0000}"/>
    <cellStyle name="Currency 2 4 4 2 5 3" xfId="3419" xr:uid="{00000000-0005-0000-0000-00005B0D0000}"/>
    <cellStyle name="Currency 2 4 4 2 6" xfId="3420" xr:uid="{00000000-0005-0000-0000-00005C0D0000}"/>
    <cellStyle name="Currency 2 4 4 2 6 2" xfId="3421" xr:uid="{00000000-0005-0000-0000-00005D0D0000}"/>
    <cellStyle name="Currency 2 4 4 2 6 2 2" xfId="3422" xr:uid="{00000000-0005-0000-0000-00005E0D0000}"/>
    <cellStyle name="Currency 2 4 4 2 6 2 2 2" xfId="3423" xr:uid="{00000000-0005-0000-0000-00005F0D0000}"/>
    <cellStyle name="Currency 2 4 4 2 6 2 3" xfId="3424" xr:uid="{00000000-0005-0000-0000-0000600D0000}"/>
    <cellStyle name="Currency 2 4 4 2 6 3" xfId="3425" xr:uid="{00000000-0005-0000-0000-0000610D0000}"/>
    <cellStyle name="Currency 2 4 4 2 6 3 2" xfId="3426" xr:uid="{00000000-0005-0000-0000-0000620D0000}"/>
    <cellStyle name="Currency 2 4 4 2 6 3 2 2" xfId="3427" xr:uid="{00000000-0005-0000-0000-0000630D0000}"/>
    <cellStyle name="Currency 2 4 4 2 6 3 3" xfId="3428" xr:uid="{00000000-0005-0000-0000-0000640D0000}"/>
    <cellStyle name="Currency 2 4 4 2 6 4" xfId="3429" xr:uid="{00000000-0005-0000-0000-0000650D0000}"/>
    <cellStyle name="Currency 2 4 4 2 6 4 2" xfId="3430" xr:uid="{00000000-0005-0000-0000-0000660D0000}"/>
    <cellStyle name="Currency 2 4 4 2 6 4 2 2" xfId="3431" xr:uid="{00000000-0005-0000-0000-0000670D0000}"/>
    <cellStyle name="Currency 2 4 4 2 6 4 3" xfId="3432" xr:uid="{00000000-0005-0000-0000-0000680D0000}"/>
    <cellStyle name="Currency 2 4 4 2 6 5" xfId="3433" xr:uid="{00000000-0005-0000-0000-0000690D0000}"/>
    <cellStyle name="Currency 2 4 4 2 6 5 2" xfId="3434" xr:uid="{00000000-0005-0000-0000-00006A0D0000}"/>
    <cellStyle name="Currency 2 4 4 2 6 6" xfId="3435" xr:uid="{00000000-0005-0000-0000-00006B0D0000}"/>
    <cellStyle name="Currency 2 4 4 2 6 6 2" xfId="3436" xr:uid="{00000000-0005-0000-0000-00006C0D0000}"/>
    <cellStyle name="Currency 2 4 4 2 6 7" xfId="3437" xr:uid="{00000000-0005-0000-0000-00006D0D0000}"/>
    <cellStyle name="Currency 2 4 4 2 7" xfId="3438" xr:uid="{00000000-0005-0000-0000-00006E0D0000}"/>
    <cellStyle name="Currency 2 4 4 2 7 2" xfId="3439" xr:uid="{00000000-0005-0000-0000-00006F0D0000}"/>
    <cellStyle name="Currency 2 4 4 2 7 2 2" xfId="3440" xr:uid="{00000000-0005-0000-0000-0000700D0000}"/>
    <cellStyle name="Currency 2 4 4 2 7 3" xfId="3441" xr:uid="{00000000-0005-0000-0000-0000710D0000}"/>
    <cellStyle name="Currency 2 4 4 2 8" xfId="3442" xr:uid="{00000000-0005-0000-0000-0000720D0000}"/>
    <cellStyle name="Currency 2 4 4 2 8 2" xfId="3443" xr:uid="{00000000-0005-0000-0000-0000730D0000}"/>
    <cellStyle name="Currency 2 4 4 2 8 2 2" xfId="3444" xr:uid="{00000000-0005-0000-0000-0000740D0000}"/>
    <cellStyle name="Currency 2 4 4 2 8 3" xfId="3445" xr:uid="{00000000-0005-0000-0000-0000750D0000}"/>
    <cellStyle name="Currency 2 4 4 3" xfId="3446" xr:uid="{00000000-0005-0000-0000-0000760D0000}"/>
    <cellStyle name="Currency 2 4 4 3 10" xfId="3447" xr:uid="{00000000-0005-0000-0000-0000770D0000}"/>
    <cellStyle name="Currency 2 4 4 3 2" xfId="3448" xr:uid="{00000000-0005-0000-0000-0000780D0000}"/>
    <cellStyle name="Currency 2 4 4 3 2 2" xfId="3449" xr:uid="{00000000-0005-0000-0000-0000790D0000}"/>
    <cellStyle name="Currency 2 4 4 3 2 3" xfId="3450" xr:uid="{00000000-0005-0000-0000-00007A0D0000}"/>
    <cellStyle name="Currency 2 4 4 3 2 3 2" xfId="3451" xr:uid="{00000000-0005-0000-0000-00007B0D0000}"/>
    <cellStyle name="Currency 2 4 4 3 2 3 3" xfId="3452" xr:uid="{00000000-0005-0000-0000-00007C0D0000}"/>
    <cellStyle name="Currency 2 4 4 3 2 4" xfId="3453" xr:uid="{00000000-0005-0000-0000-00007D0D0000}"/>
    <cellStyle name="Currency 2 4 4 3 2 4 2" xfId="3454" xr:uid="{00000000-0005-0000-0000-00007E0D0000}"/>
    <cellStyle name="Currency 2 4 4 3 2 4 2 2" xfId="3455" xr:uid="{00000000-0005-0000-0000-00007F0D0000}"/>
    <cellStyle name="Currency 2 4 4 3 2 4 3" xfId="3456" xr:uid="{00000000-0005-0000-0000-0000800D0000}"/>
    <cellStyle name="Currency 2 4 4 3 2 5" xfId="3457" xr:uid="{00000000-0005-0000-0000-0000810D0000}"/>
    <cellStyle name="Currency 2 4 4 3 2 5 2" xfId="3458" xr:uid="{00000000-0005-0000-0000-0000820D0000}"/>
    <cellStyle name="Currency 2 4 4 3 2 5 2 2" xfId="3459" xr:uid="{00000000-0005-0000-0000-0000830D0000}"/>
    <cellStyle name="Currency 2 4 4 3 2 5 3" xfId="3460" xr:uid="{00000000-0005-0000-0000-0000840D0000}"/>
    <cellStyle name="Currency 2 4 4 3 2 6" xfId="3461" xr:uid="{00000000-0005-0000-0000-0000850D0000}"/>
    <cellStyle name="Currency 2 4 4 3 2 6 2" xfId="3462" xr:uid="{00000000-0005-0000-0000-0000860D0000}"/>
    <cellStyle name="Currency 2 4 4 3 2 6 2 2" xfId="3463" xr:uid="{00000000-0005-0000-0000-0000870D0000}"/>
    <cellStyle name="Currency 2 4 4 3 2 6 3" xfId="3464" xr:uid="{00000000-0005-0000-0000-0000880D0000}"/>
    <cellStyle name="Currency 2 4 4 3 2 7" xfId="3465" xr:uid="{00000000-0005-0000-0000-0000890D0000}"/>
    <cellStyle name="Currency 2 4 4 3 2 7 2" xfId="3466" xr:uid="{00000000-0005-0000-0000-00008A0D0000}"/>
    <cellStyle name="Currency 2 4 4 3 2 8" xfId="3467" xr:uid="{00000000-0005-0000-0000-00008B0D0000}"/>
    <cellStyle name="Currency 2 4 4 3 2 8 2" xfId="3468" xr:uid="{00000000-0005-0000-0000-00008C0D0000}"/>
    <cellStyle name="Currency 2 4 4 3 2 9" xfId="3469" xr:uid="{00000000-0005-0000-0000-00008D0D0000}"/>
    <cellStyle name="Currency 2 4 4 3 3" xfId="3470" xr:uid="{00000000-0005-0000-0000-00008E0D0000}"/>
    <cellStyle name="Currency 2 4 4 3 4" xfId="3471" xr:uid="{00000000-0005-0000-0000-00008F0D0000}"/>
    <cellStyle name="Currency 2 4 4 3 4 2" xfId="3472" xr:uid="{00000000-0005-0000-0000-0000900D0000}"/>
    <cellStyle name="Currency 2 4 4 3 4 3" xfId="3473" xr:uid="{00000000-0005-0000-0000-0000910D0000}"/>
    <cellStyle name="Currency 2 4 4 3 5" xfId="3474" xr:uid="{00000000-0005-0000-0000-0000920D0000}"/>
    <cellStyle name="Currency 2 4 4 3 5 2" xfId="3475" xr:uid="{00000000-0005-0000-0000-0000930D0000}"/>
    <cellStyle name="Currency 2 4 4 3 5 2 2" xfId="3476" xr:uid="{00000000-0005-0000-0000-0000940D0000}"/>
    <cellStyle name="Currency 2 4 4 3 5 3" xfId="3477" xr:uid="{00000000-0005-0000-0000-0000950D0000}"/>
    <cellStyle name="Currency 2 4 4 3 6" xfId="3478" xr:uid="{00000000-0005-0000-0000-0000960D0000}"/>
    <cellStyle name="Currency 2 4 4 3 6 2" xfId="3479" xr:uid="{00000000-0005-0000-0000-0000970D0000}"/>
    <cellStyle name="Currency 2 4 4 3 6 2 2" xfId="3480" xr:uid="{00000000-0005-0000-0000-0000980D0000}"/>
    <cellStyle name="Currency 2 4 4 3 6 3" xfId="3481" xr:uid="{00000000-0005-0000-0000-0000990D0000}"/>
    <cellStyle name="Currency 2 4 4 3 7" xfId="3482" xr:uid="{00000000-0005-0000-0000-00009A0D0000}"/>
    <cellStyle name="Currency 2 4 4 3 7 2" xfId="3483" xr:uid="{00000000-0005-0000-0000-00009B0D0000}"/>
    <cellStyle name="Currency 2 4 4 3 7 2 2" xfId="3484" xr:uid="{00000000-0005-0000-0000-00009C0D0000}"/>
    <cellStyle name="Currency 2 4 4 3 7 3" xfId="3485" xr:uid="{00000000-0005-0000-0000-00009D0D0000}"/>
    <cellStyle name="Currency 2 4 4 3 8" xfId="3486" xr:uid="{00000000-0005-0000-0000-00009E0D0000}"/>
    <cellStyle name="Currency 2 4 4 3 8 2" xfId="3487" xr:uid="{00000000-0005-0000-0000-00009F0D0000}"/>
    <cellStyle name="Currency 2 4 4 3 9" xfId="3488" xr:uid="{00000000-0005-0000-0000-0000A00D0000}"/>
    <cellStyle name="Currency 2 4 4 3 9 2" xfId="3489" xr:uid="{00000000-0005-0000-0000-0000A10D0000}"/>
    <cellStyle name="Currency 2 4 4 4" xfId="3490" xr:uid="{00000000-0005-0000-0000-0000A20D0000}"/>
    <cellStyle name="Currency 2 4 4 4 2" xfId="3491" xr:uid="{00000000-0005-0000-0000-0000A30D0000}"/>
    <cellStyle name="Currency 2 4 4 4 2 10" xfId="3492" xr:uid="{00000000-0005-0000-0000-0000A40D0000}"/>
    <cellStyle name="Currency 2 4 4 4 2 2" xfId="3493" xr:uid="{00000000-0005-0000-0000-0000A50D0000}"/>
    <cellStyle name="Currency 2 4 4 4 2 3" xfId="3494" xr:uid="{00000000-0005-0000-0000-0000A60D0000}"/>
    <cellStyle name="Currency 2 4 4 4 2 4" xfId="3495" xr:uid="{00000000-0005-0000-0000-0000A70D0000}"/>
    <cellStyle name="Currency 2 4 4 4 2 4 2" xfId="3496" xr:uid="{00000000-0005-0000-0000-0000A80D0000}"/>
    <cellStyle name="Currency 2 4 4 4 2 4 2 2" xfId="3497" xr:uid="{00000000-0005-0000-0000-0000A90D0000}"/>
    <cellStyle name="Currency 2 4 4 4 2 4 3" xfId="3498" xr:uid="{00000000-0005-0000-0000-0000AA0D0000}"/>
    <cellStyle name="Currency 2 4 4 4 2 5" xfId="3499" xr:uid="{00000000-0005-0000-0000-0000AB0D0000}"/>
    <cellStyle name="Currency 2 4 4 4 2 5 2" xfId="3500" xr:uid="{00000000-0005-0000-0000-0000AC0D0000}"/>
    <cellStyle name="Currency 2 4 4 4 2 5 2 2" xfId="3501" xr:uid="{00000000-0005-0000-0000-0000AD0D0000}"/>
    <cellStyle name="Currency 2 4 4 4 2 5 3" xfId="3502" xr:uid="{00000000-0005-0000-0000-0000AE0D0000}"/>
    <cellStyle name="Currency 2 4 4 4 2 6" xfId="3503" xr:uid="{00000000-0005-0000-0000-0000AF0D0000}"/>
    <cellStyle name="Currency 2 4 4 4 2 6 2" xfId="3504" xr:uid="{00000000-0005-0000-0000-0000B00D0000}"/>
    <cellStyle name="Currency 2 4 4 4 2 6 2 2" xfId="3505" xr:uid="{00000000-0005-0000-0000-0000B10D0000}"/>
    <cellStyle name="Currency 2 4 4 4 2 6 3" xfId="3506" xr:uid="{00000000-0005-0000-0000-0000B20D0000}"/>
    <cellStyle name="Currency 2 4 4 4 2 7" xfId="3507" xr:uid="{00000000-0005-0000-0000-0000B30D0000}"/>
    <cellStyle name="Currency 2 4 4 4 2 7 2" xfId="3508" xr:uid="{00000000-0005-0000-0000-0000B40D0000}"/>
    <cellStyle name="Currency 2 4 4 4 2 8" xfId="3509" xr:uid="{00000000-0005-0000-0000-0000B50D0000}"/>
    <cellStyle name="Currency 2 4 4 4 2 8 2" xfId="3510" xr:uid="{00000000-0005-0000-0000-0000B60D0000}"/>
    <cellStyle name="Currency 2 4 4 4 2 9" xfId="3511" xr:uid="{00000000-0005-0000-0000-0000B70D0000}"/>
    <cellStyle name="Currency 2 4 4 4 3" xfId="3512" xr:uid="{00000000-0005-0000-0000-0000B80D0000}"/>
    <cellStyle name="Currency 2 4 4 4 4" xfId="3513" xr:uid="{00000000-0005-0000-0000-0000B90D0000}"/>
    <cellStyle name="Currency 2 4 4 4 4 2" xfId="3514" xr:uid="{00000000-0005-0000-0000-0000BA0D0000}"/>
    <cellStyle name="Currency 2 4 4 4 4 2 2" xfId="3515" xr:uid="{00000000-0005-0000-0000-0000BB0D0000}"/>
    <cellStyle name="Currency 2 4 4 4 4 3" xfId="3516" xr:uid="{00000000-0005-0000-0000-0000BC0D0000}"/>
    <cellStyle name="Currency 2 4 4 4 5" xfId="3517" xr:uid="{00000000-0005-0000-0000-0000BD0D0000}"/>
    <cellStyle name="Currency 2 4 4 4 5 2" xfId="3518" xr:uid="{00000000-0005-0000-0000-0000BE0D0000}"/>
    <cellStyle name="Currency 2 4 4 4 5 2 2" xfId="3519" xr:uid="{00000000-0005-0000-0000-0000BF0D0000}"/>
    <cellStyle name="Currency 2 4 4 4 5 3" xfId="3520" xr:uid="{00000000-0005-0000-0000-0000C00D0000}"/>
    <cellStyle name="Currency 2 4 4 5" xfId="3521" xr:uid="{00000000-0005-0000-0000-0000C10D0000}"/>
    <cellStyle name="Currency 2 4 4 5 2" xfId="3522" xr:uid="{00000000-0005-0000-0000-0000C20D0000}"/>
    <cellStyle name="Currency 2 4 4 5 3" xfId="3523" xr:uid="{00000000-0005-0000-0000-0000C30D0000}"/>
    <cellStyle name="Currency 2 4 4 5 3 2" xfId="3524" xr:uid="{00000000-0005-0000-0000-0000C40D0000}"/>
    <cellStyle name="Currency 2 4 4 5 3 3" xfId="3525" xr:uid="{00000000-0005-0000-0000-0000C50D0000}"/>
    <cellStyle name="Currency 2 4 4 5 4" xfId="3526" xr:uid="{00000000-0005-0000-0000-0000C60D0000}"/>
    <cellStyle name="Currency 2 4 4 5 4 2" xfId="3527" xr:uid="{00000000-0005-0000-0000-0000C70D0000}"/>
    <cellStyle name="Currency 2 4 4 5 4 2 2" xfId="3528" xr:uid="{00000000-0005-0000-0000-0000C80D0000}"/>
    <cellStyle name="Currency 2 4 4 5 4 3" xfId="3529" xr:uid="{00000000-0005-0000-0000-0000C90D0000}"/>
    <cellStyle name="Currency 2 4 4 5 5" xfId="3530" xr:uid="{00000000-0005-0000-0000-0000CA0D0000}"/>
    <cellStyle name="Currency 2 4 4 5 5 2" xfId="3531" xr:uid="{00000000-0005-0000-0000-0000CB0D0000}"/>
    <cellStyle name="Currency 2 4 4 5 5 2 2" xfId="3532" xr:uid="{00000000-0005-0000-0000-0000CC0D0000}"/>
    <cellStyle name="Currency 2 4 4 5 5 3" xfId="3533" xr:uid="{00000000-0005-0000-0000-0000CD0D0000}"/>
    <cellStyle name="Currency 2 4 4 5 6" xfId="3534" xr:uid="{00000000-0005-0000-0000-0000CE0D0000}"/>
    <cellStyle name="Currency 2 4 4 5 6 2" xfId="3535" xr:uid="{00000000-0005-0000-0000-0000CF0D0000}"/>
    <cellStyle name="Currency 2 4 4 5 6 2 2" xfId="3536" xr:uid="{00000000-0005-0000-0000-0000D00D0000}"/>
    <cellStyle name="Currency 2 4 4 5 6 3" xfId="3537" xr:uid="{00000000-0005-0000-0000-0000D10D0000}"/>
    <cellStyle name="Currency 2 4 4 5 7" xfId="3538" xr:uid="{00000000-0005-0000-0000-0000D20D0000}"/>
    <cellStyle name="Currency 2 4 4 5 7 2" xfId="3539" xr:uid="{00000000-0005-0000-0000-0000D30D0000}"/>
    <cellStyle name="Currency 2 4 4 5 8" xfId="3540" xr:uid="{00000000-0005-0000-0000-0000D40D0000}"/>
    <cellStyle name="Currency 2 4 4 5 8 2" xfId="3541" xr:uid="{00000000-0005-0000-0000-0000D50D0000}"/>
    <cellStyle name="Currency 2 4 4 5 9" xfId="3542" xr:uid="{00000000-0005-0000-0000-0000D60D0000}"/>
    <cellStyle name="Currency 2 4 4 6" xfId="3543" xr:uid="{00000000-0005-0000-0000-0000D70D0000}"/>
    <cellStyle name="Currency 2 4 4 6 2" xfId="3544" xr:uid="{00000000-0005-0000-0000-0000D80D0000}"/>
    <cellStyle name="Currency 2 4 4 6 3" xfId="3545" xr:uid="{00000000-0005-0000-0000-0000D90D0000}"/>
    <cellStyle name="Currency 2 4 4 7" xfId="3546" xr:uid="{00000000-0005-0000-0000-0000DA0D0000}"/>
    <cellStyle name="Currency 2 4 4 8" xfId="3547" xr:uid="{00000000-0005-0000-0000-0000DB0D0000}"/>
    <cellStyle name="Currency 2 4 4 8 2" xfId="3548" xr:uid="{00000000-0005-0000-0000-0000DC0D0000}"/>
    <cellStyle name="Currency 2 4 4 8 2 2" xfId="3549" xr:uid="{00000000-0005-0000-0000-0000DD0D0000}"/>
    <cellStyle name="Currency 2 4 4 8 3" xfId="3550" xr:uid="{00000000-0005-0000-0000-0000DE0D0000}"/>
    <cellStyle name="Currency 2 4 4 8 4" xfId="3551" xr:uid="{00000000-0005-0000-0000-0000DF0D0000}"/>
    <cellStyle name="Currency 2 4 4 9" xfId="3552" xr:uid="{00000000-0005-0000-0000-0000E00D0000}"/>
    <cellStyle name="Currency 2 4 4 9 2" xfId="3553" xr:uid="{00000000-0005-0000-0000-0000E10D0000}"/>
    <cellStyle name="Currency 2 4 4 9 2 2" xfId="3554" xr:uid="{00000000-0005-0000-0000-0000E20D0000}"/>
    <cellStyle name="Currency 2 4 4 9 3" xfId="3555" xr:uid="{00000000-0005-0000-0000-0000E30D0000}"/>
    <cellStyle name="Currency 2 4 5" xfId="3556" xr:uid="{00000000-0005-0000-0000-0000E40D0000}"/>
    <cellStyle name="Currency 2 4 5 10" xfId="3557" xr:uid="{00000000-0005-0000-0000-0000E50D0000}"/>
    <cellStyle name="Currency 2 4 5 10 2" xfId="3558" xr:uid="{00000000-0005-0000-0000-0000E60D0000}"/>
    <cellStyle name="Currency 2 4 5 10 2 2" xfId="3559" xr:uid="{00000000-0005-0000-0000-0000E70D0000}"/>
    <cellStyle name="Currency 2 4 5 10 3" xfId="3560" xr:uid="{00000000-0005-0000-0000-0000E80D0000}"/>
    <cellStyle name="Currency 2 4 5 11" xfId="3561" xr:uid="{00000000-0005-0000-0000-0000E90D0000}"/>
    <cellStyle name="Currency 2 4 5 11 2" xfId="3562" xr:uid="{00000000-0005-0000-0000-0000EA0D0000}"/>
    <cellStyle name="Currency 2 4 5 12" xfId="3563" xr:uid="{00000000-0005-0000-0000-0000EB0D0000}"/>
    <cellStyle name="Currency 2 4 5 12 2" xfId="3564" xr:uid="{00000000-0005-0000-0000-0000EC0D0000}"/>
    <cellStyle name="Currency 2 4 5 13" xfId="3565" xr:uid="{00000000-0005-0000-0000-0000ED0D0000}"/>
    <cellStyle name="Currency 2 4 5 14" xfId="3566" xr:uid="{00000000-0005-0000-0000-0000EE0D0000}"/>
    <cellStyle name="Currency 2 4 5 15" xfId="3567" xr:uid="{00000000-0005-0000-0000-0000EF0D0000}"/>
    <cellStyle name="Currency 2 4 5 2" xfId="3568" xr:uid="{00000000-0005-0000-0000-0000F00D0000}"/>
    <cellStyle name="Currency 2 4 5 2 2" xfId="3569" xr:uid="{00000000-0005-0000-0000-0000F10D0000}"/>
    <cellStyle name="Currency 2 4 5 2 2 2" xfId="3570" xr:uid="{00000000-0005-0000-0000-0000F20D0000}"/>
    <cellStyle name="Currency 2 4 5 2 2 3" xfId="3571" xr:uid="{00000000-0005-0000-0000-0000F30D0000}"/>
    <cellStyle name="Currency 2 4 5 2 2 3 2" xfId="3572" xr:uid="{00000000-0005-0000-0000-0000F40D0000}"/>
    <cellStyle name="Currency 2 4 5 2 2 3 3" xfId="3573" xr:uid="{00000000-0005-0000-0000-0000F50D0000}"/>
    <cellStyle name="Currency 2 4 5 2 2 4" xfId="3574" xr:uid="{00000000-0005-0000-0000-0000F60D0000}"/>
    <cellStyle name="Currency 2 4 5 2 2 4 2" xfId="3575" xr:uid="{00000000-0005-0000-0000-0000F70D0000}"/>
    <cellStyle name="Currency 2 4 5 2 2 4 2 2" xfId="3576" xr:uid="{00000000-0005-0000-0000-0000F80D0000}"/>
    <cellStyle name="Currency 2 4 5 2 2 4 3" xfId="3577" xr:uid="{00000000-0005-0000-0000-0000F90D0000}"/>
    <cellStyle name="Currency 2 4 5 2 2 5" xfId="3578" xr:uid="{00000000-0005-0000-0000-0000FA0D0000}"/>
    <cellStyle name="Currency 2 4 5 2 2 5 2" xfId="3579" xr:uid="{00000000-0005-0000-0000-0000FB0D0000}"/>
    <cellStyle name="Currency 2 4 5 2 2 5 2 2" xfId="3580" xr:uid="{00000000-0005-0000-0000-0000FC0D0000}"/>
    <cellStyle name="Currency 2 4 5 2 2 5 3" xfId="3581" xr:uid="{00000000-0005-0000-0000-0000FD0D0000}"/>
    <cellStyle name="Currency 2 4 5 2 2 6" xfId="3582" xr:uid="{00000000-0005-0000-0000-0000FE0D0000}"/>
    <cellStyle name="Currency 2 4 5 2 2 6 2" xfId="3583" xr:uid="{00000000-0005-0000-0000-0000FF0D0000}"/>
    <cellStyle name="Currency 2 4 5 2 2 6 2 2" xfId="3584" xr:uid="{00000000-0005-0000-0000-0000000E0000}"/>
    <cellStyle name="Currency 2 4 5 2 2 6 3" xfId="3585" xr:uid="{00000000-0005-0000-0000-0000010E0000}"/>
    <cellStyle name="Currency 2 4 5 2 2 7" xfId="3586" xr:uid="{00000000-0005-0000-0000-0000020E0000}"/>
    <cellStyle name="Currency 2 4 5 2 2 7 2" xfId="3587" xr:uid="{00000000-0005-0000-0000-0000030E0000}"/>
    <cellStyle name="Currency 2 4 5 2 2 8" xfId="3588" xr:uid="{00000000-0005-0000-0000-0000040E0000}"/>
    <cellStyle name="Currency 2 4 5 2 2 8 2" xfId="3589" xr:uid="{00000000-0005-0000-0000-0000050E0000}"/>
    <cellStyle name="Currency 2 4 5 2 2 9" xfId="3590" xr:uid="{00000000-0005-0000-0000-0000060E0000}"/>
    <cellStyle name="Currency 2 4 5 2 3" xfId="3591" xr:uid="{00000000-0005-0000-0000-0000070E0000}"/>
    <cellStyle name="Currency 2 4 5 2 3 2" xfId="3592" xr:uid="{00000000-0005-0000-0000-0000080E0000}"/>
    <cellStyle name="Currency 2 4 5 2 3 3" xfId="3593" xr:uid="{00000000-0005-0000-0000-0000090E0000}"/>
    <cellStyle name="Currency 2 4 5 2 3 3 2" xfId="3594" xr:uid="{00000000-0005-0000-0000-00000A0E0000}"/>
    <cellStyle name="Currency 2 4 5 2 3 3 3" xfId="3595" xr:uid="{00000000-0005-0000-0000-00000B0E0000}"/>
    <cellStyle name="Currency 2 4 5 2 3 4" xfId="3596" xr:uid="{00000000-0005-0000-0000-00000C0E0000}"/>
    <cellStyle name="Currency 2 4 5 2 3 4 2" xfId="3597" xr:uid="{00000000-0005-0000-0000-00000D0E0000}"/>
    <cellStyle name="Currency 2 4 5 2 3 4 2 2" xfId="3598" xr:uid="{00000000-0005-0000-0000-00000E0E0000}"/>
    <cellStyle name="Currency 2 4 5 2 3 4 3" xfId="3599" xr:uid="{00000000-0005-0000-0000-00000F0E0000}"/>
    <cellStyle name="Currency 2 4 5 2 3 5" xfId="3600" xr:uid="{00000000-0005-0000-0000-0000100E0000}"/>
    <cellStyle name="Currency 2 4 5 2 3 5 2" xfId="3601" xr:uid="{00000000-0005-0000-0000-0000110E0000}"/>
    <cellStyle name="Currency 2 4 5 2 3 5 2 2" xfId="3602" xr:uid="{00000000-0005-0000-0000-0000120E0000}"/>
    <cellStyle name="Currency 2 4 5 2 3 5 3" xfId="3603" xr:uid="{00000000-0005-0000-0000-0000130E0000}"/>
    <cellStyle name="Currency 2 4 5 2 3 6" xfId="3604" xr:uid="{00000000-0005-0000-0000-0000140E0000}"/>
    <cellStyle name="Currency 2 4 5 2 3 6 2" xfId="3605" xr:uid="{00000000-0005-0000-0000-0000150E0000}"/>
    <cellStyle name="Currency 2 4 5 2 3 6 2 2" xfId="3606" xr:uid="{00000000-0005-0000-0000-0000160E0000}"/>
    <cellStyle name="Currency 2 4 5 2 3 6 3" xfId="3607" xr:uid="{00000000-0005-0000-0000-0000170E0000}"/>
    <cellStyle name="Currency 2 4 5 2 3 7" xfId="3608" xr:uid="{00000000-0005-0000-0000-0000180E0000}"/>
    <cellStyle name="Currency 2 4 5 2 3 7 2" xfId="3609" xr:uid="{00000000-0005-0000-0000-0000190E0000}"/>
    <cellStyle name="Currency 2 4 5 2 3 8" xfId="3610" xr:uid="{00000000-0005-0000-0000-00001A0E0000}"/>
    <cellStyle name="Currency 2 4 5 2 3 8 2" xfId="3611" xr:uid="{00000000-0005-0000-0000-00001B0E0000}"/>
    <cellStyle name="Currency 2 4 5 2 3 9" xfId="3612" xr:uid="{00000000-0005-0000-0000-00001C0E0000}"/>
    <cellStyle name="Currency 2 4 5 2 4" xfId="3613" xr:uid="{00000000-0005-0000-0000-00001D0E0000}"/>
    <cellStyle name="Currency 2 4 5 2 4 2" xfId="3614" xr:uid="{00000000-0005-0000-0000-00001E0E0000}"/>
    <cellStyle name="Currency 2 4 5 2 4 3" xfId="3615" xr:uid="{00000000-0005-0000-0000-00001F0E0000}"/>
    <cellStyle name="Currency 2 4 5 2 4 3 2" xfId="3616" xr:uid="{00000000-0005-0000-0000-0000200E0000}"/>
    <cellStyle name="Currency 2 4 5 2 4 3 2 2" xfId="3617" xr:uid="{00000000-0005-0000-0000-0000210E0000}"/>
    <cellStyle name="Currency 2 4 5 2 4 3 3" xfId="3618" xr:uid="{00000000-0005-0000-0000-0000220E0000}"/>
    <cellStyle name="Currency 2 4 5 2 4 4" xfId="3619" xr:uid="{00000000-0005-0000-0000-0000230E0000}"/>
    <cellStyle name="Currency 2 4 5 2 4 4 2" xfId="3620" xr:uid="{00000000-0005-0000-0000-0000240E0000}"/>
    <cellStyle name="Currency 2 4 5 2 4 4 2 2" xfId="3621" xr:uid="{00000000-0005-0000-0000-0000250E0000}"/>
    <cellStyle name="Currency 2 4 5 2 4 4 3" xfId="3622" xr:uid="{00000000-0005-0000-0000-0000260E0000}"/>
    <cellStyle name="Currency 2 4 5 2 4 5" xfId="3623" xr:uid="{00000000-0005-0000-0000-0000270E0000}"/>
    <cellStyle name="Currency 2 4 5 2 4 5 2" xfId="3624" xr:uid="{00000000-0005-0000-0000-0000280E0000}"/>
    <cellStyle name="Currency 2 4 5 2 4 5 2 2" xfId="3625" xr:uid="{00000000-0005-0000-0000-0000290E0000}"/>
    <cellStyle name="Currency 2 4 5 2 4 5 3" xfId="3626" xr:uid="{00000000-0005-0000-0000-00002A0E0000}"/>
    <cellStyle name="Currency 2 4 5 2 4 6" xfId="3627" xr:uid="{00000000-0005-0000-0000-00002B0E0000}"/>
    <cellStyle name="Currency 2 4 5 2 4 6 2" xfId="3628" xr:uid="{00000000-0005-0000-0000-00002C0E0000}"/>
    <cellStyle name="Currency 2 4 5 2 4 7" xfId="3629" xr:uid="{00000000-0005-0000-0000-00002D0E0000}"/>
    <cellStyle name="Currency 2 4 5 2 4 7 2" xfId="3630" xr:uid="{00000000-0005-0000-0000-00002E0E0000}"/>
    <cellStyle name="Currency 2 4 5 2 4 8" xfId="3631" xr:uid="{00000000-0005-0000-0000-00002F0E0000}"/>
    <cellStyle name="Currency 2 4 5 2 4 9" xfId="3632" xr:uid="{00000000-0005-0000-0000-0000300E0000}"/>
    <cellStyle name="Currency 2 4 5 2 5" xfId="3633" xr:uid="{00000000-0005-0000-0000-0000310E0000}"/>
    <cellStyle name="Currency 2 4 5 2 5 2" xfId="3634" xr:uid="{00000000-0005-0000-0000-0000320E0000}"/>
    <cellStyle name="Currency 2 4 5 2 5 3" xfId="3635" xr:uid="{00000000-0005-0000-0000-0000330E0000}"/>
    <cellStyle name="Currency 2 4 5 2 6" xfId="3636" xr:uid="{00000000-0005-0000-0000-0000340E0000}"/>
    <cellStyle name="Currency 2 4 5 2 6 2" xfId="3637" xr:uid="{00000000-0005-0000-0000-0000350E0000}"/>
    <cellStyle name="Currency 2 4 5 2 6 2 2" xfId="3638" xr:uid="{00000000-0005-0000-0000-0000360E0000}"/>
    <cellStyle name="Currency 2 4 5 2 6 2 2 2" xfId="3639" xr:uid="{00000000-0005-0000-0000-0000370E0000}"/>
    <cellStyle name="Currency 2 4 5 2 6 2 3" xfId="3640" xr:uid="{00000000-0005-0000-0000-0000380E0000}"/>
    <cellStyle name="Currency 2 4 5 2 6 3" xfId="3641" xr:uid="{00000000-0005-0000-0000-0000390E0000}"/>
    <cellStyle name="Currency 2 4 5 2 6 3 2" xfId="3642" xr:uid="{00000000-0005-0000-0000-00003A0E0000}"/>
    <cellStyle name="Currency 2 4 5 2 6 3 2 2" xfId="3643" xr:uid="{00000000-0005-0000-0000-00003B0E0000}"/>
    <cellStyle name="Currency 2 4 5 2 6 3 3" xfId="3644" xr:uid="{00000000-0005-0000-0000-00003C0E0000}"/>
    <cellStyle name="Currency 2 4 5 2 6 4" xfId="3645" xr:uid="{00000000-0005-0000-0000-00003D0E0000}"/>
    <cellStyle name="Currency 2 4 5 2 6 4 2" xfId="3646" xr:uid="{00000000-0005-0000-0000-00003E0E0000}"/>
    <cellStyle name="Currency 2 4 5 2 6 4 2 2" xfId="3647" xr:uid="{00000000-0005-0000-0000-00003F0E0000}"/>
    <cellStyle name="Currency 2 4 5 2 6 4 3" xfId="3648" xr:uid="{00000000-0005-0000-0000-0000400E0000}"/>
    <cellStyle name="Currency 2 4 5 2 6 5" xfId="3649" xr:uid="{00000000-0005-0000-0000-0000410E0000}"/>
    <cellStyle name="Currency 2 4 5 2 6 5 2" xfId="3650" xr:uid="{00000000-0005-0000-0000-0000420E0000}"/>
    <cellStyle name="Currency 2 4 5 2 6 6" xfId="3651" xr:uid="{00000000-0005-0000-0000-0000430E0000}"/>
    <cellStyle name="Currency 2 4 5 2 6 6 2" xfId="3652" xr:uid="{00000000-0005-0000-0000-0000440E0000}"/>
    <cellStyle name="Currency 2 4 5 2 6 7" xfId="3653" xr:uid="{00000000-0005-0000-0000-0000450E0000}"/>
    <cellStyle name="Currency 2 4 5 2 7" xfId="3654" xr:uid="{00000000-0005-0000-0000-0000460E0000}"/>
    <cellStyle name="Currency 2 4 5 2 7 2" xfId="3655" xr:uid="{00000000-0005-0000-0000-0000470E0000}"/>
    <cellStyle name="Currency 2 4 5 2 7 2 2" xfId="3656" xr:uid="{00000000-0005-0000-0000-0000480E0000}"/>
    <cellStyle name="Currency 2 4 5 2 7 3" xfId="3657" xr:uid="{00000000-0005-0000-0000-0000490E0000}"/>
    <cellStyle name="Currency 2 4 5 2 8" xfId="3658" xr:uid="{00000000-0005-0000-0000-00004A0E0000}"/>
    <cellStyle name="Currency 2 4 5 2 8 2" xfId="3659" xr:uid="{00000000-0005-0000-0000-00004B0E0000}"/>
    <cellStyle name="Currency 2 4 5 2 8 2 2" xfId="3660" xr:uid="{00000000-0005-0000-0000-00004C0E0000}"/>
    <cellStyle name="Currency 2 4 5 2 8 3" xfId="3661" xr:uid="{00000000-0005-0000-0000-00004D0E0000}"/>
    <cellStyle name="Currency 2 4 5 3" xfId="3662" xr:uid="{00000000-0005-0000-0000-00004E0E0000}"/>
    <cellStyle name="Currency 2 4 5 3 10" xfId="3663" xr:uid="{00000000-0005-0000-0000-00004F0E0000}"/>
    <cellStyle name="Currency 2 4 5 3 2" xfId="3664" xr:uid="{00000000-0005-0000-0000-0000500E0000}"/>
    <cellStyle name="Currency 2 4 5 3 2 2" xfId="3665" xr:uid="{00000000-0005-0000-0000-0000510E0000}"/>
    <cellStyle name="Currency 2 4 5 3 2 3" xfId="3666" xr:uid="{00000000-0005-0000-0000-0000520E0000}"/>
    <cellStyle name="Currency 2 4 5 3 2 3 2" xfId="3667" xr:uid="{00000000-0005-0000-0000-0000530E0000}"/>
    <cellStyle name="Currency 2 4 5 3 2 3 3" xfId="3668" xr:uid="{00000000-0005-0000-0000-0000540E0000}"/>
    <cellStyle name="Currency 2 4 5 3 2 4" xfId="3669" xr:uid="{00000000-0005-0000-0000-0000550E0000}"/>
    <cellStyle name="Currency 2 4 5 3 2 4 2" xfId="3670" xr:uid="{00000000-0005-0000-0000-0000560E0000}"/>
    <cellStyle name="Currency 2 4 5 3 2 4 2 2" xfId="3671" xr:uid="{00000000-0005-0000-0000-0000570E0000}"/>
    <cellStyle name="Currency 2 4 5 3 2 4 3" xfId="3672" xr:uid="{00000000-0005-0000-0000-0000580E0000}"/>
    <cellStyle name="Currency 2 4 5 3 2 5" xfId="3673" xr:uid="{00000000-0005-0000-0000-0000590E0000}"/>
    <cellStyle name="Currency 2 4 5 3 2 5 2" xfId="3674" xr:uid="{00000000-0005-0000-0000-00005A0E0000}"/>
    <cellStyle name="Currency 2 4 5 3 2 5 2 2" xfId="3675" xr:uid="{00000000-0005-0000-0000-00005B0E0000}"/>
    <cellStyle name="Currency 2 4 5 3 2 5 3" xfId="3676" xr:uid="{00000000-0005-0000-0000-00005C0E0000}"/>
    <cellStyle name="Currency 2 4 5 3 2 6" xfId="3677" xr:uid="{00000000-0005-0000-0000-00005D0E0000}"/>
    <cellStyle name="Currency 2 4 5 3 2 6 2" xfId="3678" xr:uid="{00000000-0005-0000-0000-00005E0E0000}"/>
    <cellStyle name="Currency 2 4 5 3 2 6 2 2" xfId="3679" xr:uid="{00000000-0005-0000-0000-00005F0E0000}"/>
    <cellStyle name="Currency 2 4 5 3 2 6 3" xfId="3680" xr:uid="{00000000-0005-0000-0000-0000600E0000}"/>
    <cellStyle name="Currency 2 4 5 3 2 7" xfId="3681" xr:uid="{00000000-0005-0000-0000-0000610E0000}"/>
    <cellStyle name="Currency 2 4 5 3 2 7 2" xfId="3682" xr:uid="{00000000-0005-0000-0000-0000620E0000}"/>
    <cellStyle name="Currency 2 4 5 3 2 8" xfId="3683" xr:uid="{00000000-0005-0000-0000-0000630E0000}"/>
    <cellStyle name="Currency 2 4 5 3 2 8 2" xfId="3684" xr:uid="{00000000-0005-0000-0000-0000640E0000}"/>
    <cellStyle name="Currency 2 4 5 3 2 9" xfId="3685" xr:uid="{00000000-0005-0000-0000-0000650E0000}"/>
    <cellStyle name="Currency 2 4 5 3 3" xfId="3686" xr:uid="{00000000-0005-0000-0000-0000660E0000}"/>
    <cellStyle name="Currency 2 4 5 3 4" xfId="3687" xr:uid="{00000000-0005-0000-0000-0000670E0000}"/>
    <cellStyle name="Currency 2 4 5 3 4 2" xfId="3688" xr:uid="{00000000-0005-0000-0000-0000680E0000}"/>
    <cellStyle name="Currency 2 4 5 3 4 3" xfId="3689" xr:uid="{00000000-0005-0000-0000-0000690E0000}"/>
    <cellStyle name="Currency 2 4 5 3 5" xfId="3690" xr:uid="{00000000-0005-0000-0000-00006A0E0000}"/>
    <cellStyle name="Currency 2 4 5 3 5 2" xfId="3691" xr:uid="{00000000-0005-0000-0000-00006B0E0000}"/>
    <cellStyle name="Currency 2 4 5 3 5 2 2" xfId="3692" xr:uid="{00000000-0005-0000-0000-00006C0E0000}"/>
    <cellStyle name="Currency 2 4 5 3 5 3" xfId="3693" xr:uid="{00000000-0005-0000-0000-00006D0E0000}"/>
    <cellStyle name="Currency 2 4 5 3 6" xfId="3694" xr:uid="{00000000-0005-0000-0000-00006E0E0000}"/>
    <cellStyle name="Currency 2 4 5 3 6 2" xfId="3695" xr:uid="{00000000-0005-0000-0000-00006F0E0000}"/>
    <cellStyle name="Currency 2 4 5 3 6 2 2" xfId="3696" xr:uid="{00000000-0005-0000-0000-0000700E0000}"/>
    <cellStyle name="Currency 2 4 5 3 6 3" xfId="3697" xr:uid="{00000000-0005-0000-0000-0000710E0000}"/>
    <cellStyle name="Currency 2 4 5 3 7" xfId="3698" xr:uid="{00000000-0005-0000-0000-0000720E0000}"/>
    <cellStyle name="Currency 2 4 5 3 7 2" xfId="3699" xr:uid="{00000000-0005-0000-0000-0000730E0000}"/>
    <cellStyle name="Currency 2 4 5 3 7 2 2" xfId="3700" xr:uid="{00000000-0005-0000-0000-0000740E0000}"/>
    <cellStyle name="Currency 2 4 5 3 7 3" xfId="3701" xr:uid="{00000000-0005-0000-0000-0000750E0000}"/>
    <cellStyle name="Currency 2 4 5 3 8" xfId="3702" xr:uid="{00000000-0005-0000-0000-0000760E0000}"/>
    <cellStyle name="Currency 2 4 5 3 8 2" xfId="3703" xr:uid="{00000000-0005-0000-0000-0000770E0000}"/>
    <cellStyle name="Currency 2 4 5 3 9" xfId="3704" xr:uid="{00000000-0005-0000-0000-0000780E0000}"/>
    <cellStyle name="Currency 2 4 5 3 9 2" xfId="3705" xr:uid="{00000000-0005-0000-0000-0000790E0000}"/>
    <cellStyle name="Currency 2 4 5 4" xfId="3706" xr:uid="{00000000-0005-0000-0000-00007A0E0000}"/>
    <cellStyle name="Currency 2 4 5 4 2" xfId="3707" xr:uid="{00000000-0005-0000-0000-00007B0E0000}"/>
    <cellStyle name="Currency 2 4 5 4 2 10" xfId="3708" xr:uid="{00000000-0005-0000-0000-00007C0E0000}"/>
    <cellStyle name="Currency 2 4 5 4 2 2" xfId="3709" xr:uid="{00000000-0005-0000-0000-00007D0E0000}"/>
    <cellStyle name="Currency 2 4 5 4 2 3" xfId="3710" xr:uid="{00000000-0005-0000-0000-00007E0E0000}"/>
    <cellStyle name="Currency 2 4 5 4 2 4" xfId="3711" xr:uid="{00000000-0005-0000-0000-00007F0E0000}"/>
    <cellStyle name="Currency 2 4 5 4 2 4 2" xfId="3712" xr:uid="{00000000-0005-0000-0000-0000800E0000}"/>
    <cellStyle name="Currency 2 4 5 4 2 4 2 2" xfId="3713" xr:uid="{00000000-0005-0000-0000-0000810E0000}"/>
    <cellStyle name="Currency 2 4 5 4 2 4 3" xfId="3714" xr:uid="{00000000-0005-0000-0000-0000820E0000}"/>
    <cellStyle name="Currency 2 4 5 4 2 5" xfId="3715" xr:uid="{00000000-0005-0000-0000-0000830E0000}"/>
    <cellStyle name="Currency 2 4 5 4 2 5 2" xfId="3716" xr:uid="{00000000-0005-0000-0000-0000840E0000}"/>
    <cellStyle name="Currency 2 4 5 4 2 5 2 2" xfId="3717" xr:uid="{00000000-0005-0000-0000-0000850E0000}"/>
    <cellStyle name="Currency 2 4 5 4 2 5 3" xfId="3718" xr:uid="{00000000-0005-0000-0000-0000860E0000}"/>
    <cellStyle name="Currency 2 4 5 4 2 6" xfId="3719" xr:uid="{00000000-0005-0000-0000-0000870E0000}"/>
    <cellStyle name="Currency 2 4 5 4 2 6 2" xfId="3720" xr:uid="{00000000-0005-0000-0000-0000880E0000}"/>
    <cellStyle name="Currency 2 4 5 4 2 6 2 2" xfId="3721" xr:uid="{00000000-0005-0000-0000-0000890E0000}"/>
    <cellStyle name="Currency 2 4 5 4 2 6 3" xfId="3722" xr:uid="{00000000-0005-0000-0000-00008A0E0000}"/>
    <cellStyle name="Currency 2 4 5 4 2 7" xfId="3723" xr:uid="{00000000-0005-0000-0000-00008B0E0000}"/>
    <cellStyle name="Currency 2 4 5 4 2 7 2" xfId="3724" xr:uid="{00000000-0005-0000-0000-00008C0E0000}"/>
    <cellStyle name="Currency 2 4 5 4 2 8" xfId="3725" xr:uid="{00000000-0005-0000-0000-00008D0E0000}"/>
    <cellStyle name="Currency 2 4 5 4 2 8 2" xfId="3726" xr:uid="{00000000-0005-0000-0000-00008E0E0000}"/>
    <cellStyle name="Currency 2 4 5 4 2 9" xfId="3727" xr:uid="{00000000-0005-0000-0000-00008F0E0000}"/>
    <cellStyle name="Currency 2 4 5 4 3" xfId="3728" xr:uid="{00000000-0005-0000-0000-0000900E0000}"/>
    <cellStyle name="Currency 2 4 5 4 4" xfId="3729" xr:uid="{00000000-0005-0000-0000-0000910E0000}"/>
    <cellStyle name="Currency 2 4 5 4 4 2" xfId="3730" xr:uid="{00000000-0005-0000-0000-0000920E0000}"/>
    <cellStyle name="Currency 2 4 5 4 4 2 2" xfId="3731" xr:uid="{00000000-0005-0000-0000-0000930E0000}"/>
    <cellStyle name="Currency 2 4 5 4 4 3" xfId="3732" xr:uid="{00000000-0005-0000-0000-0000940E0000}"/>
    <cellStyle name="Currency 2 4 5 4 5" xfId="3733" xr:uid="{00000000-0005-0000-0000-0000950E0000}"/>
    <cellStyle name="Currency 2 4 5 4 5 2" xfId="3734" xr:uid="{00000000-0005-0000-0000-0000960E0000}"/>
    <cellStyle name="Currency 2 4 5 4 5 2 2" xfId="3735" xr:uid="{00000000-0005-0000-0000-0000970E0000}"/>
    <cellStyle name="Currency 2 4 5 4 5 3" xfId="3736" xr:uid="{00000000-0005-0000-0000-0000980E0000}"/>
    <cellStyle name="Currency 2 4 5 5" xfId="3737" xr:uid="{00000000-0005-0000-0000-0000990E0000}"/>
    <cellStyle name="Currency 2 4 5 5 2" xfId="3738" xr:uid="{00000000-0005-0000-0000-00009A0E0000}"/>
    <cellStyle name="Currency 2 4 5 5 3" xfId="3739" xr:uid="{00000000-0005-0000-0000-00009B0E0000}"/>
    <cellStyle name="Currency 2 4 5 5 3 2" xfId="3740" xr:uid="{00000000-0005-0000-0000-00009C0E0000}"/>
    <cellStyle name="Currency 2 4 5 5 3 3" xfId="3741" xr:uid="{00000000-0005-0000-0000-00009D0E0000}"/>
    <cellStyle name="Currency 2 4 5 5 4" xfId="3742" xr:uid="{00000000-0005-0000-0000-00009E0E0000}"/>
    <cellStyle name="Currency 2 4 5 5 4 2" xfId="3743" xr:uid="{00000000-0005-0000-0000-00009F0E0000}"/>
    <cellStyle name="Currency 2 4 5 5 4 2 2" xfId="3744" xr:uid="{00000000-0005-0000-0000-0000A00E0000}"/>
    <cellStyle name="Currency 2 4 5 5 4 3" xfId="3745" xr:uid="{00000000-0005-0000-0000-0000A10E0000}"/>
    <cellStyle name="Currency 2 4 5 5 5" xfId="3746" xr:uid="{00000000-0005-0000-0000-0000A20E0000}"/>
    <cellStyle name="Currency 2 4 5 5 5 2" xfId="3747" xr:uid="{00000000-0005-0000-0000-0000A30E0000}"/>
    <cellStyle name="Currency 2 4 5 5 5 2 2" xfId="3748" xr:uid="{00000000-0005-0000-0000-0000A40E0000}"/>
    <cellStyle name="Currency 2 4 5 5 5 3" xfId="3749" xr:uid="{00000000-0005-0000-0000-0000A50E0000}"/>
    <cellStyle name="Currency 2 4 5 5 6" xfId="3750" xr:uid="{00000000-0005-0000-0000-0000A60E0000}"/>
    <cellStyle name="Currency 2 4 5 5 6 2" xfId="3751" xr:uid="{00000000-0005-0000-0000-0000A70E0000}"/>
    <cellStyle name="Currency 2 4 5 5 6 2 2" xfId="3752" xr:uid="{00000000-0005-0000-0000-0000A80E0000}"/>
    <cellStyle name="Currency 2 4 5 5 6 3" xfId="3753" xr:uid="{00000000-0005-0000-0000-0000A90E0000}"/>
    <cellStyle name="Currency 2 4 5 5 7" xfId="3754" xr:uid="{00000000-0005-0000-0000-0000AA0E0000}"/>
    <cellStyle name="Currency 2 4 5 5 7 2" xfId="3755" xr:uid="{00000000-0005-0000-0000-0000AB0E0000}"/>
    <cellStyle name="Currency 2 4 5 5 8" xfId="3756" xr:uid="{00000000-0005-0000-0000-0000AC0E0000}"/>
    <cellStyle name="Currency 2 4 5 5 8 2" xfId="3757" xr:uid="{00000000-0005-0000-0000-0000AD0E0000}"/>
    <cellStyle name="Currency 2 4 5 5 9" xfId="3758" xr:uid="{00000000-0005-0000-0000-0000AE0E0000}"/>
    <cellStyle name="Currency 2 4 5 6" xfId="3759" xr:uid="{00000000-0005-0000-0000-0000AF0E0000}"/>
    <cellStyle name="Currency 2 4 5 6 2" xfId="3760" xr:uid="{00000000-0005-0000-0000-0000B00E0000}"/>
    <cellStyle name="Currency 2 4 5 6 3" xfId="3761" xr:uid="{00000000-0005-0000-0000-0000B10E0000}"/>
    <cellStyle name="Currency 2 4 5 7" xfId="3762" xr:uid="{00000000-0005-0000-0000-0000B20E0000}"/>
    <cellStyle name="Currency 2 4 5 8" xfId="3763" xr:uid="{00000000-0005-0000-0000-0000B30E0000}"/>
    <cellStyle name="Currency 2 4 5 8 2" xfId="3764" xr:uid="{00000000-0005-0000-0000-0000B40E0000}"/>
    <cellStyle name="Currency 2 4 5 8 2 2" xfId="3765" xr:uid="{00000000-0005-0000-0000-0000B50E0000}"/>
    <cellStyle name="Currency 2 4 5 8 3" xfId="3766" xr:uid="{00000000-0005-0000-0000-0000B60E0000}"/>
    <cellStyle name="Currency 2 4 5 8 4" xfId="3767" xr:uid="{00000000-0005-0000-0000-0000B70E0000}"/>
    <cellStyle name="Currency 2 4 5 9" xfId="3768" xr:uid="{00000000-0005-0000-0000-0000B80E0000}"/>
    <cellStyle name="Currency 2 4 5 9 2" xfId="3769" xr:uid="{00000000-0005-0000-0000-0000B90E0000}"/>
    <cellStyle name="Currency 2 4 5 9 2 2" xfId="3770" xr:uid="{00000000-0005-0000-0000-0000BA0E0000}"/>
    <cellStyle name="Currency 2 4 5 9 3" xfId="3771" xr:uid="{00000000-0005-0000-0000-0000BB0E0000}"/>
    <cellStyle name="Currency 2 4 6" xfId="3772" xr:uid="{00000000-0005-0000-0000-0000BC0E0000}"/>
    <cellStyle name="Currency 2 4 6 2" xfId="3773" xr:uid="{00000000-0005-0000-0000-0000BD0E0000}"/>
    <cellStyle name="Currency 2 4 6 2 2" xfId="3774" xr:uid="{00000000-0005-0000-0000-0000BE0E0000}"/>
    <cellStyle name="Currency 2 4 6 2 3" xfId="3775" xr:uid="{00000000-0005-0000-0000-0000BF0E0000}"/>
    <cellStyle name="Currency 2 4 6 2 3 2" xfId="3776" xr:uid="{00000000-0005-0000-0000-0000C00E0000}"/>
    <cellStyle name="Currency 2 4 6 2 3 3" xfId="3777" xr:uid="{00000000-0005-0000-0000-0000C10E0000}"/>
    <cellStyle name="Currency 2 4 6 2 4" xfId="3778" xr:uid="{00000000-0005-0000-0000-0000C20E0000}"/>
    <cellStyle name="Currency 2 4 6 2 4 2" xfId="3779" xr:uid="{00000000-0005-0000-0000-0000C30E0000}"/>
    <cellStyle name="Currency 2 4 6 2 4 2 2" xfId="3780" xr:uid="{00000000-0005-0000-0000-0000C40E0000}"/>
    <cellStyle name="Currency 2 4 6 2 4 3" xfId="3781" xr:uid="{00000000-0005-0000-0000-0000C50E0000}"/>
    <cellStyle name="Currency 2 4 6 2 5" xfId="3782" xr:uid="{00000000-0005-0000-0000-0000C60E0000}"/>
    <cellStyle name="Currency 2 4 6 2 5 2" xfId="3783" xr:uid="{00000000-0005-0000-0000-0000C70E0000}"/>
    <cellStyle name="Currency 2 4 6 2 5 2 2" xfId="3784" xr:uid="{00000000-0005-0000-0000-0000C80E0000}"/>
    <cellStyle name="Currency 2 4 6 2 5 3" xfId="3785" xr:uid="{00000000-0005-0000-0000-0000C90E0000}"/>
    <cellStyle name="Currency 2 4 6 2 6" xfId="3786" xr:uid="{00000000-0005-0000-0000-0000CA0E0000}"/>
    <cellStyle name="Currency 2 4 6 2 6 2" xfId="3787" xr:uid="{00000000-0005-0000-0000-0000CB0E0000}"/>
    <cellStyle name="Currency 2 4 6 2 6 2 2" xfId="3788" xr:uid="{00000000-0005-0000-0000-0000CC0E0000}"/>
    <cellStyle name="Currency 2 4 6 2 6 3" xfId="3789" xr:uid="{00000000-0005-0000-0000-0000CD0E0000}"/>
    <cellStyle name="Currency 2 4 6 2 7" xfId="3790" xr:uid="{00000000-0005-0000-0000-0000CE0E0000}"/>
    <cellStyle name="Currency 2 4 6 2 7 2" xfId="3791" xr:uid="{00000000-0005-0000-0000-0000CF0E0000}"/>
    <cellStyle name="Currency 2 4 6 2 8" xfId="3792" xr:uid="{00000000-0005-0000-0000-0000D00E0000}"/>
    <cellStyle name="Currency 2 4 6 2 8 2" xfId="3793" xr:uid="{00000000-0005-0000-0000-0000D10E0000}"/>
    <cellStyle name="Currency 2 4 6 2 9" xfId="3794" xr:uid="{00000000-0005-0000-0000-0000D20E0000}"/>
    <cellStyle name="Currency 2 4 6 3" xfId="3795" xr:uid="{00000000-0005-0000-0000-0000D30E0000}"/>
    <cellStyle name="Currency 2 4 6 3 2" xfId="3796" xr:uid="{00000000-0005-0000-0000-0000D40E0000}"/>
    <cellStyle name="Currency 2 4 6 3 3" xfId="3797" xr:uid="{00000000-0005-0000-0000-0000D50E0000}"/>
    <cellStyle name="Currency 2 4 6 3 3 2" xfId="3798" xr:uid="{00000000-0005-0000-0000-0000D60E0000}"/>
    <cellStyle name="Currency 2 4 6 3 3 3" xfId="3799" xr:uid="{00000000-0005-0000-0000-0000D70E0000}"/>
    <cellStyle name="Currency 2 4 6 3 4" xfId="3800" xr:uid="{00000000-0005-0000-0000-0000D80E0000}"/>
    <cellStyle name="Currency 2 4 6 3 4 2" xfId="3801" xr:uid="{00000000-0005-0000-0000-0000D90E0000}"/>
    <cellStyle name="Currency 2 4 6 3 4 2 2" xfId="3802" xr:uid="{00000000-0005-0000-0000-0000DA0E0000}"/>
    <cellStyle name="Currency 2 4 6 3 4 3" xfId="3803" xr:uid="{00000000-0005-0000-0000-0000DB0E0000}"/>
    <cellStyle name="Currency 2 4 6 3 5" xfId="3804" xr:uid="{00000000-0005-0000-0000-0000DC0E0000}"/>
    <cellStyle name="Currency 2 4 6 3 5 2" xfId="3805" xr:uid="{00000000-0005-0000-0000-0000DD0E0000}"/>
    <cellStyle name="Currency 2 4 6 3 5 2 2" xfId="3806" xr:uid="{00000000-0005-0000-0000-0000DE0E0000}"/>
    <cellStyle name="Currency 2 4 6 3 5 3" xfId="3807" xr:uid="{00000000-0005-0000-0000-0000DF0E0000}"/>
    <cellStyle name="Currency 2 4 6 3 6" xfId="3808" xr:uid="{00000000-0005-0000-0000-0000E00E0000}"/>
    <cellStyle name="Currency 2 4 6 3 6 2" xfId="3809" xr:uid="{00000000-0005-0000-0000-0000E10E0000}"/>
    <cellStyle name="Currency 2 4 6 3 6 2 2" xfId="3810" xr:uid="{00000000-0005-0000-0000-0000E20E0000}"/>
    <cellStyle name="Currency 2 4 6 3 6 3" xfId="3811" xr:uid="{00000000-0005-0000-0000-0000E30E0000}"/>
    <cellStyle name="Currency 2 4 6 3 7" xfId="3812" xr:uid="{00000000-0005-0000-0000-0000E40E0000}"/>
    <cellStyle name="Currency 2 4 6 3 7 2" xfId="3813" xr:uid="{00000000-0005-0000-0000-0000E50E0000}"/>
    <cellStyle name="Currency 2 4 6 3 8" xfId="3814" xr:uid="{00000000-0005-0000-0000-0000E60E0000}"/>
    <cellStyle name="Currency 2 4 6 3 8 2" xfId="3815" xr:uid="{00000000-0005-0000-0000-0000E70E0000}"/>
    <cellStyle name="Currency 2 4 6 3 9" xfId="3816" xr:uid="{00000000-0005-0000-0000-0000E80E0000}"/>
    <cellStyle name="Currency 2 4 6 4" xfId="3817" xr:uid="{00000000-0005-0000-0000-0000E90E0000}"/>
    <cellStyle name="Currency 2 4 6 4 2" xfId="3818" xr:uid="{00000000-0005-0000-0000-0000EA0E0000}"/>
    <cellStyle name="Currency 2 4 6 4 3" xfId="3819" xr:uid="{00000000-0005-0000-0000-0000EB0E0000}"/>
    <cellStyle name="Currency 2 4 6 4 3 2" xfId="3820" xr:uid="{00000000-0005-0000-0000-0000EC0E0000}"/>
    <cellStyle name="Currency 2 4 6 4 3 2 2" xfId="3821" xr:uid="{00000000-0005-0000-0000-0000ED0E0000}"/>
    <cellStyle name="Currency 2 4 6 4 3 3" xfId="3822" xr:uid="{00000000-0005-0000-0000-0000EE0E0000}"/>
    <cellStyle name="Currency 2 4 6 4 4" xfId="3823" xr:uid="{00000000-0005-0000-0000-0000EF0E0000}"/>
    <cellStyle name="Currency 2 4 6 4 4 2" xfId="3824" xr:uid="{00000000-0005-0000-0000-0000F00E0000}"/>
    <cellStyle name="Currency 2 4 6 4 4 2 2" xfId="3825" xr:uid="{00000000-0005-0000-0000-0000F10E0000}"/>
    <cellStyle name="Currency 2 4 6 4 4 3" xfId="3826" xr:uid="{00000000-0005-0000-0000-0000F20E0000}"/>
    <cellStyle name="Currency 2 4 6 4 5" xfId="3827" xr:uid="{00000000-0005-0000-0000-0000F30E0000}"/>
    <cellStyle name="Currency 2 4 6 4 5 2" xfId="3828" xr:uid="{00000000-0005-0000-0000-0000F40E0000}"/>
    <cellStyle name="Currency 2 4 6 4 5 2 2" xfId="3829" xr:uid="{00000000-0005-0000-0000-0000F50E0000}"/>
    <cellStyle name="Currency 2 4 6 4 5 3" xfId="3830" xr:uid="{00000000-0005-0000-0000-0000F60E0000}"/>
    <cellStyle name="Currency 2 4 6 4 6" xfId="3831" xr:uid="{00000000-0005-0000-0000-0000F70E0000}"/>
    <cellStyle name="Currency 2 4 6 4 6 2" xfId="3832" xr:uid="{00000000-0005-0000-0000-0000F80E0000}"/>
    <cellStyle name="Currency 2 4 6 4 7" xfId="3833" xr:uid="{00000000-0005-0000-0000-0000F90E0000}"/>
    <cellStyle name="Currency 2 4 6 4 7 2" xfId="3834" xr:uid="{00000000-0005-0000-0000-0000FA0E0000}"/>
    <cellStyle name="Currency 2 4 6 4 8" xfId="3835" xr:uid="{00000000-0005-0000-0000-0000FB0E0000}"/>
    <cellStyle name="Currency 2 4 6 4 9" xfId="3836" xr:uid="{00000000-0005-0000-0000-0000FC0E0000}"/>
    <cellStyle name="Currency 2 4 6 5" xfId="3837" xr:uid="{00000000-0005-0000-0000-0000FD0E0000}"/>
    <cellStyle name="Currency 2 4 6 5 2" xfId="3838" xr:uid="{00000000-0005-0000-0000-0000FE0E0000}"/>
    <cellStyle name="Currency 2 4 6 5 3" xfId="3839" xr:uid="{00000000-0005-0000-0000-0000FF0E0000}"/>
    <cellStyle name="Currency 2 4 6 6" xfId="3840" xr:uid="{00000000-0005-0000-0000-0000000F0000}"/>
    <cellStyle name="Currency 2 4 6 6 2" xfId="3841" xr:uid="{00000000-0005-0000-0000-0000010F0000}"/>
    <cellStyle name="Currency 2 4 6 6 2 2" xfId="3842" xr:uid="{00000000-0005-0000-0000-0000020F0000}"/>
    <cellStyle name="Currency 2 4 6 6 2 2 2" xfId="3843" xr:uid="{00000000-0005-0000-0000-0000030F0000}"/>
    <cellStyle name="Currency 2 4 6 6 2 3" xfId="3844" xr:uid="{00000000-0005-0000-0000-0000040F0000}"/>
    <cellStyle name="Currency 2 4 6 6 3" xfId="3845" xr:uid="{00000000-0005-0000-0000-0000050F0000}"/>
    <cellStyle name="Currency 2 4 6 6 3 2" xfId="3846" xr:uid="{00000000-0005-0000-0000-0000060F0000}"/>
    <cellStyle name="Currency 2 4 6 6 3 2 2" xfId="3847" xr:uid="{00000000-0005-0000-0000-0000070F0000}"/>
    <cellStyle name="Currency 2 4 6 6 3 3" xfId="3848" xr:uid="{00000000-0005-0000-0000-0000080F0000}"/>
    <cellStyle name="Currency 2 4 6 6 4" xfId="3849" xr:uid="{00000000-0005-0000-0000-0000090F0000}"/>
    <cellStyle name="Currency 2 4 6 6 4 2" xfId="3850" xr:uid="{00000000-0005-0000-0000-00000A0F0000}"/>
    <cellStyle name="Currency 2 4 6 6 4 2 2" xfId="3851" xr:uid="{00000000-0005-0000-0000-00000B0F0000}"/>
    <cellStyle name="Currency 2 4 6 6 4 3" xfId="3852" xr:uid="{00000000-0005-0000-0000-00000C0F0000}"/>
    <cellStyle name="Currency 2 4 6 6 5" xfId="3853" xr:uid="{00000000-0005-0000-0000-00000D0F0000}"/>
    <cellStyle name="Currency 2 4 6 6 5 2" xfId="3854" xr:uid="{00000000-0005-0000-0000-00000E0F0000}"/>
    <cellStyle name="Currency 2 4 6 6 6" xfId="3855" xr:uid="{00000000-0005-0000-0000-00000F0F0000}"/>
    <cellStyle name="Currency 2 4 6 6 6 2" xfId="3856" xr:uid="{00000000-0005-0000-0000-0000100F0000}"/>
    <cellStyle name="Currency 2 4 6 6 7" xfId="3857" xr:uid="{00000000-0005-0000-0000-0000110F0000}"/>
    <cellStyle name="Currency 2 4 6 7" xfId="3858" xr:uid="{00000000-0005-0000-0000-0000120F0000}"/>
    <cellStyle name="Currency 2 4 6 7 2" xfId="3859" xr:uid="{00000000-0005-0000-0000-0000130F0000}"/>
    <cellStyle name="Currency 2 4 6 7 2 2" xfId="3860" xr:uid="{00000000-0005-0000-0000-0000140F0000}"/>
    <cellStyle name="Currency 2 4 6 7 3" xfId="3861" xr:uid="{00000000-0005-0000-0000-0000150F0000}"/>
    <cellStyle name="Currency 2 4 6 8" xfId="3862" xr:uid="{00000000-0005-0000-0000-0000160F0000}"/>
    <cellStyle name="Currency 2 4 6 8 2" xfId="3863" xr:uid="{00000000-0005-0000-0000-0000170F0000}"/>
    <cellStyle name="Currency 2 4 6 8 2 2" xfId="3864" xr:uid="{00000000-0005-0000-0000-0000180F0000}"/>
    <cellStyle name="Currency 2 4 6 8 3" xfId="3865" xr:uid="{00000000-0005-0000-0000-0000190F0000}"/>
    <cellStyle name="Currency 2 4 7" xfId="3866" xr:uid="{00000000-0005-0000-0000-00001A0F0000}"/>
    <cellStyle name="Currency 2 4 7 10" xfId="3867" xr:uid="{00000000-0005-0000-0000-00001B0F0000}"/>
    <cellStyle name="Currency 2 4 7 2" xfId="3868" xr:uid="{00000000-0005-0000-0000-00001C0F0000}"/>
    <cellStyle name="Currency 2 4 7 2 2" xfId="3869" xr:uid="{00000000-0005-0000-0000-00001D0F0000}"/>
    <cellStyle name="Currency 2 4 7 2 3" xfId="3870" xr:uid="{00000000-0005-0000-0000-00001E0F0000}"/>
    <cellStyle name="Currency 2 4 7 2 3 2" xfId="3871" xr:uid="{00000000-0005-0000-0000-00001F0F0000}"/>
    <cellStyle name="Currency 2 4 7 2 3 3" xfId="3872" xr:uid="{00000000-0005-0000-0000-0000200F0000}"/>
    <cellStyle name="Currency 2 4 7 2 4" xfId="3873" xr:uid="{00000000-0005-0000-0000-0000210F0000}"/>
    <cellStyle name="Currency 2 4 7 2 4 2" xfId="3874" xr:uid="{00000000-0005-0000-0000-0000220F0000}"/>
    <cellStyle name="Currency 2 4 7 2 4 2 2" xfId="3875" xr:uid="{00000000-0005-0000-0000-0000230F0000}"/>
    <cellStyle name="Currency 2 4 7 2 4 3" xfId="3876" xr:uid="{00000000-0005-0000-0000-0000240F0000}"/>
    <cellStyle name="Currency 2 4 7 2 5" xfId="3877" xr:uid="{00000000-0005-0000-0000-0000250F0000}"/>
    <cellStyle name="Currency 2 4 7 2 5 2" xfId="3878" xr:uid="{00000000-0005-0000-0000-0000260F0000}"/>
    <cellStyle name="Currency 2 4 7 2 5 2 2" xfId="3879" xr:uid="{00000000-0005-0000-0000-0000270F0000}"/>
    <cellStyle name="Currency 2 4 7 2 5 3" xfId="3880" xr:uid="{00000000-0005-0000-0000-0000280F0000}"/>
    <cellStyle name="Currency 2 4 7 2 6" xfId="3881" xr:uid="{00000000-0005-0000-0000-0000290F0000}"/>
    <cellStyle name="Currency 2 4 7 2 6 2" xfId="3882" xr:uid="{00000000-0005-0000-0000-00002A0F0000}"/>
    <cellStyle name="Currency 2 4 7 2 6 2 2" xfId="3883" xr:uid="{00000000-0005-0000-0000-00002B0F0000}"/>
    <cellStyle name="Currency 2 4 7 2 6 3" xfId="3884" xr:uid="{00000000-0005-0000-0000-00002C0F0000}"/>
    <cellStyle name="Currency 2 4 7 2 7" xfId="3885" xr:uid="{00000000-0005-0000-0000-00002D0F0000}"/>
    <cellStyle name="Currency 2 4 7 2 7 2" xfId="3886" xr:uid="{00000000-0005-0000-0000-00002E0F0000}"/>
    <cellStyle name="Currency 2 4 7 2 8" xfId="3887" xr:uid="{00000000-0005-0000-0000-00002F0F0000}"/>
    <cellStyle name="Currency 2 4 7 2 8 2" xfId="3888" xr:uid="{00000000-0005-0000-0000-0000300F0000}"/>
    <cellStyle name="Currency 2 4 7 2 9" xfId="3889" xr:uid="{00000000-0005-0000-0000-0000310F0000}"/>
    <cellStyle name="Currency 2 4 7 3" xfId="3890" xr:uid="{00000000-0005-0000-0000-0000320F0000}"/>
    <cellStyle name="Currency 2 4 7 4" xfId="3891" xr:uid="{00000000-0005-0000-0000-0000330F0000}"/>
    <cellStyle name="Currency 2 4 7 4 2" xfId="3892" xr:uid="{00000000-0005-0000-0000-0000340F0000}"/>
    <cellStyle name="Currency 2 4 7 4 3" xfId="3893" xr:uid="{00000000-0005-0000-0000-0000350F0000}"/>
    <cellStyle name="Currency 2 4 7 5" xfId="3894" xr:uid="{00000000-0005-0000-0000-0000360F0000}"/>
    <cellStyle name="Currency 2 4 7 5 2" xfId="3895" xr:uid="{00000000-0005-0000-0000-0000370F0000}"/>
    <cellStyle name="Currency 2 4 7 5 2 2" xfId="3896" xr:uid="{00000000-0005-0000-0000-0000380F0000}"/>
    <cellStyle name="Currency 2 4 7 5 3" xfId="3897" xr:uid="{00000000-0005-0000-0000-0000390F0000}"/>
    <cellStyle name="Currency 2 4 7 6" xfId="3898" xr:uid="{00000000-0005-0000-0000-00003A0F0000}"/>
    <cellStyle name="Currency 2 4 7 6 2" xfId="3899" xr:uid="{00000000-0005-0000-0000-00003B0F0000}"/>
    <cellStyle name="Currency 2 4 7 6 2 2" xfId="3900" xr:uid="{00000000-0005-0000-0000-00003C0F0000}"/>
    <cellStyle name="Currency 2 4 7 6 3" xfId="3901" xr:uid="{00000000-0005-0000-0000-00003D0F0000}"/>
    <cellStyle name="Currency 2 4 7 7" xfId="3902" xr:uid="{00000000-0005-0000-0000-00003E0F0000}"/>
    <cellStyle name="Currency 2 4 7 7 2" xfId="3903" xr:uid="{00000000-0005-0000-0000-00003F0F0000}"/>
    <cellStyle name="Currency 2 4 7 7 2 2" xfId="3904" xr:uid="{00000000-0005-0000-0000-0000400F0000}"/>
    <cellStyle name="Currency 2 4 7 7 3" xfId="3905" xr:uid="{00000000-0005-0000-0000-0000410F0000}"/>
    <cellStyle name="Currency 2 4 7 8" xfId="3906" xr:uid="{00000000-0005-0000-0000-0000420F0000}"/>
    <cellStyle name="Currency 2 4 7 8 2" xfId="3907" xr:uid="{00000000-0005-0000-0000-0000430F0000}"/>
    <cellStyle name="Currency 2 4 7 9" xfId="3908" xr:uid="{00000000-0005-0000-0000-0000440F0000}"/>
    <cellStyle name="Currency 2 4 7 9 2" xfId="3909" xr:uid="{00000000-0005-0000-0000-0000450F0000}"/>
    <cellStyle name="Currency 2 4 8" xfId="3910" xr:uid="{00000000-0005-0000-0000-0000460F0000}"/>
    <cellStyle name="Currency 2 4 8 2" xfId="3911" xr:uid="{00000000-0005-0000-0000-0000470F0000}"/>
    <cellStyle name="Currency 2 4 8 2 10" xfId="3912" xr:uid="{00000000-0005-0000-0000-0000480F0000}"/>
    <cellStyle name="Currency 2 4 8 2 2" xfId="3913" xr:uid="{00000000-0005-0000-0000-0000490F0000}"/>
    <cellStyle name="Currency 2 4 8 2 3" xfId="3914" xr:uid="{00000000-0005-0000-0000-00004A0F0000}"/>
    <cellStyle name="Currency 2 4 8 2 4" xfId="3915" xr:uid="{00000000-0005-0000-0000-00004B0F0000}"/>
    <cellStyle name="Currency 2 4 8 2 4 2" xfId="3916" xr:uid="{00000000-0005-0000-0000-00004C0F0000}"/>
    <cellStyle name="Currency 2 4 8 2 4 2 2" xfId="3917" xr:uid="{00000000-0005-0000-0000-00004D0F0000}"/>
    <cellStyle name="Currency 2 4 8 2 4 3" xfId="3918" xr:uid="{00000000-0005-0000-0000-00004E0F0000}"/>
    <cellStyle name="Currency 2 4 8 2 5" xfId="3919" xr:uid="{00000000-0005-0000-0000-00004F0F0000}"/>
    <cellStyle name="Currency 2 4 8 2 5 2" xfId="3920" xr:uid="{00000000-0005-0000-0000-0000500F0000}"/>
    <cellStyle name="Currency 2 4 8 2 5 2 2" xfId="3921" xr:uid="{00000000-0005-0000-0000-0000510F0000}"/>
    <cellStyle name="Currency 2 4 8 2 5 3" xfId="3922" xr:uid="{00000000-0005-0000-0000-0000520F0000}"/>
    <cellStyle name="Currency 2 4 8 2 6" xfId="3923" xr:uid="{00000000-0005-0000-0000-0000530F0000}"/>
    <cellStyle name="Currency 2 4 8 2 6 2" xfId="3924" xr:uid="{00000000-0005-0000-0000-0000540F0000}"/>
    <cellStyle name="Currency 2 4 8 2 6 2 2" xfId="3925" xr:uid="{00000000-0005-0000-0000-0000550F0000}"/>
    <cellStyle name="Currency 2 4 8 2 6 3" xfId="3926" xr:uid="{00000000-0005-0000-0000-0000560F0000}"/>
    <cellStyle name="Currency 2 4 8 2 7" xfId="3927" xr:uid="{00000000-0005-0000-0000-0000570F0000}"/>
    <cellStyle name="Currency 2 4 8 2 7 2" xfId="3928" xr:uid="{00000000-0005-0000-0000-0000580F0000}"/>
    <cellStyle name="Currency 2 4 8 2 8" xfId="3929" xr:uid="{00000000-0005-0000-0000-0000590F0000}"/>
    <cellStyle name="Currency 2 4 8 2 8 2" xfId="3930" xr:uid="{00000000-0005-0000-0000-00005A0F0000}"/>
    <cellStyle name="Currency 2 4 8 2 9" xfId="3931" xr:uid="{00000000-0005-0000-0000-00005B0F0000}"/>
    <cellStyle name="Currency 2 4 8 3" xfId="3932" xr:uid="{00000000-0005-0000-0000-00005C0F0000}"/>
    <cellStyle name="Currency 2 4 8 4" xfId="3933" xr:uid="{00000000-0005-0000-0000-00005D0F0000}"/>
    <cellStyle name="Currency 2 4 8 4 2" xfId="3934" xr:uid="{00000000-0005-0000-0000-00005E0F0000}"/>
    <cellStyle name="Currency 2 4 8 4 2 2" xfId="3935" xr:uid="{00000000-0005-0000-0000-00005F0F0000}"/>
    <cellStyle name="Currency 2 4 8 4 3" xfId="3936" xr:uid="{00000000-0005-0000-0000-0000600F0000}"/>
    <cellStyle name="Currency 2 4 8 5" xfId="3937" xr:uid="{00000000-0005-0000-0000-0000610F0000}"/>
    <cellStyle name="Currency 2 4 8 5 2" xfId="3938" xr:uid="{00000000-0005-0000-0000-0000620F0000}"/>
    <cellStyle name="Currency 2 4 8 5 2 2" xfId="3939" xr:uid="{00000000-0005-0000-0000-0000630F0000}"/>
    <cellStyle name="Currency 2 4 8 5 3" xfId="3940" xr:uid="{00000000-0005-0000-0000-0000640F0000}"/>
    <cellStyle name="Currency 2 4 9" xfId="3941" xr:uid="{00000000-0005-0000-0000-0000650F0000}"/>
    <cellStyle name="Currency 2 4 9 2" xfId="3942" xr:uid="{00000000-0005-0000-0000-0000660F0000}"/>
    <cellStyle name="Currency 2 4 9 3" xfId="3943" xr:uid="{00000000-0005-0000-0000-0000670F0000}"/>
    <cellStyle name="Currency 2 4 9 3 2" xfId="3944" xr:uid="{00000000-0005-0000-0000-0000680F0000}"/>
    <cellStyle name="Currency 2 4 9 3 3" xfId="3945" xr:uid="{00000000-0005-0000-0000-0000690F0000}"/>
    <cellStyle name="Currency 2 4 9 4" xfId="3946" xr:uid="{00000000-0005-0000-0000-00006A0F0000}"/>
    <cellStyle name="Currency 2 4 9 4 2" xfId="3947" xr:uid="{00000000-0005-0000-0000-00006B0F0000}"/>
    <cellStyle name="Currency 2 4 9 4 2 2" xfId="3948" xr:uid="{00000000-0005-0000-0000-00006C0F0000}"/>
    <cellStyle name="Currency 2 4 9 4 3" xfId="3949" xr:uid="{00000000-0005-0000-0000-00006D0F0000}"/>
    <cellStyle name="Currency 2 4 9 5" xfId="3950" xr:uid="{00000000-0005-0000-0000-00006E0F0000}"/>
    <cellStyle name="Currency 2 4 9 5 2" xfId="3951" xr:uid="{00000000-0005-0000-0000-00006F0F0000}"/>
    <cellStyle name="Currency 2 4 9 5 2 2" xfId="3952" xr:uid="{00000000-0005-0000-0000-0000700F0000}"/>
    <cellStyle name="Currency 2 4 9 5 3" xfId="3953" xr:uid="{00000000-0005-0000-0000-0000710F0000}"/>
    <cellStyle name="Currency 2 4 9 6" xfId="3954" xr:uid="{00000000-0005-0000-0000-0000720F0000}"/>
    <cellStyle name="Currency 2 4 9 6 2" xfId="3955" xr:uid="{00000000-0005-0000-0000-0000730F0000}"/>
    <cellStyle name="Currency 2 4 9 6 2 2" xfId="3956" xr:uid="{00000000-0005-0000-0000-0000740F0000}"/>
    <cellStyle name="Currency 2 4 9 6 3" xfId="3957" xr:uid="{00000000-0005-0000-0000-0000750F0000}"/>
    <cellStyle name="Currency 2 4 9 7" xfId="3958" xr:uid="{00000000-0005-0000-0000-0000760F0000}"/>
    <cellStyle name="Currency 2 4 9 7 2" xfId="3959" xr:uid="{00000000-0005-0000-0000-0000770F0000}"/>
    <cellStyle name="Currency 2 4 9 8" xfId="3960" xr:uid="{00000000-0005-0000-0000-0000780F0000}"/>
    <cellStyle name="Currency 2 4 9 8 2" xfId="3961" xr:uid="{00000000-0005-0000-0000-0000790F0000}"/>
    <cellStyle name="Currency 2 4 9 9" xfId="3962" xr:uid="{00000000-0005-0000-0000-00007A0F0000}"/>
    <cellStyle name="Currency 2 5" xfId="3963" xr:uid="{00000000-0005-0000-0000-00007B0F0000}"/>
    <cellStyle name="Currency 2 5 10" xfId="3964" xr:uid="{00000000-0005-0000-0000-00007C0F0000}"/>
    <cellStyle name="Currency 2 5 10 2" xfId="3965" xr:uid="{00000000-0005-0000-0000-00007D0F0000}"/>
    <cellStyle name="Currency 2 5 10 3" xfId="3966" xr:uid="{00000000-0005-0000-0000-00007E0F0000}"/>
    <cellStyle name="Currency 2 5 11" xfId="3967" xr:uid="{00000000-0005-0000-0000-00007F0F0000}"/>
    <cellStyle name="Currency 2 5 12" xfId="3968" xr:uid="{00000000-0005-0000-0000-0000800F0000}"/>
    <cellStyle name="Currency 2 5 12 2" xfId="3969" xr:uid="{00000000-0005-0000-0000-0000810F0000}"/>
    <cellStyle name="Currency 2 5 12 2 2" xfId="3970" xr:uid="{00000000-0005-0000-0000-0000820F0000}"/>
    <cellStyle name="Currency 2 5 12 3" xfId="3971" xr:uid="{00000000-0005-0000-0000-0000830F0000}"/>
    <cellStyle name="Currency 2 5 12 4" xfId="3972" xr:uid="{00000000-0005-0000-0000-0000840F0000}"/>
    <cellStyle name="Currency 2 5 13" xfId="3973" xr:uid="{00000000-0005-0000-0000-0000850F0000}"/>
    <cellStyle name="Currency 2 5 13 2" xfId="3974" xr:uid="{00000000-0005-0000-0000-0000860F0000}"/>
    <cellStyle name="Currency 2 5 13 2 2" xfId="3975" xr:uid="{00000000-0005-0000-0000-0000870F0000}"/>
    <cellStyle name="Currency 2 5 13 3" xfId="3976" xr:uid="{00000000-0005-0000-0000-0000880F0000}"/>
    <cellStyle name="Currency 2 5 14" xfId="3977" xr:uid="{00000000-0005-0000-0000-0000890F0000}"/>
    <cellStyle name="Currency 2 5 14 2" xfId="3978" xr:uid="{00000000-0005-0000-0000-00008A0F0000}"/>
    <cellStyle name="Currency 2 5 14 2 2" xfId="3979" xr:uid="{00000000-0005-0000-0000-00008B0F0000}"/>
    <cellStyle name="Currency 2 5 14 3" xfId="3980" xr:uid="{00000000-0005-0000-0000-00008C0F0000}"/>
    <cellStyle name="Currency 2 5 15" xfId="3981" xr:uid="{00000000-0005-0000-0000-00008D0F0000}"/>
    <cellStyle name="Currency 2 5 15 2" xfId="3982" xr:uid="{00000000-0005-0000-0000-00008E0F0000}"/>
    <cellStyle name="Currency 2 5 16" xfId="3983" xr:uid="{00000000-0005-0000-0000-00008F0F0000}"/>
    <cellStyle name="Currency 2 5 16 2" xfId="3984" xr:uid="{00000000-0005-0000-0000-0000900F0000}"/>
    <cellStyle name="Currency 2 5 17" xfId="3985" xr:uid="{00000000-0005-0000-0000-0000910F0000}"/>
    <cellStyle name="Currency 2 5 18" xfId="3986" xr:uid="{00000000-0005-0000-0000-0000920F0000}"/>
    <cellStyle name="Currency 2 5 19" xfId="3987" xr:uid="{00000000-0005-0000-0000-0000930F0000}"/>
    <cellStyle name="Currency 2 5 2" xfId="3988" xr:uid="{00000000-0005-0000-0000-0000940F0000}"/>
    <cellStyle name="Currency 2 5 2 10" xfId="3989" xr:uid="{00000000-0005-0000-0000-0000950F0000}"/>
    <cellStyle name="Currency 2 5 2 10 2" xfId="3990" xr:uid="{00000000-0005-0000-0000-0000960F0000}"/>
    <cellStyle name="Currency 2 5 2 10 2 2" xfId="3991" xr:uid="{00000000-0005-0000-0000-0000970F0000}"/>
    <cellStyle name="Currency 2 5 2 10 3" xfId="3992" xr:uid="{00000000-0005-0000-0000-0000980F0000}"/>
    <cellStyle name="Currency 2 5 2 10 4" xfId="3993" xr:uid="{00000000-0005-0000-0000-0000990F0000}"/>
    <cellStyle name="Currency 2 5 2 11" xfId="3994" xr:uid="{00000000-0005-0000-0000-00009A0F0000}"/>
    <cellStyle name="Currency 2 5 2 11 2" xfId="3995" xr:uid="{00000000-0005-0000-0000-00009B0F0000}"/>
    <cellStyle name="Currency 2 5 2 11 2 2" xfId="3996" xr:uid="{00000000-0005-0000-0000-00009C0F0000}"/>
    <cellStyle name="Currency 2 5 2 11 3" xfId="3997" xr:uid="{00000000-0005-0000-0000-00009D0F0000}"/>
    <cellStyle name="Currency 2 5 2 12" xfId="3998" xr:uid="{00000000-0005-0000-0000-00009E0F0000}"/>
    <cellStyle name="Currency 2 5 2 12 2" xfId="3999" xr:uid="{00000000-0005-0000-0000-00009F0F0000}"/>
    <cellStyle name="Currency 2 5 2 12 2 2" xfId="4000" xr:uid="{00000000-0005-0000-0000-0000A00F0000}"/>
    <cellStyle name="Currency 2 5 2 12 3" xfId="4001" xr:uid="{00000000-0005-0000-0000-0000A10F0000}"/>
    <cellStyle name="Currency 2 5 2 13" xfId="4002" xr:uid="{00000000-0005-0000-0000-0000A20F0000}"/>
    <cellStyle name="Currency 2 5 2 13 2" xfId="4003" xr:uid="{00000000-0005-0000-0000-0000A30F0000}"/>
    <cellStyle name="Currency 2 5 2 14" xfId="4004" xr:uid="{00000000-0005-0000-0000-0000A40F0000}"/>
    <cellStyle name="Currency 2 5 2 14 2" xfId="4005" xr:uid="{00000000-0005-0000-0000-0000A50F0000}"/>
    <cellStyle name="Currency 2 5 2 15" xfId="4006" xr:uid="{00000000-0005-0000-0000-0000A60F0000}"/>
    <cellStyle name="Currency 2 5 2 16" xfId="4007" xr:uid="{00000000-0005-0000-0000-0000A70F0000}"/>
    <cellStyle name="Currency 2 5 2 17" xfId="4008" xr:uid="{00000000-0005-0000-0000-0000A80F0000}"/>
    <cellStyle name="Currency 2 5 2 2" xfId="4009" xr:uid="{00000000-0005-0000-0000-0000A90F0000}"/>
    <cellStyle name="Currency 2 5 2 2 10" xfId="4010" xr:uid="{00000000-0005-0000-0000-0000AA0F0000}"/>
    <cellStyle name="Currency 2 5 2 2 10 2" xfId="4011" xr:uid="{00000000-0005-0000-0000-0000AB0F0000}"/>
    <cellStyle name="Currency 2 5 2 2 10 2 2" xfId="4012" xr:uid="{00000000-0005-0000-0000-0000AC0F0000}"/>
    <cellStyle name="Currency 2 5 2 2 10 3" xfId="4013" xr:uid="{00000000-0005-0000-0000-0000AD0F0000}"/>
    <cellStyle name="Currency 2 5 2 2 11" xfId="4014" xr:uid="{00000000-0005-0000-0000-0000AE0F0000}"/>
    <cellStyle name="Currency 2 5 2 2 11 2" xfId="4015" xr:uid="{00000000-0005-0000-0000-0000AF0F0000}"/>
    <cellStyle name="Currency 2 5 2 2 12" xfId="4016" xr:uid="{00000000-0005-0000-0000-0000B00F0000}"/>
    <cellStyle name="Currency 2 5 2 2 12 2" xfId="4017" xr:uid="{00000000-0005-0000-0000-0000B10F0000}"/>
    <cellStyle name="Currency 2 5 2 2 13" xfId="4018" xr:uid="{00000000-0005-0000-0000-0000B20F0000}"/>
    <cellStyle name="Currency 2 5 2 2 14" xfId="4019" xr:uid="{00000000-0005-0000-0000-0000B30F0000}"/>
    <cellStyle name="Currency 2 5 2 2 15" xfId="4020" xr:uid="{00000000-0005-0000-0000-0000B40F0000}"/>
    <cellStyle name="Currency 2 5 2 2 2" xfId="4021" xr:uid="{00000000-0005-0000-0000-0000B50F0000}"/>
    <cellStyle name="Currency 2 5 2 2 2 2" xfId="4022" xr:uid="{00000000-0005-0000-0000-0000B60F0000}"/>
    <cellStyle name="Currency 2 5 2 2 2 2 2" xfId="4023" xr:uid="{00000000-0005-0000-0000-0000B70F0000}"/>
    <cellStyle name="Currency 2 5 2 2 2 2 3" xfId="4024" xr:uid="{00000000-0005-0000-0000-0000B80F0000}"/>
    <cellStyle name="Currency 2 5 2 2 2 2 3 2" xfId="4025" xr:uid="{00000000-0005-0000-0000-0000B90F0000}"/>
    <cellStyle name="Currency 2 5 2 2 2 2 3 3" xfId="4026" xr:uid="{00000000-0005-0000-0000-0000BA0F0000}"/>
    <cellStyle name="Currency 2 5 2 2 2 2 4" xfId="4027" xr:uid="{00000000-0005-0000-0000-0000BB0F0000}"/>
    <cellStyle name="Currency 2 5 2 2 2 2 4 2" xfId="4028" xr:uid="{00000000-0005-0000-0000-0000BC0F0000}"/>
    <cellStyle name="Currency 2 5 2 2 2 2 4 2 2" xfId="4029" xr:uid="{00000000-0005-0000-0000-0000BD0F0000}"/>
    <cellStyle name="Currency 2 5 2 2 2 2 4 3" xfId="4030" xr:uid="{00000000-0005-0000-0000-0000BE0F0000}"/>
    <cellStyle name="Currency 2 5 2 2 2 2 5" xfId="4031" xr:uid="{00000000-0005-0000-0000-0000BF0F0000}"/>
    <cellStyle name="Currency 2 5 2 2 2 2 5 2" xfId="4032" xr:uid="{00000000-0005-0000-0000-0000C00F0000}"/>
    <cellStyle name="Currency 2 5 2 2 2 2 5 2 2" xfId="4033" xr:uid="{00000000-0005-0000-0000-0000C10F0000}"/>
    <cellStyle name="Currency 2 5 2 2 2 2 5 3" xfId="4034" xr:uid="{00000000-0005-0000-0000-0000C20F0000}"/>
    <cellStyle name="Currency 2 5 2 2 2 2 6" xfId="4035" xr:uid="{00000000-0005-0000-0000-0000C30F0000}"/>
    <cellStyle name="Currency 2 5 2 2 2 2 6 2" xfId="4036" xr:uid="{00000000-0005-0000-0000-0000C40F0000}"/>
    <cellStyle name="Currency 2 5 2 2 2 2 6 2 2" xfId="4037" xr:uid="{00000000-0005-0000-0000-0000C50F0000}"/>
    <cellStyle name="Currency 2 5 2 2 2 2 6 3" xfId="4038" xr:uid="{00000000-0005-0000-0000-0000C60F0000}"/>
    <cellStyle name="Currency 2 5 2 2 2 2 7" xfId="4039" xr:uid="{00000000-0005-0000-0000-0000C70F0000}"/>
    <cellStyle name="Currency 2 5 2 2 2 2 7 2" xfId="4040" xr:uid="{00000000-0005-0000-0000-0000C80F0000}"/>
    <cellStyle name="Currency 2 5 2 2 2 2 8" xfId="4041" xr:uid="{00000000-0005-0000-0000-0000C90F0000}"/>
    <cellStyle name="Currency 2 5 2 2 2 2 8 2" xfId="4042" xr:uid="{00000000-0005-0000-0000-0000CA0F0000}"/>
    <cellStyle name="Currency 2 5 2 2 2 2 9" xfId="4043" xr:uid="{00000000-0005-0000-0000-0000CB0F0000}"/>
    <cellStyle name="Currency 2 5 2 2 2 3" xfId="4044" xr:uid="{00000000-0005-0000-0000-0000CC0F0000}"/>
    <cellStyle name="Currency 2 5 2 2 2 3 2" xfId="4045" xr:uid="{00000000-0005-0000-0000-0000CD0F0000}"/>
    <cellStyle name="Currency 2 5 2 2 2 3 3" xfId="4046" xr:uid="{00000000-0005-0000-0000-0000CE0F0000}"/>
    <cellStyle name="Currency 2 5 2 2 2 3 3 2" xfId="4047" xr:uid="{00000000-0005-0000-0000-0000CF0F0000}"/>
    <cellStyle name="Currency 2 5 2 2 2 3 3 3" xfId="4048" xr:uid="{00000000-0005-0000-0000-0000D00F0000}"/>
    <cellStyle name="Currency 2 5 2 2 2 3 4" xfId="4049" xr:uid="{00000000-0005-0000-0000-0000D10F0000}"/>
    <cellStyle name="Currency 2 5 2 2 2 3 4 2" xfId="4050" xr:uid="{00000000-0005-0000-0000-0000D20F0000}"/>
    <cellStyle name="Currency 2 5 2 2 2 3 4 2 2" xfId="4051" xr:uid="{00000000-0005-0000-0000-0000D30F0000}"/>
    <cellStyle name="Currency 2 5 2 2 2 3 4 3" xfId="4052" xr:uid="{00000000-0005-0000-0000-0000D40F0000}"/>
    <cellStyle name="Currency 2 5 2 2 2 3 5" xfId="4053" xr:uid="{00000000-0005-0000-0000-0000D50F0000}"/>
    <cellStyle name="Currency 2 5 2 2 2 3 5 2" xfId="4054" xr:uid="{00000000-0005-0000-0000-0000D60F0000}"/>
    <cellStyle name="Currency 2 5 2 2 2 3 5 2 2" xfId="4055" xr:uid="{00000000-0005-0000-0000-0000D70F0000}"/>
    <cellStyle name="Currency 2 5 2 2 2 3 5 3" xfId="4056" xr:uid="{00000000-0005-0000-0000-0000D80F0000}"/>
    <cellStyle name="Currency 2 5 2 2 2 3 6" xfId="4057" xr:uid="{00000000-0005-0000-0000-0000D90F0000}"/>
    <cellStyle name="Currency 2 5 2 2 2 3 6 2" xfId="4058" xr:uid="{00000000-0005-0000-0000-0000DA0F0000}"/>
    <cellStyle name="Currency 2 5 2 2 2 3 6 2 2" xfId="4059" xr:uid="{00000000-0005-0000-0000-0000DB0F0000}"/>
    <cellStyle name="Currency 2 5 2 2 2 3 6 3" xfId="4060" xr:uid="{00000000-0005-0000-0000-0000DC0F0000}"/>
    <cellStyle name="Currency 2 5 2 2 2 3 7" xfId="4061" xr:uid="{00000000-0005-0000-0000-0000DD0F0000}"/>
    <cellStyle name="Currency 2 5 2 2 2 3 7 2" xfId="4062" xr:uid="{00000000-0005-0000-0000-0000DE0F0000}"/>
    <cellStyle name="Currency 2 5 2 2 2 3 8" xfId="4063" xr:uid="{00000000-0005-0000-0000-0000DF0F0000}"/>
    <cellStyle name="Currency 2 5 2 2 2 3 8 2" xfId="4064" xr:uid="{00000000-0005-0000-0000-0000E00F0000}"/>
    <cellStyle name="Currency 2 5 2 2 2 3 9" xfId="4065" xr:uid="{00000000-0005-0000-0000-0000E10F0000}"/>
    <cellStyle name="Currency 2 5 2 2 2 4" xfId="4066" xr:uid="{00000000-0005-0000-0000-0000E20F0000}"/>
    <cellStyle name="Currency 2 5 2 2 2 4 2" xfId="4067" xr:uid="{00000000-0005-0000-0000-0000E30F0000}"/>
    <cellStyle name="Currency 2 5 2 2 2 4 3" xfId="4068" xr:uid="{00000000-0005-0000-0000-0000E40F0000}"/>
    <cellStyle name="Currency 2 5 2 2 2 4 3 2" xfId="4069" xr:uid="{00000000-0005-0000-0000-0000E50F0000}"/>
    <cellStyle name="Currency 2 5 2 2 2 4 3 2 2" xfId="4070" xr:uid="{00000000-0005-0000-0000-0000E60F0000}"/>
    <cellStyle name="Currency 2 5 2 2 2 4 3 3" xfId="4071" xr:uid="{00000000-0005-0000-0000-0000E70F0000}"/>
    <cellStyle name="Currency 2 5 2 2 2 4 4" xfId="4072" xr:uid="{00000000-0005-0000-0000-0000E80F0000}"/>
    <cellStyle name="Currency 2 5 2 2 2 4 4 2" xfId="4073" xr:uid="{00000000-0005-0000-0000-0000E90F0000}"/>
    <cellStyle name="Currency 2 5 2 2 2 4 4 2 2" xfId="4074" xr:uid="{00000000-0005-0000-0000-0000EA0F0000}"/>
    <cellStyle name="Currency 2 5 2 2 2 4 4 3" xfId="4075" xr:uid="{00000000-0005-0000-0000-0000EB0F0000}"/>
    <cellStyle name="Currency 2 5 2 2 2 4 5" xfId="4076" xr:uid="{00000000-0005-0000-0000-0000EC0F0000}"/>
    <cellStyle name="Currency 2 5 2 2 2 4 5 2" xfId="4077" xr:uid="{00000000-0005-0000-0000-0000ED0F0000}"/>
    <cellStyle name="Currency 2 5 2 2 2 4 5 2 2" xfId="4078" xr:uid="{00000000-0005-0000-0000-0000EE0F0000}"/>
    <cellStyle name="Currency 2 5 2 2 2 4 5 3" xfId="4079" xr:uid="{00000000-0005-0000-0000-0000EF0F0000}"/>
    <cellStyle name="Currency 2 5 2 2 2 4 6" xfId="4080" xr:uid="{00000000-0005-0000-0000-0000F00F0000}"/>
    <cellStyle name="Currency 2 5 2 2 2 4 6 2" xfId="4081" xr:uid="{00000000-0005-0000-0000-0000F10F0000}"/>
    <cellStyle name="Currency 2 5 2 2 2 4 7" xfId="4082" xr:uid="{00000000-0005-0000-0000-0000F20F0000}"/>
    <cellStyle name="Currency 2 5 2 2 2 4 7 2" xfId="4083" xr:uid="{00000000-0005-0000-0000-0000F30F0000}"/>
    <cellStyle name="Currency 2 5 2 2 2 4 8" xfId="4084" xr:uid="{00000000-0005-0000-0000-0000F40F0000}"/>
    <cellStyle name="Currency 2 5 2 2 2 4 9" xfId="4085" xr:uid="{00000000-0005-0000-0000-0000F50F0000}"/>
    <cellStyle name="Currency 2 5 2 2 2 5" xfId="4086" xr:uid="{00000000-0005-0000-0000-0000F60F0000}"/>
    <cellStyle name="Currency 2 5 2 2 2 5 2" xfId="4087" xr:uid="{00000000-0005-0000-0000-0000F70F0000}"/>
    <cellStyle name="Currency 2 5 2 2 2 5 3" xfId="4088" xr:uid="{00000000-0005-0000-0000-0000F80F0000}"/>
    <cellStyle name="Currency 2 5 2 2 2 6" xfId="4089" xr:uid="{00000000-0005-0000-0000-0000F90F0000}"/>
    <cellStyle name="Currency 2 5 2 2 2 6 2" xfId="4090" xr:uid="{00000000-0005-0000-0000-0000FA0F0000}"/>
    <cellStyle name="Currency 2 5 2 2 2 6 2 2" xfId="4091" xr:uid="{00000000-0005-0000-0000-0000FB0F0000}"/>
    <cellStyle name="Currency 2 5 2 2 2 6 2 2 2" xfId="4092" xr:uid="{00000000-0005-0000-0000-0000FC0F0000}"/>
    <cellStyle name="Currency 2 5 2 2 2 6 2 3" xfId="4093" xr:uid="{00000000-0005-0000-0000-0000FD0F0000}"/>
    <cellStyle name="Currency 2 5 2 2 2 6 3" xfId="4094" xr:uid="{00000000-0005-0000-0000-0000FE0F0000}"/>
    <cellStyle name="Currency 2 5 2 2 2 6 3 2" xfId="4095" xr:uid="{00000000-0005-0000-0000-0000FF0F0000}"/>
    <cellStyle name="Currency 2 5 2 2 2 6 3 2 2" xfId="4096" xr:uid="{00000000-0005-0000-0000-000000100000}"/>
    <cellStyle name="Currency 2 5 2 2 2 6 3 3" xfId="4097" xr:uid="{00000000-0005-0000-0000-000001100000}"/>
    <cellStyle name="Currency 2 5 2 2 2 6 4" xfId="4098" xr:uid="{00000000-0005-0000-0000-000002100000}"/>
    <cellStyle name="Currency 2 5 2 2 2 6 4 2" xfId="4099" xr:uid="{00000000-0005-0000-0000-000003100000}"/>
    <cellStyle name="Currency 2 5 2 2 2 6 4 2 2" xfId="4100" xr:uid="{00000000-0005-0000-0000-000004100000}"/>
    <cellStyle name="Currency 2 5 2 2 2 6 4 3" xfId="4101" xr:uid="{00000000-0005-0000-0000-000005100000}"/>
    <cellStyle name="Currency 2 5 2 2 2 6 5" xfId="4102" xr:uid="{00000000-0005-0000-0000-000006100000}"/>
    <cellStyle name="Currency 2 5 2 2 2 6 5 2" xfId="4103" xr:uid="{00000000-0005-0000-0000-000007100000}"/>
    <cellStyle name="Currency 2 5 2 2 2 6 6" xfId="4104" xr:uid="{00000000-0005-0000-0000-000008100000}"/>
    <cellStyle name="Currency 2 5 2 2 2 6 6 2" xfId="4105" xr:uid="{00000000-0005-0000-0000-000009100000}"/>
    <cellStyle name="Currency 2 5 2 2 2 6 7" xfId="4106" xr:uid="{00000000-0005-0000-0000-00000A100000}"/>
    <cellStyle name="Currency 2 5 2 2 2 7" xfId="4107" xr:uid="{00000000-0005-0000-0000-00000B100000}"/>
    <cellStyle name="Currency 2 5 2 2 2 7 2" xfId="4108" xr:uid="{00000000-0005-0000-0000-00000C100000}"/>
    <cellStyle name="Currency 2 5 2 2 2 7 2 2" xfId="4109" xr:uid="{00000000-0005-0000-0000-00000D100000}"/>
    <cellStyle name="Currency 2 5 2 2 2 7 3" xfId="4110" xr:uid="{00000000-0005-0000-0000-00000E100000}"/>
    <cellStyle name="Currency 2 5 2 2 2 8" xfId="4111" xr:uid="{00000000-0005-0000-0000-00000F100000}"/>
    <cellStyle name="Currency 2 5 2 2 2 8 2" xfId="4112" xr:uid="{00000000-0005-0000-0000-000010100000}"/>
    <cellStyle name="Currency 2 5 2 2 2 8 2 2" xfId="4113" xr:uid="{00000000-0005-0000-0000-000011100000}"/>
    <cellStyle name="Currency 2 5 2 2 2 8 3" xfId="4114" xr:uid="{00000000-0005-0000-0000-000012100000}"/>
    <cellStyle name="Currency 2 5 2 2 3" xfId="4115" xr:uid="{00000000-0005-0000-0000-000013100000}"/>
    <cellStyle name="Currency 2 5 2 2 3 10" xfId="4116" xr:uid="{00000000-0005-0000-0000-000014100000}"/>
    <cellStyle name="Currency 2 5 2 2 3 2" xfId="4117" xr:uid="{00000000-0005-0000-0000-000015100000}"/>
    <cellStyle name="Currency 2 5 2 2 3 2 2" xfId="4118" xr:uid="{00000000-0005-0000-0000-000016100000}"/>
    <cellStyle name="Currency 2 5 2 2 3 2 3" xfId="4119" xr:uid="{00000000-0005-0000-0000-000017100000}"/>
    <cellStyle name="Currency 2 5 2 2 3 2 3 2" xfId="4120" xr:uid="{00000000-0005-0000-0000-000018100000}"/>
    <cellStyle name="Currency 2 5 2 2 3 2 3 3" xfId="4121" xr:uid="{00000000-0005-0000-0000-000019100000}"/>
    <cellStyle name="Currency 2 5 2 2 3 2 4" xfId="4122" xr:uid="{00000000-0005-0000-0000-00001A100000}"/>
    <cellStyle name="Currency 2 5 2 2 3 2 4 2" xfId="4123" xr:uid="{00000000-0005-0000-0000-00001B100000}"/>
    <cellStyle name="Currency 2 5 2 2 3 2 4 2 2" xfId="4124" xr:uid="{00000000-0005-0000-0000-00001C100000}"/>
    <cellStyle name="Currency 2 5 2 2 3 2 4 3" xfId="4125" xr:uid="{00000000-0005-0000-0000-00001D100000}"/>
    <cellStyle name="Currency 2 5 2 2 3 2 5" xfId="4126" xr:uid="{00000000-0005-0000-0000-00001E100000}"/>
    <cellStyle name="Currency 2 5 2 2 3 2 5 2" xfId="4127" xr:uid="{00000000-0005-0000-0000-00001F100000}"/>
    <cellStyle name="Currency 2 5 2 2 3 2 5 2 2" xfId="4128" xr:uid="{00000000-0005-0000-0000-000020100000}"/>
    <cellStyle name="Currency 2 5 2 2 3 2 5 3" xfId="4129" xr:uid="{00000000-0005-0000-0000-000021100000}"/>
    <cellStyle name="Currency 2 5 2 2 3 2 6" xfId="4130" xr:uid="{00000000-0005-0000-0000-000022100000}"/>
    <cellStyle name="Currency 2 5 2 2 3 2 6 2" xfId="4131" xr:uid="{00000000-0005-0000-0000-000023100000}"/>
    <cellStyle name="Currency 2 5 2 2 3 2 6 2 2" xfId="4132" xr:uid="{00000000-0005-0000-0000-000024100000}"/>
    <cellStyle name="Currency 2 5 2 2 3 2 6 3" xfId="4133" xr:uid="{00000000-0005-0000-0000-000025100000}"/>
    <cellStyle name="Currency 2 5 2 2 3 2 7" xfId="4134" xr:uid="{00000000-0005-0000-0000-000026100000}"/>
    <cellStyle name="Currency 2 5 2 2 3 2 7 2" xfId="4135" xr:uid="{00000000-0005-0000-0000-000027100000}"/>
    <cellStyle name="Currency 2 5 2 2 3 2 8" xfId="4136" xr:uid="{00000000-0005-0000-0000-000028100000}"/>
    <cellStyle name="Currency 2 5 2 2 3 2 8 2" xfId="4137" xr:uid="{00000000-0005-0000-0000-000029100000}"/>
    <cellStyle name="Currency 2 5 2 2 3 2 9" xfId="4138" xr:uid="{00000000-0005-0000-0000-00002A100000}"/>
    <cellStyle name="Currency 2 5 2 2 3 3" xfId="4139" xr:uid="{00000000-0005-0000-0000-00002B100000}"/>
    <cellStyle name="Currency 2 5 2 2 3 4" xfId="4140" xr:uid="{00000000-0005-0000-0000-00002C100000}"/>
    <cellStyle name="Currency 2 5 2 2 3 4 2" xfId="4141" xr:uid="{00000000-0005-0000-0000-00002D100000}"/>
    <cellStyle name="Currency 2 5 2 2 3 4 3" xfId="4142" xr:uid="{00000000-0005-0000-0000-00002E100000}"/>
    <cellStyle name="Currency 2 5 2 2 3 5" xfId="4143" xr:uid="{00000000-0005-0000-0000-00002F100000}"/>
    <cellStyle name="Currency 2 5 2 2 3 5 2" xfId="4144" xr:uid="{00000000-0005-0000-0000-000030100000}"/>
    <cellStyle name="Currency 2 5 2 2 3 5 2 2" xfId="4145" xr:uid="{00000000-0005-0000-0000-000031100000}"/>
    <cellStyle name="Currency 2 5 2 2 3 5 3" xfId="4146" xr:uid="{00000000-0005-0000-0000-000032100000}"/>
    <cellStyle name="Currency 2 5 2 2 3 6" xfId="4147" xr:uid="{00000000-0005-0000-0000-000033100000}"/>
    <cellStyle name="Currency 2 5 2 2 3 6 2" xfId="4148" xr:uid="{00000000-0005-0000-0000-000034100000}"/>
    <cellStyle name="Currency 2 5 2 2 3 6 2 2" xfId="4149" xr:uid="{00000000-0005-0000-0000-000035100000}"/>
    <cellStyle name="Currency 2 5 2 2 3 6 3" xfId="4150" xr:uid="{00000000-0005-0000-0000-000036100000}"/>
    <cellStyle name="Currency 2 5 2 2 3 7" xfId="4151" xr:uid="{00000000-0005-0000-0000-000037100000}"/>
    <cellStyle name="Currency 2 5 2 2 3 7 2" xfId="4152" xr:uid="{00000000-0005-0000-0000-000038100000}"/>
    <cellStyle name="Currency 2 5 2 2 3 7 2 2" xfId="4153" xr:uid="{00000000-0005-0000-0000-000039100000}"/>
    <cellStyle name="Currency 2 5 2 2 3 7 3" xfId="4154" xr:uid="{00000000-0005-0000-0000-00003A100000}"/>
    <cellStyle name="Currency 2 5 2 2 3 8" xfId="4155" xr:uid="{00000000-0005-0000-0000-00003B100000}"/>
    <cellStyle name="Currency 2 5 2 2 3 8 2" xfId="4156" xr:uid="{00000000-0005-0000-0000-00003C100000}"/>
    <cellStyle name="Currency 2 5 2 2 3 9" xfId="4157" xr:uid="{00000000-0005-0000-0000-00003D100000}"/>
    <cellStyle name="Currency 2 5 2 2 3 9 2" xfId="4158" xr:uid="{00000000-0005-0000-0000-00003E100000}"/>
    <cellStyle name="Currency 2 5 2 2 4" xfId="4159" xr:uid="{00000000-0005-0000-0000-00003F100000}"/>
    <cellStyle name="Currency 2 5 2 2 4 2" xfId="4160" xr:uid="{00000000-0005-0000-0000-000040100000}"/>
    <cellStyle name="Currency 2 5 2 2 4 2 10" xfId="4161" xr:uid="{00000000-0005-0000-0000-000041100000}"/>
    <cellStyle name="Currency 2 5 2 2 4 2 2" xfId="4162" xr:uid="{00000000-0005-0000-0000-000042100000}"/>
    <cellStyle name="Currency 2 5 2 2 4 2 3" xfId="4163" xr:uid="{00000000-0005-0000-0000-000043100000}"/>
    <cellStyle name="Currency 2 5 2 2 4 2 4" xfId="4164" xr:uid="{00000000-0005-0000-0000-000044100000}"/>
    <cellStyle name="Currency 2 5 2 2 4 2 4 2" xfId="4165" xr:uid="{00000000-0005-0000-0000-000045100000}"/>
    <cellStyle name="Currency 2 5 2 2 4 2 4 2 2" xfId="4166" xr:uid="{00000000-0005-0000-0000-000046100000}"/>
    <cellStyle name="Currency 2 5 2 2 4 2 4 3" xfId="4167" xr:uid="{00000000-0005-0000-0000-000047100000}"/>
    <cellStyle name="Currency 2 5 2 2 4 2 5" xfId="4168" xr:uid="{00000000-0005-0000-0000-000048100000}"/>
    <cellStyle name="Currency 2 5 2 2 4 2 5 2" xfId="4169" xr:uid="{00000000-0005-0000-0000-000049100000}"/>
    <cellStyle name="Currency 2 5 2 2 4 2 5 2 2" xfId="4170" xr:uid="{00000000-0005-0000-0000-00004A100000}"/>
    <cellStyle name="Currency 2 5 2 2 4 2 5 3" xfId="4171" xr:uid="{00000000-0005-0000-0000-00004B100000}"/>
    <cellStyle name="Currency 2 5 2 2 4 2 6" xfId="4172" xr:uid="{00000000-0005-0000-0000-00004C100000}"/>
    <cellStyle name="Currency 2 5 2 2 4 2 6 2" xfId="4173" xr:uid="{00000000-0005-0000-0000-00004D100000}"/>
    <cellStyle name="Currency 2 5 2 2 4 2 6 2 2" xfId="4174" xr:uid="{00000000-0005-0000-0000-00004E100000}"/>
    <cellStyle name="Currency 2 5 2 2 4 2 6 3" xfId="4175" xr:uid="{00000000-0005-0000-0000-00004F100000}"/>
    <cellStyle name="Currency 2 5 2 2 4 2 7" xfId="4176" xr:uid="{00000000-0005-0000-0000-000050100000}"/>
    <cellStyle name="Currency 2 5 2 2 4 2 7 2" xfId="4177" xr:uid="{00000000-0005-0000-0000-000051100000}"/>
    <cellStyle name="Currency 2 5 2 2 4 2 8" xfId="4178" xr:uid="{00000000-0005-0000-0000-000052100000}"/>
    <cellStyle name="Currency 2 5 2 2 4 2 8 2" xfId="4179" xr:uid="{00000000-0005-0000-0000-000053100000}"/>
    <cellStyle name="Currency 2 5 2 2 4 2 9" xfId="4180" xr:uid="{00000000-0005-0000-0000-000054100000}"/>
    <cellStyle name="Currency 2 5 2 2 4 3" xfId="4181" xr:uid="{00000000-0005-0000-0000-000055100000}"/>
    <cellStyle name="Currency 2 5 2 2 4 4" xfId="4182" xr:uid="{00000000-0005-0000-0000-000056100000}"/>
    <cellStyle name="Currency 2 5 2 2 4 4 2" xfId="4183" xr:uid="{00000000-0005-0000-0000-000057100000}"/>
    <cellStyle name="Currency 2 5 2 2 4 4 2 2" xfId="4184" xr:uid="{00000000-0005-0000-0000-000058100000}"/>
    <cellStyle name="Currency 2 5 2 2 4 4 3" xfId="4185" xr:uid="{00000000-0005-0000-0000-000059100000}"/>
    <cellStyle name="Currency 2 5 2 2 4 5" xfId="4186" xr:uid="{00000000-0005-0000-0000-00005A100000}"/>
    <cellStyle name="Currency 2 5 2 2 4 5 2" xfId="4187" xr:uid="{00000000-0005-0000-0000-00005B100000}"/>
    <cellStyle name="Currency 2 5 2 2 4 5 2 2" xfId="4188" xr:uid="{00000000-0005-0000-0000-00005C100000}"/>
    <cellStyle name="Currency 2 5 2 2 4 5 3" xfId="4189" xr:uid="{00000000-0005-0000-0000-00005D100000}"/>
    <cellStyle name="Currency 2 5 2 2 5" xfId="4190" xr:uid="{00000000-0005-0000-0000-00005E100000}"/>
    <cellStyle name="Currency 2 5 2 2 5 2" xfId="4191" xr:uid="{00000000-0005-0000-0000-00005F100000}"/>
    <cellStyle name="Currency 2 5 2 2 5 3" xfId="4192" xr:uid="{00000000-0005-0000-0000-000060100000}"/>
    <cellStyle name="Currency 2 5 2 2 5 3 2" xfId="4193" xr:uid="{00000000-0005-0000-0000-000061100000}"/>
    <cellStyle name="Currency 2 5 2 2 5 3 3" xfId="4194" xr:uid="{00000000-0005-0000-0000-000062100000}"/>
    <cellStyle name="Currency 2 5 2 2 5 4" xfId="4195" xr:uid="{00000000-0005-0000-0000-000063100000}"/>
    <cellStyle name="Currency 2 5 2 2 5 4 2" xfId="4196" xr:uid="{00000000-0005-0000-0000-000064100000}"/>
    <cellStyle name="Currency 2 5 2 2 5 4 2 2" xfId="4197" xr:uid="{00000000-0005-0000-0000-000065100000}"/>
    <cellStyle name="Currency 2 5 2 2 5 4 3" xfId="4198" xr:uid="{00000000-0005-0000-0000-000066100000}"/>
    <cellStyle name="Currency 2 5 2 2 5 5" xfId="4199" xr:uid="{00000000-0005-0000-0000-000067100000}"/>
    <cellStyle name="Currency 2 5 2 2 5 5 2" xfId="4200" xr:uid="{00000000-0005-0000-0000-000068100000}"/>
    <cellStyle name="Currency 2 5 2 2 5 5 2 2" xfId="4201" xr:uid="{00000000-0005-0000-0000-000069100000}"/>
    <cellStyle name="Currency 2 5 2 2 5 5 3" xfId="4202" xr:uid="{00000000-0005-0000-0000-00006A100000}"/>
    <cellStyle name="Currency 2 5 2 2 5 6" xfId="4203" xr:uid="{00000000-0005-0000-0000-00006B100000}"/>
    <cellStyle name="Currency 2 5 2 2 5 6 2" xfId="4204" xr:uid="{00000000-0005-0000-0000-00006C100000}"/>
    <cellStyle name="Currency 2 5 2 2 5 6 2 2" xfId="4205" xr:uid="{00000000-0005-0000-0000-00006D100000}"/>
    <cellStyle name="Currency 2 5 2 2 5 6 3" xfId="4206" xr:uid="{00000000-0005-0000-0000-00006E100000}"/>
    <cellStyle name="Currency 2 5 2 2 5 7" xfId="4207" xr:uid="{00000000-0005-0000-0000-00006F100000}"/>
    <cellStyle name="Currency 2 5 2 2 5 7 2" xfId="4208" xr:uid="{00000000-0005-0000-0000-000070100000}"/>
    <cellStyle name="Currency 2 5 2 2 5 8" xfId="4209" xr:uid="{00000000-0005-0000-0000-000071100000}"/>
    <cellStyle name="Currency 2 5 2 2 5 8 2" xfId="4210" xr:uid="{00000000-0005-0000-0000-000072100000}"/>
    <cellStyle name="Currency 2 5 2 2 5 9" xfId="4211" xr:uid="{00000000-0005-0000-0000-000073100000}"/>
    <cellStyle name="Currency 2 5 2 2 6" xfId="4212" xr:uid="{00000000-0005-0000-0000-000074100000}"/>
    <cellStyle name="Currency 2 5 2 2 6 2" xfId="4213" xr:uid="{00000000-0005-0000-0000-000075100000}"/>
    <cellStyle name="Currency 2 5 2 2 6 3" xfId="4214" xr:uid="{00000000-0005-0000-0000-000076100000}"/>
    <cellStyle name="Currency 2 5 2 2 7" xfId="4215" xr:uid="{00000000-0005-0000-0000-000077100000}"/>
    <cellStyle name="Currency 2 5 2 2 8" xfId="4216" xr:uid="{00000000-0005-0000-0000-000078100000}"/>
    <cellStyle name="Currency 2 5 2 2 8 2" xfId="4217" xr:uid="{00000000-0005-0000-0000-000079100000}"/>
    <cellStyle name="Currency 2 5 2 2 8 2 2" xfId="4218" xr:uid="{00000000-0005-0000-0000-00007A100000}"/>
    <cellStyle name="Currency 2 5 2 2 8 3" xfId="4219" xr:uid="{00000000-0005-0000-0000-00007B100000}"/>
    <cellStyle name="Currency 2 5 2 2 8 4" xfId="4220" xr:uid="{00000000-0005-0000-0000-00007C100000}"/>
    <cellStyle name="Currency 2 5 2 2 9" xfId="4221" xr:uid="{00000000-0005-0000-0000-00007D100000}"/>
    <cellStyle name="Currency 2 5 2 2 9 2" xfId="4222" xr:uid="{00000000-0005-0000-0000-00007E100000}"/>
    <cellStyle name="Currency 2 5 2 2 9 2 2" xfId="4223" xr:uid="{00000000-0005-0000-0000-00007F100000}"/>
    <cellStyle name="Currency 2 5 2 2 9 3" xfId="4224" xr:uid="{00000000-0005-0000-0000-000080100000}"/>
    <cellStyle name="Currency 2 5 2 3" xfId="4225" xr:uid="{00000000-0005-0000-0000-000081100000}"/>
    <cellStyle name="Currency 2 5 2 3 10" xfId="4226" xr:uid="{00000000-0005-0000-0000-000082100000}"/>
    <cellStyle name="Currency 2 5 2 3 10 2" xfId="4227" xr:uid="{00000000-0005-0000-0000-000083100000}"/>
    <cellStyle name="Currency 2 5 2 3 10 2 2" xfId="4228" xr:uid="{00000000-0005-0000-0000-000084100000}"/>
    <cellStyle name="Currency 2 5 2 3 10 3" xfId="4229" xr:uid="{00000000-0005-0000-0000-000085100000}"/>
    <cellStyle name="Currency 2 5 2 3 11" xfId="4230" xr:uid="{00000000-0005-0000-0000-000086100000}"/>
    <cellStyle name="Currency 2 5 2 3 11 2" xfId="4231" xr:uid="{00000000-0005-0000-0000-000087100000}"/>
    <cellStyle name="Currency 2 5 2 3 12" xfId="4232" xr:uid="{00000000-0005-0000-0000-000088100000}"/>
    <cellStyle name="Currency 2 5 2 3 12 2" xfId="4233" xr:uid="{00000000-0005-0000-0000-000089100000}"/>
    <cellStyle name="Currency 2 5 2 3 13" xfId="4234" xr:uid="{00000000-0005-0000-0000-00008A100000}"/>
    <cellStyle name="Currency 2 5 2 3 14" xfId="4235" xr:uid="{00000000-0005-0000-0000-00008B100000}"/>
    <cellStyle name="Currency 2 5 2 3 15" xfId="4236" xr:uid="{00000000-0005-0000-0000-00008C100000}"/>
    <cellStyle name="Currency 2 5 2 3 2" xfId="4237" xr:uid="{00000000-0005-0000-0000-00008D100000}"/>
    <cellStyle name="Currency 2 5 2 3 2 2" xfId="4238" xr:uid="{00000000-0005-0000-0000-00008E100000}"/>
    <cellStyle name="Currency 2 5 2 3 2 2 2" xfId="4239" xr:uid="{00000000-0005-0000-0000-00008F100000}"/>
    <cellStyle name="Currency 2 5 2 3 2 2 3" xfId="4240" xr:uid="{00000000-0005-0000-0000-000090100000}"/>
    <cellStyle name="Currency 2 5 2 3 2 2 3 2" xfId="4241" xr:uid="{00000000-0005-0000-0000-000091100000}"/>
    <cellStyle name="Currency 2 5 2 3 2 2 3 3" xfId="4242" xr:uid="{00000000-0005-0000-0000-000092100000}"/>
    <cellStyle name="Currency 2 5 2 3 2 2 4" xfId="4243" xr:uid="{00000000-0005-0000-0000-000093100000}"/>
    <cellStyle name="Currency 2 5 2 3 2 2 4 2" xfId="4244" xr:uid="{00000000-0005-0000-0000-000094100000}"/>
    <cellStyle name="Currency 2 5 2 3 2 2 4 2 2" xfId="4245" xr:uid="{00000000-0005-0000-0000-000095100000}"/>
    <cellStyle name="Currency 2 5 2 3 2 2 4 3" xfId="4246" xr:uid="{00000000-0005-0000-0000-000096100000}"/>
    <cellStyle name="Currency 2 5 2 3 2 2 5" xfId="4247" xr:uid="{00000000-0005-0000-0000-000097100000}"/>
    <cellStyle name="Currency 2 5 2 3 2 2 5 2" xfId="4248" xr:uid="{00000000-0005-0000-0000-000098100000}"/>
    <cellStyle name="Currency 2 5 2 3 2 2 5 2 2" xfId="4249" xr:uid="{00000000-0005-0000-0000-000099100000}"/>
    <cellStyle name="Currency 2 5 2 3 2 2 5 3" xfId="4250" xr:uid="{00000000-0005-0000-0000-00009A100000}"/>
    <cellStyle name="Currency 2 5 2 3 2 2 6" xfId="4251" xr:uid="{00000000-0005-0000-0000-00009B100000}"/>
    <cellStyle name="Currency 2 5 2 3 2 2 6 2" xfId="4252" xr:uid="{00000000-0005-0000-0000-00009C100000}"/>
    <cellStyle name="Currency 2 5 2 3 2 2 6 2 2" xfId="4253" xr:uid="{00000000-0005-0000-0000-00009D100000}"/>
    <cellStyle name="Currency 2 5 2 3 2 2 6 3" xfId="4254" xr:uid="{00000000-0005-0000-0000-00009E100000}"/>
    <cellStyle name="Currency 2 5 2 3 2 2 7" xfId="4255" xr:uid="{00000000-0005-0000-0000-00009F100000}"/>
    <cellStyle name="Currency 2 5 2 3 2 2 7 2" xfId="4256" xr:uid="{00000000-0005-0000-0000-0000A0100000}"/>
    <cellStyle name="Currency 2 5 2 3 2 2 8" xfId="4257" xr:uid="{00000000-0005-0000-0000-0000A1100000}"/>
    <cellStyle name="Currency 2 5 2 3 2 2 8 2" xfId="4258" xr:uid="{00000000-0005-0000-0000-0000A2100000}"/>
    <cellStyle name="Currency 2 5 2 3 2 2 9" xfId="4259" xr:uid="{00000000-0005-0000-0000-0000A3100000}"/>
    <cellStyle name="Currency 2 5 2 3 2 3" xfId="4260" xr:uid="{00000000-0005-0000-0000-0000A4100000}"/>
    <cellStyle name="Currency 2 5 2 3 2 3 2" xfId="4261" xr:uid="{00000000-0005-0000-0000-0000A5100000}"/>
    <cellStyle name="Currency 2 5 2 3 2 3 3" xfId="4262" xr:uid="{00000000-0005-0000-0000-0000A6100000}"/>
    <cellStyle name="Currency 2 5 2 3 2 3 3 2" xfId="4263" xr:uid="{00000000-0005-0000-0000-0000A7100000}"/>
    <cellStyle name="Currency 2 5 2 3 2 3 3 3" xfId="4264" xr:uid="{00000000-0005-0000-0000-0000A8100000}"/>
    <cellStyle name="Currency 2 5 2 3 2 3 4" xfId="4265" xr:uid="{00000000-0005-0000-0000-0000A9100000}"/>
    <cellStyle name="Currency 2 5 2 3 2 3 4 2" xfId="4266" xr:uid="{00000000-0005-0000-0000-0000AA100000}"/>
    <cellStyle name="Currency 2 5 2 3 2 3 4 2 2" xfId="4267" xr:uid="{00000000-0005-0000-0000-0000AB100000}"/>
    <cellStyle name="Currency 2 5 2 3 2 3 4 3" xfId="4268" xr:uid="{00000000-0005-0000-0000-0000AC100000}"/>
    <cellStyle name="Currency 2 5 2 3 2 3 5" xfId="4269" xr:uid="{00000000-0005-0000-0000-0000AD100000}"/>
    <cellStyle name="Currency 2 5 2 3 2 3 5 2" xfId="4270" xr:uid="{00000000-0005-0000-0000-0000AE100000}"/>
    <cellStyle name="Currency 2 5 2 3 2 3 5 2 2" xfId="4271" xr:uid="{00000000-0005-0000-0000-0000AF100000}"/>
    <cellStyle name="Currency 2 5 2 3 2 3 5 3" xfId="4272" xr:uid="{00000000-0005-0000-0000-0000B0100000}"/>
    <cellStyle name="Currency 2 5 2 3 2 3 6" xfId="4273" xr:uid="{00000000-0005-0000-0000-0000B1100000}"/>
    <cellStyle name="Currency 2 5 2 3 2 3 6 2" xfId="4274" xr:uid="{00000000-0005-0000-0000-0000B2100000}"/>
    <cellStyle name="Currency 2 5 2 3 2 3 6 2 2" xfId="4275" xr:uid="{00000000-0005-0000-0000-0000B3100000}"/>
    <cellStyle name="Currency 2 5 2 3 2 3 6 3" xfId="4276" xr:uid="{00000000-0005-0000-0000-0000B4100000}"/>
    <cellStyle name="Currency 2 5 2 3 2 3 7" xfId="4277" xr:uid="{00000000-0005-0000-0000-0000B5100000}"/>
    <cellStyle name="Currency 2 5 2 3 2 3 7 2" xfId="4278" xr:uid="{00000000-0005-0000-0000-0000B6100000}"/>
    <cellStyle name="Currency 2 5 2 3 2 3 8" xfId="4279" xr:uid="{00000000-0005-0000-0000-0000B7100000}"/>
    <cellStyle name="Currency 2 5 2 3 2 3 8 2" xfId="4280" xr:uid="{00000000-0005-0000-0000-0000B8100000}"/>
    <cellStyle name="Currency 2 5 2 3 2 3 9" xfId="4281" xr:uid="{00000000-0005-0000-0000-0000B9100000}"/>
    <cellStyle name="Currency 2 5 2 3 2 4" xfId="4282" xr:uid="{00000000-0005-0000-0000-0000BA100000}"/>
    <cellStyle name="Currency 2 5 2 3 2 4 2" xfId="4283" xr:uid="{00000000-0005-0000-0000-0000BB100000}"/>
    <cellStyle name="Currency 2 5 2 3 2 4 3" xfId="4284" xr:uid="{00000000-0005-0000-0000-0000BC100000}"/>
    <cellStyle name="Currency 2 5 2 3 2 4 3 2" xfId="4285" xr:uid="{00000000-0005-0000-0000-0000BD100000}"/>
    <cellStyle name="Currency 2 5 2 3 2 4 3 2 2" xfId="4286" xr:uid="{00000000-0005-0000-0000-0000BE100000}"/>
    <cellStyle name="Currency 2 5 2 3 2 4 3 3" xfId="4287" xr:uid="{00000000-0005-0000-0000-0000BF100000}"/>
    <cellStyle name="Currency 2 5 2 3 2 4 4" xfId="4288" xr:uid="{00000000-0005-0000-0000-0000C0100000}"/>
    <cellStyle name="Currency 2 5 2 3 2 4 4 2" xfId="4289" xr:uid="{00000000-0005-0000-0000-0000C1100000}"/>
    <cellStyle name="Currency 2 5 2 3 2 4 4 2 2" xfId="4290" xr:uid="{00000000-0005-0000-0000-0000C2100000}"/>
    <cellStyle name="Currency 2 5 2 3 2 4 4 3" xfId="4291" xr:uid="{00000000-0005-0000-0000-0000C3100000}"/>
    <cellStyle name="Currency 2 5 2 3 2 4 5" xfId="4292" xr:uid="{00000000-0005-0000-0000-0000C4100000}"/>
    <cellStyle name="Currency 2 5 2 3 2 4 5 2" xfId="4293" xr:uid="{00000000-0005-0000-0000-0000C5100000}"/>
    <cellStyle name="Currency 2 5 2 3 2 4 5 2 2" xfId="4294" xr:uid="{00000000-0005-0000-0000-0000C6100000}"/>
    <cellStyle name="Currency 2 5 2 3 2 4 5 3" xfId="4295" xr:uid="{00000000-0005-0000-0000-0000C7100000}"/>
    <cellStyle name="Currency 2 5 2 3 2 4 6" xfId="4296" xr:uid="{00000000-0005-0000-0000-0000C8100000}"/>
    <cellStyle name="Currency 2 5 2 3 2 4 6 2" xfId="4297" xr:uid="{00000000-0005-0000-0000-0000C9100000}"/>
    <cellStyle name="Currency 2 5 2 3 2 4 7" xfId="4298" xr:uid="{00000000-0005-0000-0000-0000CA100000}"/>
    <cellStyle name="Currency 2 5 2 3 2 4 7 2" xfId="4299" xr:uid="{00000000-0005-0000-0000-0000CB100000}"/>
    <cellStyle name="Currency 2 5 2 3 2 4 8" xfId="4300" xr:uid="{00000000-0005-0000-0000-0000CC100000}"/>
    <cellStyle name="Currency 2 5 2 3 2 4 9" xfId="4301" xr:uid="{00000000-0005-0000-0000-0000CD100000}"/>
    <cellStyle name="Currency 2 5 2 3 2 5" xfId="4302" xr:uid="{00000000-0005-0000-0000-0000CE100000}"/>
    <cellStyle name="Currency 2 5 2 3 2 5 2" xfId="4303" xr:uid="{00000000-0005-0000-0000-0000CF100000}"/>
    <cellStyle name="Currency 2 5 2 3 2 5 3" xfId="4304" xr:uid="{00000000-0005-0000-0000-0000D0100000}"/>
    <cellStyle name="Currency 2 5 2 3 2 6" xfId="4305" xr:uid="{00000000-0005-0000-0000-0000D1100000}"/>
    <cellStyle name="Currency 2 5 2 3 2 6 2" xfId="4306" xr:uid="{00000000-0005-0000-0000-0000D2100000}"/>
    <cellStyle name="Currency 2 5 2 3 2 6 2 2" xfId="4307" xr:uid="{00000000-0005-0000-0000-0000D3100000}"/>
    <cellStyle name="Currency 2 5 2 3 2 6 2 2 2" xfId="4308" xr:uid="{00000000-0005-0000-0000-0000D4100000}"/>
    <cellStyle name="Currency 2 5 2 3 2 6 2 3" xfId="4309" xr:uid="{00000000-0005-0000-0000-0000D5100000}"/>
    <cellStyle name="Currency 2 5 2 3 2 6 3" xfId="4310" xr:uid="{00000000-0005-0000-0000-0000D6100000}"/>
    <cellStyle name="Currency 2 5 2 3 2 6 3 2" xfId="4311" xr:uid="{00000000-0005-0000-0000-0000D7100000}"/>
    <cellStyle name="Currency 2 5 2 3 2 6 3 2 2" xfId="4312" xr:uid="{00000000-0005-0000-0000-0000D8100000}"/>
    <cellStyle name="Currency 2 5 2 3 2 6 3 3" xfId="4313" xr:uid="{00000000-0005-0000-0000-0000D9100000}"/>
    <cellStyle name="Currency 2 5 2 3 2 6 4" xfId="4314" xr:uid="{00000000-0005-0000-0000-0000DA100000}"/>
    <cellStyle name="Currency 2 5 2 3 2 6 4 2" xfId="4315" xr:uid="{00000000-0005-0000-0000-0000DB100000}"/>
    <cellStyle name="Currency 2 5 2 3 2 6 4 2 2" xfId="4316" xr:uid="{00000000-0005-0000-0000-0000DC100000}"/>
    <cellStyle name="Currency 2 5 2 3 2 6 4 3" xfId="4317" xr:uid="{00000000-0005-0000-0000-0000DD100000}"/>
    <cellStyle name="Currency 2 5 2 3 2 6 5" xfId="4318" xr:uid="{00000000-0005-0000-0000-0000DE100000}"/>
    <cellStyle name="Currency 2 5 2 3 2 6 5 2" xfId="4319" xr:uid="{00000000-0005-0000-0000-0000DF100000}"/>
    <cellStyle name="Currency 2 5 2 3 2 6 6" xfId="4320" xr:uid="{00000000-0005-0000-0000-0000E0100000}"/>
    <cellStyle name="Currency 2 5 2 3 2 6 6 2" xfId="4321" xr:uid="{00000000-0005-0000-0000-0000E1100000}"/>
    <cellStyle name="Currency 2 5 2 3 2 6 7" xfId="4322" xr:uid="{00000000-0005-0000-0000-0000E2100000}"/>
    <cellStyle name="Currency 2 5 2 3 2 7" xfId="4323" xr:uid="{00000000-0005-0000-0000-0000E3100000}"/>
    <cellStyle name="Currency 2 5 2 3 2 7 2" xfId="4324" xr:uid="{00000000-0005-0000-0000-0000E4100000}"/>
    <cellStyle name="Currency 2 5 2 3 2 7 2 2" xfId="4325" xr:uid="{00000000-0005-0000-0000-0000E5100000}"/>
    <cellStyle name="Currency 2 5 2 3 2 7 3" xfId="4326" xr:uid="{00000000-0005-0000-0000-0000E6100000}"/>
    <cellStyle name="Currency 2 5 2 3 2 8" xfId="4327" xr:uid="{00000000-0005-0000-0000-0000E7100000}"/>
    <cellStyle name="Currency 2 5 2 3 2 8 2" xfId="4328" xr:uid="{00000000-0005-0000-0000-0000E8100000}"/>
    <cellStyle name="Currency 2 5 2 3 2 8 2 2" xfId="4329" xr:uid="{00000000-0005-0000-0000-0000E9100000}"/>
    <cellStyle name="Currency 2 5 2 3 2 8 3" xfId="4330" xr:uid="{00000000-0005-0000-0000-0000EA100000}"/>
    <cellStyle name="Currency 2 5 2 3 3" xfId="4331" xr:uid="{00000000-0005-0000-0000-0000EB100000}"/>
    <cellStyle name="Currency 2 5 2 3 3 10" xfId="4332" xr:uid="{00000000-0005-0000-0000-0000EC100000}"/>
    <cellStyle name="Currency 2 5 2 3 3 2" xfId="4333" xr:uid="{00000000-0005-0000-0000-0000ED100000}"/>
    <cellStyle name="Currency 2 5 2 3 3 2 2" xfId="4334" xr:uid="{00000000-0005-0000-0000-0000EE100000}"/>
    <cellStyle name="Currency 2 5 2 3 3 2 3" xfId="4335" xr:uid="{00000000-0005-0000-0000-0000EF100000}"/>
    <cellStyle name="Currency 2 5 2 3 3 2 3 2" xfId="4336" xr:uid="{00000000-0005-0000-0000-0000F0100000}"/>
    <cellStyle name="Currency 2 5 2 3 3 2 3 3" xfId="4337" xr:uid="{00000000-0005-0000-0000-0000F1100000}"/>
    <cellStyle name="Currency 2 5 2 3 3 2 4" xfId="4338" xr:uid="{00000000-0005-0000-0000-0000F2100000}"/>
    <cellStyle name="Currency 2 5 2 3 3 2 4 2" xfId="4339" xr:uid="{00000000-0005-0000-0000-0000F3100000}"/>
    <cellStyle name="Currency 2 5 2 3 3 2 4 2 2" xfId="4340" xr:uid="{00000000-0005-0000-0000-0000F4100000}"/>
    <cellStyle name="Currency 2 5 2 3 3 2 4 3" xfId="4341" xr:uid="{00000000-0005-0000-0000-0000F5100000}"/>
    <cellStyle name="Currency 2 5 2 3 3 2 5" xfId="4342" xr:uid="{00000000-0005-0000-0000-0000F6100000}"/>
    <cellStyle name="Currency 2 5 2 3 3 2 5 2" xfId="4343" xr:uid="{00000000-0005-0000-0000-0000F7100000}"/>
    <cellStyle name="Currency 2 5 2 3 3 2 5 2 2" xfId="4344" xr:uid="{00000000-0005-0000-0000-0000F8100000}"/>
    <cellStyle name="Currency 2 5 2 3 3 2 5 3" xfId="4345" xr:uid="{00000000-0005-0000-0000-0000F9100000}"/>
    <cellStyle name="Currency 2 5 2 3 3 2 6" xfId="4346" xr:uid="{00000000-0005-0000-0000-0000FA100000}"/>
    <cellStyle name="Currency 2 5 2 3 3 2 6 2" xfId="4347" xr:uid="{00000000-0005-0000-0000-0000FB100000}"/>
    <cellStyle name="Currency 2 5 2 3 3 2 6 2 2" xfId="4348" xr:uid="{00000000-0005-0000-0000-0000FC100000}"/>
    <cellStyle name="Currency 2 5 2 3 3 2 6 3" xfId="4349" xr:uid="{00000000-0005-0000-0000-0000FD100000}"/>
    <cellStyle name="Currency 2 5 2 3 3 2 7" xfId="4350" xr:uid="{00000000-0005-0000-0000-0000FE100000}"/>
    <cellStyle name="Currency 2 5 2 3 3 2 7 2" xfId="4351" xr:uid="{00000000-0005-0000-0000-0000FF100000}"/>
    <cellStyle name="Currency 2 5 2 3 3 2 8" xfId="4352" xr:uid="{00000000-0005-0000-0000-000000110000}"/>
    <cellStyle name="Currency 2 5 2 3 3 2 8 2" xfId="4353" xr:uid="{00000000-0005-0000-0000-000001110000}"/>
    <cellStyle name="Currency 2 5 2 3 3 2 9" xfId="4354" xr:uid="{00000000-0005-0000-0000-000002110000}"/>
    <cellStyle name="Currency 2 5 2 3 3 3" xfId="4355" xr:uid="{00000000-0005-0000-0000-000003110000}"/>
    <cellStyle name="Currency 2 5 2 3 3 4" xfId="4356" xr:uid="{00000000-0005-0000-0000-000004110000}"/>
    <cellStyle name="Currency 2 5 2 3 3 4 2" xfId="4357" xr:uid="{00000000-0005-0000-0000-000005110000}"/>
    <cellStyle name="Currency 2 5 2 3 3 4 3" xfId="4358" xr:uid="{00000000-0005-0000-0000-000006110000}"/>
    <cellStyle name="Currency 2 5 2 3 3 5" xfId="4359" xr:uid="{00000000-0005-0000-0000-000007110000}"/>
    <cellStyle name="Currency 2 5 2 3 3 5 2" xfId="4360" xr:uid="{00000000-0005-0000-0000-000008110000}"/>
    <cellStyle name="Currency 2 5 2 3 3 5 2 2" xfId="4361" xr:uid="{00000000-0005-0000-0000-000009110000}"/>
    <cellStyle name="Currency 2 5 2 3 3 5 3" xfId="4362" xr:uid="{00000000-0005-0000-0000-00000A110000}"/>
    <cellStyle name="Currency 2 5 2 3 3 6" xfId="4363" xr:uid="{00000000-0005-0000-0000-00000B110000}"/>
    <cellStyle name="Currency 2 5 2 3 3 6 2" xfId="4364" xr:uid="{00000000-0005-0000-0000-00000C110000}"/>
    <cellStyle name="Currency 2 5 2 3 3 6 2 2" xfId="4365" xr:uid="{00000000-0005-0000-0000-00000D110000}"/>
    <cellStyle name="Currency 2 5 2 3 3 6 3" xfId="4366" xr:uid="{00000000-0005-0000-0000-00000E110000}"/>
    <cellStyle name="Currency 2 5 2 3 3 7" xfId="4367" xr:uid="{00000000-0005-0000-0000-00000F110000}"/>
    <cellStyle name="Currency 2 5 2 3 3 7 2" xfId="4368" xr:uid="{00000000-0005-0000-0000-000010110000}"/>
    <cellStyle name="Currency 2 5 2 3 3 7 2 2" xfId="4369" xr:uid="{00000000-0005-0000-0000-000011110000}"/>
    <cellStyle name="Currency 2 5 2 3 3 7 3" xfId="4370" xr:uid="{00000000-0005-0000-0000-000012110000}"/>
    <cellStyle name="Currency 2 5 2 3 3 8" xfId="4371" xr:uid="{00000000-0005-0000-0000-000013110000}"/>
    <cellStyle name="Currency 2 5 2 3 3 8 2" xfId="4372" xr:uid="{00000000-0005-0000-0000-000014110000}"/>
    <cellStyle name="Currency 2 5 2 3 3 9" xfId="4373" xr:uid="{00000000-0005-0000-0000-000015110000}"/>
    <cellStyle name="Currency 2 5 2 3 3 9 2" xfId="4374" xr:uid="{00000000-0005-0000-0000-000016110000}"/>
    <cellStyle name="Currency 2 5 2 3 4" xfId="4375" xr:uid="{00000000-0005-0000-0000-000017110000}"/>
    <cellStyle name="Currency 2 5 2 3 4 2" xfId="4376" xr:uid="{00000000-0005-0000-0000-000018110000}"/>
    <cellStyle name="Currency 2 5 2 3 4 2 10" xfId="4377" xr:uid="{00000000-0005-0000-0000-000019110000}"/>
    <cellStyle name="Currency 2 5 2 3 4 2 2" xfId="4378" xr:uid="{00000000-0005-0000-0000-00001A110000}"/>
    <cellStyle name="Currency 2 5 2 3 4 2 3" xfId="4379" xr:uid="{00000000-0005-0000-0000-00001B110000}"/>
    <cellStyle name="Currency 2 5 2 3 4 2 4" xfId="4380" xr:uid="{00000000-0005-0000-0000-00001C110000}"/>
    <cellStyle name="Currency 2 5 2 3 4 2 4 2" xfId="4381" xr:uid="{00000000-0005-0000-0000-00001D110000}"/>
    <cellStyle name="Currency 2 5 2 3 4 2 4 2 2" xfId="4382" xr:uid="{00000000-0005-0000-0000-00001E110000}"/>
    <cellStyle name="Currency 2 5 2 3 4 2 4 3" xfId="4383" xr:uid="{00000000-0005-0000-0000-00001F110000}"/>
    <cellStyle name="Currency 2 5 2 3 4 2 5" xfId="4384" xr:uid="{00000000-0005-0000-0000-000020110000}"/>
    <cellStyle name="Currency 2 5 2 3 4 2 5 2" xfId="4385" xr:uid="{00000000-0005-0000-0000-000021110000}"/>
    <cellStyle name="Currency 2 5 2 3 4 2 5 2 2" xfId="4386" xr:uid="{00000000-0005-0000-0000-000022110000}"/>
    <cellStyle name="Currency 2 5 2 3 4 2 5 3" xfId="4387" xr:uid="{00000000-0005-0000-0000-000023110000}"/>
    <cellStyle name="Currency 2 5 2 3 4 2 6" xfId="4388" xr:uid="{00000000-0005-0000-0000-000024110000}"/>
    <cellStyle name="Currency 2 5 2 3 4 2 6 2" xfId="4389" xr:uid="{00000000-0005-0000-0000-000025110000}"/>
    <cellStyle name="Currency 2 5 2 3 4 2 6 2 2" xfId="4390" xr:uid="{00000000-0005-0000-0000-000026110000}"/>
    <cellStyle name="Currency 2 5 2 3 4 2 6 3" xfId="4391" xr:uid="{00000000-0005-0000-0000-000027110000}"/>
    <cellStyle name="Currency 2 5 2 3 4 2 7" xfId="4392" xr:uid="{00000000-0005-0000-0000-000028110000}"/>
    <cellStyle name="Currency 2 5 2 3 4 2 7 2" xfId="4393" xr:uid="{00000000-0005-0000-0000-000029110000}"/>
    <cellStyle name="Currency 2 5 2 3 4 2 8" xfId="4394" xr:uid="{00000000-0005-0000-0000-00002A110000}"/>
    <cellStyle name="Currency 2 5 2 3 4 2 8 2" xfId="4395" xr:uid="{00000000-0005-0000-0000-00002B110000}"/>
    <cellStyle name="Currency 2 5 2 3 4 2 9" xfId="4396" xr:uid="{00000000-0005-0000-0000-00002C110000}"/>
    <cellStyle name="Currency 2 5 2 3 4 3" xfId="4397" xr:uid="{00000000-0005-0000-0000-00002D110000}"/>
    <cellStyle name="Currency 2 5 2 3 4 4" xfId="4398" xr:uid="{00000000-0005-0000-0000-00002E110000}"/>
    <cellStyle name="Currency 2 5 2 3 4 4 2" xfId="4399" xr:uid="{00000000-0005-0000-0000-00002F110000}"/>
    <cellStyle name="Currency 2 5 2 3 4 4 2 2" xfId="4400" xr:uid="{00000000-0005-0000-0000-000030110000}"/>
    <cellStyle name="Currency 2 5 2 3 4 4 3" xfId="4401" xr:uid="{00000000-0005-0000-0000-000031110000}"/>
    <cellStyle name="Currency 2 5 2 3 4 5" xfId="4402" xr:uid="{00000000-0005-0000-0000-000032110000}"/>
    <cellStyle name="Currency 2 5 2 3 4 5 2" xfId="4403" xr:uid="{00000000-0005-0000-0000-000033110000}"/>
    <cellStyle name="Currency 2 5 2 3 4 5 2 2" xfId="4404" xr:uid="{00000000-0005-0000-0000-000034110000}"/>
    <cellStyle name="Currency 2 5 2 3 4 5 3" xfId="4405" xr:uid="{00000000-0005-0000-0000-000035110000}"/>
    <cellStyle name="Currency 2 5 2 3 5" xfId="4406" xr:uid="{00000000-0005-0000-0000-000036110000}"/>
    <cellStyle name="Currency 2 5 2 3 5 2" xfId="4407" xr:uid="{00000000-0005-0000-0000-000037110000}"/>
    <cellStyle name="Currency 2 5 2 3 5 3" xfId="4408" xr:uid="{00000000-0005-0000-0000-000038110000}"/>
    <cellStyle name="Currency 2 5 2 3 5 3 2" xfId="4409" xr:uid="{00000000-0005-0000-0000-000039110000}"/>
    <cellStyle name="Currency 2 5 2 3 5 3 3" xfId="4410" xr:uid="{00000000-0005-0000-0000-00003A110000}"/>
    <cellStyle name="Currency 2 5 2 3 5 4" xfId="4411" xr:uid="{00000000-0005-0000-0000-00003B110000}"/>
    <cellStyle name="Currency 2 5 2 3 5 4 2" xfId="4412" xr:uid="{00000000-0005-0000-0000-00003C110000}"/>
    <cellStyle name="Currency 2 5 2 3 5 4 2 2" xfId="4413" xr:uid="{00000000-0005-0000-0000-00003D110000}"/>
    <cellStyle name="Currency 2 5 2 3 5 4 3" xfId="4414" xr:uid="{00000000-0005-0000-0000-00003E110000}"/>
    <cellStyle name="Currency 2 5 2 3 5 5" xfId="4415" xr:uid="{00000000-0005-0000-0000-00003F110000}"/>
    <cellStyle name="Currency 2 5 2 3 5 5 2" xfId="4416" xr:uid="{00000000-0005-0000-0000-000040110000}"/>
    <cellStyle name="Currency 2 5 2 3 5 5 2 2" xfId="4417" xr:uid="{00000000-0005-0000-0000-000041110000}"/>
    <cellStyle name="Currency 2 5 2 3 5 5 3" xfId="4418" xr:uid="{00000000-0005-0000-0000-000042110000}"/>
    <cellStyle name="Currency 2 5 2 3 5 6" xfId="4419" xr:uid="{00000000-0005-0000-0000-000043110000}"/>
    <cellStyle name="Currency 2 5 2 3 5 6 2" xfId="4420" xr:uid="{00000000-0005-0000-0000-000044110000}"/>
    <cellStyle name="Currency 2 5 2 3 5 6 2 2" xfId="4421" xr:uid="{00000000-0005-0000-0000-000045110000}"/>
    <cellStyle name="Currency 2 5 2 3 5 6 3" xfId="4422" xr:uid="{00000000-0005-0000-0000-000046110000}"/>
    <cellStyle name="Currency 2 5 2 3 5 7" xfId="4423" xr:uid="{00000000-0005-0000-0000-000047110000}"/>
    <cellStyle name="Currency 2 5 2 3 5 7 2" xfId="4424" xr:uid="{00000000-0005-0000-0000-000048110000}"/>
    <cellStyle name="Currency 2 5 2 3 5 8" xfId="4425" xr:uid="{00000000-0005-0000-0000-000049110000}"/>
    <cellStyle name="Currency 2 5 2 3 5 8 2" xfId="4426" xr:uid="{00000000-0005-0000-0000-00004A110000}"/>
    <cellStyle name="Currency 2 5 2 3 5 9" xfId="4427" xr:uid="{00000000-0005-0000-0000-00004B110000}"/>
    <cellStyle name="Currency 2 5 2 3 6" xfId="4428" xr:uid="{00000000-0005-0000-0000-00004C110000}"/>
    <cellStyle name="Currency 2 5 2 3 6 2" xfId="4429" xr:uid="{00000000-0005-0000-0000-00004D110000}"/>
    <cellStyle name="Currency 2 5 2 3 6 3" xfId="4430" xr:uid="{00000000-0005-0000-0000-00004E110000}"/>
    <cellStyle name="Currency 2 5 2 3 7" xfId="4431" xr:uid="{00000000-0005-0000-0000-00004F110000}"/>
    <cellStyle name="Currency 2 5 2 3 8" xfId="4432" xr:uid="{00000000-0005-0000-0000-000050110000}"/>
    <cellStyle name="Currency 2 5 2 3 8 2" xfId="4433" xr:uid="{00000000-0005-0000-0000-000051110000}"/>
    <cellStyle name="Currency 2 5 2 3 8 2 2" xfId="4434" xr:uid="{00000000-0005-0000-0000-000052110000}"/>
    <cellStyle name="Currency 2 5 2 3 8 3" xfId="4435" xr:uid="{00000000-0005-0000-0000-000053110000}"/>
    <cellStyle name="Currency 2 5 2 3 8 4" xfId="4436" xr:uid="{00000000-0005-0000-0000-000054110000}"/>
    <cellStyle name="Currency 2 5 2 3 9" xfId="4437" xr:uid="{00000000-0005-0000-0000-000055110000}"/>
    <cellStyle name="Currency 2 5 2 3 9 2" xfId="4438" xr:uid="{00000000-0005-0000-0000-000056110000}"/>
    <cellStyle name="Currency 2 5 2 3 9 2 2" xfId="4439" xr:uid="{00000000-0005-0000-0000-000057110000}"/>
    <cellStyle name="Currency 2 5 2 3 9 3" xfId="4440" xr:uid="{00000000-0005-0000-0000-000058110000}"/>
    <cellStyle name="Currency 2 5 2 4" xfId="4441" xr:uid="{00000000-0005-0000-0000-000059110000}"/>
    <cellStyle name="Currency 2 5 2 4 2" xfId="4442" xr:uid="{00000000-0005-0000-0000-00005A110000}"/>
    <cellStyle name="Currency 2 5 2 4 2 2" xfId="4443" xr:uid="{00000000-0005-0000-0000-00005B110000}"/>
    <cellStyle name="Currency 2 5 2 4 2 3" xfId="4444" xr:uid="{00000000-0005-0000-0000-00005C110000}"/>
    <cellStyle name="Currency 2 5 2 4 2 3 2" xfId="4445" xr:uid="{00000000-0005-0000-0000-00005D110000}"/>
    <cellStyle name="Currency 2 5 2 4 2 3 3" xfId="4446" xr:uid="{00000000-0005-0000-0000-00005E110000}"/>
    <cellStyle name="Currency 2 5 2 4 2 4" xfId="4447" xr:uid="{00000000-0005-0000-0000-00005F110000}"/>
    <cellStyle name="Currency 2 5 2 4 2 4 2" xfId="4448" xr:uid="{00000000-0005-0000-0000-000060110000}"/>
    <cellStyle name="Currency 2 5 2 4 2 4 2 2" xfId="4449" xr:uid="{00000000-0005-0000-0000-000061110000}"/>
    <cellStyle name="Currency 2 5 2 4 2 4 3" xfId="4450" xr:uid="{00000000-0005-0000-0000-000062110000}"/>
    <cellStyle name="Currency 2 5 2 4 2 5" xfId="4451" xr:uid="{00000000-0005-0000-0000-000063110000}"/>
    <cellStyle name="Currency 2 5 2 4 2 5 2" xfId="4452" xr:uid="{00000000-0005-0000-0000-000064110000}"/>
    <cellStyle name="Currency 2 5 2 4 2 5 2 2" xfId="4453" xr:uid="{00000000-0005-0000-0000-000065110000}"/>
    <cellStyle name="Currency 2 5 2 4 2 5 3" xfId="4454" xr:uid="{00000000-0005-0000-0000-000066110000}"/>
    <cellStyle name="Currency 2 5 2 4 2 6" xfId="4455" xr:uid="{00000000-0005-0000-0000-000067110000}"/>
    <cellStyle name="Currency 2 5 2 4 2 6 2" xfId="4456" xr:uid="{00000000-0005-0000-0000-000068110000}"/>
    <cellStyle name="Currency 2 5 2 4 2 6 2 2" xfId="4457" xr:uid="{00000000-0005-0000-0000-000069110000}"/>
    <cellStyle name="Currency 2 5 2 4 2 6 3" xfId="4458" xr:uid="{00000000-0005-0000-0000-00006A110000}"/>
    <cellStyle name="Currency 2 5 2 4 2 7" xfId="4459" xr:uid="{00000000-0005-0000-0000-00006B110000}"/>
    <cellStyle name="Currency 2 5 2 4 2 7 2" xfId="4460" xr:uid="{00000000-0005-0000-0000-00006C110000}"/>
    <cellStyle name="Currency 2 5 2 4 2 8" xfId="4461" xr:uid="{00000000-0005-0000-0000-00006D110000}"/>
    <cellStyle name="Currency 2 5 2 4 2 8 2" xfId="4462" xr:uid="{00000000-0005-0000-0000-00006E110000}"/>
    <cellStyle name="Currency 2 5 2 4 2 9" xfId="4463" xr:uid="{00000000-0005-0000-0000-00006F110000}"/>
    <cellStyle name="Currency 2 5 2 4 3" xfId="4464" xr:uid="{00000000-0005-0000-0000-000070110000}"/>
    <cellStyle name="Currency 2 5 2 4 3 2" xfId="4465" xr:uid="{00000000-0005-0000-0000-000071110000}"/>
    <cellStyle name="Currency 2 5 2 4 3 3" xfId="4466" xr:uid="{00000000-0005-0000-0000-000072110000}"/>
    <cellStyle name="Currency 2 5 2 4 3 3 2" xfId="4467" xr:uid="{00000000-0005-0000-0000-000073110000}"/>
    <cellStyle name="Currency 2 5 2 4 3 3 3" xfId="4468" xr:uid="{00000000-0005-0000-0000-000074110000}"/>
    <cellStyle name="Currency 2 5 2 4 3 4" xfId="4469" xr:uid="{00000000-0005-0000-0000-000075110000}"/>
    <cellStyle name="Currency 2 5 2 4 3 4 2" xfId="4470" xr:uid="{00000000-0005-0000-0000-000076110000}"/>
    <cellStyle name="Currency 2 5 2 4 3 4 2 2" xfId="4471" xr:uid="{00000000-0005-0000-0000-000077110000}"/>
    <cellStyle name="Currency 2 5 2 4 3 4 3" xfId="4472" xr:uid="{00000000-0005-0000-0000-000078110000}"/>
    <cellStyle name="Currency 2 5 2 4 3 5" xfId="4473" xr:uid="{00000000-0005-0000-0000-000079110000}"/>
    <cellStyle name="Currency 2 5 2 4 3 5 2" xfId="4474" xr:uid="{00000000-0005-0000-0000-00007A110000}"/>
    <cellStyle name="Currency 2 5 2 4 3 5 2 2" xfId="4475" xr:uid="{00000000-0005-0000-0000-00007B110000}"/>
    <cellStyle name="Currency 2 5 2 4 3 5 3" xfId="4476" xr:uid="{00000000-0005-0000-0000-00007C110000}"/>
    <cellStyle name="Currency 2 5 2 4 3 6" xfId="4477" xr:uid="{00000000-0005-0000-0000-00007D110000}"/>
    <cellStyle name="Currency 2 5 2 4 3 6 2" xfId="4478" xr:uid="{00000000-0005-0000-0000-00007E110000}"/>
    <cellStyle name="Currency 2 5 2 4 3 6 2 2" xfId="4479" xr:uid="{00000000-0005-0000-0000-00007F110000}"/>
    <cellStyle name="Currency 2 5 2 4 3 6 3" xfId="4480" xr:uid="{00000000-0005-0000-0000-000080110000}"/>
    <cellStyle name="Currency 2 5 2 4 3 7" xfId="4481" xr:uid="{00000000-0005-0000-0000-000081110000}"/>
    <cellStyle name="Currency 2 5 2 4 3 7 2" xfId="4482" xr:uid="{00000000-0005-0000-0000-000082110000}"/>
    <cellStyle name="Currency 2 5 2 4 3 8" xfId="4483" xr:uid="{00000000-0005-0000-0000-000083110000}"/>
    <cellStyle name="Currency 2 5 2 4 3 8 2" xfId="4484" xr:uid="{00000000-0005-0000-0000-000084110000}"/>
    <cellStyle name="Currency 2 5 2 4 3 9" xfId="4485" xr:uid="{00000000-0005-0000-0000-000085110000}"/>
    <cellStyle name="Currency 2 5 2 4 4" xfId="4486" xr:uid="{00000000-0005-0000-0000-000086110000}"/>
    <cellStyle name="Currency 2 5 2 4 4 2" xfId="4487" xr:uid="{00000000-0005-0000-0000-000087110000}"/>
    <cellStyle name="Currency 2 5 2 4 4 3" xfId="4488" xr:uid="{00000000-0005-0000-0000-000088110000}"/>
    <cellStyle name="Currency 2 5 2 4 4 3 2" xfId="4489" xr:uid="{00000000-0005-0000-0000-000089110000}"/>
    <cellStyle name="Currency 2 5 2 4 4 3 2 2" xfId="4490" xr:uid="{00000000-0005-0000-0000-00008A110000}"/>
    <cellStyle name="Currency 2 5 2 4 4 3 3" xfId="4491" xr:uid="{00000000-0005-0000-0000-00008B110000}"/>
    <cellStyle name="Currency 2 5 2 4 4 4" xfId="4492" xr:uid="{00000000-0005-0000-0000-00008C110000}"/>
    <cellStyle name="Currency 2 5 2 4 4 4 2" xfId="4493" xr:uid="{00000000-0005-0000-0000-00008D110000}"/>
    <cellStyle name="Currency 2 5 2 4 4 4 2 2" xfId="4494" xr:uid="{00000000-0005-0000-0000-00008E110000}"/>
    <cellStyle name="Currency 2 5 2 4 4 4 3" xfId="4495" xr:uid="{00000000-0005-0000-0000-00008F110000}"/>
    <cellStyle name="Currency 2 5 2 4 4 5" xfId="4496" xr:uid="{00000000-0005-0000-0000-000090110000}"/>
    <cellStyle name="Currency 2 5 2 4 4 5 2" xfId="4497" xr:uid="{00000000-0005-0000-0000-000091110000}"/>
    <cellStyle name="Currency 2 5 2 4 4 5 2 2" xfId="4498" xr:uid="{00000000-0005-0000-0000-000092110000}"/>
    <cellStyle name="Currency 2 5 2 4 4 5 3" xfId="4499" xr:uid="{00000000-0005-0000-0000-000093110000}"/>
    <cellStyle name="Currency 2 5 2 4 4 6" xfId="4500" xr:uid="{00000000-0005-0000-0000-000094110000}"/>
    <cellStyle name="Currency 2 5 2 4 4 6 2" xfId="4501" xr:uid="{00000000-0005-0000-0000-000095110000}"/>
    <cellStyle name="Currency 2 5 2 4 4 7" xfId="4502" xr:uid="{00000000-0005-0000-0000-000096110000}"/>
    <cellStyle name="Currency 2 5 2 4 4 7 2" xfId="4503" xr:uid="{00000000-0005-0000-0000-000097110000}"/>
    <cellStyle name="Currency 2 5 2 4 4 8" xfId="4504" xr:uid="{00000000-0005-0000-0000-000098110000}"/>
    <cellStyle name="Currency 2 5 2 4 4 9" xfId="4505" xr:uid="{00000000-0005-0000-0000-000099110000}"/>
    <cellStyle name="Currency 2 5 2 4 5" xfId="4506" xr:uid="{00000000-0005-0000-0000-00009A110000}"/>
    <cellStyle name="Currency 2 5 2 4 5 2" xfId="4507" xr:uid="{00000000-0005-0000-0000-00009B110000}"/>
    <cellStyle name="Currency 2 5 2 4 5 3" xfId="4508" xr:uid="{00000000-0005-0000-0000-00009C110000}"/>
    <cellStyle name="Currency 2 5 2 4 6" xfId="4509" xr:uid="{00000000-0005-0000-0000-00009D110000}"/>
    <cellStyle name="Currency 2 5 2 4 6 2" xfId="4510" xr:uid="{00000000-0005-0000-0000-00009E110000}"/>
    <cellStyle name="Currency 2 5 2 4 6 2 2" xfId="4511" xr:uid="{00000000-0005-0000-0000-00009F110000}"/>
    <cellStyle name="Currency 2 5 2 4 6 2 2 2" xfId="4512" xr:uid="{00000000-0005-0000-0000-0000A0110000}"/>
    <cellStyle name="Currency 2 5 2 4 6 2 3" xfId="4513" xr:uid="{00000000-0005-0000-0000-0000A1110000}"/>
    <cellStyle name="Currency 2 5 2 4 6 3" xfId="4514" xr:uid="{00000000-0005-0000-0000-0000A2110000}"/>
    <cellStyle name="Currency 2 5 2 4 6 3 2" xfId="4515" xr:uid="{00000000-0005-0000-0000-0000A3110000}"/>
    <cellStyle name="Currency 2 5 2 4 6 3 2 2" xfId="4516" xr:uid="{00000000-0005-0000-0000-0000A4110000}"/>
    <cellStyle name="Currency 2 5 2 4 6 3 3" xfId="4517" xr:uid="{00000000-0005-0000-0000-0000A5110000}"/>
    <cellStyle name="Currency 2 5 2 4 6 4" xfId="4518" xr:uid="{00000000-0005-0000-0000-0000A6110000}"/>
    <cellStyle name="Currency 2 5 2 4 6 4 2" xfId="4519" xr:uid="{00000000-0005-0000-0000-0000A7110000}"/>
    <cellStyle name="Currency 2 5 2 4 6 4 2 2" xfId="4520" xr:uid="{00000000-0005-0000-0000-0000A8110000}"/>
    <cellStyle name="Currency 2 5 2 4 6 4 3" xfId="4521" xr:uid="{00000000-0005-0000-0000-0000A9110000}"/>
    <cellStyle name="Currency 2 5 2 4 6 5" xfId="4522" xr:uid="{00000000-0005-0000-0000-0000AA110000}"/>
    <cellStyle name="Currency 2 5 2 4 6 5 2" xfId="4523" xr:uid="{00000000-0005-0000-0000-0000AB110000}"/>
    <cellStyle name="Currency 2 5 2 4 6 6" xfId="4524" xr:uid="{00000000-0005-0000-0000-0000AC110000}"/>
    <cellStyle name="Currency 2 5 2 4 6 6 2" xfId="4525" xr:uid="{00000000-0005-0000-0000-0000AD110000}"/>
    <cellStyle name="Currency 2 5 2 4 6 7" xfId="4526" xr:uid="{00000000-0005-0000-0000-0000AE110000}"/>
    <cellStyle name="Currency 2 5 2 4 7" xfId="4527" xr:uid="{00000000-0005-0000-0000-0000AF110000}"/>
    <cellStyle name="Currency 2 5 2 4 7 2" xfId="4528" xr:uid="{00000000-0005-0000-0000-0000B0110000}"/>
    <cellStyle name="Currency 2 5 2 4 7 2 2" xfId="4529" xr:uid="{00000000-0005-0000-0000-0000B1110000}"/>
    <cellStyle name="Currency 2 5 2 4 7 3" xfId="4530" xr:uid="{00000000-0005-0000-0000-0000B2110000}"/>
    <cellStyle name="Currency 2 5 2 4 8" xfId="4531" xr:uid="{00000000-0005-0000-0000-0000B3110000}"/>
    <cellStyle name="Currency 2 5 2 4 8 2" xfId="4532" xr:uid="{00000000-0005-0000-0000-0000B4110000}"/>
    <cellStyle name="Currency 2 5 2 4 8 2 2" xfId="4533" xr:uid="{00000000-0005-0000-0000-0000B5110000}"/>
    <cellStyle name="Currency 2 5 2 4 8 3" xfId="4534" xr:uid="{00000000-0005-0000-0000-0000B6110000}"/>
    <cellStyle name="Currency 2 5 2 5" xfId="4535" xr:uid="{00000000-0005-0000-0000-0000B7110000}"/>
    <cellStyle name="Currency 2 5 2 5 10" xfId="4536" xr:uid="{00000000-0005-0000-0000-0000B8110000}"/>
    <cellStyle name="Currency 2 5 2 5 2" xfId="4537" xr:uid="{00000000-0005-0000-0000-0000B9110000}"/>
    <cellStyle name="Currency 2 5 2 5 2 2" xfId="4538" xr:uid="{00000000-0005-0000-0000-0000BA110000}"/>
    <cellStyle name="Currency 2 5 2 5 2 3" xfId="4539" xr:uid="{00000000-0005-0000-0000-0000BB110000}"/>
    <cellStyle name="Currency 2 5 2 5 2 3 2" xfId="4540" xr:uid="{00000000-0005-0000-0000-0000BC110000}"/>
    <cellStyle name="Currency 2 5 2 5 2 3 3" xfId="4541" xr:uid="{00000000-0005-0000-0000-0000BD110000}"/>
    <cellStyle name="Currency 2 5 2 5 2 4" xfId="4542" xr:uid="{00000000-0005-0000-0000-0000BE110000}"/>
    <cellStyle name="Currency 2 5 2 5 2 4 2" xfId="4543" xr:uid="{00000000-0005-0000-0000-0000BF110000}"/>
    <cellStyle name="Currency 2 5 2 5 2 4 2 2" xfId="4544" xr:uid="{00000000-0005-0000-0000-0000C0110000}"/>
    <cellStyle name="Currency 2 5 2 5 2 4 3" xfId="4545" xr:uid="{00000000-0005-0000-0000-0000C1110000}"/>
    <cellStyle name="Currency 2 5 2 5 2 5" xfId="4546" xr:uid="{00000000-0005-0000-0000-0000C2110000}"/>
    <cellStyle name="Currency 2 5 2 5 2 5 2" xfId="4547" xr:uid="{00000000-0005-0000-0000-0000C3110000}"/>
    <cellStyle name="Currency 2 5 2 5 2 5 2 2" xfId="4548" xr:uid="{00000000-0005-0000-0000-0000C4110000}"/>
    <cellStyle name="Currency 2 5 2 5 2 5 3" xfId="4549" xr:uid="{00000000-0005-0000-0000-0000C5110000}"/>
    <cellStyle name="Currency 2 5 2 5 2 6" xfId="4550" xr:uid="{00000000-0005-0000-0000-0000C6110000}"/>
    <cellStyle name="Currency 2 5 2 5 2 6 2" xfId="4551" xr:uid="{00000000-0005-0000-0000-0000C7110000}"/>
    <cellStyle name="Currency 2 5 2 5 2 6 2 2" xfId="4552" xr:uid="{00000000-0005-0000-0000-0000C8110000}"/>
    <cellStyle name="Currency 2 5 2 5 2 6 3" xfId="4553" xr:uid="{00000000-0005-0000-0000-0000C9110000}"/>
    <cellStyle name="Currency 2 5 2 5 2 7" xfId="4554" xr:uid="{00000000-0005-0000-0000-0000CA110000}"/>
    <cellStyle name="Currency 2 5 2 5 2 7 2" xfId="4555" xr:uid="{00000000-0005-0000-0000-0000CB110000}"/>
    <cellStyle name="Currency 2 5 2 5 2 8" xfId="4556" xr:uid="{00000000-0005-0000-0000-0000CC110000}"/>
    <cellStyle name="Currency 2 5 2 5 2 8 2" xfId="4557" xr:uid="{00000000-0005-0000-0000-0000CD110000}"/>
    <cellStyle name="Currency 2 5 2 5 2 9" xfId="4558" xr:uid="{00000000-0005-0000-0000-0000CE110000}"/>
    <cellStyle name="Currency 2 5 2 5 3" xfId="4559" xr:uid="{00000000-0005-0000-0000-0000CF110000}"/>
    <cellStyle name="Currency 2 5 2 5 4" xfId="4560" xr:uid="{00000000-0005-0000-0000-0000D0110000}"/>
    <cellStyle name="Currency 2 5 2 5 4 2" xfId="4561" xr:uid="{00000000-0005-0000-0000-0000D1110000}"/>
    <cellStyle name="Currency 2 5 2 5 4 3" xfId="4562" xr:uid="{00000000-0005-0000-0000-0000D2110000}"/>
    <cellStyle name="Currency 2 5 2 5 5" xfId="4563" xr:uid="{00000000-0005-0000-0000-0000D3110000}"/>
    <cellStyle name="Currency 2 5 2 5 5 2" xfId="4564" xr:uid="{00000000-0005-0000-0000-0000D4110000}"/>
    <cellStyle name="Currency 2 5 2 5 5 2 2" xfId="4565" xr:uid="{00000000-0005-0000-0000-0000D5110000}"/>
    <cellStyle name="Currency 2 5 2 5 5 3" xfId="4566" xr:uid="{00000000-0005-0000-0000-0000D6110000}"/>
    <cellStyle name="Currency 2 5 2 5 6" xfId="4567" xr:uid="{00000000-0005-0000-0000-0000D7110000}"/>
    <cellStyle name="Currency 2 5 2 5 6 2" xfId="4568" xr:uid="{00000000-0005-0000-0000-0000D8110000}"/>
    <cellStyle name="Currency 2 5 2 5 6 2 2" xfId="4569" xr:uid="{00000000-0005-0000-0000-0000D9110000}"/>
    <cellStyle name="Currency 2 5 2 5 6 3" xfId="4570" xr:uid="{00000000-0005-0000-0000-0000DA110000}"/>
    <cellStyle name="Currency 2 5 2 5 7" xfId="4571" xr:uid="{00000000-0005-0000-0000-0000DB110000}"/>
    <cellStyle name="Currency 2 5 2 5 7 2" xfId="4572" xr:uid="{00000000-0005-0000-0000-0000DC110000}"/>
    <cellStyle name="Currency 2 5 2 5 7 2 2" xfId="4573" xr:uid="{00000000-0005-0000-0000-0000DD110000}"/>
    <cellStyle name="Currency 2 5 2 5 7 3" xfId="4574" xr:uid="{00000000-0005-0000-0000-0000DE110000}"/>
    <cellStyle name="Currency 2 5 2 5 8" xfId="4575" xr:uid="{00000000-0005-0000-0000-0000DF110000}"/>
    <cellStyle name="Currency 2 5 2 5 8 2" xfId="4576" xr:uid="{00000000-0005-0000-0000-0000E0110000}"/>
    <cellStyle name="Currency 2 5 2 5 9" xfId="4577" xr:uid="{00000000-0005-0000-0000-0000E1110000}"/>
    <cellStyle name="Currency 2 5 2 5 9 2" xfId="4578" xr:uid="{00000000-0005-0000-0000-0000E2110000}"/>
    <cellStyle name="Currency 2 5 2 6" xfId="4579" xr:uid="{00000000-0005-0000-0000-0000E3110000}"/>
    <cellStyle name="Currency 2 5 2 6 2" xfId="4580" xr:uid="{00000000-0005-0000-0000-0000E4110000}"/>
    <cellStyle name="Currency 2 5 2 6 2 10" xfId="4581" xr:uid="{00000000-0005-0000-0000-0000E5110000}"/>
    <cellStyle name="Currency 2 5 2 6 2 2" xfId="4582" xr:uid="{00000000-0005-0000-0000-0000E6110000}"/>
    <cellStyle name="Currency 2 5 2 6 2 3" xfId="4583" xr:uid="{00000000-0005-0000-0000-0000E7110000}"/>
    <cellStyle name="Currency 2 5 2 6 2 4" xfId="4584" xr:uid="{00000000-0005-0000-0000-0000E8110000}"/>
    <cellStyle name="Currency 2 5 2 6 2 4 2" xfId="4585" xr:uid="{00000000-0005-0000-0000-0000E9110000}"/>
    <cellStyle name="Currency 2 5 2 6 2 4 2 2" xfId="4586" xr:uid="{00000000-0005-0000-0000-0000EA110000}"/>
    <cellStyle name="Currency 2 5 2 6 2 4 3" xfId="4587" xr:uid="{00000000-0005-0000-0000-0000EB110000}"/>
    <cellStyle name="Currency 2 5 2 6 2 5" xfId="4588" xr:uid="{00000000-0005-0000-0000-0000EC110000}"/>
    <cellStyle name="Currency 2 5 2 6 2 5 2" xfId="4589" xr:uid="{00000000-0005-0000-0000-0000ED110000}"/>
    <cellStyle name="Currency 2 5 2 6 2 5 2 2" xfId="4590" xr:uid="{00000000-0005-0000-0000-0000EE110000}"/>
    <cellStyle name="Currency 2 5 2 6 2 5 3" xfId="4591" xr:uid="{00000000-0005-0000-0000-0000EF110000}"/>
    <cellStyle name="Currency 2 5 2 6 2 6" xfId="4592" xr:uid="{00000000-0005-0000-0000-0000F0110000}"/>
    <cellStyle name="Currency 2 5 2 6 2 6 2" xfId="4593" xr:uid="{00000000-0005-0000-0000-0000F1110000}"/>
    <cellStyle name="Currency 2 5 2 6 2 6 2 2" xfId="4594" xr:uid="{00000000-0005-0000-0000-0000F2110000}"/>
    <cellStyle name="Currency 2 5 2 6 2 6 3" xfId="4595" xr:uid="{00000000-0005-0000-0000-0000F3110000}"/>
    <cellStyle name="Currency 2 5 2 6 2 7" xfId="4596" xr:uid="{00000000-0005-0000-0000-0000F4110000}"/>
    <cellStyle name="Currency 2 5 2 6 2 7 2" xfId="4597" xr:uid="{00000000-0005-0000-0000-0000F5110000}"/>
    <cellStyle name="Currency 2 5 2 6 2 8" xfId="4598" xr:uid="{00000000-0005-0000-0000-0000F6110000}"/>
    <cellStyle name="Currency 2 5 2 6 2 8 2" xfId="4599" xr:uid="{00000000-0005-0000-0000-0000F7110000}"/>
    <cellStyle name="Currency 2 5 2 6 2 9" xfId="4600" xr:uid="{00000000-0005-0000-0000-0000F8110000}"/>
    <cellStyle name="Currency 2 5 2 6 3" xfId="4601" xr:uid="{00000000-0005-0000-0000-0000F9110000}"/>
    <cellStyle name="Currency 2 5 2 6 4" xfId="4602" xr:uid="{00000000-0005-0000-0000-0000FA110000}"/>
    <cellStyle name="Currency 2 5 2 6 4 2" xfId="4603" xr:uid="{00000000-0005-0000-0000-0000FB110000}"/>
    <cellStyle name="Currency 2 5 2 6 4 2 2" xfId="4604" xr:uid="{00000000-0005-0000-0000-0000FC110000}"/>
    <cellStyle name="Currency 2 5 2 6 4 3" xfId="4605" xr:uid="{00000000-0005-0000-0000-0000FD110000}"/>
    <cellStyle name="Currency 2 5 2 6 5" xfId="4606" xr:uid="{00000000-0005-0000-0000-0000FE110000}"/>
    <cellStyle name="Currency 2 5 2 6 5 2" xfId="4607" xr:uid="{00000000-0005-0000-0000-0000FF110000}"/>
    <cellStyle name="Currency 2 5 2 6 5 2 2" xfId="4608" xr:uid="{00000000-0005-0000-0000-000000120000}"/>
    <cellStyle name="Currency 2 5 2 6 5 3" xfId="4609" xr:uid="{00000000-0005-0000-0000-000001120000}"/>
    <cellStyle name="Currency 2 5 2 7" xfId="4610" xr:uid="{00000000-0005-0000-0000-000002120000}"/>
    <cellStyle name="Currency 2 5 2 7 2" xfId="4611" xr:uid="{00000000-0005-0000-0000-000003120000}"/>
    <cellStyle name="Currency 2 5 2 7 3" xfId="4612" xr:uid="{00000000-0005-0000-0000-000004120000}"/>
    <cellStyle name="Currency 2 5 2 7 3 2" xfId="4613" xr:uid="{00000000-0005-0000-0000-000005120000}"/>
    <cellStyle name="Currency 2 5 2 7 3 3" xfId="4614" xr:uid="{00000000-0005-0000-0000-000006120000}"/>
    <cellStyle name="Currency 2 5 2 7 4" xfId="4615" xr:uid="{00000000-0005-0000-0000-000007120000}"/>
    <cellStyle name="Currency 2 5 2 7 4 2" xfId="4616" xr:uid="{00000000-0005-0000-0000-000008120000}"/>
    <cellStyle name="Currency 2 5 2 7 4 2 2" xfId="4617" xr:uid="{00000000-0005-0000-0000-000009120000}"/>
    <cellStyle name="Currency 2 5 2 7 4 3" xfId="4618" xr:uid="{00000000-0005-0000-0000-00000A120000}"/>
    <cellStyle name="Currency 2 5 2 7 5" xfId="4619" xr:uid="{00000000-0005-0000-0000-00000B120000}"/>
    <cellStyle name="Currency 2 5 2 7 5 2" xfId="4620" xr:uid="{00000000-0005-0000-0000-00000C120000}"/>
    <cellStyle name="Currency 2 5 2 7 5 2 2" xfId="4621" xr:uid="{00000000-0005-0000-0000-00000D120000}"/>
    <cellStyle name="Currency 2 5 2 7 5 3" xfId="4622" xr:uid="{00000000-0005-0000-0000-00000E120000}"/>
    <cellStyle name="Currency 2 5 2 7 6" xfId="4623" xr:uid="{00000000-0005-0000-0000-00000F120000}"/>
    <cellStyle name="Currency 2 5 2 7 6 2" xfId="4624" xr:uid="{00000000-0005-0000-0000-000010120000}"/>
    <cellStyle name="Currency 2 5 2 7 6 2 2" xfId="4625" xr:uid="{00000000-0005-0000-0000-000011120000}"/>
    <cellStyle name="Currency 2 5 2 7 6 3" xfId="4626" xr:uid="{00000000-0005-0000-0000-000012120000}"/>
    <cellStyle name="Currency 2 5 2 7 7" xfId="4627" xr:uid="{00000000-0005-0000-0000-000013120000}"/>
    <cellStyle name="Currency 2 5 2 7 7 2" xfId="4628" xr:uid="{00000000-0005-0000-0000-000014120000}"/>
    <cellStyle name="Currency 2 5 2 7 8" xfId="4629" xr:uid="{00000000-0005-0000-0000-000015120000}"/>
    <cellStyle name="Currency 2 5 2 7 8 2" xfId="4630" xr:uid="{00000000-0005-0000-0000-000016120000}"/>
    <cellStyle name="Currency 2 5 2 7 9" xfId="4631" xr:uid="{00000000-0005-0000-0000-000017120000}"/>
    <cellStyle name="Currency 2 5 2 8" xfId="4632" xr:uid="{00000000-0005-0000-0000-000018120000}"/>
    <cellStyle name="Currency 2 5 2 8 2" xfId="4633" xr:uid="{00000000-0005-0000-0000-000019120000}"/>
    <cellStyle name="Currency 2 5 2 8 3" xfId="4634" xr:uid="{00000000-0005-0000-0000-00001A120000}"/>
    <cellStyle name="Currency 2 5 2 9" xfId="4635" xr:uid="{00000000-0005-0000-0000-00001B120000}"/>
    <cellStyle name="Currency 2 5 3" xfId="4636" xr:uid="{00000000-0005-0000-0000-00001C120000}"/>
    <cellStyle name="Currency 2 5 3 10" xfId="4637" xr:uid="{00000000-0005-0000-0000-00001D120000}"/>
    <cellStyle name="Currency 2 5 3 10 2" xfId="4638" xr:uid="{00000000-0005-0000-0000-00001E120000}"/>
    <cellStyle name="Currency 2 5 3 10 2 2" xfId="4639" xr:uid="{00000000-0005-0000-0000-00001F120000}"/>
    <cellStyle name="Currency 2 5 3 10 3" xfId="4640" xr:uid="{00000000-0005-0000-0000-000020120000}"/>
    <cellStyle name="Currency 2 5 3 10 4" xfId="4641" xr:uid="{00000000-0005-0000-0000-000021120000}"/>
    <cellStyle name="Currency 2 5 3 11" xfId="4642" xr:uid="{00000000-0005-0000-0000-000022120000}"/>
    <cellStyle name="Currency 2 5 3 11 2" xfId="4643" xr:uid="{00000000-0005-0000-0000-000023120000}"/>
    <cellStyle name="Currency 2 5 3 11 2 2" xfId="4644" xr:uid="{00000000-0005-0000-0000-000024120000}"/>
    <cellStyle name="Currency 2 5 3 11 3" xfId="4645" xr:uid="{00000000-0005-0000-0000-000025120000}"/>
    <cellStyle name="Currency 2 5 3 12" xfId="4646" xr:uid="{00000000-0005-0000-0000-000026120000}"/>
    <cellStyle name="Currency 2 5 3 12 2" xfId="4647" xr:uid="{00000000-0005-0000-0000-000027120000}"/>
    <cellStyle name="Currency 2 5 3 12 2 2" xfId="4648" xr:uid="{00000000-0005-0000-0000-000028120000}"/>
    <cellStyle name="Currency 2 5 3 12 3" xfId="4649" xr:uid="{00000000-0005-0000-0000-000029120000}"/>
    <cellStyle name="Currency 2 5 3 13" xfId="4650" xr:uid="{00000000-0005-0000-0000-00002A120000}"/>
    <cellStyle name="Currency 2 5 3 13 2" xfId="4651" xr:uid="{00000000-0005-0000-0000-00002B120000}"/>
    <cellStyle name="Currency 2 5 3 14" xfId="4652" xr:uid="{00000000-0005-0000-0000-00002C120000}"/>
    <cellStyle name="Currency 2 5 3 14 2" xfId="4653" xr:uid="{00000000-0005-0000-0000-00002D120000}"/>
    <cellStyle name="Currency 2 5 3 15" xfId="4654" xr:uid="{00000000-0005-0000-0000-00002E120000}"/>
    <cellStyle name="Currency 2 5 3 16" xfId="4655" xr:uid="{00000000-0005-0000-0000-00002F120000}"/>
    <cellStyle name="Currency 2 5 3 17" xfId="4656" xr:uid="{00000000-0005-0000-0000-000030120000}"/>
    <cellStyle name="Currency 2 5 3 2" xfId="4657" xr:uid="{00000000-0005-0000-0000-000031120000}"/>
    <cellStyle name="Currency 2 5 3 2 10" xfId="4658" xr:uid="{00000000-0005-0000-0000-000032120000}"/>
    <cellStyle name="Currency 2 5 3 2 10 2" xfId="4659" xr:uid="{00000000-0005-0000-0000-000033120000}"/>
    <cellStyle name="Currency 2 5 3 2 10 2 2" xfId="4660" xr:uid="{00000000-0005-0000-0000-000034120000}"/>
    <cellStyle name="Currency 2 5 3 2 10 3" xfId="4661" xr:uid="{00000000-0005-0000-0000-000035120000}"/>
    <cellStyle name="Currency 2 5 3 2 11" xfId="4662" xr:uid="{00000000-0005-0000-0000-000036120000}"/>
    <cellStyle name="Currency 2 5 3 2 11 2" xfId="4663" xr:uid="{00000000-0005-0000-0000-000037120000}"/>
    <cellStyle name="Currency 2 5 3 2 12" xfId="4664" xr:uid="{00000000-0005-0000-0000-000038120000}"/>
    <cellStyle name="Currency 2 5 3 2 12 2" xfId="4665" xr:uid="{00000000-0005-0000-0000-000039120000}"/>
    <cellStyle name="Currency 2 5 3 2 13" xfId="4666" xr:uid="{00000000-0005-0000-0000-00003A120000}"/>
    <cellStyle name="Currency 2 5 3 2 14" xfId="4667" xr:uid="{00000000-0005-0000-0000-00003B120000}"/>
    <cellStyle name="Currency 2 5 3 2 15" xfId="4668" xr:uid="{00000000-0005-0000-0000-00003C120000}"/>
    <cellStyle name="Currency 2 5 3 2 2" xfId="4669" xr:uid="{00000000-0005-0000-0000-00003D120000}"/>
    <cellStyle name="Currency 2 5 3 2 2 2" xfId="4670" xr:uid="{00000000-0005-0000-0000-00003E120000}"/>
    <cellStyle name="Currency 2 5 3 2 2 2 2" xfId="4671" xr:uid="{00000000-0005-0000-0000-00003F120000}"/>
    <cellStyle name="Currency 2 5 3 2 2 2 3" xfId="4672" xr:uid="{00000000-0005-0000-0000-000040120000}"/>
    <cellStyle name="Currency 2 5 3 2 2 2 3 2" xfId="4673" xr:uid="{00000000-0005-0000-0000-000041120000}"/>
    <cellStyle name="Currency 2 5 3 2 2 2 3 3" xfId="4674" xr:uid="{00000000-0005-0000-0000-000042120000}"/>
    <cellStyle name="Currency 2 5 3 2 2 2 4" xfId="4675" xr:uid="{00000000-0005-0000-0000-000043120000}"/>
    <cellStyle name="Currency 2 5 3 2 2 2 4 2" xfId="4676" xr:uid="{00000000-0005-0000-0000-000044120000}"/>
    <cellStyle name="Currency 2 5 3 2 2 2 4 2 2" xfId="4677" xr:uid="{00000000-0005-0000-0000-000045120000}"/>
    <cellStyle name="Currency 2 5 3 2 2 2 4 3" xfId="4678" xr:uid="{00000000-0005-0000-0000-000046120000}"/>
    <cellStyle name="Currency 2 5 3 2 2 2 5" xfId="4679" xr:uid="{00000000-0005-0000-0000-000047120000}"/>
    <cellStyle name="Currency 2 5 3 2 2 2 5 2" xfId="4680" xr:uid="{00000000-0005-0000-0000-000048120000}"/>
    <cellStyle name="Currency 2 5 3 2 2 2 5 2 2" xfId="4681" xr:uid="{00000000-0005-0000-0000-000049120000}"/>
    <cellStyle name="Currency 2 5 3 2 2 2 5 3" xfId="4682" xr:uid="{00000000-0005-0000-0000-00004A120000}"/>
    <cellStyle name="Currency 2 5 3 2 2 2 6" xfId="4683" xr:uid="{00000000-0005-0000-0000-00004B120000}"/>
    <cellStyle name="Currency 2 5 3 2 2 2 6 2" xfId="4684" xr:uid="{00000000-0005-0000-0000-00004C120000}"/>
    <cellStyle name="Currency 2 5 3 2 2 2 6 2 2" xfId="4685" xr:uid="{00000000-0005-0000-0000-00004D120000}"/>
    <cellStyle name="Currency 2 5 3 2 2 2 6 3" xfId="4686" xr:uid="{00000000-0005-0000-0000-00004E120000}"/>
    <cellStyle name="Currency 2 5 3 2 2 2 7" xfId="4687" xr:uid="{00000000-0005-0000-0000-00004F120000}"/>
    <cellStyle name="Currency 2 5 3 2 2 2 7 2" xfId="4688" xr:uid="{00000000-0005-0000-0000-000050120000}"/>
    <cellStyle name="Currency 2 5 3 2 2 2 8" xfId="4689" xr:uid="{00000000-0005-0000-0000-000051120000}"/>
    <cellStyle name="Currency 2 5 3 2 2 2 8 2" xfId="4690" xr:uid="{00000000-0005-0000-0000-000052120000}"/>
    <cellStyle name="Currency 2 5 3 2 2 2 9" xfId="4691" xr:uid="{00000000-0005-0000-0000-000053120000}"/>
    <cellStyle name="Currency 2 5 3 2 2 3" xfId="4692" xr:uid="{00000000-0005-0000-0000-000054120000}"/>
    <cellStyle name="Currency 2 5 3 2 2 3 2" xfId="4693" xr:uid="{00000000-0005-0000-0000-000055120000}"/>
    <cellStyle name="Currency 2 5 3 2 2 3 3" xfId="4694" xr:uid="{00000000-0005-0000-0000-000056120000}"/>
    <cellStyle name="Currency 2 5 3 2 2 3 3 2" xfId="4695" xr:uid="{00000000-0005-0000-0000-000057120000}"/>
    <cellStyle name="Currency 2 5 3 2 2 3 3 3" xfId="4696" xr:uid="{00000000-0005-0000-0000-000058120000}"/>
    <cellStyle name="Currency 2 5 3 2 2 3 4" xfId="4697" xr:uid="{00000000-0005-0000-0000-000059120000}"/>
    <cellStyle name="Currency 2 5 3 2 2 3 4 2" xfId="4698" xr:uid="{00000000-0005-0000-0000-00005A120000}"/>
    <cellStyle name="Currency 2 5 3 2 2 3 4 2 2" xfId="4699" xr:uid="{00000000-0005-0000-0000-00005B120000}"/>
    <cellStyle name="Currency 2 5 3 2 2 3 4 3" xfId="4700" xr:uid="{00000000-0005-0000-0000-00005C120000}"/>
    <cellStyle name="Currency 2 5 3 2 2 3 5" xfId="4701" xr:uid="{00000000-0005-0000-0000-00005D120000}"/>
    <cellStyle name="Currency 2 5 3 2 2 3 5 2" xfId="4702" xr:uid="{00000000-0005-0000-0000-00005E120000}"/>
    <cellStyle name="Currency 2 5 3 2 2 3 5 2 2" xfId="4703" xr:uid="{00000000-0005-0000-0000-00005F120000}"/>
    <cellStyle name="Currency 2 5 3 2 2 3 5 3" xfId="4704" xr:uid="{00000000-0005-0000-0000-000060120000}"/>
    <cellStyle name="Currency 2 5 3 2 2 3 6" xfId="4705" xr:uid="{00000000-0005-0000-0000-000061120000}"/>
    <cellStyle name="Currency 2 5 3 2 2 3 6 2" xfId="4706" xr:uid="{00000000-0005-0000-0000-000062120000}"/>
    <cellStyle name="Currency 2 5 3 2 2 3 6 2 2" xfId="4707" xr:uid="{00000000-0005-0000-0000-000063120000}"/>
    <cellStyle name="Currency 2 5 3 2 2 3 6 3" xfId="4708" xr:uid="{00000000-0005-0000-0000-000064120000}"/>
    <cellStyle name="Currency 2 5 3 2 2 3 7" xfId="4709" xr:uid="{00000000-0005-0000-0000-000065120000}"/>
    <cellStyle name="Currency 2 5 3 2 2 3 7 2" xfId="4710" xr:uid="{00000000-0005-0000-0000-000066120000}"/>
    <cellStyle name="Currency 2 5 3 2 2 3 8" xfId="4711" xr:uid="{00000000-0005-0000-0000-000067120000}"/>
    <cellStyle name="Currency 2 5 3 2 2 3 8 2" xfId="4712" xr:uid="{00000000-0005-0000-0000-000068120000}"/>
    <cellStyle name="Currency 2 5 3 2 2 3 9" xfId="4713" xr:uid="{00000000-0005-0000-0000-000069120000}"/>
    <cellStyle name="Currency 2 5 3 2 2 4" xfId="4714" xr:uid="{00000000-0005-0000-0000-00006A120000}"/>
    <cellStyle name="Currency 2 5 3 2 2 4 2" xfId="4715" xr:uid="{00000000-0005-0000-0000-00006B120000}"/>
    <cellStyle name="Currency 2 5 3 2 2 4 3" xfId="4716" xr:uid="{00000000-0005-0000-0000-00006C120000}"/>
    <cellStyle name="Currency 2 5 3 2 2 4 3 2" xfId="4717" xr:uid="{00000000-0005-0000-0000-00006D120000}"/>
    <cellStyle name="Currency 2 5 3 2 2 4 3 2 2" xfId="4718" xr:uid="{00000000-0005-0000-0000-00006E120000}"/>
    <cellStyle name="Currency 2 5 3 2 2 4 3 3" xfId="4719" xr:uid="{00000000-0005-0000-0000-00006F120000}"/>
    <cellStyle name="Currency 2 5 3 2 2 4 4" xfId="4720" xr:uid="{00000000-0005-0000-0000-000070120000}"/>
    <cellStyle name="Currency 2 5 3 2 2 4 4 2" xfId="4721" xr:uid="{00000000-0005-0000-0000-000071120000}"/>
    <cellStyle name="Currency 2 5 3 2 2 4 4 2 2" xfId="4722" xr:uid="{00000000-0005-0000-0000-000072120000}"/>
    <cellStyle name="Currency 2 5 3 2 2 4 4 3" xfId="4723" xr:uid="{00000000-0005-0000-0000-000073120000}"/>
    <cellStyle name="Currency 2 5 3 2 2 4 5" xfId="4724" xr:uid="{00000000-0005-0000-0000-000074120000}"/>
    <cellStyle name="Currency 2 5 3 2 2 4 5 2" xfId="4725" xr:uid="{00000000-0005-0000-0000-000075120000}"/>
    <cellStyle name="Currency 2 5 3 2 2 4 5 2 2" xfId="4726" xr:uid="{00000000-0005-0000-0000-000076120000}"/>
    <cellStyle name="Currency 2 5 3 2 2 4 5 3" xfId="4727" xr:uid="{00000000-0005-0000-0000-000077120000}"/>
    <cellStyle name="Currency 2 5 3 2 2 4 6" xfId="4728" xr:uid="{00000000-0005-0000-0000-000078120000}"/>
    <cellStyle name="Currency 2 5 3 2 2 4 6 2" xfId="4729" xr:uid="{00000000-0005-0000-0000-000079120000}"/>
    <cellStyle name="Currency 2 5 3 2 2 4 7" xfId="4730" xr:uid="{00000000-0005-0000-0000-00007A120000}"/>
    <cellStyle name="Currency 2 5 3 2 2 4 7 2" xfId="4731" xr:uid="{00000000-0005-0000-0000-00007B120000}"/>
    <cellStyle name="Currency 2 5 3 2 2 4 8" xfId="4732" xr:uid="{00000000-0005-0000-0000-00007C120000}"/>
    <cellStyle name="Currency 2 5 3 2 2 4 9" xfId="4733" xr:uid="{00000000-0005-0000-0000-00007D120000}"/>
    <cellStyle name="Currency 2 5 3 2 2 5" xfId="4734" xr:uid="{00000000-0005-0000-0000-00007E120000}"/>
    <cellStyle name="Currency 2 5 3 2 2 5 2" xfId="4735" xr:uid="{00000000-0005-0000-0000-00007F120000}"/>
    <cellStyle name="Currency 2 5 3 2 2 5 3" xfId="4736" xr:uid="{00000000-0005-0000-0000-000080120000}"/>
    <cellStyle name="Currency 2 5 3 2 2 6" xfId="4737" xr:uid="{00000000-0005-0000-0000-000081120000}"/>
    <cellStyle name="Currency 2 5 3 2 2 6 2" xfId="4738" xr:uid="{00000000-0005-0000-0000-000082120000}"/>
    <cellStyle name="Currency 2 5 3 2 2 6 2 2" xfId="4739" xr:uid="{00000000-0005-0000-0000-000083120000}"/>
    <cellStyle name="Currency 2 5 3 2 2 6 2 2 2" xfId="4740" xr:uid="{00000000-0005-0000-0000-000084120000}"/>
    <cellStyle name="Currency 2 5 3 2 2 6 2 3" xfId="4741" xr:uid="{00000000-0005-0000-0000-000085120000}"/>
    <cellStyle name="Currency 2 5 3 2 2 6 3" xfId="4742" xr:uid="{00000000-0005-0000-0000-000086120000}"/>
    <cellStyle name="Currency 2 5 3 2 2 6 3 2" xfId="4743" xr:uid="{00000000-0005-0000-0000-000087120000}"/>
    <cellStyle name="Currency 2 5 3 2 2 6 3 2 2" xfId="4744" xr:uid="{00000000-0005-0000-0000-000088120000}"/>
    <cellStyle name="Currency 2 5 3 2 2 6 3 3" xfId="4745" xr:uid="{00000000-0005-0000-0000-000089120000}"/>
    <cellStyle name="Currency 2 5 3 2 2 6 4" xfId="4746" xr:uid="{00000000-0005-0000-0000-00008A120000}"/>
    <cellStyle name="Currency 2 5 3 2 2 6 4 2" xfId="4747" xr:uid="{00000000-0005-0000-0000-00008B120000}"/>
    <cellStyle name="Currency 2 5 3 2 2 6 4 2 2" xfId="4748" xr:uid="{00000000-0005-0000-0000-00008C120000}"/>
    <cellStyle name="Currency 2 5 3 2 2 6 4 3" xfId="4749" xr:uid="{00000000-0005-0000-0000-00008D120000}"/>
    <cellStyle name="Currency 2 5 3 2 2 6 5" xfId="4750" xr:uid="{00000000-0005-0000-0000-00008E120000}"/>
    <cellStyle name="Currency 2 5 3 2 2 6 5 2" xfId="4751" xr:uid="{00000000-0005-0000-0000-00008F120000}"/>
    <cellStyle name="Currency 2 5 3 2 2 6 6" xfId="4752" xr:uid="{00000000-0005-0000-0000-000090120000}"/>
    <cellStyle name="Currency 2 5 3 2 2 6 6 2" xfId="4753" xr:uid="{00000000-0005-0000-0000-000091120000}"/>
    <cellStyle name="Currency 2 5 3 2 2 6 7" xfId="4754" xr:uid="{00000000-0005-0000-0000-000092120000}"/>
    <cellStyle name="Currency 2 5 3 2 2 7" xfId="4755" xr:uid="{00000000-0005-0000-0000-000093120000}"/>
    <cellStyle name="Currency 2 5 3 2 2 7 2" xfId="4756" xr:uid="{00000000-0005-0000-0000-000094120000}"/>
    <cellStyle name="Currency 2 5 3 2 2 7 2 2" xfId="4757" xr:uid="{00000000-0005-0000-0000-000095120000}"/>
    <cellStyle name="Currency 2 5 3 2 2 7 3" xfId="4758" xr:uid="{00000000-0005-0000-0000-000096120000}"/>
    <cellStyle name="Currency 2 5 3 2 2 8" xfId="4759" xr:uid="{00000000-0005-0000-0000-000097120000}"/>
    <cellStyle name="Currency 2 5 3 2 2 8 2" xfId="4760" xr:uid="{00000000-0005-0000-0000-000098120000}"/>
    <cellStyle name="Currency 2 5 3 2 2 8 2 2" xfId="4761" xr:uid="{00000000-0005-0000-0000-000099120000}"/>
    <cellStyle name="Currency 2 5 3 2 2 8 3" xfId="4762" xr:uid="{00000000-0005-0000-0000-00009A120000}"/>
    <cellStyle name="Currency 2 5 3 2 3" xfId="4763" xr:uid="{00000000-0005-0000-0000-00009B120000}"/>
    <cellStyle name="Currency 2 5 3 2 3 10" xfId="4764" xr:uid="{00000000-0005-0000-0000-00009C120000}"/>
    <cellStyle name="Currency 2 5 3 2 3 2" xfId="4765" xr:uid="{00000000-0005-0000-0000-00009D120000}"/>
    <cellStyle name="Currency 2 5 3 2 3 2 2" xfId="4766" xr:uid="{00000000-0005-0000-0000-00009E120000}"/>
    <cellStyle name="Currency 2 5 3 2 3 2 3" xfId="4767" xr:uid="{00000000-0005-0000-0000-00009F120000}"/>
    <cellStyle name="Currency 2 5 3 2 3 2 3 2" xfId="4768" xr:uid="{00000000-0005-0000-0000-0000A0120000}"/>
    <cellStyle name="Currency 2 5 3 2 3 2 3 3" xfId="4769" xr:uid="{00000000-0005-0000-0000-0000A1120000}"/>
    <cellStyle name="Currency 2 5 3 2 3 2 4" xfId="4770" xr:uid="{00000000-0005-0000-0000-0000A2120000}"/>
    <cellStyle name="Currency 2 5 3 2 3 2 4 2" xfId="4771" xr:uid="{00000000-0005-0000-0000-0000A3120000}"/>
    <cellStyle name="Currency 2 5 3 2 3 2 4 2 2" xfId="4772" xr:uid="{00000000-0005-0000-0000-0000A4120000}"/>
    <cellStyle name="Currency 2 5 3 2 3 2 4 3" xfId="4773" xr:uid="{00000000-0005-0000-0000-0000A5120000}"/>
    <cellStyle name="Currency 2 5 3 2 3 2 5" xfId="4774" xr:uid="{00000000-0005-0000-0000-0000A6120000}"/>
    <cellStyle name="Currency 2 5 3 2 3 2 5 2" xfId="4775" xr:uid="{00000000-0005-0000-0000-0000A7120000}"/>
    <cellStyle name="Currency 2 5 3 2 3 2 5 2 2" xfId="4776" xr:uid="{00000000-0005-0000-0000-0000A8120000}"/>
    <cellStyle name="Currency 2 5 3 2 3 2 5 3" xfId="4777" xr:uid="{00000000-0005-0000-0000-0000A9120000}"/>
    <cellStyle name="Currency 2 5 3 2 3 2 6" xfId="4778" xr:uid="{00000000-0005-0000-0000-0000AA120000}"/>
    <cellStyle name="Currency 2 5 3 2 3 2 6 2" xfId="4779" xr:uid="{00000000-0005-0000-0000-0000AB120000}"/>
    <cellStyle name="Currency 2 5 3 2 3 2 6 2 2" xfId="4780" xr:uid="{00000000-0005-0000-0000-0000AC120000}"/>
    <cellStyle name="Currency 2 5 3 2 3 2 6 3" xfId="4781" xr:uid="{00000000-0005-0000-0000-0000AD120000}"/>
    <cellStyle name="Currency 2 5 3 2 3 2 7" xfId="4782" xr:uid="{00000000-0005-0000-0000-0000AE120000}"/>
    <cellStyle name="Currency 2 5 3 2 3 2 7 2" xfId="4783" xr:uid="{00000000-0005-0000-0000-0000AF120000}"/>
    <cellStyle name="Currency 2 5 3 2 3 2 8" xfId="4784" xr:uid="{00000000-0005-0000-0000-0000B0120000}"/>
    <cellStyle name="Currency 2 5 3 2 3 2 8 2" xfId="4785" xr:uid="{00000000-0005-0000-0000-0000B1120000}"/>
    <cellStyle name="Currency 2 5 3 2 3 2 9" xfId="4786" xr:uid="{00000000-0005-0000-0000-0000B2120000}"/>
    <cellStyle name="Currency 2 5 3 2 3 3" xfId="4787" xr:uid="{00000000-0005-0000-0000-0000B3120000}"/>
    <cellStyle name="Currency 2 5 3 2 3 4" xfId="4788" xr:uid="{00000000-0005-0000-0000-0000B4120000}"/>
    <cellStyle name="Currency 2 5 3 2 3 4 2" xfId="4789" xr:uid="{00000000-0005-0000-0000-0000B5120000}"/>
    <cellStyle name="Currency 2 5 3 2 3 4 3" xfId="4790" xr:uid="{00000000-0005-0000-0000-0000B6120000}"/>
    <cellStyle name="Currency 2 5 3 2 3 5" xfId="4791" xr:uid="{00000000-0005-0000-0000-0000B7120000}"/>
    <cellStyle name="Currency 2 5 3 2 3 5 2" xfId="4792" xr:uid="{00000000-0005-0000-0000-0000B8120000}"/>
    <cellStyle name="Currency 2 5 3 2 3 5 2 2" xfId="4793" xr:uid="{00000000-0005-0000-0000-0000B9120000}"/>
    <cellStyle name="Currency 2 5 3 2 3 5 3" xfId="4794" xr:uid="{00000000-0005-0000-0000-0000BA120000}"/>
    <cellStyle name="Currency 2 5 3 2 3 6" xfId="4795" xr:uid="{00000000-0005-0000-0000-0000BB120000}"/>
    <cellStyle name="Currency 2 5 3 2 3 6 2" xfId="4796" xr:uid="{00000000-0005-0000-0000-0000BC120000}"/>
    <cellStyle name="Currency 2 5 3 2 3 6 2 2" xfId="4797" xr:uid="{00000000-0005-0000-0000-0000BD120000}"/>
    <cellStyle name="Currency 2 5 3 2 3 6 3" xfId="4798" xr:uid="{00000000-0005-0000-0000-0000BE120000}"/>
    <cellStyle name="Currency 2 5 3 2 3 7" xfId="4799" xr:uid="{00000000-0005-0000-0000-0000BF120000}"/>
    <cellStyle name="Currency 2 5 3 2 3 7 2" xfId="4800" xr:uid="{00000000-0005-0000-0000-0000C0120000}"/>
    <cellStyle name="Currency 2 5 3 2 3 7 2 2" xfId="4801" xr:uid="{00000000-0005-0000-0000-0000C1120000}"/>
    <cellStyle name="Currency 2 5 3 2 3 7 3" xfId="4802" xr:uid="{00000000-0005-0000-0000-0000C2120000}"/>
    <cellStyle name="Currency 2 5 3 2 3 8" xfId="4803" xr:uid="{00000000-0005-0000-0000-0000C3120000}"/>
    <cellStyle name="Currency 2 5 3 2 3 8 2" xfId="4804" xr:uid="{00000000-0005-0000-0000-0000C4120000}"/>
    <cellStyle name="Currency 2 5 3 2 3 9" xfId="4805" xr:uid="{00000000-0005-0000-0000-0000C5120000}"/>
    <cellStyle name="Currency 2 5 3 2 3 9 2" xfId="4806" xr:uid="{00000000-0005-0000-0000-0000C6120000}"/>
    <cellStyle name="Currency 2 5 3 2 4" xfId="4807" xr:uid="{00000000-0005-0000-0000-0000C7120000}"/>
    <cellStyle name="Currency 2 5 3 2 4 2" xfId="4808" xr:uid="{00000000-0005-0000-0000-0000C8120000}"/>
    <cellStyle name="Currency 2 5 3 2 4 2 10" xfId="4809" xr:uid="{00000000-0005-0000-0000-0000C9120000}"/>
    <cellStyle name="Currency 2 5 3 2 4 2 2" xfId="4810" xr:uid="{00000000-0005-0000-0000-0000CA120000}"/>
    <cellStyle name="Currency 2 5 3 2 4 2 3" xfId="4811" xr:uid="{00000000-0005-0000-0000-0000CB120000}"/>
    <cellStyle name="Currency 2 5 3 2 4 2 4" xfId="4812" xr:uid="{00000000-0005-0000-0000-0000CC120000}"/>
    <cellStyle name="Currency 2 5 3 2 4 2 4 2" xfId="4813" xr:uid="{00000000-0005-0000-0000-0000CD120000}"/>
    <cellStyle name="Currency 2 5 3 2 4 2 4 2 2" xfId="4814" xr:uid="{00000000-0005-0000-0000-0000CE120000}"/>
    <cellStyle name="Currency 2 5 3 2 4 2 4 3" xfId="4815" xr:uid="{00000000-0005-0000-0000-0000CF120000}"/>
    <cellStyle name="Currency 2 5 3 2 4 2 5" xfId="4816" xr:uid="{00000000-0005-0000-0000-0000D0120000}"/>
    <cellStyle name="Currency 2 5 3 2 4 2 5 2" xfId="4817" xr:uid="{00000000-0005-0000-0000-0000D1120000}"/>
    <cellStyle name="Currency 2 5 3 2 4 2 5 2 2" xfId="4818" xr:uid="{00000000-0005-0000-0000-0000D2120000}"/>
    <cellStyle name="Currency 2 5 3 2 4 2 5 3" xfId="4819" xr:uid="{00000000-0005-0000-0000-0000D3120000}"/>
    <cellStyle name="Currency 2 5 3 2 4 2 6" xfId="4820" xr:uid="{00000000-0005-0000-0000-0000D4120000}"/>
    <cellStyle name="Currency 2 5 3 2 4 2 6 2" xfId="4821" xr:uid="{00000000-0005-0000-0000-0000D5120000}"/>
    <cellStyle name="Currency 2 5 3 2 4 2 6 2 2" xfId="4822" xr:uid="{00000000-0005-0000-0000-0000D6120000}"/>
    <cellStyle name="Currency 2 5 3 2 4 2 6 3" xfId="4823" xr:uid="{00000000-0005-0000-0000-0000D7120000}"/>
    <cellStyle name="Currency 2 5 3 2 4 2 7" xfId="4824" xr:uid="{00000000-0005-0000-0000-0000D8120000}"/>
    <cellStyle name="Currency 2 5 3 2 4 2 7 2" xfId="4825" xr:uid="{00000000-0005-0000-0000-0000D9120000}"/>
    <cellStyle name="Currency 2 5 3 2 4 2 8" xfId="4826" xr:uid="{00000000-0005-0000-0000-0000DA120000}"/>
    <cellStyle name="Currency 2 5 3 2 4 2 8 2" xfId="4827" xr:uid="{00000000-0005-0000-0000-0000DB120000}"/>
    <cellStyle name="Currency 2 5 3 2 4 2 9" xfId="4828" xr:uid="{00000000-0005-0000-0000-0000DC120000}"/>
    <cellStyle name="Currency 2 5 3 2 4 3" xfId="4829" xr:uid="{00000000-0005-0000-0000-0000DD120000}"/>
    <cellStyle name="Currency 2 5 3 2 4 4" xfId="4830" xr:uid="{00000000-0005-0000-0000-0000DE120000}"/>
    <cellStyle name="Currency 2 5 3 2 4 4 2" xfId="4831" xr:uid="{00000000-0005-0000-0000-0000DF120000}"/>
    <cellStyle name="Currency 2 5 3 2 4 4 2 2" xfId="4832" xr:uid="{00000000-0005-0000-0000-0000E0120000}"/>
    <cellStyle name="Currency 2 5 3 2 4 4 3" xfId="4833" xr:uid="{00000000-0005-0000-0000-0000E1120000}"/>
    <cellStyle name="Currency 2 5 3 2 4 5" xfId="4834" xr:uid="{00000000-0005-0000-0000-0000E2120000}"/>
    <cellStyle name="Currency 2 5 3 2 4 5 2" xfId="4835" xr:uid="{00000000-0005-0000-0000-0000E3120000}"/>
    <cellStyle name="Currency 2 5 3 2 4 5 2 2" xfId="4836" xr:uid="{00000000-0005-0000-0000-0000E4120000}"/>
    <cellStyle name="Currency 2 5 3 2 4 5 3" xfId="4837" xr:uid="{00000000-0005-0000-0000-0000E5120000}"/>
    <cellStyle name="Currency 2 5 3 2 5" xfId="4838" xr:uid="{00000000-0005-0000-0000-0000E6120000}"/>
    <cellStyle name="Currency 2 5 3 2 5 2" xfId="4839" xr:uid="{00000000-0005-0000-0000-0000E7120000}"/>
    <cellStyle name="Currency 2 5 3 2 5 3" xfId="4840" xr:uid="{00000000-0005-0000-0000-0000E8120000}"/>
    <cellStyle name="Currency 2 5 3 2 5 3 2" xfId="4841" xr:uid="{00000000-0005-0000-0000-0000E9120000}"/>
    <cellStyle name="Currency 2 5 3 2 5 3 3" xfId="4842" xr:uid="{00000000-0005-0000-0000-0000EA120000}"/>
    <cellStyle name="Currency 2 5 3 2 5 4" xfId="4843" xr:uid="{00000000-0005-0000-0000-0000EB120000}"/>
    <cellStyle name="Currency 2 5 3 2 5 4 2" xfId="4844" xr:uid="{00000000-0005-0000-0000-0000EC120000}"/>
    <cellStyle name="Currency 2 5 3 2 5 4 2 2" xfId="4845" xr:uid="{00000000-0005-0000-0000-0000ED120000}"/>
    <cellStyle name="Currency 2 5 3 2 5 4 3" xfId="4846" xr:uid="{00000000-0005-0000-0000-0000EE120000}"/>
    <cellStyle name="Currency 2 5 3 2 5 5" xfId="4847" xr:uid="{00000000-0005-0000-0000-0000EF120000}"/>
    <cellStyle name="Currency 2 5 3 2 5 5 2" xfId="4848" xr:uid="{00000000-0005-0000-0000-0000F0120000}"/>
    <cellStyle name="Currency 2 5 3 2 5 5 2 2" xfId="4849" xr:uid="{00000000-0005-0000-0000-0000F1120000}"/>
    <cellStyle name="Currency 2 5 3 2 5 5 3" xfId="4850" xr:uid="{00000000-0005-0000-0000-0000F2120000}"/>
    <cellStyle name="Currency 2 5 3 2 5 6" xfId="4851" xr:uid="{00000000-0005-0000-0000-0000F3120000}"/>
    <cellStyle name="Currency 2 5 3 2 5 6 2" xfId="4852" xr:uid="{00000000-0005-0000-0000-0000F4120000}"/>
    <cellStyle name="Currency 2 5 3 2 5 6 2 2" xfId="4853" xr:uid="{00000000-0005-0000-0000-0000F5120000}"/>
    <cellStyle name="Currency 2 5 3 2 5 6 3" xfId="4854" xr:uid="{00000000-0005-0000-0000-0000F6120000}"/>
    <cellStyle name="Currency 2 5 3 2 5 7" xfId="4855" xr:uid="{00000000-0005-0000-0000-0000F7120000}"/>
    <cellStyle name="Currency 2 5 3 2 5 7 2" xfId="4856" xr:uid="{00000000-0005-0000-0000-0000F8120000}"/>
    <cellStyle name="Currency 2 5 3 2 5 8" xfId="4857" xr:uid="{00000000-0005-0000-0000-0000F9120000}"/>
    <cellStyle name="Currency 2 5 3 2 5 8 2" xfId="4858" xr:uid="{00000000-0005-0000-0000-0000FA120000}"/>
    <cellStyle name="Currency 2 5 3 2 5 9" xfId="4859" xr:uid="{00000000-0005-0000-0000-0000FB120000}"/>
    <cellStyle name="Currency 2 5 3 2 6" xfId="4860" xr:uid="{00000000-0005-0000-0000-0000FC120000}"/>
    <cellStyle name="Currency 2 5 3 2 6 2" xfId="4861" xr:uid="{00000000-0005-0000-0000-0000FD120000}"/>
    <cellStyle name="Currency 2 5 3 2 6 3" xfId="4862" xr:uid="{00000000-0005-0000-0000-0000FE120000}"/>
    <cellStyle name="Currency 2 5 3 2 7" xfId="4863" xr:uid="{00000000-0005-0000-0000-0000FF120000}"/>
    <cellStyle name="Currency 2 5 3 2 8" xfId="4864" xr:uid="{00000000-0005-0000-0000-000000130000}"/>
    <cellStyle name="Currency 2 5 3 2 8 2" xfId="4865" xr:uid="{00000000-0005-0000-0000-000001130000}"/>
    <cellStyle name="Currency 2 5 3 2 8 2 2" xfId="4866" xr:uid="{00000000-0005-0000-0000-000002130000}"/>
    <cellStyle name="Currency 2 5 3 2 8 3" xfId="4867" xr:uid="{00000000-0005-0000-0000-000003130000}"/>
    <cellStyle name="Currency 2 5 3 2 8 4" xfId="4868" xr:uid="{00000000-0005-0000-0000-000004130000}"/>
    <cellStyle name="Currency 2 5 3 2 9" xfId="4869" xr:uid="{00000000-0005-0000-0000-000005130000}"/>
    <cellStyle name="Currency 2 5 3 2 9 2" xfId="4870" xr:uid="{00000000-0005-0000-0000-000006130000}"/>
    <cellStyle name="Currency 2 5 3 2 9 2 2" xfId="4871" xr:uid="{00000000-0005-0000-0000-000007130000}"/>
    <cellStyle name="Currency 2 5 3 2 9 3" xfId="4872" xr:uid="{00000000-0005-0000-0000-000008130000}"/>
    <cellStyle name="Currency 2 5 3 3" xfId="4873" xr:uid="{00000000-0005-0000-0000-000009130000}"/>
    <cellStyle name="Currency 2 5 3 3 10" xfId="4874" xr:uid="{00000000-0005-0000-0000-00000A130000}"/>
    <cellStyle name="Currency 2 5 3 3 10 2" xfId="4875" xr:uid="{00000000-0005-0000-0000-00000B130000}"/>
    <cellStyle name="Currency 2 5 3 3 10 2 2" xfId="4876" xr:uid="{00000000-0005-0000-0000-00000C130000}"/>
    <cellStyle name="Currency 2 5 3 3 10 3" xfId="4877" xr:uid="{00000000-0005-0000-0000-00000D130000}"/>
    <cellStyle name="Currency 2 5 3 3 11" xfId="4878" xr:uid="{00000000-0005-0000-0000-00000E130000}"/>
    <cellStyle name="Currency 2 5 3 3 11 2" xfId="4879" xr:uid="{00000000-0005-0000-0000-00000F130000}"/>
    <cellStyle name="Currency 2 5 3 3 12" xfId="4880" xr:uid="{00000000-0005-0000-0000-000010130000}"/>
    <cellStyle name="Currency 2 5 3 3 12 2" xfId="4881" xr:uid="{00000000-0005-0000-0000-000011130000}"/>
    <cellStyle name="Currency 2 5 3 3 13" xfId="4882" xr:uid="{00000000-0005-0000-0000-000012130000}"/>
    <cellStyle name="Currency 2 5 3 3 14" xfId="4883" xr:uid="{00000000-0005-0000-0000-000013130000}"/>
    <cellStyle name="Currency 2 5 3 3 15" xfId="4884" xr:uid="{00000000-0005-0000-0000-000014130000}"/>
    <cellStyle name="Currency 2 5 3 3 2" xfId="4885" xr:uid="{00000000-0005-0000-0000-000015130000}"/>
    <cellStyle name="Currency 2 5 3 3 2 2" xfId="4886" xr:uid="{00000000-0005-0000-0000-000016130000}"/>
    <cellStyle name="Currency 2 5 3 3 2 2 2" xfId="4887" xr:uid="{00000000-0005-0000-0000-000017130000}"/>
    <cellStyle name="Currency 2 5 3 3 2 2 3" xfId="4888" xr:uid="{00000000-0005-0000-0000-000018130000}"/>
    <cellStyle name="Currency 2 5 3 3 2 2 3 2" xfId="4889" xr:uid="{00000000-0005-0000-0000-000019130000}"/>
    <cellStyle name="Currency 2 5 3 3 2 2 3 3" xfId="4890" xr:uid="{00000000-0005-0000-0000-00001A130000}"/>
    <cellStyle name="Currency 2 5 3 3 2 2 4" xfId="4891" xr:uid="{00000000-0005-0000-0000-00001B130000}"/>
    <cellStyle name="Currency 2 5 3 3 2 2 4 2" xfId="4892" xr:uid="{00000000-0005-0000-0000-00001C130000}"/>
    <cellStyle name="Currency 2 5 3 3 2 2 4 2 2" xfId="4893" xr:uid="{00000000-0005-0000-0000-00001D130000}"/>
    <cellStyle name="Currency 2 5 3 3 2 2 4 3" xfId="4894" xr:uid="{00000000-0005-0000-0000-00001E130000}"/>
    <cellStyle name="Currency 2 5 3 3 2 2 5" xfId="4895" xr:uid="{00000000-0005-0000-0000-00001F130000}"/>
    <cellStyle name="Currency 2 5 3 3 2 2 5 2" xfId="4896" xr:uid="{00000000-0005-0000-0000-000020130000}"/>
    <cellStyle name="Currency 2 5 3 3 2 2 5 2 2" xfId="4897" xr:uid="{00000000-0005-0000-0000-000021130000}"/>
    <cellStyle name="Currency 2 5 3 3 2 2 5 3" xfId="4898" xr:uid="{00000000-0005-0000-0000-000022130000}"/>
    <cellStyle name="Currency 2 5 3 3 2 2 6" xfId="4899" xr:uid="{00000000-0005-0000-0000-000023130000}"/>
    <cellStyle name="Currency 2 5 3 3 2 2 6 2" xfId="4900" xr:uid="{00000000-0005-0000-0000-000024130000}"/>
    <cellStyle name="Currency 2 5 3 3 2 2 6 2 2" xfId="4901" xr:uid="{00000000-0005-0000-0000-000025130000}"/>
    <cellStyle name="Currency 2 5 3 3 2 2 6 3" xfId="4902" xr:uid="{00000000-0005-0000-0000-000026130000}"/>
    <cellStyle name="Currency 2 5 3 3 2 2 7" xfId="4903" xr:uid="{00000000-0005-0000-0000-000027130000}"/>
    <cellStyle name="Currency 2 5 3 3 2 2 7 2" xfId="4904" xr:uid="{00000000-0005-0000-0000-000028130000}"/>
    <cellStyle name="Currency 2 5 3 3 2 2 8" xfId="4905" xr:uid="{00000000-0005-0000-0000-000029130000}"/>
    <cellStyle name="Currency 2 5 3 3 2 2 8 2" xfId="4906" xr:uid="{00000000-0005-0000-0000-00002A130000}"/>
    <cellStyle name="Currency 2 5 3 3 2 2 9" xfId="4907" xr:uid="{00000000-0005-0000-0000-00002B130000}"/>
    <cellStyle name="Currency 2 5 3 3 2 3" xfId="4908" xr:uid="{00000000-0005-0000-0000-00002C130000}"/>
    <cellStyle name="Currency 2 5 3 3 2 3 2" xfId="4909" xr:uid="{00000000-0005-0000-0000-00002D130000}"/>
    <cellStyle name="Currency 2 5 3 3 2 3 3" xfId="4910" xr:uid="{00000000-0005-0000-0000-00002E130000}"/>
    <cellStyle name="Currency 2 5 3 3 2 3 3 2" xfId="4911" xr:uid="{00000000-0005-0000-0000-00002F130000}"/>
    <cellStyle name="Currency 2 5 3 3 2 3 3 3" xfId="4912" xr:uid="{00000000-0005-0000-0000-000030130000}"/>
    <cellStyle name="Currency 2 5 3 3 2 3 4" xfId="4913" xr:uid="{00000000-0005-0000-0000-000031130000}"/>
    <cellStyle name="Currency 2 5 3 3 2 3 4 2" xfId="4914" xr:uid="{00000000-0005-0000-0000-000032130000}"/>
    <cellStyle name="Currency 2 5 3 3 2 3 4 2 2" xfId="4915" xr:uid="{00000000-0005-0000-0000-000033130000}"/>
    <cellStyle name="Currency 2 5 3 3 2 3 4 3" xfId="4916" xr:uid="{00000000-0005-0000-0000-000034130000}"/>
    <cellStyle name="Currency 2 5 3 3 2 3 5" xfId="4917" xr:uid="{00000000-0005-0000-0000-000035130000}"/>
    <cellStyle name="Currency 2 5 3 3 2 3 5 2" xfId="4918" xr:uid="{00000000-0005-0000-0000-000036130000}"/>
    <cellStyle name="Currency 2 5 3 3 2 3 5 2 2" xfId="4919" xr:uid="{00000000-0005-0000-0000-000037130000}"/>
    <cellStyle name="Currency 2 5 3 3 2 3 5 3" xfId="4920" xr:uid="{00000000-0005-0000-0000-000038130000}"/>
    <cellStyle name="Currency 2 5 3 3 2 3 6" xfId="4921" xr:uid="{00000000-0005-0000-0000-000039130000}"/>
    <cellStyle name="Currency 2 5 3 3 2 3 6 2" xfId="4922" xr:uid="{00000000-0005-0000-0000-00003A130000}"/>
    <cellStyle name="Currency 2 5 3 3 2 3 6 2 2" xfId="4923" xr:uid="{00000000-0005-0000-0000-00003B130000}"/>
    <cellStyle name="Currency 2 5 3 3 2 3 6 3" xfId="4924" xr:uid="{00000000-0005-0000-0000-00003C130000}"/>
    <cellStyle name="Currency 2 5 3 3 2 3 7" xfId="4925" xr:uid="{00000000-0005-0000-0000-00003D130000}"/>
    <cellStyle name="Currency 2 5 3 3 2 3 7 2" xfId="4926" xr:uid="{00000000-0005-0000-0000-00003E130000}"/>
    <cellStyle name="Currency 2 5 3 3 2 3 8" xfId="4927" xr:uid="{00000000-0005-0000-0000-00003F130000}"/>
    <cellStyle name="Currency 2 5 3 3 2 3 8 2" xfId="4928" xr:uid="{00000000-0005-0000-0000-000040130000}"/>
    <cellStyle name="Currency 2 5 3 3 2 3 9" xfId="4929" xr:uid="{00000000-0005-0000-0000-000041130000}"/>
    <cellStyle name="Currency 2 5 3 3 2 4" xfId="4930" xr:uid="{00000000-0005-0000-0000-000042130000}"/>
    <cellStyle name="Currency 2 5 3 3 2 4 2" xfId="4931" xr:uid="{00000000-0005-0000-0000-000043130000}"/>
    <cellStyle name="Currency 2 5 3 3 2 4 3" xfId="4932" xr:uid="{00000000-0005-0000-0000-000044130000}"/>
    <cellStyle name="Currency 2 5 3 3 2 4 3 2" xfId="4933" xr:uid="{00000000-0005-0000-0000-000045130000}"/>
    <cellStyle name="Currency 2 5 3 3 2 4 3 2 2" xfId="4934" xr:uid="{00000000-0005-0000-0000-000046130000}"/>
    <cellStyle name="Currency 2 5 3 3 2 4 3 3" xfId="4935" xr:uid="{00000000-0005-0000-0000-000047130000}"/>
    <cellStyle name="Currency 2 5 3 3 2 4 4" xfId="4936" xr:uid="{00000000-0005-0000-0000-000048130000}"/>
    <cellStyle name="Currency 2 5 3 3 2 4 4 2" xfId="4937" xr:uid="{00000000-0005-0000-0000-000049130000}"/>
    <cellStyle name="Currency 2 5 3 3 2 4 4 2 2" xfId="4938" xr:uid="{00000000-0005-0000-0000-00004A130000}"/>
    <cellStyle name="Currency 2 5 3 3 2 4 4 3" xfId="4939" xr:uid="{00000000-0005-0000-0000-00004B130000}"/>
    <cellStyle name="Currency 2 5 3 3 2 4 5" xfId="4940" xr:uid="{00000000-0005-0000-0000-00004C130000}"/>
    <cellStyle name="Currency 2 5 3 3 2 4 5 2" xfId="4941" xr:uid="{00000000-0005-0000-0000-00004D130000}"/>
    <cellStyle name="Currency 2 5 3 3 2 4 5 2 2" xfId="4942" xr:uid="{00000000-0005-0000-0000-00004E130000}"/>
    <cellStyle name="Currency 2 5 3 3 2 4 5 3" xfId="4943" xr:uid="{00000000-0005-0000-0000-00004F130000}"/>
    <cellStyle name="Currency 2 5 3 3 2 4 6" xfId="4944" xr:uid="{00000000-0005-0000-0000-000050130000}"/>
    <cellStyle name="Currency 2 5 3 3 2 4 6 2" xfId="4945" xr:uid="{00000000-0005-0000-0000-000051130000}"/>
    <cellStyle name="Currency 2 5 3 3 2 4 7" xfId="4946" xr:uid="{00000000-0005-0000-0000-000052130000}"/>
    <cellStyle name="Currency 2 5 3 3 2 4 7 2" xfId="4947" xr:uid="{00000000-0005-0000-0000-000053130000}"/>
    <cellStyle name="Currency 2 5 3 3 2 4 8" xfId="4948" xr:uid="{00000000-0005-0000-0000-000054130000}"/>
    <cellStyle name="Currency 2 5 3 3 2 4 9" xfId="4949" xr:uid="{00000000-0005-0000-0000-000055130000}"/>
    <cellStyle name="Currency 2 5 3 3 2 5" xfId="4950" xr:uid="{00000000-0005-0000-0000-000056130000}"/>
    <cellStyle name="Currency 2 5 3 3 2 5 2" xfId="4951" xr:uid="{00000000-0005-0000-0000-000057130000}"/>
    <cellStyle name="Currency 2 5 3 3 2 5 3" xfId="4952" xr:uid="{00000000-0005-0000-0000-000058130000}"/>
    <cellStyle name="Currency 2 5 3 3 2 6" xfId="4953" xr:uid="{00000000-0005-0000-0000-000059130000}"/>
    <cellStyle name="Currency 2 5 3 3 2 6 2" xfId="4954" xr:uid="{00000000-0005-0000-0000-00005A130000}"/>
    <cellStyle name="Currency 2 5 3 3 2 6 2 2" xfId="4955" xr:uid="{00000000-0005-0000-0000-00005B130000}"/>
    <cellStyle name="Currency 2 5 3 3 2 6 2 2 2" xfId="4956" xr:uid="{00000000-0005-0000-0000-00005C130000}"/>
    <cellStyle name="Currency 2 5 3 3 2 6 2 3" xfId="4957" xr:uid="{00000000-0005-0000-0000-00005D130000}"/>
    <cellStyle name="Currency 2 5 3 3 2 6 3" xfId="4958" xr:uid="{00000000-0005-0000-0000-00005E130000}"/>
    <cellStyle name="Currency 2 5 3 3 2 6 3 2" xfId="4959" xr:uid="{00000000-0005-0000-0000-00005F130000}"/>
    <cellStyle name="Currency 2 5 3 3 2 6 3 2 2" xfId="4960" xr:uid="{00000000-0005-0000-0000-000060130000}"/>
    <cellStyle name="Currency 2 5 3 3 2 6 3 3" xfId="4961" xr:uid="{00000000-0005-0000-0000-000061130000}"/>
    <cellStyle name="Currency 2 5 3 3 2 6 4" xfId="4962" xr:uid="{00000000-0005-0000-0000-000062130000}"/>
    <cellStyle name="Currency 2 5 3 3 2 6 4 2" xfId="4963" xr:uid="{00000000-0005-0000-0000-000063130000}"/>
    <cellStyle name="Currency 2 5 3 3 2 6 4 2 2" xfId="4964" xr:uid="{00000000-0005-0000-0000-000064130000}"/>
    <cellStyle name="Currency 2 5 3 3 2 6 4 3" xfId="4965" xr:uid="{00000000-0005-0000-0000-000065130000}"/>
    <cellStyle name="Currency 2 5 3 3 2 6 5" xfId="4966" xr:uid="{00000000-0005-0000-0000-000066130000}"/>
    <cellStyle name="Currency 2 5 3 3 2 6 5 2" xfId="4967" xr:uid="{00000000-0005-0000-0000-000067130000}"/>
    <cellStyle name="Currency 2 5 3 3 2 6 6" xfId="4968" xr:uid="{00000000-0005-0000-0000-000068130000}"/>
    <cellStyle name="Currency 2 5 3 3 2 6 6 2" xfId="4969" xr:uid="{00000000-0005-0000-0000-000069130000}"/>
    <cellStyle name="Currency 2 5 3 3 2 6 7" xfId="4970" xr:uid="{00000000-0005-0000-0000-00006A130000}"/>
    <cellStyle name="Currency 2 5 3 3 2 7" xfId="4971" xr:uid="{00000000-0005-0000-0000-00006B130000}"/>
    <cellStyle name="Currency 2 5 3 3 2 7 2" xfId="4972" xr:uid="{00000000-0005-0000-0000-00006C130000}"/>
    <cellStyle name="Currency 2 5 3 3 2 7 2 2" xfId="4973" xr:uid="{00000000-0005-0000-0000-00006D130000}"/>
    <cellStyle name="Currency 2 5 3 3 2 7 3" xfId="4974" xr:uid="{00000000-0005-0000-0000-00006E130000}"/>
    <cellStyle name="Currency 2 5 3 3 2 8" xfId="4975" xr:uid="{00000000-0005-0000-0000-00006F130000}"/>
    <cellStyle name="Currency 2 5 3 3 2 8 2" xfId="4976" xr:uid="{00000000-0005-0000-0000-000070130000}"/>
    <cellStyle name="Currency 2 5 3 3 2 8 2 2" xfId="4977" xr:uid="{00000000-0005-0000-0000-000071130000}"/>
    <cellStyle name="Currency 2 5 3 3 2 8 3" xfId="4978" xr:uid="{00000000-0005-0000-0000-000072130000}"/>
    <cellStyle name="Currency 2 5 3 3 3" xfId="4979" xr:uid="{00000000-0005-0000-0000-000073130000}"/>
    <cellStyle name="Currency 2 5 3 3 3 10" xfId="4980" xr:uid="{00000000-0005-0000-0000-000074130000}"/>
    <cellStyle name="Currency 2 5 3 3 3 2" xfId="4981" xr:uid="{00000000-0005-0000-0000-000075130000}"/>
    <cellStyle name="Currency 2 5 3 3 3 2 2" xfId="4982" xr:uid="{00000000-0005-0000-0000-000076130000}"/>
    <cellStyle name="Currency 2 5 3 3 3 2 3" xfId="4983" xr:uid="{00000000-0005-0000-0000-000077130000}"/>
    <cellStyle name="Currency 2 5 3 3 3 2 3 2" xfId="4984" xr:uid="{00000000-0005-0000-0000-000078130000}"/>
    <cellStyle name="Currency 2 5 3 3 3 2 3 3" xfId="4985" xr:uid="{00000000-0005-0000-0000-000079130000}"/>
    <cellStyle name="Currency 2 5 3 3 3 2 4" xfId="4986" xr:uid="{00000000-0005-0000-0000-00007A130000}"/>
    <cellStyle name="Currency 2 5 3 3 3 2 4 2" xfId="4987" xr:uid="{00000000-0005-0000-0000-00007B130000}"/>
    <cellStyle name="Currency 2 5 3 3 3 2 4 2 2" xfId="4988" xr:uid="{00000000-0005-0000-0000-00007C130000}"/>
    <cellStyle name="Currency 2 5 3 3 3 2 4 3" xfId="4989" xr:uid="{00000000-0005-0000-0000-00007D130000}"/>
    <cellStyle name="Currency 2 5 3 3 3 2 5" xfId="4990" xr:uid="{00000000-0005-0000-0000-00007E130000}"/>
    <cellStyle name="Currency 2 5 3 3 3 2 5 2" xfId="4991" xr:uid="{00000000-0005-0000-0000-00007F130000}"/>
    <cellStyle name="Currency 2 5 3 3 3 2 5 2 2" xfId="4992" xr:uid="{00000000-0005-0000-0000-000080130000}"/>
    <cellStyle name="Currency 2 5 3 3 3 2 5 3" xfId="4993" xr:uid="{00000000-0005-0000-0000-000081130000}"/>
    <cellStyle name="Currency 2 5 3 3 3 2 6" xfId="4994" xr:uid="{00000000-0005-0000-0000-000082130000}"/>
    <cellStyle name="Currency 2 5 3 3 3 2 6 2" xfId="4995" xr:uid="{00000000-0005-0000-0000-000083130000}"/>
    <cellStyle name="Currency 2 5 3 3 3 2 6 2 2" xfId="4996" xr:uid="{00000000-0005-0000-0000-000084130000}"/>
    <cellStyle name="Currency 2 5 3 3 3 2 6 3" xfId="4997" xr:uid="{00000000-0005-0000-0000-000085130000}"/>
    <cellStyle name="Currency 2 5 3 3 3 2 7" xfId="4998" xr:uid="{00000000-0005-0000-0000-000086130000}"/>
    <cellStyle name="Currency 2 5 3 3 3 2 7 2" xfId="4999" xr:uid="{00000000-0005-0000-0000-000087130000}"/>
    <cellStyle name="Currency 2 5 3 3 3 2 8" xfId="5000" xr:uid="{00000000-0005-0000-0000-000088130000}"/>
    <cellStyle name="Currency 2 5 3 3 3 2 8 2" xfId="5001" xr:uid="{00000000-0005-0000-0000-000089130000}"/>
    <cellStyle name="Currency 2 5 3 3 3 2 9" xfId="5002" xr:uid="{00000000-0005-0000-0000-00008A130000}"/>
    <cellStyle name="Currency 2 5 3 3 3 3" xfId="5003" xr:uid="{00000000-0005-0000-0000-00008B130000}"/>
    <cellStyle name="Currency 2 5 3 3 3 4" xfId="5004" xr:uid="{00000000-0005-0000-0000-00008C130000}"/>
    <cellStyle name="Currency 2 5 3 3 3 4 2" xfId="5005" xr:uid="{00000000-0005-0000-0000-00008D130000}"/>
    <cellStyle name="Currency 2 5 3 3 3 4 3" xfId="5006" xr:uid="{00000000-0005-0000-0000-00008E130000}"/>
    <cellStyle name="Currency 2 5 3 3 3 5" xfId="5007" xr:uid="{00000000-0005-0000-0000-00008F130000}"/>
    <cellStyle name="Currency 2 5 3 3 3 5 2" xfId="5008" xr:uid="{00000000-0005-0000-0000-000090130000}"/>
    <cellStyle name="Currency 2 5 3 3 3 5 2 2" xfId="5009" xr:uid="{00000000-0005-0000-0000-000091130000}"/>
    <cellStyle name="Currency 2 5 3 3 3 5 3" xfId="5010" xr:uid="{00000000-0005-0000-0000-000092130000}"/>
    <cellStyle name="Currency 2 5 3 3 3 6" xfId="5011" xr:uid="{00000000-0005-0000-0000-000093130000}"/>
    <cellStyle name="Currency 2 5 3 3 3 6 2" xfId="5012" xr:uid="{00000000-0005-0000-0000-000094130000}"/>
    <cellStyle name="Currency 2 5 3 3 3 6 2 2" xfId="5013" xr:uid="{00000000-0005-0000-0000-000095130000}"/>
    <cellStyle name="Currency 2 5 3 3 3 6 3" xfId="5014" xr:uid="{00000000-0005-0000-0000-000096130000}"/>
    <cellStyle name="Currency 2 5 3 3 3 7" xfId="5015" xr:uid="{00000000-0005-0000-0000-000097130000}"/>
    <cellStyle name="Currency 2 5 3 3 3 7 2" xfId="5016" xr:uid="{00000000-0005-0000-0000-000098130000}"/>
    <cellStyle name="Currency 2 5 3 3 3 7 2 2" xfId="5017" xr:uid="{00000000-0005-0000-0000-000099130000}"/>
    <cellStyle name="Currency 2 5 3 3 3 7 3" xfId="5018" xr:uid="{00000000-0005-0000-0000-00009A130000}"/>
    <cellStyle name="Currency 2 5 3 3 3 8" xfId="5019" xr:uid="{00000000-0005-0000-0000-00009B130000}"/>
    <cellStyle name="Currency 2 5 3 3 3 8 2" xfId="5020" xr:uid="{00000000-0005-0000-0000-00009C130000}"/>
    <cellStyle name="Currency 2 5 3 3 3 9" xfId="5021" xr:uid="{00000000-0005-0000-0000-00009D130000}"/>
    <cellStyle name="Currency 2 5 3 3 3 9 2" xfId="5022" xr:uid="{00000000-0005-0000-0000-00009E130000}"/>
    <cellStyle name="Currency 2 5 3 3 4" xfId="5023" xr:uid="{00000000-0005-0000-0000-00009F130000}"/>
    <cellStyle name="Currency 2 5 3 3 4 2" xfId="5024" xr:uid="{00000000-0005-0000-0000-0000A0130000}"/>
    <cellStyle name="Currency 2 5 3 3 4 2 10" xfId="5025" xr:uid="{00000000-0005-0000-0000-0000A1130000}"/>
    <cellStyle name="Currency 2 5 3 3 4 2 2" xfId="5026" xr:uid="{00000000-0005-0000-0000-0000A2130000}"/>
    <cellStyle name="Currency 2 5 3 3 4 2 3" xfId="5027" xr:uid="{00000000-0005-0000-0000-0000A3130000}"/>
    <cellStyle name="Currency 2 5 3 3 4 2 4" xfId="5028" xr:uid="{00000000-0005-0000-0000-0000A4130000}"/>
    <cellStyle name="Currency 2 5 3 3 4 2 4 2" xfId="5029" xr:uid="{00000000-0005-0000-0000-0000A5130000}"/>
    <cellStyle name="Currency 2 5 3 3 4 2 4 2 2" xfId="5030" xr:uid="{00000000-0005-0000-0000-0000A6130000}"/>
    <cellStyle name="Currency 2 5 3 3 4 2 4 3" xfId="5031" xr:uid="{00000000-0005-0000-0000-0000A7130000}"/>
    <cellStyle name="Currency 2 5 3 3 4 2 5" xfId="5032" xr:uid="{00000000-0005-0000-0000-0000A8130000}"/>
    <cellStyle name="Currency 2 5 3 3 4 2 5 2" xfId="5033" xr:uid="{00000000-0005-0000-0000-0000A9130000}"/>
    <cellStyle name="Currency 2 5 3 3 4 2 5 2 2" xfId="5034" xr:uid="{00000000-0005-0000-0000-0000AA130000}"/>
    <cellStyle name="Currency 2 5 3 3 4 2 5 3" xfId="5035" xr:uid="{00000000-0005-0000-0000-0000AB130000}"/>
    <cellStyle name="Currency 2 5 3 3 4 2 6" xfId="5036" xr:uid="{00000000-0005-0000-0000-0000AC130000}"/>
    <cellStyle name="Currency 2 5 3 3 4 2 6 2" xfId="5037" xr:uid="{00000000-0005-0000-0000-0000AD130000}"/>
    <cellStyle name="Currency 2 5 3 3 4 2 6 2 2" xfId="5038" xr:uid="{00000000-0005-0000-0000-0000AE130000}"/>
    <cellStyle name="Currency 2 5 3 3 4 2 6 3" xfId="5039" xr:uid="{00000000-0005-0000-0000-0000AF130000}"/>
    <cellStyle name="Currency 2 5 3 3 4 2 7" xfId="5040" xr:uid="{00000000-0005-0000-0000-0000B0130000}"/>
    <cellStyle name="Currency 2 5 3 3 4 2 7 2" xfId="5041" xr:uid="{00000000-0005-0000-0000-0000B1130000}"/>
    <cellStyle name="Currency 2 5 3 3 4 2 8" xfId="5042" xr:uid="{00000000-0005-0000-0000-0000B2130000}"/>
    <cellStyle name="Currency 2 5 3 3 4 2 8 2" xfId="5043" xr:uid="{00000000-0005-0000-0000-0000B3130000}"/>
    <cellStyle name="Currency 2 5 3 3 4 2 9" xfId="5044" xr:uid="{00000000-0005-0000-0000-0000B4130000}"/>
    <cellStyle name="Currency 2 5 3 3 4 3" xfId="5045" xr:uid="{00000000-0005-0000-0000-0000B5130000}"/>
    <cellStyle name="Currency 2 5 3 3 4 4" xfId="5046" xr:uid="{00000000-0005-0000-0000-0000B6130000}"/>
    <cellStyle name="Currency 2 5 3 3 4 4 2" xfId="5047" xr:uid="{00000000-0005-0000-0000-0000B7130000}"/>
    <cellStyle name="Currency 2 5 3 3 4 4 2 2" xfId="5048" xr:uid="{00000000-0005-0000-0000-0000B8130000}"/>
    <cellStyle name="Currency 2 5 3 3 4 4 3" xfId="5049" xr:uid="{00000000-0005-0000-0000-0000B9130000}"/>
    <cellStyle name="Currency 2 5 3 3 4 5" xfId="5050" xr:uid="{00000000-0005-0000-0000-0000BA130000}"/>
    <cellStyle name="Currency 2 5 3 3 4 5 2" xfId="5051" xr:uid="{00000000-0005-0000-0000-0000BB130000}"/>
    <cellStyle name="Currency 2 5 3 3 4 5 2 2" xfId="5052" xr:uid="{00000000-0005-0000-0000-0000BC130000}"/>
    <cellStyle name="Currency 2 5 3 3 4 5 3" xfId="5053" xr:uid="{00000000-0005-0000-0000-0000BD130000}"/>
    <cellStyle name="Currency 2 5 3 3 5" xfId="5054" xr:uid="{00000000-0005-0000-0000-0000BE130000}"/>
    <cellStyle name="Currency 2 5 3 3 5 2" xfId="5055" xr:uid="{00000000-0005-0000-0000-0000BF130000}"/>
    <cellStyle name="Currency 2 5 3 3 5 3" xfId="5056" xr:uid="{00000000-0005-0000-0000-0000C0130000}"/>
    <cellStyle name="Currency 2 5 3 3 5 3 2" xfId="5057" xr:uid="{00000000-0005-0000-0000-0000C1130000}"/>
    <cellStyle name="Currency 2 5 3 3 5 3 3" xfId="5058" xr:uid="{00000000-0005-0000-0000-0000C2130000}"/>
    <cellStyle name="Currency 2 5 3 3 5 4" xfId="5059" xr:uid="{00000000-0005-0000-0000-0000C3130000}"/>
    <cellStyle name="Currency 2 5 3 3 5 4 2" xfId="5060" xr:uid="{00000000-0005-0000-0000-0000C4130000}"/>
    <cellStyle name="Currency 2 5 3 3 5 4 2 2" xfId="5061" xr:uid="{00000000-0005-0000-0000-0000C5130000}"/>
    <cellStyle name="Currency 2 5 3 3 5 4 3" xfId="5062" xr:uid="{00000000-0005-0000-0000-0000C6130000}"/>
    <cellStyle name="Currency 2 5 3 3 5 5" xfId="5063" xr:uid="{00000000-0005-0000-0000-0000C7130000}"/>
    <cellStyle name="Currency 2 5 3 3 5 5 2" xfId="5064" xr:uid="{00000000-0005-0000-0000-0000C8130000}"/>
    <cellStyle name="Currency 2 5 3 3 5 5 2 2" xfId="5065" xr:uid="{00000000-0005-0000-0000-0000C9130000}"/>
    <cellStyle name="Currency 2 5 3 3 5 5 3" xfId="5066" xr:uid="{00000000-0005-0000-0000-0000CA130000}"/>
    <cellStyle name="Currency 2 5 3 3 5 6" xfId="5067" xr:uid="{00000000-0005-0000-0000-0000CB130000}"/>
    <cellStyle name="Currency 2 5 3 3 5 6 2" xfId="5068" xr:uid="{00000000-0005-0000-0000-0000CC130000}"/>
    <cellStyle name="Currency 2 5 3 3 5 6 2 2" xfId="5069" xr:uid="{00000000-0005-0000-0000-0000CD130000}"/>
    <cellStyle name="Currency 2 5 3 3 5 6 3" xfId="5070" xr:uid="{00000000-0005-0000-0000-0000CE130000}"/>
    <cellStyle name="Currency 2 5 3 3 5 7" xfId="5071" xr:uid="{00000000-0005-0000-0000-0000CF130000}"/>
    <cellStyle name="Currency 2 5 3 3 5 7 2" xfId="5072" xr:uid="{00000000-0005-0000-0000-0000D0130000}"/>
    <cellStyle name="Currency 2 5 3 3 5 8" xfId="5073" xr:uid="{00000000-0005-0000-0000-0000D1130000}"/>
    <cellStyle name="Currency 2 5 3 3 5 8 2" xfId="5074" xr:uid="{00000000-0005-0000-0000-0000D2130000}"/>
    <cellStyle name="Currency 2 5 3 3 5 9" xfId="5075" xr:uid="{00000000-0005-0000-0000-0000D3130000}"/>
    <cellStyle name="Currency 2 5 3 3 6" xfId="5076" xr:uid="{00000000-0005-0000-0000-0000D4130000}"/>
    <cellStyle name="Currency 2 5 3 3 6 2" xfId="5077" xr:uid="{00000000-0005-0000-0000-0000D5130000}"/>
    <cellStyle name="Currency 2 5 3 3 6 3" xfId="5078" xr:uid="{00000000-0005-0000-0000-0000D6130000}"/>
    <cellStyle name="Currency 2 5 3 3 7" xfId="5079" xr:uid="{00000000-0005-0000-0000-0000D7130000}"/>
    <cellStyle name="Currency 2 5 3 3 8" xfId="5080" xr:uid="{00000000-0005-0000-0000-0000D8130000}"/>
    <cellStyle name="Currency 2 5 3 3 8 2" xfId="5081" xr:uid="{00000000-0005-0000-0000-0000D9130000}"/>
    <cellStyle name="Currency 2 5 3 3 8 2 2" xfId="5082" xr:uid="{00000000-0005-0000-0000-0000DA130000}"/>
    <cellStyle name="Currency 2 5 3 3 8 3" xfId="5083" xr:uid="{00000000-0005-0000-0000-0000DB130000}"/>
    <cellStyle name="Currency 2 5 3 3 8 4" xfId="5084" xr:uid="{00000000-0005-0000-0000-0000DC130000}"/>
    <cellStyle name="Currency 2 5 3 3 9" xfId="5085" xr:uid="{00000000-0005-0000-0000-0000DD130000}"/>
    <cellStyle name="Currency 2 5 3 3 9 2" xfId="5086" xr:uid="{00000000-0005-0000-0000-0000DE130000}"/>
    <cellStyle name="Currency 2 5 3 3 9 2 2" xfId="5087" xr:uid="{00000000-0005-0000-0000-0000DF130000}"/>
    <cellStyle name="Currency 2 5 3 3 9 3" xfId="5088" xr:uid="{00000000-0005-0000-0000-0000E0130000}"/>
    <cellStyle name="Currency 2 5 3 4" xfId="5089" xr:uid="{00000000-0005-0000-0000-0000E1130000}"/>
    <cellStyle name="Currency 2 5 3 4 2" xfId="5090" xr:uid="{00000000-0005-0000-0000-0000E2130000}"/>
    <cellStyle name="Currency 2 5 3 4 2 2" xfId="5091" xr:uid="{00000000-0005-0000-0000-0000E3130000}"/>
    <cellStyle name="Currency 2 5 3 4 2 3" xfId="5092" xr:uid="{00000000-0005-0000-0000-0000E4130000}"/>
    <cellStyle name="Currency 2 5 3 4 2 3 2" xfId="5093" xr:uid="{00000000-0005-0000-0000-0000E5130000}"/>
    <cellStyle name="Currency 2 5 3 4 2 3 3" xfId="5094" xr:uid="{00000000-0005-0000-0000-0000E6130000}"/>
    <cellStyle name="Currency 2 5 3 4 2 4" xfId="5095" xr:uid="{00000000-0005-0000-0000-0000E7130000}"/>
    <cellStyle name="Currency 2 5 3 4 2 4 2" xfId="5096" xr:uid="{00000000-0005-0000-0000-0000E8130000}"/>
    <cellStyle name="Currency 2 5 3 4 2 4 2 2" xfId="5097" xr:uid="{00000000-0005-0000-0000-0000E9130000}"/>
    <cellStyle name="Currency 2 5 3 4 2 4 3" xfId="5098" xr:uid="{00000000-0005-0000-0000-0000EA130000}"/>
    <cellStyle name="Currency 2 5 3 4 2 5" xfId="5099" xr:uid="{00000000-0005-0000-0000-0000EB130000}"/>
    <cellStyle name="Currency 2 5 3 4 2 5 2" xfId="5100" xr:uid="{00000000-0005-0000-0000-0000EC130000}"/>
    <cellStyle name="Currency 2 5 3 4 2 5 2 2" xfId="5101" xr:uid="{00000000-0005-0000-0000-0000ED130000}"/>
    <cellStyle name="Currency 2 5 3 4 2 5 3" xfId="5102" xr:uid="{00000000-0005-0000-0000-0000EE130000}"/>
    <cellStyle name="Currency 2 5 3 4 2 6" xfId="5103" xr:uid="{00000000-0005-0000-0000-0000EF130000}"/>
    <cellStyle name="Currency 2 5 3 4 2 6 2" xfId="5104" xr:uid="{00000000-0005-0000-0000-0000F0130000}"/>
    <cellStyle name="Currency 2 5 3 4 2 6 2 2" xfId="5105" xr:uid="{00000000-0005-0000-0000-0000F1130000}"/>
    <cellStyle name="Currency 2 5 3 4 2 6 3" xfId="5106" xr:uid="{00000000-0005-0000-0000-0000F2130000}"/>
    <cellStyle name="Currency 2 5 3 4 2 7" xfId="5107" xr:uid="{00000000-0005-0000-0000-0000F3130000}"/>
    <cellStyle name="Currency 2 5 3 4 2 7 2" xfId="5108" xr:uid="{00000000-0005-0000-0000-0000F4130000}"/>
    <cellStyle name="Currency 2 5 3 4 2 8" xfId="5109" xr:uid="{00000000-0005-0000-0000-0000F5130000}"/>
    <cellStyle name="Currency 2 5 3 4 2 8 2" xfId="5110" xr:uid="{00000000-0005-0000-0000-0000F6130000}"/>
    <cellStyle name="Currency 2 5 3 4 2 9" xfId="5111" xr:uid="{00000000-0005-0000-0000-0000F7130000}"/>
    <cellStyle name="Currency 2 5 3 4 3" xfId="5112" xr:uid="{00000000-0005-0000-0000-0000F8130000}"/>
    <cellStyle name="Currency 2 5 3 4 3 2" xfId="5113" xr:uid="{00000000-0005-0000-0000-0000F9130000}"/>
    <cellStyle name="Currency 2 5 3 4 3 3" xfId="5114" xr:uid="{00000000-0005-0000-0000-0000FA130000}"/>
    <cellStyle name="Currency 2 5 3 4 3 3 2" xfId="5115" xr:uid="{00000000-0005-0000-0000-0000FB130000}"/>
    <cellStyle name="Currency 2 5 3 4 3 3 3" xfId="5116" xr:uid="{00000000-0005-0000-0000-0000FC130000}"/>
    <cellStyle name="Currency 2 5 3 4 3 4" xfId="5117" xr:uid="{00000000-0005-0000-0000-0000FD130000}"/>
    <cellStyle name="Currency 2 5 3 4 3 4 2" xfId="5118" xr:uid="{00000000-0005-0000-0000-0000FE130000}"/>
    <cellStyle name="Currency 2 5 3 4 3 4 2 2" xfId="5119" xr:uid="{00000000-0005-0000-0000-0000FF130000}"/>
    <cellStyle name="Currency 2 5 3 4 3 4 3" xfId="5120" xr:uid="{00000000-0005-0000-0000-000000140000}"/>
    <cellStyle name="Currency 2 5 3 4 3 5" xfId="5121" xr:uid="{00000000-0005-0000-0000-000001140000}"/>
    <cellStyle name="Currency 2 5 3 4 3 5 2" xfId="5122" xr:uid="{00000000-0005-0000-0000-000002140000}"/>
    <cellStyle name="Currency 2 5 3 4 3 5 2 2" xfId="5123" xr:uid="{00000000-0005-0000-0000-000003140000}"/>
    <cellStyle name="Currency 2 5 3 4 3 5 3" xfId="5124" xr:uid="{00000000-0005-0000-0000-000004140000}"/>
    <cellStyle name="Currency 2 5 3 4 3 6" xfId="5125" xr:uid="{00000000-0005-0000-0000-000005140000}"/>
    <cellStyle name="Currency 2 5 3 4 3 6 2" xfId="5126" xr:uid="{00000000-0005-0000-0000-000006140000}"/>
    <cellStyle name="Currency 2 5 3 4 3 6 2 2" xfId="5127" xr:uid="{00000000-0005-0000-0000-000007140000}"/>
    <cellStyle name="Currency 2 5 3 4 3 6 3" xfId="5128" xr:uid="{00000000-0005-0000-0000-000008140000}"/>
    <cellStyle name="Currency 2 5 3 4 3 7" xfId="5129" xr:uid="{00000000-0005-0000-0000-000009140000}"/>
    <cellStyle name="Currency 2 5 3 4 3 7 2" xfId="5130" xr:uid="{00000000-0005-0000-0000-00000A140000}"/>
    <cellStyle name="Currency 2 5 3 4 3 8" xfId="5131" xr:uid="{00000000-0005-0000-0000-00000B140000}"/>
    <cellStyle name="Currency 2 5 3 4 3 8 2" xfId="5132" xr:uid="{00000000-0005-0000-0000-00000C140000}"/>
    <cellStyle name="Currency 2 5 3 4 3 9" xfId="5133" xr:uid="{00000000-0005-0000-0000-00000D140000}"/>
    <cellStyle name="Currency 2 5 3 4 4" xfId="5134" xr:uid="{00000000-0005-0000-0000-00000E140000}"/>
    <cellStyle name="Currency 2 5 3 4 4 2" xfId="5135" xr:uid="{00000000-0005-0000-0000-00000F140000}"/>
    <cellStyle name="Currency 2 5 3 4 4 3" xfId="5136" xr:uid="{00000000-0005-0000-0000-000010140000}"/>
    <cellStyle name="Currency 2 5 3 4 4 3 2" xfId="5137" xr:uid="{00000000-0005-0000-0000-000011140000}"/>
    <cellStyle name="Currency 2 5 3 4 4 3 2 2" xfId="5138" xr:uid="{00000000-0005-0000-0000-000012140000}"/>
    <cellStyle name="Currency 2 5 3 4 4 3 3" xfId="5139" xr:uid="{00000000-0005-0000-0000-000013140000}"/>
    <cellStyle name="Currency 2 5 3 4 4 4" xfId="5140" xr:uid="{00000000-0005-0000-0000-000014140000}"/>
    <cellStyle name="Currency 2 5 3 4 4 4 2" xfId="5141" xr:uid="{00000000-0005-0000-0000-000015140000}"/>
    <cellStyle name="Currency 2 5 3 4 4 4 2 2" xfId="5142" xr:uid="{00000000-0005-0000-0000-000016140000}"/>
    <cellStyle name="Currency 2 5 3 4 4 4 3" xfId="5143" xr:uid="{00000000-0005-0000-0000-000017140000}"/>
    <cellStyle name="Currency 2 5 3 4 4 5" xfId="5144" xr:uid="{00000000-0005-0000-0000-000018140000}"/>
    <cellStyle name="Currency 2 5 3 4 4 5 2" xfId="5145" xr:uid="{00000000-0005-0000-0000-000019140000}"/>
    <cellStyle name="Currency 2 5 3 4 4 5 2 2" xfId="5146" xr:uid="{00000000-0005-0000-0000-00001A140000}"/>
    <cellStyle name="Currency 2 5 3 4 4 5 3" xfId="5147" xr:uid="{00000000-0005-0000-0000-00001B140000}"/>
    <cellStyle name="Currency 2 5 3 4 4 6" xfId="5148" xr:uid="{00000000-0005-0000-0000-00001C140000}"/>
    <cellStyle name="Currency 2 5 3 4 4 6 2" xfId="5149" xr:uid="{00000000-0005-0000-0000-00001D140000}"/>
    <cellStyle name="Currency 2 5 3 4 4 7" xfId="5150" xr:uid="{00000000-0005-0000-0000-00001E140000}"/>
    <cellStyle name="Currency 2 5 3 4 4 7 2" xfId="5151" xr:uid="{00000000-0005-0000-0000-00001F140000}"/>
    <cellStyle name="Currency 2 5 3 4 4 8" xfId="5152" xr:uid="{00000000-0005-0000-0000-000020140000}"/>
    <cellStyle name="Currency 2 5 3 4 4 9" xfId="5153" xr:uid="{00000000-0005-0000-0000-000021140000}"/>
    <cellStyle name="Currency 2 5 3 4 5" xfId="5154" xr:uid="{00000000-0005-0000-0000-000022140000}"/>
    <cellStyle name="Currency 2 5 3 4 5 2" xfId="5155" xr:uid="{00000000-0005-0000-0000-000023140000}"/>
    <cellStyle name="Currency 2 5 3 4 5 3" xfId="5156" xr:uid="{00000000-0005-0000-0000-000024140000}"/>
    <cellStyle name="Currency 2 5 3 4 6" xfId="5157" xr:uid="{00000000-0005-0000-0000-000025140000}"/>
    <cellStyle name="Currency 2 5 3 4 6 2" xfId="5158" xr:uid="{00000000-0005-0000-0000-000026140000}"/>
    <cellStyle name="Currency 2 5 3 4 6 2 2" xfId="5159" xr:uid="{00000000-0005-0000-0000-000027140000}"/>
    <cellStyle name="Currency 2 5 3 4 6 2 2 2" xfId="5160" xr:uid="{00000000-0005-0000-0000-000028140000}"/>
    <cellStyle name="Currency 2 5 3 4 6 2 3" xfId="5161" xr:uid="{00000000-0005-0000-0000-000029140000}"/>
    <cellStyle name="Currency 2 5 3 4 6 3" xfId="5162" xr:uid="{00000000-0005-0000-0000-00002A140000}"/>
    <cellStyle name="Currency 2 5 3 4 6 3 2" xfId="5163" xr:uid="{00000000-0005-0000-0000-00002B140000}"/>
    <cellStyle name="Currency 2 5 3 4 6 3 2 2" xfId="5164" xr:uid="{00000000-0005-0000-0000-00002C140000}"/>
    <cellStyle name="Currency 2 5 3 4 6 3 3" xfId="5165" xr:uid="{00000000-0005-0000-0000-00002D140000}"/>
    <cellStyle name="Currency 2 5 3 4 6 4" xfId="5166" xr:uid="{00000000-0005-0000-0000-00002E140000}"/>
    <cellStyle name="Currency 2 5 3 4 6 4 2" xfId="5167" xr:uid="{00000000-0005-0000-0000-00002F140000}"/>
    <cellStyle name="Currency 2 5 3 4 6 4 2 2" xfId="5168" xr:uid="{00000000-0005-0000-0000-000030140000}"/>
    <cellStyle name="Currency 2 5 3 4 6 4 3" xfId="5169" xr:uid="{00000000-0005-0000-0000-000031140000}"/>
    <cellStyle name="Currency 2 5 3 4 6 5" xfId="5170" xr:uid="{00000000-0005-0000-0000-000032140000}"/>
    <cellStyle name="Currency 2 5 3 4 6 5 2" xfId="5171" xr:uid="{00000000-0005-0000-0000-000033140000}"/>
    <cellStyle name="Currency 2 5 3 4 6 6" xfId="5172" xr:uid="{00000000-0005-0000-0000-000034140000}"/>
    <cellStyle name="Currency 2 5 3 4 6 6 2" xfId="5173" xr:uid="{00000000-0005-0000-0000-000035140000}"/>
    <cellStyle name="Currency 2 5 3 4 6 7" xfId="5174" xr:uid="{00000000-0005-0000-0000-000036140000}"/>
    <cellStyle name="Currency 2 5 3 4 7" xfId="5175" xr:uid="{00000000-0005-0000-0000-000037140000}"/>
    <cellStyle name="Currency 2 5 3 4 7 2" xfId="5176" xr:uid="{00000000-0005-0000-0000-000038140000}"/>
    <cellStyle name="Currency 2 5 3 4 7 2 2" xfId="5177" xr:uid="{00000000-0005-0000-0000-000039140000}"/>
    <cellStyle name="Currency 2 5 3 4 7 3" xfId="5178" xr:uid="{00000000-0005-0000-0000-00003A140000}"/>
    <cellStyle name="Currency 2 5 3 4 8" xfId="5179" xr:uid="{00000000-0005-0000-0000-00003B140000}"/>
    <cellStyle name="Currency 2 5 3 4 8 2" xfId="5180" xr:uid="{00000000-0005-0000-0000-00003C140000}"/>
    <cellStyle name="Currency 2 5 3 4 8 2 2" xfId="5181" xr:uid="{00000000-0005-0000-0000-00003D140000}"/>
    <cellStyle name="Currency 2 5 3 4 8 3" xfId="5182" xr:uid="{00000000-0005-0000-0000-00003E140000}"/>
    <cellStyle name="Currency 2 5 3 5" xfId="5183" xr:uid="{00000000-0005-0000-0000-00003F140000}"/>
    <cellStyle name="Currency 2 5 3 5 10" xfId="5184" xr:uid="{00000000-0005-0000-0000-000040140000}"/>
    <cellStyle name="Currency 2 5 3 5 2" xfId="5185" xr:uid="{00000000-0005-0000-0000-000041140000}"/>
    <cellStyle name="Currency 2 5 3 5 2 2" xfId="5186" xr:uid="{00000000-0005-0000-0000-000042140000}"/>
    <cellStyle name="Currency 2 5 3 5 2 3" xfId="5187" xr:uid="{00000000-0005-0000-0000-000043140000}"/>
    <cellStyle name="Currency 2 5 3 5 2 3 2" xfId="5188" xr:uid="{00000000-0005-0000-0000-000044140000}"/>
    <cellStyle name="Currency 2 5 3 5 2 3 3" xfId="5189" xr:uid="{00000000-0005-0000-0000-000045140000}"/>
    <cellStyle name="Currency 2 5 3 5 2 4" xfId="5190" xr:uid="{00000000-0005-0000-0000-000046140000}"/>
    <cellStyle name="Currency 2 5 3 5 2 4 2" xfId="5191" xr:uid="{00000000-0005-0000-0000-000047140000}"/>
    <cellStyle name="Currency 2 5 3 5 2 4 2 2" xfId="5192" xr:uid="{00000000-0005-0000-0000-000048140000}"/>
    <cellStyle name="Currency 2 5 3 5 2 4 3" xfId="5193" xr:uid="{00000000-0005-0000-0000-000049140000}"/>
    <cellStyle name="Currency 2 5 3 5 2 5" xfId="5194" xr:uid="{00000000-0005-0000-0000-00004A140000}"/>
    <cellStyle name="Currency 2 5 3 5 2 5 2" xfId="5195" xr:uid="{00000000-0005-0000-0000-00004B140000}"/>
    <cellStyle name="Currency 2 5 3 5 2 5 2 2" xfId="5196" xr:uid="{00000000-0005-0000-0000-00004C140000}"/>
    <cellStyle name="Currency 2 5 3 5 2 5 3" xfId="5197" xr:uid="{00000000-0005-0000-0000-00004D140000}"/>
    <cellStyle name="Currency 2 5 3 5 2 6" xfId="5198" xr:uid="{00000000-0005-0000-0000-00004E140000}"/>
    <cellStyle name="Currency 2 5 3 5 2 6 2" xfId="5199" xr:uid="{00000000-0005-0000-0000-00004F140000}"/>
    <cellStyle name="Currency 2 5 3 5 2 6 2 2" xfId="5200" xr:uid="{00000000-0005-0000-0000-000050140000}"/>
    <cellStyle name="Currency 2 5 3 5 2 6 3" xfId="5201" xr:uid="{00000000-0005-0000-0000-000051140000}"/>
    <cellStyle name="Currency 2 5 3 5 2 7" xfId="5202" xr:uid="{00000000-0005-0000-0000-000052140000}"/>
    <cellStyle name="Currency 2 5 3 5 2 7 2" xfId="5203" xr:uid="{00000000-0005-0000-0000-000053140000}"/>
    <cellStyle name="Currency 2 5 3 5 2 8" xfId="5204" xr:uid="{00000000-0005-0000-0000-000054140000}"/>
    <cellStyle name="Currency 2 5 3 5 2 8 2" xfId="5205" xr:uid="{00000000-0005-0000-0000-000055140000}"/>
    <cellStyle name="Currency 2 5 3 5 2 9" xfId="5206" xr:uid="{00000000-0005-0000-0000-000056140000}"/>
    <cellStyle name="Currency 2 5 3 5 3" xfId="5207" xr:uid="{00000000-0005-0000-0000-000057140000}"/>
    <cellStyle name="Currency 2 5 3 5 4" xfId="5208" xr:uid="{00000000-0005-0000-0000-000058140000}"/>
    <cellStyle name="Currency 2 5 3 5 4 2" xfId="5209" xr:uid="{00000000-0005-0000-0000-000059140000}"/>
    <cellStyle name="Currency 2 5 3 5 4 3" xfId="5210" xr:uid="{00000000-0005-0000-0000-00005A140000}"/>
    <cellStyle name="Currency 2 5 3 5 5" xfId="5211" xr:uid="{00000000-0005-0000-0000-00005B140000}"/>
    <cellStyle name="Currency 2 5 3 5 5 2" xfId="5212" xr:uid="{00000000-0005-0000-0000-00005C140000}"/>
    <cellStyle name="Currency 2 5 3 5 5 2 2" xfId="5213" xr:uid="{00000000-0005-0000-0000-00005D140000}"/>
    <cellStyle name="Currency 2 5 3 5 5 3" xfId="5214" xr:uid="{00000000-0005-0000-0000-00005E140000}"/>
    <cellStyle name="Currency 2 5 3 5 6" xfId="5215" xr:uid="{00000000-0005-0000-0000-00005F140000}"/>
    <cellStyle name="Currency 2 5 3 5 6 2" xfId="5216" xr:uid="{00000000-0005-0000-0000-000060140000}"/>
    <cellStyle name="Currency 2 5 3 5 6 2 2" xfId="5217" xr:uid="{00000000-0005-0000-0000-000061140000}"/>
    <cellStyle name="Currency 2 5 3 5 6 3" xfId="5218" xr:uid="{00000000-0005-0000-0000-000062140000}"/>
    <cellStyle name="Currency 2 5 3 5 7" xfId="5219" xr:uid="{00000000-0005-0000-0000-000063140000}"/>
    <cellStyle name="Currency 2 5 3 5 7 2" xfId="5220" xr:uid="{00000000-0005-0000-0000-000064140000}"/>
    <cellStyle name="Currency 2 5 3 5 7 2 2" xfId="5221" xr:uid="{00000000-0005-0000-0000-000065140000}"/>
    <cellStyle name="Currency 2 5 3 5 7 3" xfId="5222" xr:uid="{00000000-0005-0000-0000-000066140000}"/>
    <cellStyle name="Currency 2 5 3 5 8" xfId="5223" xr:uid="{00000000-0005-0000-0000-000067140000}"/>
    <cellStyle name="Currency 2 5 3 5 8 2" xfId="5224" xr:uid="{00000000-0005-0000-0000-000068140000}"/>
    <cellStyle name="Currency 2 5 3 5 9" xfId="5225" xr:uid="{00000000-0005-0000-0000-000069140000}"/>
    <cellStyle name="Currency 2 5 3 5 9 2" xfId="5226" xr:uid="{00000000-0005-0000-0000-00006A140000}"/>
    <cellStyle name="Currency 2 5 3 6" xfId="5227" xr:uid="{00000000-0005-0000-0000-00006B140000}"/>
    <cellStyle name="Currency 2 5 3 6 2" xfId="5228" xr:uid="{00000000-0005-0000-0000-00006C140000}"/>
    <cellStyle name="Currency 2 5 3 6 2 10" xfId="5229" xr:uid="{00000000-0005-0000-0000-00006D140000}"/>
    <cellStyle name="Currency 2 5 3 6 2 2" xfId="5230" xr:uid="{00000000-0005-0000-0000-00006E140000}"/>
    <cellStyle name="Currency 2 5 3 6 2 3" xfId="5231" xr:uid="{00000000-0005-0000-0000-00006F140000}"/>
    <cellStyle name="Currency 2 5 3 6 2 4" xfId="5232" xr:uid="{00000000-0005-0000-0000-000070140000}"/>
    <cellStyle name="Currency 2 5 3 6 2 4 2" xfId="5233" xr:uid="{00000000-0005-0000-0000-000071140000}"/>
    <cellStyle name="Currency 2 5 3 6 2 4 2 2" xfId="5234" xr:uid="{00000000-0005-0000-0000-000072140000}"/>
    <cellStyle name="Currency 2 5 3 6 2 4 3" xfId="5235" xr:uid="{00000000-0005-0000-0000-000073140000}"/>
    <cellStyle name="Currency 2 5 3 6 2 5" xfId="5236" xr:uid="{00000000-0005-0000-0000-000074140000}"/>
    <cellStyle name="Currency 2 5 3 6 2 5 2" xfId="5237" xr:uid="{00000000-0005-0000-0000-000075140000}"/>
    <cellStyle name="Currency 2 5 3 6 2 5 2 2" xfId="5238" xr:uid="{00000000-0005-0000-0000-000076140000}"/>
    <cellStyle name="Currency 2 5 3 6 2 5 3" xfId="5239" xr:uid="{00000000-0005-0000-0000-000077140000}"/>
    <cellStyle name="Currency 2 5 3 6 2 6" xfId="5240" xr:uid="{00000000-0005-0000-0000-000078140000}"/>
    <cellStyle name="Currency 2 5 3 6 2 6 2" xfId="5241" xr:uid="{00000000-0005-0000-0000-000079140000}"/>
    <cellStyle name="Currency 2 5 3 6 2 6 2 2" xfId="5242" xr:uid="{00000000-0005-0000-0000-00007A140000}"/>
    <cellStyle name="Currency 2 5 3 6 2 6 3" xfId="5243" xr:uid="{00000000-0005-0000-0000-00007B140000}"/>
    <cellStyle name="Currency 2 5 3 6 2 7" xfId="5244" xr:uid="{00000000-0005-0000-0000-00007C140000}"/>
    <cellStyle name="Currency 2 5 3 6 2 7 2" xfId="5245" xr:uid="{00000000-0005-0000-0000-00007D140000}"/>
    <cellStyle name="Currency 2 5 3 6 2 8" xfId="5246" xr:uid="{00000000-0005-0000-0000-00007E140000}"/>
    <cellStyle name="Currency 2 5 3 6 2 8 2" xfId="5247" xr:uid="{00000000-0005-0000-0000-00007F140000}"/>
    <cellStyle name="Currency 2 5 3 6 2 9" xfId="5248" xr:uid="{00000000-0005-0000-0000-000080140000}"/>
    <cellStyle name="Currency 2 5 3 6 3" xfId="5249" xr:uid="{00000000-0005-0000-0000-000081140000}"/>
    <cellStyle name="Currency 2 5 3 6 4" xfId="5250" xr:uid="{00000000-0005-0000-0000-000082140000}"/>
    <cellStyle name="Currency 2 5 3 6 4 2" xfId="5251" xr:uid="{00000000-0005-0000-0000-000083140000}"/>
    <cellStyle name="Currency 2 5 3 6 4 2 2" xfId="5252" xr:uid="{00000000-0005-0000-0000-000084140000}"/>
    <cellStyle name="Currency 2 5 3 6 4 3" xfId="5253" xr:uid="{00000000-0005-0000-0000-000085140000}"/>
    <cellStyle name="Currency 2 5 3 6 5" xfId="5254" xr:uid="{00000000-0005-0000-0000-000086140000}"/>
    <cellStyle name="Currency 2 5 3 6 5 2" xfId="5255" xr:uid="{00000000-0005-0000-0000-000087140000}"/>
    <cellStyle name="Currency 2 5 3 6 5 2 2" xfId="5256" xr:uid="{00000000-0005-0000-0000-000088140000}"/>
    <cellStyle name="Currency 2 5 3 6 5 3" xfId="5257" xr:uid="{00000000-0005-0000-0000-000089140000}"/>
    <cellStyle name="Currency 2 5 3 7" xfId="5258" xr:uid="{00000000-0005-0000-0000-00008A140000}"/>
    <cellStyle name="Currency 2 5 3 7 2" xfId="5259" xr:uid="{00000000-0005-0000-0000-00008B140000}"/>
    <cellStyle name="Currency 2 5 3 7 3" xfId="5260" xr:uid="{00000000-0005-0000-0000-00008C140000}"/>
    <cellStyle name="Currency 2 5 3 7 3 2" xfId="5261" xr:uid="{00000000-0005-0000-0000-00008D140000}"/>
    <cellStyle name="Currency 2 5 3 7 3 3" xfId="5262" xr:uid="{00000000-0005-0000-0000-00008E140000}"/>
    <cellStyle name="Currency 2 5 3 7 4" xfId="5263" xr:uid="{00000000-0005-0000-0000-00008F140000}"/>
    <cellStyle name="Currency 2 5 3 7 4 2" xfId="5264" xr:uid="{00000000-0005-0000-0000-000090140000}"/>
    <cellStyle name="Currency 2 5 3 7 4 2 2" xfId="5265" xr:uid="{00000000-0005-0000-0000-000091140000}"/>
    <cellStyle name="Currency 2 5 3 7 4 3" xfId="5266" xr:uid="{00000000-0005-0000-0000-000092140000}"/>
    <cellStyle name="Currency 2 5 3 7 5" xfId="5267" xr:uid="{00000000-0005-0000-0000-000093140000}"/>
    <cellStyle name="Currency 2 5 3 7 5 2" xfId="5268" xr:uid="{00000000-0005-0000-0000-000094140000}"/>
    <cellStyle name="Currency 2 5 3 7 5 2 2" xfId="5269" xr:uid="{00000000-0005-0000-0000-000095140000}"/>
    <cellStyle name="Currency 2 5 3 7 5 3" xfId="5270" xr:uid="{00000000-0005-0000-0000-000096140000}"/>
    <cellStyle name="Currency 2 5 3 7 6" xfId="5271" xr:uid="{00000000-0005-0000-0000-000097140000}"/>
    <cellStyle name="Currency 2 5 3 7 6 2" xfId="5272" xr:uid="{00000000-0005-0000-0000-000098140000}"/>
    <cellStyle name="Currency 2 5 3 7 6 2 2" xfId="5273" xr:uid="{00000000-0005-0000-0000-000099140000}"/>
    <cellStyle name="Currency 2 5 3 7 6 3" xfId="5274" xr:uid="{00000000-0005-0000-0000-00009A140000}"/>
    <cellStyle name="Currency 2 5 3 7 7" xfId="5275" xr:uid="{00000000-0005-0000-0000-00009B140000}"/>
    <cellStyle name="Currency 2 5 3 7 7 2" xfId="5276" xr:uid="{00000000-0005-0000-0000-00009C140000}"/>
    <cellStyle name="Currency 2 5 3 7 8" xfId="5277" xr:uid="{00000000-0005-0000-0000-00009D140000}"/>
    <cellStyle name="Currency 2 5 3 7 8 2" xfId="5278" xr:uid="{00000000-0005-0000-0000-00009E140000}"/>
    <cellStyle name="Currency 2 5 3 7 9" xfId="5279" xr:uid="{00000000-0005-0000-0000-00009F140000}"/>
    <cellStyle name="Currency 2 5 3 8" xfId="5280" xr:uid="{00000000-0005-0000-0000-0000A0140000}"/>
    <cellStyle name="Currency 2 5 3 8 2" xfId="5281" xr:uid="{00000000-0005-0000-0000-0000A1140000}"/>
    <cellStyle name="Currency 2 5 3 8 3" xfId="5282" xr:uid="{00000000-0005-0000-0000-0000A2140000}"/>
    <cellStyle name="Currency 2 5 3 9" xfId="5283" xr:uid="{00000000-0005-0000-0000-0000A3140000}"/>
    <cellStyle name="Currency 2 5 4" xfId="5284" xr:uid="{00000000-0005-0000-0000-0000A4140000}"/>
    <cellStyle name="Currency 2 5 4 10" xfId="5285" xr:uid="{00000000-0005-0000-0000-0000A5140000}"/>
    <cellStyle name="Currency 2 5 4 10 2" xfId="5286" xr:uid="{00000000-0005-0000-0000-0000A6140000}"/>
    <cellStyle name="Currency 2 5 4 10 2 2" xfId="5287" xr:uid="{00000000-0005-0000-0000-0000A7140000}"/>
    <cellStyle name="Currency 2 5 4 10 3" xfId="5288" xr:uid="{00000000-0005-0000-0000-0000A8140000}"/>
    <cellStyle name="Currency 2 5 4 11" xfId="5289" xr:uid="{00000000-0005-0000-0000-0000A9140000}"/>
    <cellStyle name="Currency 2 5 4 11 2" xfId="5290" xr:uid="{00000000-0005-0000-0000-0000AA140000}"/>
    <cellStyle name="Currency 2 5 4 12" xfId="5291" xr:uid="{00000000-0005-0000-0000-0000AB140000}"/>
    <cellStyle name="Currency 2 5 4 12 2" xfId="5292" xr:uid="{00000000-0005-0000-0000-0000AC140000}"/>
    <cellStyle name="Currency 2 5 4 13" xfId="5293" xr:uid="{00000000-0005-0000-0000-0000AD140000}"/>
    <cellStyle name="Currency 2 5 4 14" xfId="5294" xr:uid="{00000000-0005-0000-0000-0000AE140000}"/>
    <cellStyle name="Currency 2 5 4 15" xfId="5295" xr:uid="{00000000-0005-0000-0000-0000AF140000}"/>
    <cellStyle name="Currency 2 5 4 2" xfId="5296" xr:uid="{00000000-0005-0000-0000-0000B0140000}"/>
    <cellStyle name="Currency 2 5 4 2 2" xfId="5297" xr:uid="{00000000-0005-0000-0000-0000B1140000}"/>
    <cellStyle name="Currency 2 5 4 2 2 2" xfId="5298" xr:uid="{00000000-0005-0000-0000-0000B2140000}"/>
    <cellStyle name="Currency 2 5 4 2 2 3" xfId="5299" xr:uid="{00000000-0005-0000-0000-0000B3140000}"/>
    <cellStyle name="Currency 2 5 4 2 2 3 2" xfId="5300" xr:uid="{00000000-0005-0000-0000-0000B4140000}"/>
    <cellStyle name="Currency 2 5 4 2 2 3 3" xfId="5301" xr:uid="{00000000-0005-0000-0000-0000B5140000}"/>
    <cellStyle name="Currency 2 5 4 2 2 4" xfId="5302" xr:uid="{00000000-0005-0000-0000-0000B6140000}"/>
    <cellStyle name="Currency 2 5 4 2 2 4 2" xfId="5303" xr:uid="{00000000-0005-0000-0000-0000B7140000}"/>
    <cellStyle name="Currency 2 5 4 2 2 4 2 2" xfId="5304" xr:uid="{00000000-0005-0000-0000-0000B8140000}"/>
    <cellStyle name="Currency 2 5 4 2 2 4 3" xfId="5305" xr:uid="{00000000-0005-0000-0000-0000B9140000}"/>
    <cellStyle name="Currency 2 5 4 2 2 5" xfId="5306" xr:uid="{00000000-0005-0000-0000-0000BA140000}"/>
    <cellStyle name="Currency 2 5 4 2 2 5 2" xfId="5307" xr:uid="{00000000-0005-0000-0000-0000BB140000}"/>
    <cellStyle name="Currency 2 5 4 2 2 5 2 2" xfId="5308" xr:uid="{00000000-0005-0000-0000-0000BC140000}"/>
    <cellStyle name="Currency 2 5 4 2 2 5 3" xfId="5309" xr:uid="{00000000-0005-0000-0000-0000BD140000}"/>
    <cellStyle name="Currency 2 5 4 2 2 6" xfId="5310" xr:uid="{00000000-0005-0000-0000-0000BE140000}"/>
    <cellStyle name="Currency 2 5 4 2 2 6 2" xfId="5311" xr:uid="{00000000-0005-0000-0000-0000BF140000}"/>
    <cellStyle name="Currency 2 5 4 2 2 6 2 2" xfId="5312" xr:uid="{00000000-0005-0000-0000-0000C0140000}"/>
    <cellStyle name="Currency 2 5 4 2 2 6 3" xfId="5313" xr:uid="{00000000-0005-0000-0000-0000C1140000}"/>
    <cellStyle name="Currency 2 5 4 2 2 7" xfId="5314" xr:uid="{00000000-0005-0000-0000-0000C2140000}"/>
    <cellStyle name="Currency 2 5 4 2 2 7 2" xfId="5315" xr:uid="{00000000-0005-0000-0000-0000C3140000}"/>
    <cellStyle name="Currency 2 5 4 2 2 8" xfId="5316" xr:uid="{00000000-0005-0000-0000-0000C4140000}"/>
    <cellStyle name="Currency 2 5 4 2 2 8 2" xfId="5317" xr:uid="{00000000-0005-0000-0000-0000C5140000}"/>
    <cellStyle name="Currency 2 5 4 2 2 9" xfId="5318" xr:uid="{00000000-0005-0000-0000-0000C6140000}"/>
    <cellStyle name="Currency 2 5 4 2 3" xfId="5319" xr:uid="{00000000-0005-0000-0000-0000C7140000}"/>
    <cellStyle name="Currency 2 5 4 2 3 2" xfId="5320" xr:uid="{00000000-0005-0000-0000-0000C8140000}"/>
    <cellStyle name="Currency 2 5 4 2 3 3" xfId="5321" xr:uid="{00000000-0005-0000-0000-0000C9140000}"/>
    <cellStyle name="Currency 2 5 4 2 3 3 2" xfId="5322" xr:uid="{00000000-0005-0000-0000-0000CA140000}"/>
    <cellStyle name="Currency 2 5 4 2 3 3 3" xfId="5323" xr:uid="{00000000-0005-0000-0000-0000CB140000}"/>
    <cellStyle name="Currency 2 5 4 2 3 4" xfId="5324" xr:uid="{00000000-0005-0000-0000-0000CC140000}"/>
    <cellStyle name="Currency 2 5 4 2 3 4 2" xfId="5325" xr:uid="{00000000-0005-0000-0000-0000CD140000}"/>
    <cellStyle name="Currency 2 5 4 2 3 4 2 2" xfId="5326" xr:uid="{00000000-0005-0000-0000-0000CE140000}"/>
    <cellStyle name="Currency 2 5 4 2 3 4 3" xfId="5327" xr:uid="{00000000-0005-0000-0000-0000CF140000}"/>
    <cellStyle name="Currency 2 5 4 2 3 5" xfId="5328" xr:uid="{00000000-0005-0000-0000-0000D0140000}"/>
    <cellStyle name="Currency 2 5 4 2 3 5 2" xfId="5329" xr:uid="{00000000-0005-0000-0000-0000D1140000}"/>
    <cellStyle name="Currency 2 5 4 2 3 5 2 2" xfId="5330" xr:uid="{00000000-0005-0000-0000-0000D2140000}"/>
    <cellStyle name="Currency 2 5 4 2 3 5 3" xfId="5331" xr:uid="{00000000-0005-0000-0000-0000D3140000}"/>
    <cellStyle name="Currency 2 5 4 2 3 6" xfId="5332" xr:uid="{00000000-0005-0000-0000-0000D4140000}"/>
    <cellStyle name="Currency 2 5 4 2 3 6 2" xfId="5333" xr:uid="{00000000-0005-0000-0000-0000D5140000}"/>
    <cellStyle name="Currency 2 5 4 2 3 6 2 2" xfId="5334" xr:uid="{00000000-0005-0000-0000-0000D6140000}"/>
    <cellStyle name="Currency 2 5 4 2 3 6 3" xfId="5335" xr:uid="{00000000-0005-0000-0000-0000D7140000}"/>
    <cellStyle name="Currency 2 5 4 2 3 7" xfId="5336" xr:uid="{00000000-0005-0000-0000-0000D8140000}"/>
    <cellStyle name="Currency 2 5 4 2 3 7 2" xfId="5337" xr:uid="{00000000-0005-0000-0000-0000D9140000}"/>
    <cellStyle name="Currency 2 5 4 2 3 8" xfId="5338" xr:uid="{00000000-0005-0000-0000-0000DA140000}"/>
    <cellStyle name="Currency 2 5 4 2 3 8 2" xfId="5339" xr:uid="{00000000-0005-0000-0000-0000DB140000}"/>
    <cellStyle name="Currency 2 5 4 2 3 9" xfId="5340" xr:uid="{00000000-0005-0000-0000-0000DC140000}"/>
    <cellStyle name="Currency 2 5 4 2 4" xfId="5341" xr:uid="{00000000-0005-0000-0000-0000DD140000}"/>
    <cellStyle name="Currency 2 5 4 2 4 2" xfId="5342" xr:uid="{00000000-0005-0000-0000-0000DE140000}"/>
    <cellStyle name="Currency 2 5 4 2 4 3" xfId="5343" xr:uid="{00000000-0005-0000-0000-0000DF140000}"/>
    <cellStyle name="Currency 2 5 4 2 4 3 2" xfId="5344" xr:uid="{00000000-0005-0000-0000-0000E0140000}"/>
    <cellStyle name="Currency 2 5 4 2 4 3 2 2" xfId="5345" xr:uid="{00000000-0005-0000-0000-0000E1140000}"/>
    <cellStyle name="Currency 2 5 4 2 4 3 3" xfId="5346" xr:uid="{00000000-0005-0000-0000-0000E2140000}"/>
    <cellStyle name="Currency 2 5 4 2 4 4" xfId="5347" xr:uid="{00000000-0005-0000-0000-0000E3140000}"/>
    <cellStyle name="Currency 2 5 4 2 4 4 2" xfId="5348" xr:uid="{00000000-0005-0000-0000-0000E4140000}"/>
    <cellStyle name="Currency 2 5 4 2 4 4 2 2" xfId="5349" xr:uid="{00000000-0005-0000-0000-0000E5140000}"/>
    <cellStyle name="Currency 2 5 4 2 4 4 3" xfId="5350" xr:uid="{00000000-0005-0000-0000-0000E6140000}"/>
    <cellStyle name="Currency 2 5 4 2 4 5" xfId="5351" xr:uid="{00000000-0005-0000-0000-0000E7140000}"/>
    <cellStyle name="Currency 2 5 4 2 4 5 2" xfId="5352" xr:uid="{00000000-0005-0000-0000-0000E8140000}"/>
    <cellStyle name="Currency 2 5 4 2 4 5 2 2" xfId="5353" xr:uid="{00000000-0005-0000-0000-0000E9140000}"/>
    <cellStyle name="Currency 2 5 4 2 4 5 3" xfId="5354" xr:uid="{00000000-0005-0000-0000-0000EA140000}"/>
    <cellStyle name="Currency 2 5 4 2 4 6" xfId="5355" xr:uid="{00000000-0005-0000-0000-0000EB140000}"/>
    <cellStyle name="Currency 2 5 4 2 4 6 2" xfId="5356" xr:uid="{00000000-0005-0000-0000-0000EC140000}"/>
    <cellStyle name="Currency 2 5 4 2 4 7" xfId="5357" xr:uid="{00000000-0005-0000-0000-0000ED140000}"/>
    <cellStyle name="Currency 2 5 4 2 4 7 2" xfId="5358" xr:uid="{00000000-0005-0000-0000-0000EE140000}"/>
    <cellStyle name="Currency 2 5 4 2 4 8" xfId="5359" xr:uid="{00000000-0005-0000-0000-0000EF140000}"/>
    <cellStyle name="Currency 2 5 4 2 4 9" xfId="5360" xr:uid="{00000000-0005-0000-0000-0000F0140000}"/>
    <cellStyle name="Currency 2 5 4 2 5" xfId="5361" xr:uid="{00000000-0005-0000-0000-0000F1140000}"/>
    <cellStyle name="Currency 2 5 4 2 5 2" xfId="5362" xr:uid="{00000000-0005-0000-0000-0000F2140000}"/>
    <cellStyle name="Currency 2 5 4 2 5 3" xfId="5363" xr:uid="{00000000-0005-0000-0000-0000F3140000}"/>
    <cellStyle name="Currency 2 5 4 2 6" xfId="5364" xr:uid="{00000000-0005-0000-0000-0000F4140000}"/>
    <cellStyle name="Currency 2 5 4 2 6 2" xfId="5365" xr:uid="{00000000-0005-0000-0000-0000F5140000}"/>
    <cellStyle name="Currency 2 5 4 2 6 2 2" xfId="5366" xr:uid="{00000000-0005-0000-0000-0000F6140000}"/>
    <cellStyle name="Currency 2 5 4 2 6 2 2 2" xfId="5367" xr:uid="{00000000-0005-0000-0000-0000F7140000}"/>
    <cellStyle name="Currency 2 5 4 2 6 2 3" xfId="5368" xr:uid="{00000000-0005-0000-0000-0000F8140000}"/>
    <cellStyle name="Currency 2 5 4 2 6 3" xfId="5369" xr:uid="{00000000-0005-0000-0000-0000F9140000}"/>
    <cellStyle name="Currency 2 5 4 2 6 3 2" xfId="5370" xr:uid="{00000000-0005-0000-0000-0000FA140000}"/>
    <cellStyle name="Currency 2 5 4 2 6 3 2 2" xfId="5371" xr:uid="{00000000-0005-0000-0000-0000FB140000}"/>
    <cellStyle name="Currency 2 5 4 2 6 3 3" xfId="5372" xr:uid="{00000000-0005-0000-0000-0000FC140000}"/>
    <cellStyle name="Currency 2 5 4 2 6 4" xfId="5373" xr:uid="{00000000-0005-0000-0000-0000FD140000}"/>
    <cellStyle name="Currency 2 5 4 2 6 4 2" xfId="5374" xr:uid="{00000000-0005-0000-0000-0000FE140000}"/>
    <cellStyle name="Currency 2 5 4 2 6 4 2 2" xfId="5375" xr:uid="{00000000-0005-0000-0000-0000FF140000}"/>
    <cellStyle name="Currency 2 5 4 2 6 4 3" xfId="5376" xr:uid="{00000000-0005-0000-0000-000000150000}"/>
    <cellStyle name="Currency 2 5 4 2 6 5" xfId="5377" xr:uid="{00000000-0005-0000-0000-000001150000}"/>
    <cellStyle name="Currency 2 5 4 2 6 5 2" xfId="5378" xr:uid="{00000000-0005-0000-0000-000002150000}"/>
    <cellStyle name="Currency 2 5 4 2 6 6" xfId="5379" xr:uid="{00000000-0005-0000-0000-000003150000}"/>
    <cellStyle name="Currency 2 5 4 2 6 6 2" xfId="5380" xr:uid="{00000000-0005-0000-0000-000004150000}"/>
    <cellStyle name="Currency 2 5 4 2 6 7" xfId="5381" xr:uid="{00000000-0005-0000-0000-000005150000}"/>
    <cellStyle name="Currency 2 5 4 2 7" xfId="5382" xr:uid="{00000000-0005-0000-0000-000006150000}"/>
    <cellStyle name="Currency 2 5 4 2 7 2" xfId="5383" xr:uid="{00000000-0005-0000-0000-000007150000}"/>
    <cellStyle name="Currency 2 5 4 2 7 2 2" xfId="5384" xr:uid="{00000000-0005-0000-0000-000008150000}"/>
    <cellStyle name="Currency 2 5 4 2 7 3" xfId="5385" xr:uid="{00000000-0005-0000-0000-000009150000}"/>
    <cellStyle name="Currency 2 5 4 2 8" xfId="5386" xr:uid="{00000000-0005-0000-0000-00000A150000}"/>
    <cellStyle name="Currency 2 5 4 2 8 2" xfId="5387" xr:uid="{00000000-0005-0000-0000-00000B150000}"/>
    <cellStyle name="Currency 2 5 4 2 8 2 2" xfId="5388" xr:uid="{00000000-0005-0000-0000-00000C150000}"/>
    <cellStyle name="Currency 2 5 4 2 8 3" xfId="5389" xr:uid="{00000000-0005-0000-0000-00000D150000}"/>
    <cellStyle name="Currency 2 5 4 3" xfId="5390" xr:uid="{00000000-0005-0000-0000-00000E150000}"/>
    <cellStyle name="Currency 2 5 4 3 10" xfId="5391" xr:uid="{00000000-0005-0000-0000-00000F150000}"/>
    <cellStyle name="Currency 2 5 4 3 2" xfId="5392" xr:uid="{00000000-0005-0000-0000-000010150000}"/>
    <cellStyle name="Currency 2 5 4 3 2 2" xfId="5393" xr:uid="{00000000-0005-0000-0000-000011150000}"/>
    <cellStyle name="Currency 2 5 4 3 2 3" xfId="5394" xr:uid="{00000000-0005-0000-0000-000012150000}"/>
    <cellStyle name="Currency 2 5 4 3 2 3 2" xfId="5395" xr:uid="{00000000-0005-0000-0000-000013150000}"/>
    <cellStyle name="Currency 2 5 4 3 2 3 3" xfId="5396" xr:uid="{00000000-0005-0000-0000-000014150000}"/>
    <cellStyle name="Currency 2 5 4 3 2 4" xfId="5397" xr:uid="{00000000-0005-0000-0000-000015150000}"/>
    <cellStyle name="Currency 2 5 4 3 2 4 2" xfId="5398" xr:uid="{00000000-0005-0000-0000-000016150000}"/>
    <cellStyle name="Currency 2 5 4 3 2 4 2 2" xfId="5399" xr:uid="{00000000-0005-0000-0000-000017150000}"/>
    <cellStyle name="Currency 2 5 4 3 2 4 3" xfId="5400" xr:uid="{00000000-0005-0000-0000-000018150000}"/>
    <cellStyle name="Currency 2 5 4 3 2 5" xfId="5401" xr:uid="{00000000-0005-0000-0000-000019150000}"/>
    <cellStyle name="Currency 2 5 4 3 2 5 2" xfId="5402" xr:uid="{00000000-0005-0000-0000-00001A150000}"/>
    <cellStyle name="Currency 2 5 4 3 2 5 2 2" xfId="5403" xr:uid="{00000000-0005-0000-0000-00001B150000}"/>
    <cellStyle name="Currency 2 5 4 3 2 5 3" xfId="5404" xr:uid="{00000000-0005-0000-0000-00001C150000}"/>
    <cellStyle name="Currency 2 5 4 3 2 6" xfId="5405" xr:uid="{00000000-0005-0000-0000-00001D150000}"/>
    <cellStyle name="Currency 2 5 4 3 2 6 2" xfId="5406" xr:uid="{00000000-0005-0000-0000-00001E150000}"/>
    <cellStyle name="Currency 2 5 4 3 2 6 2 2" xfId="5407" xr:uid="{00000000-0005-0000-0000-00001F150000}"/>
    <cellStyle name="Currency 2 5 4 3 2 6 3" xfId="5408" xr:uid="{00000000-0005-0000-0000-000020150000}"/>
    <cellStyle name="Currency 2 5 4 3 2 7" xfId="5409" xr:uid="{00000000-0005-0000-0000-000021150000}"/>
    <cellStyle name="Currency 2 5 4 3 2 7 2" xfId="5410" xr:uid="{00000000-0005-0000-0000-000022150000}"/>
    <cellStyle name="Currency 2 5 4 3 2 8" xfId="5411" xr:uid="{00000000-0005-0000-0000-000023150000}"/>
    <cellStyle name="Currency 2 5 4 3 2 8 2" xfId="5412" xr:uid="{00000000-0005-0000-0000-000024150000}"/>
    <cellStyle name="Currency 2 5 4 3 2 9" xfId="5413" xr:uid="{00000000-0005-0000-0000-000025150000}"/>
    <cellStyle name="Currency 2 5 4 3 3" xfId="5414" xr:uid="{00000000-0005-0000-0000-000026150000}"/>
    <cellStyle name="Currency 2 5 4 3 4" xfId="5415" xr:uid="{00000000-0005-0000-0000-000027150000}"/>
    <cellStyle name="Currency 2 5 4 3 4 2" xfId="5416" xr:uid="{00000000-0005-0000-0000-000028150000}"/>
    <cellStyle name="Currency 2 5 4 3 4 3" xfId="5417" xr:uid="{00000000-0005-0000-0000-000029150000}"/>
    <cellStyle name="Currency 2 5 4 3 5" xfId="5418" xr:uid="{00000000-0005-0000-0000-00002A150000}"/>
    <cellStyle name="Currency 2 5 4 3 5 2" xfId="5419" xr:uid="{00000000-0005-0000-0000-00002B150000}"/>
    <cellStyle name="Currency 2 5 4 3 5 2 2" xfId="5420" xr:uid="{00000000-0005-0000-0000-00002C150000}"/>
    <cellStyle name="Currency 2 5 4 3 5 3" xfId="5421" xr:uid="{00000000-0005-0000-0000-00002D150000}"/>
    <cellStyle name="Currency 2 5 4 3 6" xfId="5422" xr:uid="{00000000-0005-0000-0000-00002E150000}"/>
    <cellStyle name="Currency 2 5 4 3 6 2" xfId="5423" xr:uid="{00000000-0005-0000-0000-00002F150000}"/>
    <cellStyle name="Currency 2 5 4 3 6 2 2" xfId="5424" xr:uid="{00000000-0005-0000-0000-000030150000}"/>
    <cellStyle name="Currency 2 5 4 3 6 3" xfId="5425" xr:uid="{00000000-0005-0000-0000-000031150000}"/>
    <cellStyle name="Currency 2 5 4 3 7" xfId="5426" xr:uid="{00000000-0005-0000-0000-000032150000}"/>
    <cellStyle name="Currency 2 5 4 3 7 2" xfId="5427" xr:uid="{00000000-0005-0000-0000-000033150000}"/>
    <cellStyle name="Currency 2 5 4 3 7 2 2" xfId="5428" xr:uid="{00000000-0005-0000-0000-000034150000}"/>
    <cellStyle name="Currency 2 5 4 3 7 3" xfId="5429" xr:uid="{00000000-0005-0000-0000-000035150000}"/>
    <cellStyle name="Currency 2 5 4 3 8" xfId="5430" xr:uid="{00000000-0005-0000-0000-000036150000}"/>
    <cellStyle name="Currency 2 5 4 3 8 2" xfId="5431" xr:uid="{00000000-0005-0000-0000-000037150000}"/>
    <cellStyle name="Currency 2 5 4 3 9" xfId="5432" xr:uid="{00000000-0005-0000-0000-000038150000}"/>
    <cellStyle name="Currency 2 5 4 3 9 2" xfId="5433" xr:uid="{00000000-0005-0000-0000-000039150000}"/>
    <cellStyle name="Currency 2 5 4 4" xfId="5434" xr:uid="{00000000-0005-0000-0000-00003A150000}"/>
    <cellStyle name="Currency 2 5 4 4 2" xfId="5435" xr:uid="{00000000-0005-0000-0000-00003B150000}"/>
    <cellStyle name="Currency 2 5 4 4 2 10" xfId="5436" xr:uid="{00000000-0005-0000-0000-00003C150000}"/>
    <cellStyle name="Currency 2 5 4 4 2 2" xfId="5437" xr:uid="{00000000-0005-0000-0000-00003D150000}"/>
    <cellStyle name="Currency 2 5 4 4 2 3" xfId="5438" xr:uid="{00000000-0005-0000-0000-00003E150000}"/>
    <cellStyle name="Currency 2 5 4 4 2 4" xfId="5439" xr:uid="{00000000-0005-0000-0000-00003F150000}"/>
    <cellStyle name="Currency 2 5 4 4 2 4 2" xfId="5440" xr:uid="{00000000-0005-0000-0000-000040150000}"/>
    <cellStyle name="Currency 2 5 4 4 2 4 2 2" xfId="5441" xr:uid="{00000000-0005-0000-0000-000041150000}"/>
    <cellStyle name="Currency 2 5 4 4 2 4 3" xfId="5442" xr:uid="{00000000-0005-0000-0000-000042150000}"/>
    <cellStyle name="Currency 2 5 4 4 2 5" xfId="5443" xr:uid="{00000000-0005-0000-0000-000043150000}"/>
    <cellStyle name="Currency 2 5 4 4 2 5 2" xfId="5444" xr:uid="{00000000-0005-0000-0000-000044150000}"/>
    <cellStyle name="Currency 2 5 4 4 2 5 2 2" xfId="5445" xr:uid="{00000000-0005-0000-0000-000045150000}"/>
    <cellStyle name="Currency 2 5 4 4 2 5 3" xfId="5446" xr:uid="{00000000-0005-0000-0000-000046150000}"/>
    <cellStyle name="Currency 2 5 4 4 2 6" xfId="5447" xr:uid="{00000000-0005-0000-0000-000047150000}"/>
    <cellStyle name="Currency 2 5 4 4 2 6 2" xfId="5448" xr:uid="{00000000-0005-0000-0000-000048150000}"/>
    <cellStyle name="Currency 2 5 4 4 2 6 2 2" xfId="5449" xr:uid="{00000000-0005-0000-0000-000049150000}"/>
    <cellStyle name="Currency 2 5 4 4 2 6 3" xfId="5450" xr:uid="{00000000-0005-0000-0000-00004A150000}"/>
    <cellStyle name="Currency 2 5 4 4 2 7" xfId="5451" xr:uid="{00000000-0005-0000-0000-00004B150000}"/>
    <cellStyle name="Currency 2 5 4 4 2 7 2" xfId="5452" xr:uid="{00000000-0005-0000-0000-00004C150000}"/>
    <cellStyle name="Currency 2 5 4 4 2 8" xfId="5453" xr:uid="{00000000-0005-0000-0000-00004D150000}"/>
    <cellStyle name="Currency 2 5 4 4 2 8 2" xfId="5454" xr:uid="{00000000-0005-0000-0000-00004E150000}"/>
    <cellStyle name="Currency 2 5 4 4 2 9" xfId="5455" xr:uid="{00000000-0005-0000-0000-00004F150000}"/>
    <cellStyle name="Currency 2 5 4 4 3" xfId="5456" xr:uid="{00000000-0005-0000-0000-000050150000}"/>
    <cellStyle name="Currency 2 5 4 4 4" xfId="5457" xr:uid="{00000000-0005-0000-0000-000051150000}"/>
    <cellStyle name="Currency 2 5 4 4 4 2" xfId="5458" xr:uid="{00000000-0005-0000-0000-000052150000}"/>
    <cellStyle name="Currency 2 5 4 4 4 2 2" xfId="5459" xr:uid="{00000000-0005-0000-0000-000053150000}"/>
    <cellStyle name="Currency 2 5 4 4 4 3" xfId="5460" xr:uid="{00000000-0005-0000-0000-000054150000}"/>
    <cellStyle name="Currency 2 5 4 4 5" xfId="5461" xr:uid="{00000000-0005-0000-0000-000055150000}"/>
    <cellStyle name="Currency 2 5 4 4 5 2" xfId="5462" xr:uid="{00000000-0005-0000-0000-000056150000}"/>
    <cellStyle name="Currency 2 5 4 4 5 2 2" xfId="5463" xr:uid="{00000000-0005-0000-0000-000057150000}"/>
    <cellStyle name="Currency 2 5 4 4 5 3" xfId="5464" xr:uid="{00000000-0005-0000-0000-000058150000}"/>
    <cellStyle name="Currency 2 5 4 5" xfId="5465" xr:uid="{00000000-0005-0000-0000-000059150000}"/>
    <cellStyle name="Currency 2 5 4 5 2" xfId="5466" xr:uid="{00000000-0005-0000-0000-00005A150000}"/>
    <cellStyle name="Currency 2 5 4 5 3" xfId="5467" xr:uid="{00000000-0005-0000-0000-00005B150000}"/>
    <cellStyle name="Currency 2 5 4 5 3 2" xfId="5468" xr:uid="{00000000-0005-0000-0000-00005C150000}"/>
    <cellStyle name="Currency 2 5 4 5 3 3" xfId="5469" xr:uid="{00000000-0005-0000-0000-00005D150000}"/>
    <cellStyle name="Currency 2 5 4 5 4" xfId="5470" xr:uid="{00000000-0005-0000-0000-00005E150000}"/>
    <cellStyle name="Currency 2 5 4 5 4 2" xfId="5471" xr:uid="{00000000-0005-0000-0000-00005F150000}"/>
    <cellStyle name="Currency 2 5 4 5 4 2 2" xfId="5472" xr:uid="{00000000-0005-0000-0000-000060150000}"/>
    <cellStyle name="Currency 2 5 4 5 4 3" xfId="5473" xr:uid="{00000000-0005-0000-0000-000061150000}"/>
    <cellStyle name="Currency 2 5 4 5 5" xfId="5474" xr:uid="{00000000-0005-0000-0000-000062150000}"/>
    <cellStyle name="Currency 2 5 4 5 5 2" xfId="5475" xr:uid="{00000000-0005-0000-0000-000063150000}"/>
    <cellStyle name="Currency 2 5 4 5 5 2 2" xfId="5476" xr:uid="{00000000-0005-0000-0000-000064150000}"/>
    <cellStyle name="Currency 2 5 4 5 5 3" xfId="5477" xr:uid="{00000000-0005-0000-0000-000065150000}"/>
    <cellStyle name="Currency 2 5 4 5 6" xfId="5478" xr:uid="{00000000-0005-0000-0000-000066150000}"/>
    <cellStyle name="Currency 2 5 4 5 6 2" xfId="5479" xr:uid="{00000000-0005-0000-0000-000067150000}"/>
    <cellStyle name="Currency 2 5 4 5 6 2 2" xfId="5480" xr:uid="{00000000-0005-0000-0000-000068150000}"/>
    <cellStyle name="Currency 2 5 4 5 6 3" xfId="5481" xr:uid="{00000000-0005-0000-0000-000069150000}"/>
    <cellStyle name="Currency 2 5 4 5 7" xfId="5482" xr:uid="{00000000-0005-0000-0000-00006A150000}"/>
    <cellStyle name="Currency 2 5 4 5 7 2" xfId="5483" xr:uid="{00000000-0005-0000-0000-00006B150000}"/>
    <cellStyle name="Currency 2 5 4 5 8" xfId="5484" xr:uid="{00000000-0005-0000-0000-00006C150000}"/>
    <cellStyle name="Currency 2 5 4 5 8 2" xfId="5485" xr:uid="{00000000-0005-0000-0000-00006D150000}"/>
    <cellStyle name="Currency 2 5 4 5 9" xfId="5486" xr:uid="{00000000-0005-0000-0000-00006E150000}"/>
    <cellStyle name="Currency 2 5 4 6" xfId="5487" xr:uid="{00000000-0005-0000-0000-00006F150000}"/>
    <cellStyle name="Currency 2 5 4 6 2" xfId="5488" xr:uid="{00000000-0005-0000-0000-000070150000}"/>
    <cellStyle name="Currency 2 5 4 6 3" xfId="5489" xr:uid="{00000000-0005-0000-0000-000071150000}"/>
    <cellStyle name="Currency 2 5 4 7" xfId="5490" xr:uid="{00000000-0005-0000-0000-000072150000}"/>
    <cellStyle name="Currency 2 5 4 8" xfId="5491" xr:uid="{00000000-0005-0000-0000-000073150000}"/>
    <cellStyle name="Currency 2 5 4 8 2" xfId="5492" xr:uid="{00000000-0005-0000-0000-000074150000}"/>
    <cellStyle name="Currency 2 5 4 8 2 2" xfId="5493" xr:uid="{00000000-0005-0000-0000-000075150000}"/>
    <cellStyle name="Currency 2 5 4 8 3" xfId="5494" xr:uid="{00000000-0005-0000-0000-000076150000}"/>
    <cellStyle name="Currency 2 5 4 8 4" xfId="5495" xr:uid="{00000000-0005-0000-0000-000077150000}"/>
    <cellStyle name="Currency 2 5 4 9" xfId="5496" xr:uid="{00000000-0005-0000-0000-000078150000}"/>
    <cellStyle name="Currency 2 5 4 9 2" xfId="5497" xr:uid="{00000000-0005-0000-0000-000079150000}"/>
    <cellStyle name="Currency 2 5 4 9 2 2" xfId="5498" xr:uid="{00000000-0005-0000-0000-00007A150000}"/>
    <cellStyle name="Currency 2 5 4 9 3" xfId="5499" xr:uid="{00000000-0005-0000-0000-00007B150000}"/>
    <cellStyle name="Currency 2 5 5" xfId="5500" xr:uid="{00000000-0005-0000-0000-00007C150000}"/>
    <cellStyle name="Currency 2 5 5 10" xfId="5501" xr:uid="{00000000-0005-0000-0000-00007D150000}"/>
    <cellStyle name="Currency 2 5 5 10 2" xfId="5502" xr:uid="{00000000-0005-0000-0000-00007E150000}"/>
    <cellStyle name="Currency 2 5 5 10 2 2" xfId="5503" xr:uid="{00000000-0005-0000-0000-00007F150000}"/>
    <cellStyle name="Currency 2 5 5 10 3" xfId="5504" xr:uid="{00000000-0005-0000-0000-000080150000}"/>
    <cellStyle name="Currency 2 5 5 11" xfId="5505" xr:uid="{00000000-0005-0000-0000-000081150000}"/>
    <cellStyle name="Currency 2 5 5 11 2" xfId="5506" xr:uid="{00000000-0005-0000-0000-000082150000}"/>
    <cellStyle name="Currency 2 5 5 12" xfId="5507" xr:uid="{00000000-0005-0000-0000-000083150000}"/>
    <cellStyle name="Currency 2 5 5 12 2" xfId="5508" xr:uid="{00000000-0005-0000-0000-000084150000}"/>
    <cellStyle name="Currency 2 5 5 13" xfId="5509" xr:uid="{00000000-0005-0000-0000-000085150000}"/>
    <cellStyle name="Currency 2 5 5 14" xfId="5510" xr:uid="{00000000-0005-0000-0000-000086150000}"/>
    <cellStyle name="Currency 2 5 5 15" xfId="5511" xr:uid="{00000000-0005-0000-0000-000087150000}"/>
    <cellStyle name="Currency 2 5 5 2" xfId="5512" xr:uid="{00000000-0005-0000-0000-000088150000}"/>
    <cellStyle name="Currency 2 5 5 2 2" xfId="5513" xr:uid="{00000000-0005-0000-0000-000089150000}"/>
    <cellStyle name="Currency 2 5 5 2 2 2" xfId="5514" xr:uid="{00000000-0005-0000-0000-00008A150000}"/>
    <cellStyle name="Currency 2 5 5 2 2 3" xfId="5515" xr:uid="{00000000-0005-0000-0000-00008B150000}"/>
    <cellStyle name="Currency 2 5 5 2 2 3 2" xfId="5516" xr:uid="{00000000-0005-0000-0000-00008C150000}"/>
    <cellStyle name="Currency 2 5 5 2 2 3 3" xfId="5517" xr:uid="{00000000-0005-0000-0000-00008D150000}"/>
    <cellStyle name="Currency 2 5 5 2 2 4" xfId="5518" xr:uid="{00000000-0005-0000-0000-00008E150000}"/>
    <cellStyle name="Currency 2 5 5 2 2 4 2" xfId="5519" xr:uid="{00000000-0005-0000-0000-00008F150000}"/>
    <cellStyle name="Currency 2 5 5 2 2 4 2 2" xfId="5520" xr:uid="{00000000-0005-0000-0000-000090150000}"/>
    <cellStyle name="Currency 2 5 5 2 2 4 3" xfId="5521" xr:uid="{00000000-0005-0000-0000-000091150000}"/>
    <cellStyle name="Currency 2 5 5 2 2 5" xfId="5522" xr:uid="{00000000-0005-0000-0000-000092150000}"/>
    <cellStyle name="Currency 2 5 5 2 2 5 2" xfId="5523" xr:uid="{00000000-0005-0000-0000-000093150000}"/>
    <cellStyle name="Currency 2 5 5 2 2 5 2 2" xfId="5524" xr:uid="{00000000-0005-0000-0000-000094150000}"/>
    <cellStyle name="Currency 2 5 5 2 2 5 3" xfId="5525" xr:uid="{00000000-0005-0000-0000-000095150000}"/>
    <cellStyle name="Currency 2 5 5 2 2 6" xfId="5526" xr:uid="{00000000-0005-0000-0000-000096150000}"/>
    <cellStyle name="Currency 2 5 5 2 2 6 2" xfId="5527" xr:uid="{00000000-0005-0000-0000-000097150000}"/>
    <cellStyle name="Currency 2 5 5 2 2 6 2 2" xfId="5528" xr:uid="{00000000-0005-0000-0000-000098150000}"/>
    <cellStyle name="Currency 2 5 5 2 2 6 3" xfId="5529" xr:uid="{00000000-0005-0000-0000-000099150000}"/>
    <cellStyle name="Currency 2 5 5 2 2 7" xfId="5530" xr:uid="{00000000-0005-0000-0000-00009A150000}"/>
    <cellStyle name="Currency 2 5 5 2 2 7 2" xfId="5531" xr:uid="{00000000-0005-0000-0000-00009B150000}"/>
    <cellStyle name="Currency 2 5 5 2 2 8" xfId="5532" xr:uid="{00000000-0005-0000-0000-00009C150000}"/>
    <cellStyle name="Currency 2 5 5 2 2 8 2" xfId="5533" xr:uid="{00000000-0005-0000-0000-00009D150000}"/>
    <cellStyle name="Currency 2 5 5 2 2 9" xfId="5534" xr:uid="{00000000-0005-0000-0000-00009E150000}"/>
    <cellStyle name="Currency 2 5 5 2 3" xfId="5535" xr:uid="{00000000-0005-0000-0000-00009F150000}"/>
    <cellStyle name="Currency 2 5 5 2 3 2" xfId="5536" xr:uid="{00000000-0005-0000-0000-0000A0150000}"/>
    <cellStyle name="Currency 2 5 5 2 3 3" xfId="5537" xr:uid="{00000000-0005-0000-0000-0000A1150000}"/>
    <cellStyle name="Currency 2 5 5 2 3 3 2" xfId="5538" xr:uid="{00000000-0005-0000-0000-0000A2150000}"/>
    <cellStyle name="Currency 2 5 5 2 3 3 3" xfId="5539" xr:uid="{00000000-0005-0000-0000-0000A3150000}"/>
    <cellStyle name="Currency 2 5 5 2 3 4" xfId="5540" xr:uid="{00000000-0005-0000-0000-0000A4150000}"/>
    <cellStyle name="Currency 2 5 5 2 3 4 2" xfId="5541" xr:uid="{00000000-0005-0000-0000-0000A5150000}"/>
    <cellStyle name="Currency 2 5 5 2 3 4 2 2" xfId="5542" xr:uid="{00000000-0005-0000-0000-0000A6150000}"/>
    <cellStyle name="Currency 2 5 5 2 3 4 3" xfId="5543" xr:uid="{00000000-0005-0000-0000-0000A7150000}"/>
    <cellStyle name="Currency 2 5 5 2 3 5" xfId="5544" xr:uid="{00000000-0005-0000-0000-0000A8150000}"/>
    <cellStyle name="Currency 2 5 5 2 3 5 2" xfId="5545" xr:uid="{00000000-0005-0000-0000-0000A9150000}"/>
    <cellStyle name="Currency 2 5 5 2 3 5 2 2" xfId="5546" xr:uid="{00000000-0005-0000-0000-0000AA150000}"/>
    <cellStyle name="Currency 2 5 5 2 3 5 3" xfId="5547" xr:uid="{00000000-0005-0000-0000-0000AB150000}"/>
    <cellStyle name="Currency 2 5 5 2 3 6" xfId="5548" xr:uid="{00000000-0005-0000-0000-0000AC150000}"/>
    <cellStyle name="Currency 2 5 5 2 3 6 2" xfId="5549" xr:uid="{00000000-0005-0000-0000-0000AD150000}"/>
    <cellStyle name="Currency 2 5 5 2 3 6 2 2" xfId="5550" xr:uid="{00000000-0005-0000-0000-0000AE150000}"/>
    <cellStyle name="Currency 2 5 5 2 3 6 3" xfId="5551" xr:uid="{00000000-0005-0000-0000-0000AF150000}"/>
    <cellStyle name="Currency 2 5 5 2 3 7" xfId="5552" xr:uid="{00000000-0005-0000-0000-0000B0150000}"/>
    <cellStyle name="Currency 2 5 5 2 3 7 2" xfId="5553" xr:uid="{00000000-0005-0000-0000-0000B1150000}"/>
    <cellStyle name="Currency 2 5 5 2 3 8" xfId="5554" xr:uid="{00000000-0005-0000-0000-0000B2150000}"/>
    <cellStyle name="Currency 2 5 5 2 3 8 2" xfId="5555" xr:uid="{00000000-0005-0000-0000-0000B3150000}"/>
    <cellStyle name="Currency 2 5 5 2 3 9" xfId="5556" xr:uid="{00000000-0005-0000-0000-0000B4150000}"/>
    <cellStyle name="Currency 2 5 5 2 4" xfId="5557" xr:uid="{00000000-0005-0000-0000-0000B5150000}"/>
    <cellStyle name="Currency 2 5 5 2 4 2" xfId="5558" xr:uid="{00000000-0005-0000-0000-0000B6150000}"/>
    <cellStyle name="Currency 2 5 5 2 4 3" xfId="5559" xr:uid="{00000000-0005-0000-0000-0000B7150000}"/>
    <cellStyle name="Currency 2 5 5 2 4 3 2" xfId="5560" xr:uid="{00000000-0005-0000-0000-0000B8150000}"/>
    <cellStyle name="Currency 2 5 5 2 4 3 2 2" xfId="5561" xr:uid="{00000000-0005-0000-0000-0000B9150000}"/>
    <cellStyle name="Currency 2 5 5 2 4 3 3" xfId="5562" xr:uid="{00000000-0005-0000-0000-0000BA150000}"/>
    <cellStyle name="Currency 2 5 5 2 4 4" xfId="5563" xr:uid="{00000000-0005-0000-0000-0000BB150000}"/>
    <cellStyle name="Currency 2 5 5 2 4 4 2" xfId="5564" xr:uid="{00000000-0005-0000-0000-0000BC150000}"/>
    <cellStyle name="Currency 2 5 5 2 4 4 2 2" xfId="5565" xr:uid="{00000000-0005-0000-0000-0000BD150000}"/>
    <cellStyle name="Currency 2 5 5 2 4 4 3" xfId="5566" xr:uid="{00000000-0005-0000-0000-0000BE150000}"/>
    <cellStyle name="Currency 2 5 5 2 4 5" xfId="5567" xr:uid="{00000000-0005-0000-0000-0000BF150000}"/>
    <cellStyle name="Currency 2 5 5 2 4 5 2" xfId="5568" xr:uid="{00000000-0005-0000-0000-0000C0150000}"/>
    <cellStyle name="Currency 2 5 5 2 4 5 2 2" xfId="5569" xr:uid="{00000000-0005-0000-0000-0000C1150000}"/>
    <cellStyle name="Currency 2 5 5 2 4 5 3" xfId="5570" xr:uid="{00000000-0005-0000-0000-0000C2150000}"/>
    <cellStyle name="Currency 2 5 5 2 4 6" xfId="5571" xr:uid="{00000000-0005-0000-0000-0000C3150000}"/>
    <cellStyle name="Currency 2 5 5 2 4 6 2" xfId="5572" xr:uid="{00000000-0005-0000-0000-0000C4150000}"/>
    <cellStyle name="Currency 2 5 5 2 4 7" xfId="5573" xr:uid="{00000000-0005-0000-0000-0000C5150000}"/>
    <cellStyle name="Currency 2 5 5 2 4 7 2" xfId="5574" xr:uid="{00000000-0005-0000-0000-0000C6150000}"/>
    <cellStyle name="Currency 2 5 5 2 4 8" xfId="5575" xr:uid="{00000000-0005-0000-0000-0000C7150000}"/>
    <cellStyle name="Currency 2 5 5 2 4 9" xfId="5576" xr:uid="{00000000-0005-0000-0000-0000C8150000}"/>
    <cellStyle name="Currency 2 5 5 2 5" xfId="5577" xr:uid="{00000000-0005-0000-0000-0000C9150000}"/>
    <cellStyle name="Currency 2 5 5 2 5 2" xfId="5578" xr:uid="{00000000-0005-0000-0000-0000CA150000}"/>
    <cellStyle name="Currency 2 5 5 2 5 3" xfId="5579" xr:uid="{00000000-0005-0000-0000-0000CB150000}"/>
    <cellStyle name="Currency 2 5 5 2 6" xfId="5580" xr:uid="{00000000-0005-0000-0000-0000CC150000}"/>
    <cellStyle name="Currency 2 5 5 2 6 2" xfId="5581" xr:uid="{00000000-0005-0000-0000-0000CD150000}"/>
    <cellStyle name="Currency 2 5 5 2 6 2 2" xfId="5582" xr:uid="{00000000-0005-0000-0000-0000CE150000}"/>
    <cellStyle name="Currency 2 5 5 2 6 2 2 2" xfId="5583" xr:uid="{00000000-0005-0000-0000-0000CF150000}"/>
    <cellStyle name="Currency 2 5 5 2 6 2 3" xfId="5584" xr:uid="{00000000-0005-0000-0000-0000D0150000}"/>
    <cellStyle name="Currency 2 5 5 2 6 3" xfId="5585" xr:uid="{00000000-0005-0000-0000-0000D1150000}"/>
    <cellStyle name="Currency 2 5 5 2 6 3 2" xfId="5586" xr:uid="{00000000-0005-0000-0000-0000D2150000}"/>
    <cellStyle name="Currency 2 5 5 2 6 3 2 2" xfId="5587" xr:uid="{00000000-0005-0000-0000-0000D3150000}"/>
    <cellStyle name="Currency 2 5 5 2 6 3 3" xfId="5588" xr:uid="{00000000-0005-0000-0000-0000D4150000}"/>
    <cellStyle name="Currency 2 5 5 2 6 4" xfId="5589" xr:uid="{00000000-0005-0000-0000-0000D5150000}"/>
    <cellStyle name="Currency 2 5 5 2 6 4 2" xfId="5590" xr:uid="{00000000-0005-0000-0000-0000D6150000}"/>
    <cellStyle name="Currency 2 5 5 2 6 4 2 2" xfId="5591" xr:uid="{00000000-0005-0000-0000-0000D7150000}"/>
    <cellStyle name="Currency 2 5 5 2 6 4 3" xfId="5592" xr:uid="{00000000-0005-0000-0000-0000D8150000}"/>
    <cellStyle name="Currency 2 5 5 2 6 5" xfId="5593" xr:uid="{00000000-0005-0000-0000-0000D9150000}"/>
    <cellStyle name="Currency 2 5 5 2 6 5 2" xfId="5594" xr:uid="{00000000-0005-0000-0000-0000DA150000}"/>
    <cellStyle name="Currency 2 5 5 2 6 6" xfId="5595" xr:uid="{00000000-0005-0000-0000-0000DB150000}"/>
    <cellStyle name="Currency 2 5 5 2 6 6 2" xfId="5596" xr:uid="{00000000-0005-0000-0000-0000DC150000}"/>
    <cellStyle name="Currency 2 5 5 2 6 7" xfId="5597" xr:uid="{00000000-0005-0000-0000-0000DD150000}"/>
    <cellStyle name="Currency 2 5 5 2 7" xfId="5598" xr:uid="{00000000-0005-0000-0000-0000DE150000}"/>
    <cellStyle name="Currency 2 5 5 2 7 2" xfId="5599" xr:uid="{00000000-0005-0000-0000-0000DF150000}"/>
    <cellStyle name="Currency 2 5 5 2 7 2 2" xfId="5600" xr:uid="{00000000-0005-0000-0000-0000E0150000}"/>
    <cellStyle name="Currency 2 5 5 2 7 3" xfId="5601" xr:uid="{00000000-0005-0000-0000-0000E1150000}"/>
    <cellStyle name="Currency 2 5 5 2 8" xfId="5602" xr:uid="{00000000-0005-0000-0000-0000E2150000}"/>
    <cellStyle name="Currency 2 5 5 2 8 2" xfId="5603" xr:uid="{00000000-0005-0000-0000-0000E3150000}"/>
    <cellStyle name="Currency 2 5 5 2 8 2 2" xfId="5604" xr:uid="{00000000-0005-0000-0000-0000E4150000}"/>
    <cellStyle name="Currency 2 5 5 2 8 3" xfId="5605" xr:uid="{00000000-0005-0000-0000-0000E5150000}"/>
    <cellStyle name="Currency 2 5 5 3" xfId="5606" xr:uid="{00000000-0005-0000-0000-0000E6150000}"/>
    <cellStyle name="Currency 2 5 5 3 10" xfId="5607" xr:uid="{00000000-0005-0000-0000-0000E7150000}"/>
    <cellStyle name="Currency 2 5 5 3 2" xfId="5608" xr:uid="{00000000-0005-0000-0000-0000E8150000}"/>
    <cellStyle name="Currency 2 5 5 3 2 2" xfId="5609" xr:uid="{00000000-0005-0000-0000-0000E9150000}"/>
    <cellStyle name="Currency 2 5 5 3 2 3" xfId="5610" xr:uid="{00000000-0005-0000-0000-0000EA150000}"/>
    <cellStyle name="Currency 2 5 5 3 2 3 2" xfId="5611" xr:uid="{00000000-0005-0000-0000-0000EB150000}"/>
    <cellStyle name="Currency 2 5 5 3 2 3 3" xfId="5612" xr:uid="{00000000-0005-0000-0000-0000EC150000}"/>
    <cellStyle name="Currency 2 5 5 3 2 4" xfId="5613" xr:uid="{00000000-0005-0000-0000-0000ED150000}"/>
    <cellStyle name="Currency 2 5 5 3 2 4 2" xfId="5614" xr:uid="{00000000-0005-0000-0000-0000EE150000}"/>
    <cellStyle name="Currency 2 5 5 3 2 4 2 2" xfId="5615" xr:uid="{00000000-0005-0000-0000-0000EF150000}"/>
    <cellStyle name="Currency 2 5 5 3 2 4 3" xfId="5616" xr:uid="{00000000-0005-0000-0000-0000F0150000}"/>
    <cellStyle name="Currency 2 5 5 3 2 5" xfId="5617" xr:uid="{00000000-0005-0000-0000-0000F1150000}"/>
    <cellStyle name="Currency 2 5 5 3 2 5 2" xfId="5618" xr:uid="{00000000-0005-0000-0000-0000F2150000}"/>
    <cellStyle name="Currency 2 5 5 3 2 5 2 2" xfId="5619" xr:uid="{00000000-0005-0000-0000-0000F3150000}"/>
    <cellStyle name="Currency 2 5 5 3 2 5 3" xfId="5620" xr:uid="{00000000-0005-0000-0000-0000F4150000}"/>
    <cellStyle name="Currency 2 5 5 3 2 6" xfId="5621" xr:uid="{00000000-0005-0000-0000-0000F5150000}"/>
    <cellStyle name="Currency 2 5 5 3 2 6 2" xfId="5622" xr:uid="{00000000-0005-0000-0000-0000F6150000}"/>
    <cellStyle name="Currency 2 5 5 3 2 6 2 2" xfId="5623" xr:uid="{00000000-0005-0000-0000-0000F7150000}"/>
    <cellStyle name="Currency 2 5 5 3 2 6 3" xfId="5624" xr:uid="{00000000-0005-0000-0000-0000F8150000}"/>
    <cellStyle name="Currency 2 5 5 3 2 7" xfId="5625" xr:uid="{00000000-0005-0000-0000-0000F9150000}"/>
    <cellStyle name="Currency 2 5 5 3 2 7 2" xfId="5626" xr:uid="{00000000-0005-0000-0000-0000FA150000}"/>
    <cellStyle name="Currency 2 5 5 3 2 8" xfId="5627" xr:uid="{00000000-0005-0000-0000-0000FB150000}"/>
    <cellStyle name="Currency 2 5 5 3 2 8 2" xfId="5628" xr:uid="{00000000-0005-0000-0000-0000FC150000}"/>
    <cellStyle name="Currency 2 5 5 3 2 9" xfId="5629" xr:uid="{00000000-0005-0000-0000-0000FD150000}"/>
    <cellStyle name="Currency 2 5 5 3 3" xfId="5630" xr:uid="{00000000-0005-0000-0000-0000FE150000}"/>
    <cellStyle name="Currency 2 5 5 3 4" xfId="5631" xr:uid="{00000000-0005-0000-0000-0000FF150000}"/>
    <cellStyle name="Currency 2 5 5 3 4 2" xfId="5632" xr:uid="{00000000-0005-0000-0000-000000160000}"/>
    <cellStyle name="Currency 2 5 5 3 4 3" xfId="5633" xr:uid="{00000000-0005-0000-0000-000001160000}"/>
    <cellStyle name="Currency 2 5 5 3 5" xfId="5634" xr:uid="{00000000-0005-0000-0000-000002160000}"/>
    <cellStyle name="Currency 2 5 5 3 5 2" xfId="5635" xr:uid="{00000000-0005-0000-0000-000003160000}"/>
    <cellStyle name="Currency 2 5 5 3 5 2 2" xfId="5636" xr:uid="{00000000-0005-0000-0000-000004160000}"/>
    <cellStyle name="Currency 2 5 5 3 5 3" xfId="5637" xr:uid="{00000000-0005-0000-0000-000005160000}"/>
    <cellStyle name="Currency 2 5 5 3 6" xfId="5638" xr:uid="{00000000-0005-0000-0000-000006160000}"/>
    <cellStyle name="Currency 2 5 5 3 6 2" xfId="5639" xr:uid="{00000000-0005-0000-0000-000007160000}"/>
    <cellStyle name="Currency 2 5 5 3 6 2 2" xfId="5640" xr:uid="{00000000-0005-0000-0000-000008160000}"/>
    <cellStyle name="Currency 2 5 5 3 6 3" xfId="5641" xr:uid="{00000000-0005-0000-0000-000009160000}"/>
    <cellStyle name="Currency 2 5 5 3 7" xfId="5642" xr:uid="{00000000-0005-0000-0000-00000A160000}"/>
    <cellStyle name="Currency 2 5 5 3 7 2" xfId="5643" xr:uid="{00000000-0005-0000-0000-00000B160000}"/>
    <cellStyle name="Currency 2 5 5 3 7 2 2" xfId="5644" xr:uid="{00000000-0005-0000-0000-00000C160000}"/>
    <cellStyle name="Currency 2 5 5 3 7 3" xfId="5645" xr:uid="{00000000-0005-0000-0000-00000D160000}"/>
    <cellStyle name="Currency 2 5 5 3 8" xfId="5646" xr:uid="{00000000-0005-0000-0000-00000E160000}"/>
    <cellStyle name="Currency 2 5 5 3 8 2" xfId="5647" xr:uid="{00000000-0005-0000-0000-00000F160000}"/>
    <cellStyle name="Currency 2 5 5 3 9" xfId="5648" xr:uid="{00000000-0005-0000-0000-000010160000}"/>
    <cellStyle name="Currency 2 5 5 3 9 2" xfId="5649" xr:uid="{00000000-0005-0000-0000-000011160000}"/>
    <cellStyle name="Currency 2 5 5 4" xfId="5650" xr:uid="{00000000-0005-0000-0000-000012160000}"/>
    <cellStyle name="Currency 2 5 5 4 2" xfId="5651" xr:uid="{00000000-0005-0000-0000-000013160000}"/>
    <cellStyle name="Currency 2 5 5 4 2 10" xfId="5652" xr:uid="{00000000-0005-0000-0000-000014160000}"/>
    <cellStyle name="Currency 2 5 5 4 2 2" xfId="5653" xr:uid="{00000000-0005-0000-0000-000015160000}"/>
    <cellStyle name="Currency 2 5 5 4 2 3" xfId="5654" xr:uid="{00000000-0005-0000-0000-000016160000}"/>
    <cellStyle name="Currency 2 5 5 4 2 4" xfId="5655" xr:uid="{00000000-0005-0000-0000-000017160000}"/>
    <cellStyle name="Currency 2 5 5 4 2 4 2" xfId="5656" xr:uid="{00000000-0005-0000-0000-000018160000}"/>
    <cellStyle name="Currency 2 5 5 4 2 4 2 2" xfId="5657" xr:uid="{00000000-0005-0000-0000-000019160000}"/>
    <cellStyle name="Currency 2 5 5 4 2 4 3" xfId="5658" xr:uid="{00000000-0005-0000-0000-00001A160000}"/>
    <cellStyle name="Currency 2 5 5 4 2 5" xfId="5659" xr:uid="{00000000-0005-0000-0000-00001B160000}"/>
    <cellStyle name="Currency 2 5 5 4 2 5 2" xfId="5660" xr:uid="{00000000-0005-0000-0000-00001C160000}"/>
    <cellStyle name="Currency 2 5 5 4 2 5 2 2" xfId="5661" xr:uid="{00000000-0005-0000-0000-00001D160000}"/>
    <cellStyle name="Currency 2 5 5 4 2 5 3" xfId="5662" xr:uid="{00000000-0005-0000-0000-00001E160000}"/>
    <cellStyle name="Currency 2 5 5 4 2 6" xfId="5663" xr:uid="{00000000-0005-0000-0000-00001F160000}"/>
    <cellStyle name="Currency 2 5 5 4 2 6 2" xfId="5664" xr:uid="{00000000-0005-0000-0000-000020160000}"/>
    <cellStyle name="Currency 2 5 5 4 2 6 2 2" xfId="5665" xr:uid="{00000000-0005-0000-0000-000021160000}"/>
    <cellStyle name="Currency 2 5 5 4 2 6 3" xfId="5666" xr:uid="{00000000-0005-0000-0000-000022160000}"/>
    <cellStyle name="Currency 2 5 5 4 2 7" xfId="5667" xr:uid="{00000000-0005-0000-0000-000023160000}"/>
    <cellStyle name="Currency 2 5 5 4 2 7 2" xfId="5668" xr:uid="{00000000-0005-0000-0000-000024160000}"/>
    <cellStyle name="Currency 2 5 5 4 2 8" xfId="5669" xr:uid="{00000000-0005-0000-0000-000025160000}"/>
    <cellStyle name="Currency 2 5 5 4 2 8 2" xfId="5670" xr:uid="{00000000-0005-0000-0000-000026160000}"/>
    <cellStyle name="Currency 2 5 5 4 2 9" xfId="5671" xr:uid="{00000000-0005-0000-0000-000027160000}"/>
    <cellStyle name="Currency 2 5 5 4 3" xfId="5672" xr:uid="{00000000-0005-0000-0000-000028160000}"/>
    <cellStyle name="Currency 2 5 5 4 4" xfId="5673" xr:uid="{00000000-0005-0000-0000-000029160000}"/>
    <cellStyle name="Currency 2 5 5 4 4 2" xfId="5674" xr:uid="{00000000-0005-0000-0000-00002A160000}"/>
    <cellStyle name="Currency 2 5 5 4 4 2 2" xfId="5675" xr:uid="{00000000-0005-0000-0000-00002B160000}"/>
    <cellStyle name="Currency 2 5 5 4 4 3" xfId="5676" xr:uid="{00000000-0005-0000-0000-00002C160000}"/>
    <cellStyle name="Currency 2 5 5 4 5" xfId="5677" xr:uid="{00000000-0005-0000-0000-00002D160000}"/>
    <cellStyle name="Currency 2 5 5 4 5 2" xfId="5678" xr:uid="{00000000-0005-0000-0000-00002E160000}"/>
    <cellStyle name="Currency 2 5 5 4 5 2 2" xfId="5679" xr:uid="{00000000-0005-0000-0000-00002F160000}"/>
    <cellStyle name="Currency 2 5 5 4 5 3" xfId="5680" xr:uid="{00000000-0005-0000-0000-000030160000}"/>
    <cellStyle name="Currency 2 5 5 5" xfId="5681" xr:uid="{00000000-0005-0000-0000-000031160000}"/>
    <cellStyle name="Currency 2 5 5 5 2" xfId="5682" xr:uid="{00000000-0005-0000-0000-000032160000}"/>
    <cellStyle name="Currency 2 5 5 5 3" xfId="5683" xr:uid="{00000000-0005-0000-0000-000033160000}"/>
    <cellStyle name="Currency 2 5 5 5 3 2" xfId="5684" xr:uid="{00000000-0005-0000-0000-000034160000}"/>
    <cellStyle name="Currency 2 5 5 5 3 3" xfId="5685" xr:uid="{00000000-0005-0000-0000-000035160000}"/>
    <cellStyle name="Currency 2 5 5 5 4" xfId="5686" xr:uid="{00000000-0005-0000-0000-000036160000}"/>
    <cellStyle name="Currency 2 5 5 5 4 2" xfId="5687" xr:uid="{00000000-0005-0000-0000-000037160000}"/>
    <cellStyle name="Currency 2 5 5 5 4 2 2" xfId="5688" xr:uid="{00000000-0005-0000-0000-000038160000}"/>
    <cellStyle name="Currency 2 5 5 5 4 3" xfId="5689" xr:uid="{00000000-0005-0000-0000-000039160000}"/>
    <cellStyle name="Currency 2 5 5 5 5" xfId="5690" xr:uid="{00000000-0005-0000-0000-00003A160000}"/>
    <cellStyle name="Currency 2 5 5 5 5 2" xfId="5691" xr:uid="{00000000-0005-0000-0000-00003B160000}"/>
    <cellStyle name="Currency 2 5 5 5 5 2 2" xfId="5692" xr:uid="{00000000-0005-0000-0000-00003C160000}"/>
    <cellStyle name="Currency 2 5 5 5 5 3" xfId="5693" xr:uid="{00000000-0005-0000-0000-00003D160000}"/>
    <cellStyle name="Currency 2 5 5 5 6" xfId="5694" xr:uid="{00000000-0005-0000-0000-00003E160000}"/>
    <cellStyle name="Currency 2 5 5 5 6 2" xfId="5695" xr:uid="{00000000-0005-0000-0000-00003F160000}"/>
    <cellStyle name="Currency 2 5 5 5 6 2 2" xfId="5696" xr:uid="{00000000-0005-0000-0000-000040160000}"/>
    <cellStyle name="Currency 2 5 5 5 6 3" xfId="5697" xr:uid="{00000000-0005-0000-0000-000041160000}"/>
    <cellStyle name="Currency 2 5 5 5 7" xfId="5698" xr:uid="{00000000-0005-0000-0000-000042160000}"/>
    <cellStyle name="Currency 2 5 5 5 7 2" xfId="5699" xr:uid="{00000000-0005-0000-0000-000043160000}"/>
    <cellStyle name="Currency 2 5 5 5 8" xfId="5700" xr:uid="{00000000-0005-0000-0000-000044160000}"/>
    <cellStyle name="Currency 2 5 5 5 8 2" xfId="5701" xr:uid="{00000000-0005-0000-0000-000045160000}"/>
    <cellStyle name="Currency 2 5 5 5 9" xfId="5702" xr:uid="{00000000-0005-0000-0000-000046160000}"/>
    <cellStyle name="Currency 2 5 5 6" xfId="5703" xr:uid="{00000000-0005-0000-0000-000047160000}"/>
    <cellStyle name="Currency 2 5 5 6 2" xfId="5704" xr:uid="{00000000-0005-0000-0000-000048160000}"/>
    <cellStyle name="Currency 2 5 5 6 3" xfId="5705" xr:uid="{00000000-0005-0000-0000-000049160000}"/>
    <cellStyle name="Currency 2 5 5 7" xfId="5706" xr:uid="{00000000-0005-0000-0000-00004A160000}"/>
    <cellStyle name="Currency 2 5 5 8" xfId="5707" xr:uid="{00000000-0005-0000-0000-00004B160000}"/>
    <cellStyle name="Currency 2 5 5 8 2" xfId="5708" xr:uid="{00000000-0005-0000-0000-00004C160000}"/>
    <cellStyle name="Currency 2 5 5 8 2 2" xfId="5709" xr:uid="{00000000-0005-0000-0000-00004D160000}"/>
    <cellStyle name="Currency 2 5 5 8 3" xfId="5710" xr:uid="{00000000-0005-0000-0000-00004E160000}"/>
    <cellStyle name="Currency 2 5 5 8 4" xfId="5711" xr:uid="{00000000-0005-0000-0000-00004F160000}"/>
    <cellStyle name="Currency 2 5 5 9" xfId="5712" xr:uid="{00000000-0005-0000-0000-000050160000}"/>
    <cellStyle name="Currency 2 5 5 9 2" xfId="5713" xr:uid="{00000000-0005-0000-0000-000051160000}"/>
    <cellStyle name="Currency 2 5 5 9 2 2" xfId="5714" xr:uid="{00000000-0005-0000-0000-000052160000}"/>
    <cellStyle name="Currency 2 5 5 9 3" xfId="5715" xr:uid="{00000000-0005-0000-0000-000053160000}"/>
    <cellStyle name="Currency 2 5 6" xfId="5716" xr:uid="{00000000-0005-0000-0000-000054160000}"/>
    <cellStyle name="Currency 2 5 6 2" xfId="5717" xr:uid="{00000000-0005-0000-0000-000055160000}"/>
    <cellStyle name="Currency 2 5 6 2 2" xfId="5718" xr:uid="{00000000-0005-0000-0000-000056160000}"/>
    <cellStyle name="Currency 2 5 6 2 3" xfId="5719" xr:uid="{00000000-0005-0000-0000-000057160000}"/>
    <cellStyle name="Currency 2 5 6 2 3 2" xfId="5720" xr:uid="{00000000-0005-0000-0000-000058160000}"/>
    <cellStyle name="Currency 2 5 6 2 3 3" xfId="5721" xr:uid="{00000000-0005-0000-0000-000059160000}"/>
    <cellStyle name="Currency 2 5 6 2 4" xfId="5722" xr:uid="{00000000-0005-0000-0000-00005A160000}"/>
    <cellStyle name="Currency 2 5 6 2 4 2" xfId="5723" xr:uid="{00000000-0005-0000-0000-00005B160000}"/>
    <cellStyle name="Currency 2 5 6 2 4 2 2" xfId="5724" xr:uid="{00000000-0005-0000-0000-00005C160000}"/>
    <cellStyle name="Currency 2 5 6 2 4 3" xfId="5725" xr:uid="{00000000-0005-0000-0000-00005D160000}"/>
    <cellStyle name="Currency 2 5 6 2 5" xfId="5726" xr:uid="{00000000-0005-0000-0000-00005E160000}"/>
    <cellStyle name="Currency 2 5 6 2 5 2" xfId="5727" xr:uid="{00000000-0005-0000-0000-00005F160000}"/>
    <cellStyle name="Currency 2 5 6 2 5 2 2" xfId="5728" xr:uid="{00000000-0005-0000-0000-000060160000}"/>
    <cellStyle name="Currency 2 5 6 2 5 3" xfId="5729" xr:uid="{00000000-0005-0000-0000-000061160000}"/>
    <cellStyle name="Currency 2 5 6 2 6" xfId="5730" xr:uid="{00000000-0005-0000-0000-000062160000}"/>
    <cellStyle name="Currency 2 5 6 2 6 2" xfId="5731" xr:uid="{00000000-0005-0000-0000-000063160000}"/>
    <cellStyle name="Currency 2 5 6 2 6 2 2" xfId="5732" xr:uid="{00000000-0005-0000-0000-000064160000}"/>
    <cellStyle name="Currency 2 5 6 2 6 3" xfId="5733" xr:uid="{00000000-0005-0000-0000-000065160000}"/>
    <cellStyle name="Currency 2 5 6 2 7" xfId="5734" xr:uid="{00000000-0005-0000-0000-000066160000}"/>
    <cellStyle name="Currency 2 5 6 2 7 2" xfId="5735" xr:uid="{00000000-0005-0000-0000-000067160000}"/>
    <cellStyle name="Currency 2 5 6 2 8" xfId="5736" xr:uid="{00000000-0005-0000-0000-000068160000}"/>
    <cellStyle name="Currency 2 5 6 2 8 2" xfId="5737" xr:uid="{00000000-0005-0000-0000-000069160000}"/>
    <cellStyle name="Currency 2 5 6 2 9" xfId="5738" xr:uid="{00000000-0005-0000-0000-00006A160000}"/>
    <cellStyle name="Currency 2 5 6 3" xfId="5739" xr:uid="{00000000-0005-0000-0000-00006B160000}"/>
    <cellStyle name="Currency 2 5 6 3 2" xfId="5740" xr:uid="{00000000-0005-0000-0000-00006C160000}"/>
    <cellStyle name="Currency 2 5 6 3 3" xfId="5741" xr:uid="{00000000-0005-0000-0000-00006D160000}"/>
    <cellStyle name="Currency 2 5 6 3 3 2" xfId="5742" xr:uid="{00000000-0005-0000-0000-00006E160000}"/>
    <cellStyle name="Currency 2 5 6 3 3 3" xfId="5743" xr:uid="{00000000-0005-0000-0000-00006F160000}"/>
    <cellStyle name="Currency 2 5 6 3 4" xfId="5744" xr:uid="{00000000-0005-0000-0000-000070160000}"/>
    <cellStyle name="Currency 2 5 6 3 4 2" xfId="5745" xr:uid="{00000000-0005-0000-0000-000071160000}"/>
    <cellStyle name="Currency 2 5 6 3 4 2 2" xfId="5746" xr:uid="{00000000-0005-0000-0000-000072160000}"/>
    <cellStyle name="Currency 2 5 6 3 4 3" xfId="5747" xr:uid="{00000000-0005-0000-0000-000073160000}"/>
    <cellStyle name="Currency 2 5 6 3 5" xfId="5748" xr:uid="{00000000-0005-0000-0000-000074160000}"/>
    <cellStyle name="Currency 2 5 6 3 5 2" xfId="5749" xr:uid="{00000000-0005-0000-0000-000075160000}"/>
    <cellStyle name="Currency 2 5 6 3 5 2 2" xfId="5750" xr:uid="{00000000-0005-0000-0000-000076160000}"/>
    <cellStyle name="Currency 2 5 6 3 5 3" xfId="5751" xr:uid="{00000000-0005-0000-0000-000077160000}"/>
    <cellStyle name="Currency 2 5 6 3 6" xfId="5752" xr:uid="{00000000-0005-0000-0000-000078160000}"/>
    <cellStyle name="Currency 2 5 6 3 6 2" xfId="5753" xr:uid="{00000000-0005-0000-0000-000079160000}"/>
    <cellStyle name="Currency 2 5 6 3 6 2 2" xfId="5754" xr:uid="{00000000-0005-0000-0000-00007A160000}"/>
    <cellStyle name="Currency 2 5 6 3 6 3" xfId="5755" xr:uid="{00000000-0005-0000-0000-00007B160000}"/>
    <cellStyle name="Currency 2 5 6 3 7" xfId="5756" xr:uid="{00000000-0005-0000-0000-00007C160000}"/>
    <cellStyle name="Currency 2 5 6 3 7 2" xfId="5757" xr:uid="{00000000-0005-0000-0000-00007D160000}"/>
    <cellStyle name="Currency 2 5 6 3 8" xfId="5758" xr:uid="{00000000-0005-0000-0000-00007E160000}"/>
    <cellStyle name="Currency 2 5 6 3 8 2" xfId="5759" xr:uid="{00000000-0005-0000-0000-00007F160000}"/>
    <cellStyle name="Currency 2 5 6 3 9" xfId="5760" xr:uid="{00000000-0005-0000-0000-000080160000}"/>
    <cellStyle name="Currency 2 5 6 4" xfId="5761" xr:uid="{00000000-0005-0000-0000-000081160000}"/>
    <cellStyle name="Currency 2 5 6 4 2" xfId="5762" xr:uid="{00000000-0005-0000-0000-000082160000}"/>
    <cellStyle name="Currency 2 5 6 4 3" xfId="5763" xr:uid="{00000000-0005-0000-0000-000083160000}"/>
    <cellStyle name="Currency 2 5 6 4 3 2" xfId="5764" xr:uid="{00000000-0005-0000-0000-000084160000}"/>
    <cellStyle name="Currency 2 5 6 4 3 2 2" xfId="5765" xr:uid="{00000000-0005-0000-0000-000085160000}"/>
    <cellStyle name="Currency 2 5 6 4 3 3" xfId="5766" xr:uid="{00000000-0005-0000-0000-000086160000}"/>
    <cellStyle name="Currency 2 5 6 4 4" xfId="5767" xr:uid="{00000000-0005-0000-0000-000087160000}"/>
    <cellStyle name="Currency 2 5 6 4 4 2" xfId="5768" xr:uid="{00000000-0005-0000-0000-000088160000}"/>
    <cellStyle name="Currency 2 5 6 4 4 2 2" xfId="5769" xr:uid="{00000000-0005-0000-0000-000089160000}"/>
    <cellStyle name="Currency 2 5 6 4 4 3" xfId="5770" xr:uid="{00000000-0005-0000-0000-00008A160000}"/>
    <cellStyle name="Currency 2 5 6 4 5" xfId="5771" xr:uid="{00000000-0005-0000-0000-00008B160000}"/>
    <cellStyle name="Currency 2 5 6 4 5 2" xfId="5772" xr:uid="{00000000-0005-0000-0000-00008C160000}"/>
    <cellStyle name="Currency 2 5 6 4 5 2 2" xfId="5773" xr:uid="{00000000-0005-0000-0000-00008D160000}"/>
    <cellStyle name="Currency 2 5 6 4 5 3" xfId="5774" xr:uid="{00000000-0005-0000-0000-00008E160000}"/>
    <cellStyle name="Currency 2 5 6 4 6" xfId="5775" xr:uid="{00000000-0005-0000-0000-00008F160000}"/>
    <cellStyle name="Currency 2 5 6 4 6 2" xfId="5776" xr:uid="{00000000-0005-0000-0000-000090160000}"/>
    <cellStyle name="Currency 2 5 6 4 7" xfId="5777" xr:uid="{00000000-0005-0000-0000-000091160000}"/>
    <cellStyle name="Currency 2 5 6 4 7 2" xfId="5778" xr:uid="{00000000-0005-0000-0000-000092160000}"/>
    <cellStyle name="Currency 2 5 6 4 8" xfId="5779" xr:uid="{00000000-0005-0000-0000-000093160000}"/>
    <cellStyle name="Currency 2 5 6 4 9" xfId="5780" xr:uid="{00000000-0005-0000-0000-000094160000}"/>
    <cellStyle name="Currency 2 5 6 5" xfId="5781" xr:uid="{00000000-0005-0000-0000-000095160000}"/>
    <cellStyle name="Currency 2 5 6 5 2" xfId="5782" xr:uid="{00000000-0005-0000-0000-000096160000}"/>
    <cellStyle name="Currency 2 5 6 5 3" xfId="5783" xr:uid="{00000000-0005-0000-0000-000097160000}"/>
    <cellStyle name="Currency 2 5 6 6" xfId="5784" xr:uid="{00000000-0005-0000-0000-000098160000}"/>
    <cellStyle name="Currency 2 5 6 6 2" xfId="5785" xr:uid="{00000000-0005-0000-0000-000099160000}"/>
    <cellStyle name="Currency 2 5 6 6 2 2" xfId="5786" xr:uid="{00000000-0005-0000-0000-00009A160000}"/>
    <cellStyle name="Currency 2 5 6 6 2 2 2" xfId="5787" xr:uid="{00000000-0005-0000-0000-00009B160000}"/>
    <cellStyle name="Currency 2 5 6 6 2 3" xfId="5788" xr:uid="{00000000-0005-0000-0000-00009C160000}"/>
    <cellStyle name="Currency 2 5 6 6 3" xfId="5789" xr:uid="{00000000-0005-0000-0000-00009D160000}"/>
    <cellStyle name="Currency 2 5 6 6 3 2" xfId="5790" xr:uid="{00000000-0005-0000-0000-00009E160000}"/>
    <cellStyle name="Currency 2 5 6 6 3 2 2" xfId="5791" xr:uid="{00000000-0005-0000-0000-00009F160000}"/>
    <cellStyle name="Currency 2 5 6 6 3 3" xfId="5792" xr:uid="{00000000-0005-0000-0000-0000A0160000}"/>
    <cellStyle name="Currency 2 5 6 6 4" xfId="5793" xr:uid="{00000000-0005-0000-0000-0000A1160000}"/>
    <cellStyle name="Currency 2 5 6 6 4 2" xfId="5794" xr:uid="{00000000-0005-0000-0000-0000A2160000}"/>
    <cellStyle name="Currency 2 5 6 6 4 2 2" xfId="5795" xr:uid="{00000000-0005-0000-0000-0000A3160000}"/>
    <cellStyle name="Currency 2 5 6 6 4 3" xfId="5796" xr:uid="{00000000-0005-0000-0000-0000A4160000}"/>
    <cellStyle name="Currency 2 5 6 6 5" xfId="5797" xr:uid="{00000000-0005-0000-0000-0000A5160000}"/>
    <cellStyle name="Currency 2 5 6 6 5 2" xfId="5798" xr:uid="{00000000-0005-0000-0000-0000A6160000}"/>
    <cellStyle name="Currency 2 5 6 6 6" xfId="5799" xr:uid="{00000000-0005-0000-0000-0000A7160000}"/>
    <cellStyle name="Currency 2 5 6 6 6 2" xfId="5800" xr:uid="{00000000-0005-0000-0000-0000A8160000}"/>
    <cellStyle name="Currency 2 5 6 6 7" xfId="5801" xr:uid="{00000000-0005-0000-0000-0000A9160000}"/>
    <cellStyle name="Currency 2 5 6 7" xfId="5802" xr:uid="{00000000-0005-0000-0000-0000AA160000}"/>
    <cellStyle name="Currency 2 5 6 7 2" xfId="5803" xr:uid="{00000000-0005-0000-0000-0000AB160000}"/>
    <cellStyle name="Currency 2 5 6 7 2 2" xfId="5804" xr:uid="{00000000-0005-0000-0000-0000AC160000}"/>
    <cellStyle name="Currency 2 5 6 7 3" xfId="5805" xr:uid="{00000000-0005-0000-0000-0000AD160000}"/>
    <cellStyle name="Currency 2 5 6 8" xfId="5806" xr:uid="{00000000-0005-0000-0000-0000AE160000}"/>
    <cellStyle name="Currency 2 5 6 8 2" xfId="5807" xr:uid="{00000000-0005-0000-0000-0000AF160000}"/>
    <cellStyle name="Currency 2 5 6 8 2 2" xfId="5808" xr:uid="{00000000-0005-0000-0000-0000B0160000}"/>
    <cellStyle name="Currency 2 5 6 8 3" xfId="5809" xr:uid="{00000000-0005-0000-0000-0000B1160000}"/>
    <cellStyle name="Currency 2 5 7" xfId="5810" xr:uid="{00000000-0005-0000-0000-0000B2160000}"/>
    <cellStyle name="Currency 2 5 7 10" xfId="5811" xr:uid="{00000000-0005-0000-0000-0000B3160000}"/>
    <cellStyle name="Currency 2 5 7 2" xfId="5812" xr:uid="{00000000-0005-0000-0000-0000B4160000}"/>
    <cellStyle name="Currency 2 5 7 2 2" xfId="5813" xr:uid="{00000000-0005-0000-0000-0000B5160000}"/>
    <cellStyle name="Currency 2 5 7 2 3" xfId="5814" xr:uid="{00000000-0005-0000-0000-0000B6160000}"/>
    <cellStyle name="Currency 2 5 7 2 3 2" xfId="5815" xr:uid="{00000000-0005-0000-0000-0000B7160000}"/>
    <cellStyle name="Currency 2 5 7 2 3 3" xfId="5816" xr:uid="{00000000-0005-0000-0000-0000B8160000}"/>
    <cellStyle name="Currency 2 5 7 2 4" xfId="5817" xr:uid="{00000000-0005-0000-0000-0000B9160000}"/>
    <cellStyle name="Currency 2 5 7 2 4 2" xfId="5818" xr:uid="{00000000-0005-0000-0000-0000BA160000}"/>
    <cellStyle name="Currency 2 5 7 2 4 2 2" xfId="5819" xr:uid="{00000000-0005-0000-0000-0000BB160000}"/>
    <cellStyle name="Currency 2 5 7 2 4 3" xfId="5820" xr:uid="{00000000-0005-0000-0000-0000BC160000}"/>
    <cellStyle name="Currency 2 5 7 2 5" xfId="5821" xr:uid="{00000000-0005-0000-0000-0000BD160000}"/>
    <cellStyle name="Currency 2 5 7 2 5 2" xfId="5822" xr:uid="{00000000-0005-0000-0000-0000BE160000}"/>
    <cellStyle name="Currency 2 5 7 2 5 2 2" xfId="5823" xr:uid="{00000000-0005-0000-0000-0000BF160000}"/>
    <cellStyle name="Currency 2 5 7 2 5 3" xfId="5824" xr:uid="{00000000-0005-0000-0000-0000C0160000}"/>
    <cellStyle name="Currency 2 5 7 2 6" xfId="5825" xr:uid="{00000000-0005-0000-0000-0000C1160000}"/>
    <cellStyle name="Currency 2 5 7 2 6 2" xfId="5826" xr:uid="{00000000-0005-0000-0000-0000C2160000}"/>
    <cellStyle name="Currency 2 5 7 2 6 2 2" xfId="5827" xr:uid="{00000000-0005-0000-0000-0000C3160000}"/>
    <cellStyle name="Currency 2 5 7 2 6 3" xfId="5828" xr:uid="{00000000-0005-0000-0000-0000C4160000}"/>
    <cellStyle name="Currency 2 5 7 2 7" xfId="5829" xr:uid="{00000000-0005-0000-0000-0000C5160000}"/>
    <cellStyle name="Currency 2 5 7 2 7 2" xfId="5830" xr:uid="{00000000-0005-0000-0000-0000C6160000}"/>
    <cellStyle name="Currency 2 5 7 2 8" xfId="5831" xr:uid="{00000000-0005-0000-0000-0000C7160000}"/>
    <cellStyle name="Currency 2 5 7 2 8 2" xfId="5832" xr:uid="{00000000-0005-0000-0000-0000C8160000}"/>
    <cellStyle name="Currency 2 5 7 2 9" xfId="5833" xr:uid="{00000000-0005-0000-0000-0000C9160000}"/>
    <cellStyle name="Currency 2 5 7 3" xfId="5834" xr:uid="{00000000-0005-0000-0000-0000CA160000}"/>
    <cellStyle name="Currency 2 5 7 4" xfId="5835" xr:uid="{00000000-0005-0000-0000-0000CB160000}"/>
    <cellStyle name="Currency 2 5 7 4 2" xfId="5836" xr:uid="{00000000-0005-0000-0000-0000CC160000}"/>
    <cellStyle name="Currency 2 5 7 4 3" xfId="5837" xr:uid="{00000000-0005-0000-0000-0000CD160000}"/>
    <cellStyle name="Currency 2 5 7 5" xfId="5838" xr:uid="{00000000-0005-0000-0000-0000CE160000}"/>
    <cellStyle name="Currency 2 5 7 5 2" xfId="5839" xr:uid="{00000000-0005-0000-0000-0000CF160000}"/>
    <cellStyle name="Currency 2 5 7 5 2 2" xfId="5840" xr:uid="{00000000-0005-0000-0000-0000D0160000}"/>
    <cellStyle name="Currency 2 5 7 5 3" xfId="5841" xr:uid="{00000000-0005-0000-0000-0000D1160000}"/>
    <cellStyle name="Currency 2 5 7 6" xfId="5842" xr:uid="{00000000-0005-0000-0000-0000D2160000}"/>
    <cellStyle name="Currency 2 5 7 6 2" xfId="5843" xr:uid="{00000000-0005-0000-0000-0000D3160000}"/>
    <cellStyle name="Currency 2 5 7 6 2 2" xfId="5844" xr:uid="{00000000-0005-0000-0000-0000D4160000}"/>
    <cellStyle name="Currency 2 5 7 6 3" xfId="5845" xr:uid="{00000000-0005-0000-0000-0000D5160000}"/>
    <cellStyle name="Currency 2 5 7 7" xfId="5846" xr:uid="{00000000-0005-0000-0000-0000D6160000}"/>
    <cellStyle name="Currency 2 5 7 7 2" xfId="5847" xr:uid="{00000000-0005-0000-0000-0000D7160000}"/>
    <cellStyle name="Currency 2 5 7 7 2 2" xfId="5848" xr:uid="{00000000-0005-0000-0000-0000D8160000}"/>
    <cellStyle name="Currency 2 5 7 7 3" xfId="5849" xr:uid="{00000000-0005-0000-0000-0000D9160000}"/>
    <cellStyle name="Currency 2 5 7 8" xfId="5850" xr:uid="{00000000-0005-0000-0000-0000DA160000}"/>
    <cellStyle name="Currency 2 5 7 8 2" xfId="5851" xr:uid="{00000000-0005-0000-0000-0000DB160000}"/>
    <cellStyle name="Currency 2 5 7 9" xfId="5852" xr:uid="{00000000-0005-0000-0000-0000DC160000}"/>
    <cellStyle name="Currency 2 5 7 9 2" xfId="5853" xr:uid="{00000000-0005-0000-0000-0000DD160000}"/>
    <cellStyle name="Currency 2 5 8" xfId="5854" xr:uid="{00000000-0005-0000-0000-0000DE160000}"/>
    <cellStyle name="Currency 2 5 8 2" xfId="5855" xr:uid="{00000000-0005-0000-0000-0000DF160000}"/>
    <cellStyle name="Currency 2 5 8 2 10" xfId="5856" xr:uid="{00000000-0005-0000-0000-0000E0160000}"/>
    <cellStyle name="Currency 2 5 8 2 2" xfId="5857" xr:uid="{00000000-0005-0000-0000-0000E1160000}"/>
    <cellStyle name="Currency 2 5 8 2 3" xfId="5858" xr:uid="{00000000-0005-0000-0000-0000E2160000}"/>
    <cellStyle name="Currency 2 5 8 2 4" xfId="5859" xr:uid="{00000000-0005-0000-0000-0000E3160000}"/>
    <cellStyle name="Currency 2 5 8 2 4 2" xfId="5860" xr:uid="{00000000-0005-0000-0000-0000E4160000}"/>
    <cellStyle name="Currency 2 5 8 2 4 2 2" xfId="5861" xr:uid="{00000000-0005-0000-0000-0000E5160000}"/>
    <cellStyle name="Currency 2 5 8 2 4 3" xfId="5862" xr:uid="{00000000-0005-0000-0000-0000E6160000}"/>
    <cellStyle name="Currency 2 5 8 2 5" xfId="5863" xr:uid="{00000000-0005-0000-0000-0000E7160000}"/>
    <cellStyle name="Currency 2 5 8 2 5 2" xfId="5864" xr:uid="{00000000-0005-0000-0000-0000E8160000}"/>
    <cellStyle name="Currency 2 5 8 2 5 2 2" xfId="5865" xr:uid="{00000000-0005-0000-0000-0000E9160000}"/>
    <cellStyle name="Currency 2 5 8 2 5 3" xfId="5866" xr:uid="{00000000-0005-0000-0000-0000EA160000}"/>
    <cellStyle name="Currency 2 5 8 2 6" xfId="5867" xr:uid="{00000000-0005-0000-0000-0000EB160000}"/>
    <cellStyle name="Currency 2 5 8 2 6 2" xfId="5868" xr:uid="{00000000-0005-0000-0000-0000EC160000}"/>
    <cellStyle name="Currency 2 5 8 2 6 2 2" xfId="5869" xr:uid="{00000000-0005-0000-0000-0000ED160000}"/>
    <cellStyle name="Currency 2 5 8 2 6 3" xfId="5870" xr:uid="{00000000-0005-0000-0000-0000EE160000}"/>
    <cellStyle name="Currency 2 5 8 2 7" xfId="5871" xr:uid="{00000000-0005-0000-0000-0000EF160000}"/>
    <cellStyle name="Currency 2 5 8 2 7 2" xfId="5872" xr:uid="{00000000-0005-0000-0000-0000F0160000}"/>
    <cellStyle name="Currency 2 5 8 2 8" xfId="5873" xr:uid="{00000000-0005-0000-0000-0000F1160000}"/>
    <cellStyle name="Currency 2 5 8 2 8 2" xfId="5874" xr:uid="{00000000-0005-0000-0000-0000F2160000}"/>
    <cellStyle name="Currency 2 5 8 2 9" xfId="5875" xr:uid="{00000000-0005-0000-0000-0000F3160000}"/>
    <cellStyle name="Currency 2 5 8 3" xfId="5876" xr:uid="{00000000-0005-0000-0000-0000F4160000}"/>
    <cellStyle name="Currency 2 5 8 4" xfId="5877" xr:uid="{00000000-0005-0000-0000-0000F5160000}"/>
    <cellStyle name="Currency 2 5 8 4 2" xfId="5878" xr:uid="{00000000-0005-0000-0000-0000F6160000}"/>
    <cellStyle name="Currency 2 5 8 4 2 2" xfId="5879" xr:uid="{00000000-0005-0000-0000-0000F7160000}"/>
    <cellStyle name="Currency 2 5 8 4 3" xfId="5880" xr:uid="{00000000-0005-0000-0000-0000F8160000}"/>
    <cellStyle name="Currency 2 5 8 5" xfId="5881" xr:uid="{00000000-0005-0000-0000-0000F9160000}"/>
    <cellStyle name="Currency 2 5 8 5 2" xfId="5882" xr:uid="{00000000-0005-0000-0000-0000FA160000}"/>
    <cellStyle name="Currency 2 5 8 5 2 2" xfId="5883" xr:uid="{00000000-0005-0000-0000-0000FB160000}"/>
    <cellStyle name="Currency 2 5 8 5 3" xfId="5884" xr:uid="{00000000-0005-0000-0000-0000FC160000}"/>
    <cellStyle name="Currency 2 5 9" xfId="5885" xr:uid="{00000000-0005-0000-0000-0000FD160000}"/>
    <cellStyle name="Currency 2 5 9 2" xfId="5886" xr:uid="{00000000-0005-0000-0000-0000FE160000}"/>
    <cellStyle name="Currency 2 5 9 3" xfId="5887" xr:uid="{00000000-0005-0000-0000-0000FF160000}"/>
    <cellStyle name="Currency 2 5 9 3 2" xfId="5888" xr:uid="{00000000-0005-0000-0000-000000170000}"/>
    <cellStyle name="Currency 2 5 9 3 3" xfId="5889" xr:uid="{00000000-0005-0000-0000-000001170000}"/>
    <cellStyle name="Currency 2 5 9 4" xfId="5890" xr:uid="{00000000-0005-0000-0000-000002170000}"/>
    <cellStyle name="Currency 2 5 9 4 2" xfId="5891" xr:uid="{00000000-0005-0000-0000-000003170000}"/>
    <cellStyle name="Currency 2 5 9 4 2 2" xfId="5892" xr:uid="{00000000-0005-0000-0000-000004170000}"/>
    <cellStyle name="Currency 2 5 9 4 3" xfId="5893" xr:uid="{00000000-0005-0000-0000-000005170000}"/>
    <cellStyle name="Currency 2 5 9 5" xfId="5894" xr:uid="{00000000-0005-0000-0000-000006170000}"/>
    <cellStyle name="Currency 2 5 9 5 2" xfId="5895" xr:uid="{00000000-0005-0000-0000-000007170000}"/>
    <cellStyle name="Currency 2 5 9 5 2 2" xfId="5896" xr:uid="{00000000-0005-0000-0000-000008170000}"/>
    <cellStyle name="Currency 2 5 9 5 3" xfId="5897" xr:uid="{00000000-0005-0000-0000-000009170000}"/>
    <cellStyle name="Currency 2 5 9 6" xfId="5898" xr:uid="{00000000-0005-0000-0000-00000A170000}"/>
    <cellStyle name="Currency 2 5 9 6 2" xfId="5899" xr:uid="{00000000-0005-0000-0000-00000B170000}"/>
    <cellStyle name="Currency 2 5 9 6 2 2" xfId="5900" xr:uid="{00000000-0005-0000-0000-00000C170000}"/>
    <cellStyle name="Currency 2 5 9 6 3" xfId="5901" xr:uid="{00000000-0005-0000-0000-00000D170000}"/>
    <cellStyle name="Currency 2 5 9 7" xfId="5902" xr:uid="{00000000-0005-0000-0000-00000E170000}"/>
    <cellStyle name="Currency 2 5 9 7 2" xfId="5903" xr:uid="{00000000-0005-0000-0000-00000F170000}"/>
    <cellStyle name="Currency 2 5 9 8" xfId="5904" xr:uid="{00000000-0005-0000-0000-000010170000}"/>
    <cellStyle name="Currency 2 5 9 8 2" xfId="5905" xr:uid="{00000000-0005-0000-0000-000011170000}"/>
    <cellStyle name="Currency 2 5 9 9" xfId="5906" xr:uid="{00000000-0005-0000-0000-000012170000}"/>
    <cellStyle name="Currency 2 6" xfId="5907" xr:uid="{00000000-0005-0000-0000-000013170000}"/>
    <cellStyle name="Currency 2 6 10" xfId="5908" xr:uid="{00000000-0005-0000-0000-000014170000}"/>
    <cellStyle name="Currency 2 6 10 10" xfId="5909" xr:uid="{00000000-0005-0000-0000-000015170000}"/>
    <cellStyle name="Currency 2 6 10 11" xfId="5910" xr:uid="{00000000-0005-0000-0000-000016170000}"/>
    <cellStyle name="Currency 2 6 10 12" xfId="5911" xr:uid="{00000000-0005-0000-0000-000017170000}"/>
    <cellStyle name="Currency 2 6 10 2" xfId="5912" xr:uid="{00000000-0005-0000-0000-000018170000}"/>
    <cellStyle name="Currency 2 6 10 2 2" xfId="5913" xr:uid="{00000000-0005-0000-0000-000019170000}"/>
    <cellStyle name="Currency 2 6 10 2 3" xfId="5914" xr:uid="{00000000-0005-0000-0000-00001A170000}"/>
    <cellStyle name="Currency 2 6 10 3" xfId="5915" xr:uid="{00000000-0005-0000-0000-00001B170000}"/>
    <cellStyle name="Currency 2 6 10 3 2" xfId="5916" xr:uid="{00000000-0005-0000-0000-00001C170000}"/>
    <cellStyle name="Currency 2 6 10 3 3" xfId="5917" xr:uid="{00000000-0005-0000-0000-00001D170000}"/>
    <cellStyle name="Currency 2 6 10 4" xfId="5918" xr:uid="{00000000-0005-0000-0000-00001E170000}"/>
    <cellStyle name="Currency 2 6 10 5" xfId="5919" xr:uid="{00000000-0005-0000-0000-00001F170000}"/>
    <cellStyle name="Currency 2 6 10 5 2" xfId="5920" xr:uid="{00000000-0005-0000-0000-000020170000}"/>
    <cellStyle name="Currency 2 6 10 5 2 2" xfId="5921" xr:uid="{00000000-0005-0000-0000-000021170000}"/>
    <cellStyle name="Currency 2 6 10 5 3" xfId="5922" xr:uid="{00000000-0005-0000-0000-000022170000}"/>
    <cellStyle name="Currency 2 6 10 6" xfId="5923" xr:uid="{00000000-0005-0000-0000-000023170000}"/>
    <cellStyle name="Currency 2 6 10 6 2" xfId="5924" xr:uid="{00000000-0005-0000-0000-000024170000}"/>
    <cellStyle name="Currency 2 6 10 6 2 2" xfId="5925" xr:uid="{00000000-0005-0000-0000-000025170000}"/>
    <cellStyle name="Currency 2 6 10 6 3" xfId="5926" xr:uid="{00000000-0005-0000-0000-000026170000}"/>
    <cellStyle name="Currency 2 6 10 7" xfId="5927" xr:uid="{00000000-0005-0000-0000-000027170000}"/>
    <cellStyle name="Currency 2 6 10 7 2" xfId="5928" xr:uid="{00000000-0005-0000-0000-000028170000}"/>
    <cellStyle name="Currency 2 6 10 7 2 2" xfId="5929" xr:uid="{00000000-0005-0000-0000-000029170000}"/>
    <cellStyle name="Currency 2 6 10 7 3" xfId="5930" xr:uid="{00000000-0005-0000-0000-00002A170000}"/>
    <cellStyle name="Currency 2 6 10 8" xfId="5931" xr:uid="{00000000-0005-0000-0000-00002B170000}"/>
    <cellStyle name="Currency 2 6 10 8 2" xfId="5932" xr:uid="{00000000-0005-0000-0000-00002C170000}"/>
    <cellStyle name="Currency 2 6 10 9" xfId="5933" xr:uid="{00000000-0005-0000-0000-00002D170000}"/>
    <cellStyle name="Currency 2 6 10 9 2" xfId="5934" xr:uid="{00000000-0005-0000-0000-00002E170000}"/>
    <cellStyle name="Currency 2 6 11" xfId="5935" xr:uid="{00000000-0005-0000-0000-00002F170000}"/>
    <cellStyle name="Currency 2 6 11 2" xfId="5936" xr:uid="{00000000-0005-0000-0000-000030170000}"/>
    <cellStyle name="Currency 2 6 11 3" xfId="5937" xr:uid="{00000000-0005-0000-0000-000031170000}"/>
    <cellStyle name="Currency 2 6 12" xfId="5938" xr:uid="{00000000-0005-0000-0000-000032170000}"/>
    <cellStyle name="Currency 2 6 12 2" xfId="5939" xr:uid="{00000000-0005-0000-0000-000033170000}"/>
    <cellStyle name="Currency 2 6 12 2 2" xfId="5940" xr:uid="{00000000-0005-0000-0000-000034170000}"/>
    <cellStyle name="Currency 2 6 12 3" xfId="5941" xr:uid="{00000000-0005-0000-0000-000035170000}"/>
    <cellStyle name="Currency 2 6 12 4" xfId="5942" xr:uid="{00000000-0005-0000-0000-000036170000}"/>
    <cellStyle name="Currency 2 6 13" xfId="5943" xr:uid="{00000000-0005-0000-0000-000037170000}"/>
    <cellStyle name="Currency 2 6 13 2" xfId="5944" xr:uid="{00000000-0005-0000-0000-000038170000}"/>
    <cellStyle name="Currency 2 6 13 2 2" xfId="5945" xr:uid="{00000000-0005-0000-0000-000039170000}"/>
    <cellStyle name="Currency 2 6 13 3" xfId="5946" xr:uid="{00000000-0005-0000-0000-00003A170000}"/>
    <cellStyle name="Currency 2 6 14" xfId="5947" xr:uid="{00000000-0005-0000-0000-00003B170000}"/>
    <cellStyle name="Currency 2 6 14 2" xfId="5948" xr:uid="{00000000-0005-0000-0000-00003C170000}"/>
    <cellStyle name="Currency 2 6 14 2 2" xfId="5949" xr:uid="{00000000-0005-0000-0000-00003D170000}"/>
    <cellStyle name="Currency 2 6 14 3" xfId="5950" xr:uid="{00000000-0005-0000-0000-00003E170000}"/>
    <cellStyle name="Currency 2 6 15" xfId="5951" xr:uid="{00000000-0005-0000-0000-00003F170000}"/>
    <cellStyle name="Currency 2 6 15 2" xfId="5952" xr:uid="{00000000-0005-0000-0000-000040170000}"/>
    <cellStyle name="Currency 2 6 16" xfId="5953" xr:uid="{00000000-0005-0000-0000-000041170000}"/>
    <cellStyle name="Currency 2 6 16 2" xfId="5954" xr:uid="{00000000-0005-0000-0000-000042170000}"/>
    <cellStyle name="Currency 2 6 17" xfId="5955" xr:uid="{00000000-0005-0000-0000-000043170000}"/>
    <cellStyle name="Currency 2 6 18" xfId="5956" xr:uid="{00000000-0005-0000-0000-000044170000}"/>
    <cellStyle name="Currency 2 6 19" xfId="5957" xr:uid="{00000000-0005-0000-0000-000045170000}"/>
    <cellStyle name="Currency 2 6 2" xfId="5958" xr:uid="{00000000-0005-0000-0000-000046170000}"/>
    <cellStyle name="Currency 2 6 2 10" xfId="5959" xr:uid="{00000000-0005-0000-0000-000047170000}"/>
    <cellStyle name="Currency 2 6 2 10 2" xfId="5960" xr:uid="{00000000-0005-0000-0000-000048170000}"/>
    <cellStyle name="Currency 2 6 2 10 2 2" xfId="5961" xr:uid="{00000000-0005-0000-0000-000049170000}"/>
    <cellStyle name="Currency 2 6 2 10 3" xfId="5962" xr:uid="{00000000-0005-0000-0000-00004A170000}"/>
    <cellStyle name="Currency 2 6 2 10 4" xfId="5963" xr:uid="{00000000-0005-0000-0000-00004B170000}"/>
    <cellStyle name="Currency 2 6 2 11" xfId="5964" xr:uid="{00000000-0005-0000-0000-00004C170000}"/>
    <cellStyle name="Currency 2 6 2 11 2" xfId="5965" xr:uid="{00000000-0005-0000-0000-00004D170000}"/>
    <cellStyle name="Currency 2 6 2 11 2 2" xfId="5966" xr:uid="{00000000-0005-0000-0000-00004E170000}"/>
    <cellStyle name="Currency 2 6 2 11 3" xfId="5967" xr:uid="{00000000-0005-0000-0000-00004F170000}"/>
    <cellStyle name="Currency 2 6 2 12" xfId="5968" xr:uid="{00000000-0005-0000-0000-000050170000}"/>
    <cellStyle name="Currency 2 6 2 12 2" xfId="5969" xr:uid="{00000000-0005-0000-0000-000051170000}"/>
    <cellStyle name="Currency 2 6 2 12 2 2" xfId="5970" xr:uid="{00000000-0005-0000-0000-000052170000}"/>
    <cellStyle name="Currency 2 6 2 12 3" xfId="5971" xr:uid="{00000000-0005-0000-0000-000053170000}"/>
    <cellStyle name="Currency 2 6 2 13" xfId="5972" xr:uid="{00000000-0005-0000-0000-000054170000}"/>
    <cellStyle name="Currency 2 6 2 13 2" xfId="5973" xr:uid="{00000000-0005-0000-0000-000055170000}"/>
    <cellStyle name="Currency 2 6 2 14" xfId="5974" xr:uid="{00000000-0005-0000-0000-000056170000}"/>
    <cellStyle name="Currency 2 6 2 14 2" xfId="5975" xr:uid="{00000000-0005-0000-0000-000057170000}"/>
    <cellStyle name="Currency 2 6 2 15" xfId="5976" xr:uid="{00000000-0005-0000-0000-000058170000}"/>
    <cellStyle name="Currency 2 6 2 16" xfId="5977" xr:uid="{00000000-0005-0000-0000-000059170000}"/>
    <cellStyle name="Currency 2 6 2 17" xfId="5978" xr:uid="{00000000-0005-0000-0000-00005A170000}"/>
    <cellStyle name="Currency 2 6 2 18" xfId="5979" xr:uid="{00000000-0005-0000-0000-00005B170000}"/>
    <cellStyle name="Currency 2 6 2 2" xfId="5980" xr:uid="{00000000-0005-0000-0000-00005C170000}"/>
    <cellStyle name="Currency 2 6 2 2 10" xfId="5981" xr:uid="{00000000-0005-0000-0000-00005D170000}"/>
    <cellStyle name="Currency 2 6 2 2 10 2" xfId="5982" xr:uid="{00000000-0005-0000-0000-00005E170000}"/>
    <cellStyle name="Currency 2 6 2 2 10 2 2" xfId="5983" xr:uid="{00000000-0005-0000-0000-00005F170000}"/>
    <cellStyle name="Currency 2 6 2 2 10 3" xfId="5984" xr:uid="{00000000-0005-0000-0000-000060170000}"/>
    <cellStyle name="Currency 2 6 2 2 11" xfId="5985" xr:uid="{00000000-0005-0000-0000-000061170000}"/>
    <cellStyle name="Currency 2 6 2 2 11 2" xfId="5986" xr:uid="{00000000-0005-0000-0000-000062170000}"/>
    <cellStyle name="Currency 2 6 2 2 12" xfId="5987" xr:uid="{00000000-0005-0000-0000-000063170000}"/>
    <cellStyle name="Currency 2 6 2 2 12 2" xfId="5988" xr:uid="{00000000-0005-0000-0000-000064170000}"/>
    <cellStyle name="Currency 2 6 2 2 13" xfId="5989" xr:uid="{00000000-0005-0000-0000-000065170000}"/>
    <cellStyle name="Currency 2 6 2 2 14" xfId="5990" xr:uid="{00000000-0005-0000-0000-000066170000}"/>
    <cellStyle name="Currency 2 6 2 2 15" xfId="5991" xr:uid="{00000000-0005-0000-0000-000067170000}"/>
    <cellStyle name="Currency 2 6 2 2 16" xfId="5992" xr:uid="{00000000-0005-0000-0000-000068170000}"/>
    <cellStyle name="Currency 2 6 2 2 2" xfId="5993" xr:uid="{00000000-0005-0000-0000-000069170000}"/>
    <cellStyle name="Currency 2 6 2 2 2 2" xfId="5994" xr:uid="{00000000-0005-0000-0000-00006A170000}"/>
    <cellStyle name="Currency 2 6 2 2 2 2 10" xfId="5995" xr:uid="{00000000-0005-0000-0000-00006B170000}"/>
    <cellStyle name="Currency 2 6 2 2 2 2 2" xfId="5996" xr:uid="{00000000-0005-0000-0000-00006C170000}"/>
    <cellStyle name="Currency 2 6 2 2 2 2 2 2" xfId="5997" xr:uid="{00000000-0005-0000-0000-00006D170000}"/>
    <cellStyle name="Currency 2 6 2 2 2 2 2 3" xfId="5998" xr:uid="{00000000-0005-0000-0000-00006E170000}"/>
    <cellStyle name="Currency 2 6 2 2 2 2 3" xfId="5999" xr:uid="{00000000-0005-0000-0000-00006F170000}"/>
    <cellStyle name="Currency 2 6 2 2 2 2 3 2" xfId="6000" xr:uid="{00000000-0005-0000-0000-000070170000}"/>
    <cellStyle name="Currency 2 6 2 2 2 2 3 3" xfId="6001" xr:uid="{00000000-0005-0000-0000-000071170000}"/>
    <cellStyle name="Currency 2 6 2 2 2 2 4" xfId="6002" xr:uid="{00000000-0005-0000-0000-000072170000}"/>
    <cellStyle name="Currency 2 6 2 2 2 2 4 2" xfId="6003" xr:uid="{00000000-0005-0000-0000-000073170000}"/>
    <cellStyle name="Currency 2 6 2 2 2 2 4 2 2" xfId="6004" xr:uid="{00000000-0005-0000-0000-000074170000}"/>
    <cellStyle name="Currency 2 6 2 2 2 2 4 3" xfId="6005" xr:uid="{00000000-0005-0000-0000-000075170000}"/>
    <cellStyle name="Currency 2 6 2 2 2 2 5" xfId="6006" xr:uid="{00000000-0005-0000-0000-000076170000}"/>
    <cellStyle name="Currency 2 6 2 2 2 2 5 2" xfId="6007" xr:uid="{00000000-0005-0000-0000-000077170000}"/>
    <cellStyle name="Currency 2 6 2 2 2 2 5 2 2" xfId="6008" xr:uid="{00000000-0005-0000-0000-000078170000}"/>
    <cellStyle name="Currency 2 6 2 2 2 2 5 3" xfId="6009" xr:uid="{00000000-0005-0000-0000-000079170000}"/>
    <cellStyle name="Currency 2 6 2 2 2 2 6" xfId="6010" xr:uid="{00000000-0005-0000-0000-00007A170000}"/>
    <cellStyle name="Currency 2 6 2 2 2 2 6 2" xfId="6011" xr:uid="{00000000-0005-0000-0000-00007B170000}"/>
    <cellStyle name="Currency 2 6 2 2 2 2 6 2 2" xfId="6012" xr:uid="{00000000-0005-0000-0000-00007C170000}"/>
    <cellStyle name="Currency 2 6 2 2 2 2 6 3" xfId="6013" xr:uid="{00000000-0005-0000-0000-00007D170000}"/>
    <cellStyle name="Currency 2 6 2 2 2 2 7" xfId="6014" xr:uid="{00000000-0005-0000-0000-00007E170000}"/>
    <cellStyle name="Currency 2 6 2 2 2 2 7 2" xfId="6015" xr:uid="{00000000-0005-0000-0000-00007F170000}"/>
    <cellStyle name="Currency 2 6 2 2 2 2 8" xfId="6016" xr:uid="{00000000-0005-0000-0000-000080170000}"/>
    <cellStyle name="Currency 2 6 2 2 2 2 8 2" xfId="6017" xr:uid="{00000000-0005-0000-0000-000081170000}"/>
    <cellStyle name="Currency 2 6 2 2 2 2 9" xfId="6018" xr:uid="{00000000-0005-0000-0000-000082170000}"/>
    <cellStyle name="Currency 2 6 2 2 2 3" xfId="6019" xr:uid="{00000000-0005-0000-0000-000083170000}"/>
    <cellStyle name="Currency 2 6 2 2 2 3 10" xfId="6020" xr:uid="{00000000-0005-0000-0000-000084170000}"/>
    <cellStyle name="Currency 2 6 2 2 2 3 2" xfId="6021" xr:uid="{00000000-0005-0000-0000-000085170000}"/>
    <cellStyle name="Currency 2 6 2 2 2 3 2 2" xfId="6022" xr:uid="{00000000-0005-0000-0000-000086170000}"/>
    <cellStyle name="Currency 2 6 2 2 2 3 2 3" xfId="6023" xr:uid="{00000000-0005-0000-0000-000087170000}"/>
    <cellStyle name="Currency 2 6 2 2 2 3 3" xfId="6024" xr:uid="{00000000-0005-0000-0000-000088170000}"/>
    <cellStyle name="Currency 2 6 2 2 2 3 3 2" xfId="6025" xr:uid="{00000000-0005-0000-0000-000089170000}"/>
    <cellStyle name="Currency 2 6 2 2 2 3 3 3" xfId="6026" xr:uid="{00000000-0005-0000-0000-00008A170000}"/>
    <cellStyle name="Currency 2 6 2 2 2 3 4" xfId="6027" xr:uid="{00000000-0005-0000-0000-00008B170000}"/>
    <cellStyle name="Currency 2 6 2 2 2 3 4 2" xfId="6028" xr:uid="{00000000-0005-0000-0000-00008C170000}"/>
    <cellStyle name="Currency 2 6 2 2 2 3 4 2 2" xfId="6029" xr:uid="{00000000-0005-0000-0000-00008D170000}"/>
    <cellStyle name="Currency 2 6 2 2 2 3 4 3" xfId="6030" xr:uid="{00000000-0005-0000-0000-00008E170000}"/>
    <cellStyle name="Currency 2 6 2 2 2 3 5" xfId="6031" xr:uid="{00000000-0005-0000-0000-00008F170000}"/>
    <cellStyle name="Currency 2 6 2 2 2 3 5 2" xfId="6032" xr:uid="{00000000-0005-0000-0000-000090170000}"/>
    <cellStyle name="Currency 2 6 2 2 2 3 5 2 2" xfId="6033" xr:uid="{00000000-0005-0000-0000-000091170000}"/>
    <cellStyle name="Currency 2 6 2 2 2 3 5 3" xfId="6034" xr:uid="{00000000-0005-0000-0000-000092170000}"/>
    <cellStyle name="Currency 2 6 2 2 2 3 6" xfId="6035" xr:uid="{00000000-0005-0000-0000-000093170000}"/>
    <cellStyle name="Currency 2 6 2 2 2 3 6 2" xfId="6036" xr:uid="{00000000-0005-0000-0000-000094170000}"/>
    <cellStyle name="Currency 2 6 2 2 2 3 6 2 2" xfId="6037" xr:uid="{00000000-0005-0000-0000-000095170000}"/>
    <cellStyle name="Currency 2 6 2 2 2 3 6 3" xfId="6038" xr:uid="{00000000-0005-0000-0000-000096170000}"/>
    <cellStyle name="Currency 2 6 2 2 2 3 7" xfId="6039" xr:uid="{00000000-0005-0000-0000-000097170000}"/>
    <cellStyle name="Currency 2 6 2 2 2 3 7 2" xfId="6040" xr:uid="{00000000-0005-0000-0000-000098170000}"/>
    <cellStyle name="Currency 2 6 2 2 2 3 8" xfId="6041" xr:uid="{00000000-0005-0000-0000-000099170000}"/>
    <cellStyle name="Currency 2 6 2 2 2 3 8 2" xfId="6042" xr:uid="{00000000-0005-0000-0000-00009A170000}"/>
    <cellStyle name="Currency 2 6 2 2 2 3 9" xfId="6043" xr:uid="{00000000-0005-0000-0000-00009B170000}"/>
    <cellStyle name="Currency 2 6 2 2 2 4" xfId="6044" xr:uid="{00000000-0005-0000-0000-00009C170000}"/>
    <cellStyle name="Currency 2 6 2 2 2 4 10" xfId="6045" xr:uid="{00000000-0005-0000-0000-00009D170000}"/>
    <cellStyle name="Currency 2 6 2 2 2 4 2" xfId="6046" xr:uid="{00000000-0005-0000-0000-00009E170000}"/>
    <cellStyle name="Currency 2 6 2 2 2 4 3" xfId="6047" xr:uid="{00000000-0005-0000-0000-00009F170000}"/>
    <cellStyle name="Currency 2 6 2 2 2 4 3 2" xfId="6048" xr:uid="{00000000-0005-0000-0000-0000A0170000}"/>
    <cellStyle name="Currency 2 6 2 2 2 4 3 2 2" xfId="6049" xr:uid="{00000000-0005-0000-0000-0000A1170000}"/>
    <cellStyle name="Currency 2 6 2 2 2 4 3 3" xfId="6050" xr:uid="{00000000-0005-0000-0000-0000A2170000}"/>
    <cellStyle name="Currency 2 6 2 2 2 4 4" xfId="6051" xr:uid="{00000000-0005-0000-0000-0000A3170000}"/>
    <cellStyle name="Currency 2 6 2 2 2 4 4 2" xfId="6052" xr:uid="{00000000-0005-0000-0000-0000A4170000}"/>
    <cellStyle name="Currency 2 6 2 2 2 4 4 2 2" xfId="6053" xr:uid="{00000000-0005-0000-0000-0000A5170000}"/>
    <cellStyle name="Currency 2 6 2 2 2 4 4 3" xfId="6054" xr:uid="{00000000-0005-0000-0000-0000A6170000}"/>
    <cellStyle name="Currency 2 6 2 2 2 4 5" xfId="6055" xr:uid="{00000000-0005-0000-0000-0000A7170000}"/>
    <cellStyle name="Currency 2 6 2 2 2 4 5 2" xfId="6056" xr:uid="{00000000-0005-0000-0000-0000A8170000}"/>
    <cellStyle name="Currency 2 6 2 2 2 4 5 2 2" xfId="6057" xr:uid="{00000000-0005-0000-0000-0000A9170000}"/>
    <cellStyle name="Currency 2 6 2 2 2 4 5 3" xfId="6058" xr:uid="{00000000-0005-0000-0000-0000AA170000}"/>
    <cellStyle name="Currency 2 6 2 2 2 4 6" xfId="6059" xr:uid="{00000000-0005-0000-0000-0000AB170000}"/>
    <cellStyle name="Currency 2 6 2 2 2 4 6 2" xfId="6060" xr:uid="{00000000-0005-0000-0000-0000AC170000}"/>
    <cellStyle name="Currency 2 6 2 2 2 4 7" xfId="6061" xr:uid="{00000000-0005-0000-0000-0000AD170000}"/>
    <cellStyle name="Currency 2 6 2 2 2 4 7 2" xfId="6062" xr:uid="{00000000-0005-0000-0000-0000AE170000}"/>
    <cellStyle name="Currency 2 6 2 2 2 4 8" xfId="6063" xr:uid="{00000000-0005-0000-0000-0000AF170000}"/>
    <cellStyle name="Currency 2 6 2 2 2 4 9" xfId="6064" xr:uid="{00000000-0005-0000-0000-0000B0170000}"/>
    <cellStyle name="Currency 2 6 2 2 2 5" xfId="6065" xr:uid="{00000000-0005-0000-0000-0000B1170000}"/>
    <cellStyle name="Currency 2 6 2 2 2 5 2" xfId="6066" xr:uid="{00000000-0005-0000-0000-0000B2170000}"/>
    <cellStyle name="Currency 2 6 2 2 2 5 3" xfId="6067" xr:uid="{00000000-0005-0000-0000-0000B3170000}"/>
    <cellStyle name="Currency 2 6 2 2 2 5 4" xfId="6068" xr:uid="{00000000-0005-0000-0000-0000B4170000}"/>
    <cellStyle name="Currency 2 6 2 2 2 6" xfId="6069" xr:uid="{00000000-0005-0000-0000-0000B5170000}"/>
    <cellStyle name="Currency 2 6 2 2 2 6 2" xfId="6070" xr:uid="{00000000-0005-0000-0000-0000B6170000}"/>
    <cellStyle name="Currency 2 6 2 2 2 6 2 2" xfId="6071" xr:uid="{00000000-0005-0000-0000-0000B7170000}"/>
    <cellStyle name="Currency 2 6 2 2 2 6 2 2 2" xfId="6072" xr:uid="{00000000-0005-0000-0000-0000B8170000}"/>
    <cellStyle name="Currency 2 6 2 2 2 6 2 3" xfId="6073" xr:uid="{00000000-0005-0000-0000-0000B9170000}"/>
    <cellStyle name="Currency 2 6 2 2 2 6 3" xfId="6074" xr:uid="{00000000-0005-0000-0000-0000BA170000}"/>
    <cellStyle name="Currency 2 6 2 2 2 6 3 2" xfId="6075" xr:uid="{00000000-0005-0000-0000-0000BB170000}"/>
    <cellStyle name="Currency 2 6 2 2 2 6 3 2 2" xfId="6076" xr:uid="{00000000-0005-0000-0000-0000BC170000}"/>
    <cellStyle name="Currency 2 6 2 2 2 6 3 3" xfId="6077" xr:uid="{00000000-0005-0000-0000-0000BD170000}"/>
    <cellStyle name="Currency 2 6 2 2 2 6 4" xfId="6078" xr:uid="{00000000-0005-0000-0000-0000BE170000}"/>
    <cellStyle name="Currency 2 6 2 2 2 6 4 2" xfId="6079" xr:uid="{00000000-0005-0000-0000-0000BF170000}"/>
    <cellStyle name="Currency 2 6 2 2 2 6 4 2 2" xfId="6080" xr:uid="{00000000-0005-0000-0000-0000C0170000}"/>
    <cellStyle name="Currency 2 6 2 2 2 6 4 3" xfId="6081" xr:uid="{00000000-0005-0000-0000-0000C1170000}"/>
    <cellStyle name="Currency 2 6 2 2 2 6 5" xfId="6082" xr:uid="{00000000-0005-0000-0000-0000C2170000}"/>
    <cellStyle name="Currency 2 6 2 2 2 6 5 2" xfId="6083" xr:uid="{00000000-0005-0000-0000-0000C3170000}"/>
    <cellStyle name="Currency 2 6 2 2 2 6 6" xfId="6084" xr:uid="{00000000-0005-0000-0000-0000C4170000}"/>
    <cellStyle name="Currency 2 6 2 2 2 6 6 2" xfId="6085" xr:uid="{00000000-0005-0000-0000-0000C5170000}"/>
    <cellStyle name="Currency 2 6 2 2 2 6 7" xfId="6086" xr:uid="{00000000-0005-0000-0000-0000C6170000}"/>
    <cellStyle name="Currency 2 6 2 2 2 7" xfId="6087" xr:uid="{00000000-0005-0000-0000-0000C7170000}"/>
    <cellStyle name="Currency 2 6 2 2 2 7 2" xfId="6088" xr:uid="{00000000-0005-0000-0000-0000C8170000}"/>
    <cellStyle name="Currency 2 6 2 2 2 7 2 2" xfId="6089" xr:uid="{00000000-0005-0000-0000-0000C9170000}"/>
    <cellStyle name="Currency 2 6 2 2 2 7 3" xfId="6090" xr:uid="{00000000-0005-0000-0000-0000CA170000}"/>
    <cellStyle name="Currency 2 6 2 2 2 8" xfId="6091" xr:uid="{00000000-0005-0000-0000-0000CB170000}"/>
    <cellStyle name="Currency 2 6 2 2 2 8 2" xfId="6092" xr:uid="{00000000-0005-0000-0000-0000CC170000}"/>
    <cellStyle name="Currency 2 6 2 2 2 8 2 2" xfId="6093" xr:uid="{00000000-0005-0000-0000-0000CD170000}"/>
    <cellStyle name="Currency 2 6 2 2 2 8 3" xfId="6094" xr:uid="{00000000-0005-0000-0000-0000CE170000}"/>
    <cellStyle name="Currency 2 6 2 2 2 9" xfId="6095" xr:uid="{00000000-0005-0000-0000-0000CF170000}"/>
    <cellStyle name="Currency 2 6 2 2 3" xfId="6096" xr:uid="{00000000-0005-0000-0000-0000D0170000}"/>
    <cellStyle name="Currency 2 6 2 2 3 10" xfId="6097" xr:uid="{00000000-0005-0000-0000-0000D1170000}"/>
    <cellStyle name="Currency 2 6 2 2 3 11" xfId="6098" xr:uid="{00000000-0005-0000-0000-0000D2170000}"/>
    <cellStyle name="Currency 2 6 2 2 3 12" xfId="6099" xr:uid="{00000000-0005-0000-0000-0000D3170000}"/>
    <cellStyle name="Currency 2 6 2 2 3 13" xfId="6100" xr:uid="{00000000-0005-0000-0000-0000D4170000}"/>
    <cellStyle name="Currency 2 6 2 2 3 2" xfId="6101" xr:uid="{00000000-0005-0000-0000-0000D5170000}"/>
    <cellStyle name="Currency 2 6 2 2 3 2 10" xfId="6102" xr:uid="{00000000-0005-0000-0000-0000D6170000}"/>
    <cellStyle name="Currency 2 6 2 2 3 2 2" xfId="6103" xr:uid="{00000000-0005-0000-0000-0000D7170000}"/>
    <cellStyle name="Currency 2 6 2 2 3 2 2 2" xfId="6104" xr:uid="{00000000-0005-0000-0000-0000D8170000}"/>
    <cellStyle name="Currency 2 6 2 2 3 2 2 3" xfId="6105" xr:uid="{00000000-0005-0000-0000-0000D9170000}"/>
    <cellStyle name="Currency 2 6 2 2 3 2 3" xfId="6106" xr:uid="{00000000-0005-0000-0000-0000DA170000}"/>
    <cellStyle name="Currency 2 6 2 2 3 2 3 2" xfId="6107" xr:uid="{00000000-0005-0000-0000-0000DB170000}"/>
    <cellStyle name="Currency 2 6 2 2 3 2 3 3" xfId="6108" xr:uid="{00000000-0005-0000-0000-0000DC170000}"/>
    <cellStyle name="Currency 2 6 2 2 3 2 3 4" xfId="6109" xr:uid="{00000000-0005-0000-0000-0000DD170000}"/>
    <cellStyle name="Currency 2 6 2 2 3 2 4" xfId="6110" xr:uid="{00000000-0005-0000-0000-0000DE170000}"/>
    <cellStyle name="Currency 2 6 2 2 3 2 4 2" xfId="6111" xr:uid="{00000000-0005-0000-0000-0000DF170000}"/>
    <cellStyle name="Currency 2 6 2 2 3 2 4 2 2" xfId="6112" xr:uid="{00000000-0005-0000-0000-0000E0170000}"/>
    <cellStyle name="Currency 2 6 2 2 3 2 4 3" xfId="6113" xr:uid="{00000000-0005-0000-0000-0000E1170000}"/>
    <cellStyle name="Currency 2 6 2 2 3 2 5" xfId="6114" xr:uid="{00000000-0005-0000-0000-0000E2170000}"/>
    <cellStyle name="Currency 2 6 2 2 3 2 5 2" xfId="6115" xr:uid="{00000000-0005-0000-0000-0000E3170000}"/>
    <cellStyle name="Currency 2 6 2 2 3 2 5 2 2" xfId="6116" xr:uid="{00000000-0005-0000-0000-0000E4170000}"/>
    <cellStyle name="Currency 2 6 2 2 3 2 5 3" xfId="6117" xr:uid="{00000000-0005-0000-0000-0000E5170000}"/>
    <cellStyle name="Currency 2 6 2 2 3 2 6" xfId="6118" xr:uid="{00000000-0005-0000-0000-0000E6170000}"/>
    <cellStyle name="Currency 2 6 2 2 3 2 6 2" xfId="6119" xr:uid="{00000000-0005-0000-0000-0000E7170000}"/>
    <cellStyle name="Currency 2 6 2 2 3 2 6 2 2" xfId="6120" xr:uid="{00000000-0005-0000-0000-0000E8170000}"/>
    <cellStyle name="Currency 2 6 2 2 3 2 6 3" xfId="6121" xr:uid="{00000000-0005-0000-0000-0000E9170000}"/>
    <cellStyle name="Currency 2 6 2 2 3 2 7" xfId="6122" xr:uid="{00000000-0005-0000-0000-0000EA170000}"/>
    <cellStyle name="Currency 2 6 2 2 3 2 7 2" xfId="6123" xr:uid="{00000000-0005-0000-0000-0000EB170000}"/>
    <cellStyle name="Currency 2 6 2 2 3 2 8" xfId="6124" xr:uid="{00000000-0005-0000-0000-0000EC170000}"/>
    <cellStyle name="Currency 2 6 2 2 3 2 8 2" xfId="6125" xr:uid="{00000000-0005-0000-0000-0000ED170000}"/>
    <cellStyle name="Currency 2 6 2 2 3 2 9" xfId="6126" xr:uid="{00000000-0005-0000-0000-0000EE170000}"/>
    <cellStyle name="Currency 2 6 2 2 3 3" xfId="6127" xr:uid="{00000000-0005-0000-0000-0000EF170000}"/>
    <cellStyle name="Currency 2 6 2 2 3 3 2" xfId="6128" xr:uid="{00000000-0005-0000-0000-0000F0170000}"/>
    <cellStyle name="Currency 2 6 2 2 3 3 2 2" xfId="6129" xr:uid="{00000000-0005-0000-0000-0000F1170000}"/>
    <cellStyle name="Currency 2 6 2 2 3 3 2 3" xfId="6130" xr:uid="{00000000-0005-0000-0000-0000F2170000}"/>
    <cellStyle name="Currency 2 6 2 2 3 3 3" xfId="6131" xr:uid="{00000000-0005-0000-0000-0000F3170000}"/>
    <cellStyle name="Currency 2 6 2 2 3 4" xfId="6132" xr:uid="{00000000-0005-0000-0000-0000F4170000}"/>
    <cellStyle name="Currency 2 6 2 2 3 4 2" xfId="6133" xr:uid="{00000000-0005-0000-0000-0000F5170000}"/>
    <cellStyle name="Currency 2 6 2 2 3 4 3" xfId="6134" xr:uid="{00000000-0005-0000-0000-0000F6170000}"/>
    <cellStyle name="Currency 2 6 2 2 3 4 4" xfId="6135" xr:uid="{00000000-0005-0000-0000-0000F7170000}"/>
    <cellStyle name="Currency 2 6 2 2 3 5" xfId="6136" xr:uid="{00000000-0005-0000-0000-0000F8170000}"/>
    <cellStyle name="Currency 2 6 2 2 3 5 2" xfId="6137" xr:uid="{00000000-0005-0000-0000-0000F9170000}"/>
    <cellStyle name="Currency 2 6 2 2 3 5 2 2" xfId="6138" xr:uid="{00000000-0005-0000-0000-0000FA170000}"/>
    <cellStyle name="Currency 2 6 2 2 3 5 3" xfId="6139" xr:uid="{00000000-0005-0000-0000-0000FB170000}"/>
    <cellStyle name="Currency 2 6 2 2 3 6" xfId="6140" xr:uid="{00000000-0005-0000-0000-0000FC170000}"/>
    <cellStyle name="Currency 2 6 2 2 3 6 2" xfId="6141" xr:uid="{00000000-0005-0000-0000-0000FD170000}"/>
    <cellStyle name="Currency 2 6 2 2 3 6 2 2" xfId="6142" xr:uid="{00000000-0005-0000-0000-0000FE170000}"/>
    <cellStyle name="Currency 2 6 2 2 3 6 3" xfId="6143" xr:uid="{00000000-0005-0000-0000-0000FF170000}"/>
    <cellStyle name="Currency 2 6 2 2 3 7" xfId="6144" xr:uid="{00000000-0005-0000-0000-000000180000}"/>
    <cellStyle name="Currency 2 6 2 2 3 7 2" xfId="6145" xr:uid="{00000000-0005-0000-0000-000001180000}"/>
    <cellStyle name="Currency 2 6 2 2 3 7 2 2" xfId="6146" xr:uid="{00000000-0005-0000-0000-000002180000}"/>
    <cellStyle name="Currency 2 6 2 2 3 7 3" xfId="6147" xr:uid="{00000000-0005-0000-0000-000003180000}"/>
    <cellStyle name="Currency 2 6 2 2 3 8" xfId="6148" xr:uid="{00000000-0005-0000-0000-000004180000}"/>
    <cellStyle name="Currency 2 6 2 2 3 8 2" xfId="6149" xr:uid="{00000000-0005-0000-0000-000005180000}"/>
    <cellStyle name="Currency 2 6 2 2 3 9" xfId="6150" xr:uid="{00000000-0005-0000-0000-000006180000}"/>
    <cellStyle name="Currency 2 6 2 2 3 9 2" xfId="6151" xr:uid="{00000000-0005-0000-0000-000007180000}"/>
    <cellStyle name="Currency 2 6 2 2 4" xfId="6152" xr:uid="{00000000-0005-0000-0000-000008180000}"/>
    <cellStyle name="Currency 2 6 2 2 4 2" xfId="6153" xr:uid="{00000000-0005-0000-0000-000009180000}"/>
    <cellStyle name="Currency 2 6 2 2 4 2 10" xfId="6154" xr:uid="{00000000-0005-0000-0000-00000A180000}"/>
    <cellStyle name="Currency 2 6 2 2 4 2 11" xfId="6155" xr:uid="{00000000-0005-0000-0000-00000B180000}"/>
    <cellStyle name="Currency 2 6 2 2 4 2 2" xfId="6156" xr:uid="{00000000-0005-0000-0000-00000C180000}"/>
    <cellStyle name="Currency 2 6 2 2 4 2 2 2" xfId="6157" xr:uid="{00000000-0005-0000-0000-00000D180000}"/>
    <cellStyle name="Currency 2 6 2 2 4 2 2 3" xfId="6158" xr:uid="{00000000-0005-0000-0000-00000E180000}"/>
    <cellStyle name="Currency 2 6 2 2 4 2 3" xfId="6159" xr:uid="{00000000-0005-0000-0000-00000F180000}"/>
    <cellStyle name="Currency 2 6 2 2 4 2 3 2" xfId="6160" xr:uid="{00000000-0005-0000-0000-000010180000}"/>
    <cellStyle name="Currency 2 6 2 2 4 2 3 3" xfId="6161" xr:uid="{00000000-0005-0000-0000-000011180000}"/>
    <cellStyle name="Currency 2 6 2 2 4 2 4" xfId="6162" xr:uid="{00000000-0005-0000-0000-000012180000}"/>
    <cellStyle name="Currency 2 6 2 2 4 2 4 2" xfId="6163" xr:uid="{00000000-0005-0000-0000-000013180000}"/>
    <cellStyle name="Currency 2 6 2 2 4 2 4 2 2" xfId="6164" xr:uid="{00000000-0005-0000-0000-000014180000}"/>
    <cellStyle name="Currency 2 6 2 2 4 2 4 3" xfId="6165" xr:uid="{00000000-0005-0000-0000-000015180000}"/>
    <cellStyle name="Currency 2 6 2 2 4 2 5" xfId="6166" xr:uid="{00000000-0005-0000-0000-000016180000}"/>
    <cellStyle name="Currency 2 6 2 2 4 2 5 2" xfId="6167" xr:uid="{00000000-0005-0000-0000-000017180000}"/>
    <cellStyle name="Currency 2 6 2 2 4 2 5 2 2" xfId="6168" xr:uid="{00000000-0005-0000-0000-000018180000}"/>
    <cellStyle name="Currency 2 6 2 2 4 2 5 3" xfId="6169" xr:uid="{00000000-0005-0000-0000-000019180000}"/>
    <cellStyle name="Currency 2 6 2 2 4 2 6" xfId="6170" xr:uid="{00000000-0005-0000-0000-00001A180000}"/>
    <cellStyle name="Currency 2 6 2 2 4 2 6 2" xfId="6171" xr:uid="{00000000-0005-0000-0000-00001B180000}"/>
    <cellStyle name="Currency 2 6 2 2 4 2 6 2 2" xfId="6172" xr:uid="{00000000-0005-0000-0000-00001C180000}"/>
    <cellStyle name="Currency 2 6 2 2 4 2 6 3" xfId="6173" xr:uid="{00000000-0005-0000-0000-00001D180000}"/>
    <cellStyle name="Currency 2 6 2 2 4 2 7" xfId="6174" xr:uid="{00000000-0005-0000-0000-00001E180000}"/>
    <cellStyle name="Currency 2 6 2 2 4 2 7 2" xfId="6175" xr:uid="{00000000-0005-0000-0000-00001F180000}"/>
    <cellStyle name="Currency 2 6 2 2 4 2 8" xfId="6176" xr:uid="{00000000-0005-0000-0000-000020180000}"/>
    <cellStyle name="Currency 2 6 2 2 4 2 8 2" xfId="6177" xr:uid="{00000000-0005-0000-0000-000021180000}"/>
    <cellStyle name="Currency 2 6 2 2 4 2 9" xfId="6178" xr:uid="{00000000-0005-0000-0000-000022180000}"/>
    <cellStyle name="Currency 2 6 2 2 4 3" xfId="6179" xr:uid="{00000000-0005-0000-0000-000023180000}"/>
    <cellStyle name="Currency 2 6 2 2 4 3 2" xfId="6180" xr:uid="{00000000-0005-0000-0000-000024180000}"/>
    <cellStyle name="Currency 2 6 2 2 4 3 2 2" xfId="6181" xr:uid="{00000000-0005-0000-0000-000025180000}"/>
    <cellStyle name="Currency 2 6 2 2 4 3 2 3" xfId="6182" xr:uid="{00000000-0005-0000-0000-000026180000}"/>
    <cellStyle name="Currency 2 6 2 2 4 3 3" xfId="6183" xr:uid="{00000000-0005-0000-0000-000027180000}"/>
    <cellStyle name="Currency 2 6 2 2 4 4" xfId="6184" xr:uid="{00000000-0005-0000-0000-000028180000}"/>
    <cellStyle name="Currency 2 6 2 2 4 4 2" xfId="6185" xr:uid="{00000000-0005-0000-0000-000029180000}"/>
    <cellStyle name="Currency 2 6 2 2 4 4 2 2" xfId="6186" xr:uid="{00000000-0005-0000-0000-00002A180000}"/>
    <cellStyle name="Currency 2 6 2 2 4 4 3" xfId="6187" xr:uid="{00000000-0005-0000-0000-00002B180000}"/>
    <cellStyle name="Currency 2 6 2 2 4 4 4" xfId="6188" xr:uid="{00000000-0005-0000-0000-00002C180000}"/>
    <cellStyle name="Currency 2 6 2 2 4 5" xfId="6189" xr:uid="{00000000-0005-0000-0000-00002D180000}"/>
    <cellStyle name="Currency 2 6 2 2 4 5 2" xfId="6190" xr:uid="{00000000-0005-0000-0000-00002E180000}"/>
    <cellStyle name="Currency 2 6 2 2 4 5 2 2" xfId="6191" xr:uid="{00000000-0005-0000-0000-00002F180000}"/>
    <cellStyle name="Currency 2 6 2 2 4 5 3" xfId="6192" xr:uid="{00000000-0005-0000-0000-000030180000}"/>
    <cellStyle name="Currency 2 6 2 2 4 6" xfId="6193" xr:uid="{00000000-0005-0000-0000-000031180000}"/>
    <cellStyle name="Currency 2 6 2 2 4 7" xfId="6194" xr:uid="{00000000-0005-0000-0000-000032180000}"/>
    <cellStyle name="Currency 2 6 2 2 5" xfId="6195" xr:uid="{00000000-0005-0000-0000-000033180000}"/>
    <cellStyle name="Currency 2 6 2 2 5 10" xfId="6196" xr:uid="{00000000-0005-0000-0000-000034180000}"/>
    <cellStyle name="Currency 2 6 2 2 5 2" xfId="6197" xr:uid="{00000000-0005-0000-0000-000035180000}"/>
    <cellStyle name="Currency 2 6 2 2 5 2 2" xfId="6198" xr:uid="{00000000-0005-0000-0000-000036180000}"/>
    <cellStyle name="Currency 2 6 2 2 5 2 3" xfId="6199" xr:uid="{00000000-0005-0000-0000-000037180000}"/>
    <cellStyle name="Currency 2 6 2 2 5 3" xfId="6200" xr:uid="{00000000-0005-0000-0000-000038180000}"/>
    <cellStyle name="Currency 2 6 2 2 5 3 2" xfId="6201" xr:uid="{00000000-0005-0000-0000-000039180000}"/>
    <cellStyle name="Currency 2 6 2 2 5 3 3" xfId="6202" xr:uid="{00000000-0005-0000-0000-00003A180000}"/>
    <cellStyle name="Currency 2 6 2 2 5 4" xfId="6203" xr:uid="{00000000-0005-0000-0000-00003B180000}"/>
    <cellStyle name="Currency 2 6 2 2 5 4 2" xfId="6204" xr:uid="{00000000-0005-0000-0000-00003C180000}"/>
    <cellStyle name="Currency 2 6 2 2 5 4 2 2" xfId="6205" xr:uid="{00000000-0005-0000-0000-00003D180000}"/>
    <cellStyle name="Currency 2 6 2 2 5 4 3" xfId="6206" xr:uid="{00000000-0005-0000-0000-00003E180000}"/>
    <cellStyle name="Currency 2 6 2 2 5 5" xfId="6207" xr:uid="{00000000-0005-0000-0000-00003F180000}"/>
    <cellStyle name="Currency 2 6 2 2 5 5 2" xfId="6208" xr:uid="{00000000-0005-0000-0000-000040180000}"/>
    <cellStyle name="Currency 2 6 2 2 5 5 2 2" xfId="6209" xr:uid="{00000000-0005-0000-0000-000041180000}"/>
    <cellStyle name="Currency 2 6 2 2 5 5 3" xfId="6210" xr:uid="{00000000-0005-0000-0000-000042180000}"/>
    <cellStyle name="Currency 2 6 2 2 5 6" xfId="6211" xr:uid="{00000000-0005-0000-0000-000043180000}"/>
    <cellStyle name="Currency 2 6 2 2 5 6 2" xfId="6212" xr:uid="{00000000-0005-0000-0000-000044180000}"/>
    <cellStyle name="Currency 2 6 2 2 5 6 2 2" xfId="6213" xr:uid="{00000000-0005-0000-0000-000045180000}"/>
    <cellStyle name="Currency 2 6 2 2 5 6 3" xfId="6214" xr:uid="{00000000-0005-0000-0000-000046180000}"/>
    <cellStyle name="Currency 2 6 2 2 5 7" xfId="6215" xr:uid="{00000000-0005-0000-0000-000047180000}"/>
    <cellStyle name="Currency 2 6 2 2 5 7 2" xfId="6216" xr:uid="{00000000-0005-0000-0000-000048180000}"/>
    <cellStyle name="Currency 2 6 2 2 5 8" xfId="6217" xr:uid="{00000000-0005-0000-0000-000049180000}"/>
    <cellStyle name="Currency 2 6 2 2 5 8 2" xfId="6218" xr:uid="{00000000-0005-0000-0000-00004A180000}"/>
    <cellStyle name="Currency 2 6 2 2 5 9" xfId="6219" xr:uid="{00000000-0005-0000-0000-00004B180000}"/>
    <cellStyle name="Currency 2 6 2 2 6" xfId="6220" xr:uid="{00000000-0005-0000-0000-00004C180000}"/>
    <cellStyle name="Currency 2 6 2 2 6 10" xfId="6221" xr:uid="{00000000-0005-0000-0000-00004D180000}"/>
    <cellStyle name="Currency 2 6 2 2 6 11" xfId="6222" xr:uid="{00000000-0005-0000-0000-00004E180000}"/>
    <cellStyle name="Currency 2 6 2 2 6 12" xfId="6223" xr:uid="{00000000-0005-0000-0000-00004F180000}"/>
    <cellStyle name="Currency 2 6 2 2 6 2" xfId="6224" xr:uid="{00000000-0005-0000-0000-000050180000}"/>
    <cellStyle name="Currency 2 6 2 2 6 2 2" xfId="6225" xr:uid="{00000000-0005-0000-0000-000051180000}"/>
    <cellStyle name="Currency 2 6 2 2 6 2 3" xfId="6226" xr:uid="{00000000-0005-0000-0000-000052180000}"/>
    <cellStyle name="Currency 2 6 2 2 6 3" xfId="6227" xr:uid="{00000000-0005-0000-0000-000053180000}"/>
    <cellStyle name="Currency 2 6 2 2 6 3 2" xfId="6228" xr:uid="{00000000-0005-0000-0000-000054180000}"/>
    <cellStyle name="Currency 2 6 2 2 6 3 3" xfId="6229" xr:uid="{00000000-0005-0000-0000-000055180000}"/>
    <cellStyle name="Currency 2 6 2 2 6 4" xfId="6230" xr:uid="{00000000-0005-0000-0000-000056180000}"/>
    <cellStyle name="Currency 2 6 2 2 6 5" xfId="6231" xr:uid="{00000000-0005-0000-0000-000057180000}"/>
    <cellStyle name="Currency 2 6 2 2 6 5 2" xfId="6232" xr:uid="{00000000-0005-0000-0000-000058180000}"/>
    <cellStyle name="Currency 2 6 2 2 6 5 2 2" xfId="6233" xr:uid="{00000000-0005-0000-0000-000059180000}"/>
    <cellStyle name="Currency 2 6 2 2 6 5 3" xfId="6234" xr:uid="{00000000-0005-0000-0000-00005A180000}"/>
    <cellStyle name="Currency 2 6 2 2 6 6" xfId="6235" xr:uid="{00000000-0005-0000-0000-00005B180000}"/>
    <cellStyle name="Currency 2 6 2 2 6 6 2" xfId="6236" xr:uid="{00000000-0005-0000-0000-00005C180000}"/>
    <cellStyle name="Currency 2 6 2 2 6 6 2 2" xfId="6237" xr:uid="{00000000-0005-0000-0000-00005D180000}"/>
    <cellStyle name="Currency 2 6 2 2 6 6 3" xfId="6238" xr:uid="{00000000-0005-0000-0000-00005E180000}"/>
    <cellStyle name="Currency 2 6 2 2 6 7" xfId="6239" xr:uid="{00000000-0005-0000-0000-00005F180000}"/>
    <cellStyle name="Currency 2 6 2 2 6 7 2" xfId="6240" xr:uid="{00000000-0005-0000-0000-000060180000}"/>
    <cellStyle name="Currency 2 6 2 2 6 7 2 2" xfId="6241" xr:uid="{00000000-0005-0000-0000-000061180000}"/>
    <cellStyle name="Currency 2 6 2 2 6 7 3" xfId="6242" xr:uid="{00000000-0005-0000-0000-000062180000}"/>
    <cellStyle name="Currency 2 6 2 2 6 8" xfId="6243" xr:uid="{00000000-0005-0000-0000-000063180000}"/>
    <cellStyle name="Currency 2 6 2 2 6 8 2" xfId="6244" xr:uid="{00000000-0005-0000-0000-000064180000}"/>
    <cellStyle name="Currency 2 6 2 2 6 9" xfId="6245" xr:uid="{00000000-0005-0000-0000-000065180000}"/>
    <cellStyle name="Currency 2 6 2 2 6 9 2" xfId="6246" xr:uid="{00000000-0005-0000-0000-000066180000}"/>
    <cellStyle name="Currency 2 6 2 2 7" xfId="6247" xr:uid="{00000000-0005-0000-0000-000067180000}"/>
    <cellStyle name="Currency 2 6 2 2 7 2" xfId="6248" xr:uid="{00000000-0005-0000-0000-000068180000}"/>
    <cellStyle name="Currency 2 6 2 2 7 3" xfId="6249" xr:uid="{00000000-0005-0000-0000-000069180000}"/>
    <cellStyle name="Currency 2 6 2 2 8" xfId="6250" xr:uid="{00000000-0005-0000-0000-00006A180000}"/>
    <cellStyle name="Currency 2 6 2 2 8 2" xfId="6251" xr:uid="{00000000-0005-0000-0000-00006B180000}"/>
    <cellStyle name="Currency 2 6 2 2 8 2 2" xfId="6252" xr:uid="{00000000-0005-0000-0000-00006C180000}"/>
    <cellStyle name="Currency 2 6 2 2 8 3" xfId="6253" xr:uid="{00000000-0005-0000-0000-00006D180000}"/>
    <cellStyle name="Currency 2 6 2 2 8 4" xfId="6254" xr:uid="{00000000-0005-0000-0000-00006E180000}"/>
    <cellStyle name="Currency 2 6 2 2 9" xfId="6255" xr:uid="{00000000-0005-0000-0000-00006F180000}"/>
    <cellStyle name="Currency 2 6 2 2 9 2" xfId="6256" xr:uid="{00000000-0005-0000-0000-000070180000}"/>
    <cellStyle name="Currency 2 6 2 2 9 2 2" xfId="6257" xr:uid="{00000000-0005-0000-0000-000071180000}"/>
    <cellStyle name="Currency 2 6 2 2 9 3" xfId="6258" xr:uid="{00000000-0005-0000-0000-000072180000}"/>
    <cellStyle name="Currency 2 6 2 3" xfId="6259" xr:uid="{00000000-0005-0000-0000-000073180000}"/>
    <cellStyle name="Currency 2 6 2 3 10" xfId="6260" xr:uid="{00000000-0005-0000-0000-000074180000}"/>
    <cellStyle name="Currency 2 6 2 3 10 2" xfId="6261" xr:uid="{00000000-0005-0000-0000-000075180000}"/>
    <cellStyle name="Currency 2 6 2 3 10 2 2" xfId="6262" xr:uid="{00000000-0005-0000-0000-000076180000}"/>
    <cellStyle name="Currency 2 6 2 3 10 3" xfId="6263" xr:uid="{00000000-0005-0000-0000-000077180000}"/>
    <cellStyle name="Currency 2 6 2 3 11" xfId="6264" xr:uid="{00000000-0005-0000-0000-000078180000}"/>
    <cellStyle name="Currency 2 6 2 3 11 2" xfId="6265" xr:uid="{00000000-0005-0000-0000-000079180000}"/>
    <cellStyle name="Currency 2 6 2 3 12" xfId="6266" xr:uid="{00000000-0005-0000-0000-00007A180000}"/>
    <cellStyle name="Currency 2 6 2 3 12 2" xfId="6267" xr:uid="{00000000-0005-0000-0000-00007B180000}"/>
    <cellStyle name="Currency 2 6 2 3 13" xfId="6268" xr:uid="{00000000-0005-0000-0000-00007C180000}"/>
    <cellStyle name="Currency 2 6 2 3 14" xfId="6269" xr:uid="{00000000-0005-0000-0000-00007D180000}"/>
    <cellStyle name="Currency 2 6 2 3 15" xfId="6270" xr:uid="{00000000-0005-0000-0000-00007E180000}"/>
    <cellStyle name="Currency 2 6 2 3 16" xfId="6271" xr:uid="{00000000-0005-0000-0000-00007F180000}"/>
    <cellStyle name="Currency 2 6 2 3 2" xfId="6272" xr:uid="{00000000-0005-0000-0000-000080180000}"/>
    <cellStyle name="Currency 2 6 2 3 2 2" xfId="6273" xr:uid="{00000000-0005-0000-0000-000081180000}"/>
    <cellStyle name="Currency 2 6 2 3 2 2 10" xfId="6274" xr:uid="{00000000-0005-0000-0000-000082180000}"/>
    <cellStyle name="Currency 2 6 2 3 2 2 2" xfId="6275" xr:uid="{00000000-0005-0000-0000-000083180000}"/>
    <cellStyle name="Currency 2 6 2 3 2 2 2 2" xfId="6276" xr:uid="{00000000-0005-0000-0000-000084180000}"/>
    <cellStyle name="Currency 2 6 2 3 2 2 2 3" xfId="6277" xr:uid="{00000000-0005-0000-0000-000085180000}"/>
    <cellStyle name="Currency 2 6 2 3 2 2 3" xfId="6278" xr:uid="{00000000-0005-0000-0000-000086180000}"/>
    <cellStyle name="Currency 2 6 2 3 2 2 3 2" xfId="6279" xr:uid="{00000000-0005-0000-0000-000087180000}"/>
    <cellStyle name="Currency 2 6 2 3 2 2 3 3" xfId="6280" xr:uid="{00000000-0005-0000-0000-000088180000}"/>
    <cellStyle name="Currency 2 6 2 3 2 2 4" xfId="6281" xr:uid="{00000000-0005-0000-0000-000089180000}"/>
    <cellStyle name="Currency 2 6 2 3 2 2 4 2" xfId="6282" xr:uid="{00000000-0005-0000-0000-00008A180000}"/>
    <cellStyle name="Currency 2 6 2 3 2 2 4 2 2" xfId="6283" xr:uid="{00000000-0005-0000-0000-00008B180000}"/>
    <cellStyle name="Currency 2 6 2 3 2 2 4 3" xfId="6284" xr:uid="{00000000-0005-0000-0000-00008C180000}"/>
    <cellStyle name="Currency 2 6 2 3 2 2 5" xfId="6285" xr:uid="{00000000-0005-0000-0000-00008D180000}"/>
    <cellStyle name="Currency 2 6 2 3 2 2 5 2" xfId="6286" xr:uid="{00000000-0005-0000-0000-00008E180000}"/>
    <cellStyle name="Currency 2 6 2 3 2 2 5 2 2" xfId="6287" xr:uid="{00000000-0005-0000-0000-00008F180000}"/>
    <cellStyle name="Currency 2 6 2 3 2 2 5 3" xfId="6288" xr:uid="{00000000-0005-0000-0000-000090180000}"/>
    <cellStyle name="Currency 2 6 2 3 2 2 6" xfId="6289" xr:uid="{00000000-0005-0000-0000-000091180000}"/>
    <cellStyle name="Currency 2 6 2 3 2 2 6 2" xfId="6290" xr:uid="{00000000-0005-0000-0000-000092180000}"/>
    <cellStyle name="Currency 2 6 2 3 2 2 6 2 2" xfId="6291" xr:uid="{00000000-0005-0000-0000-000093180000}"/>
    <cellStyle name="Currency 2 6 2 3 2 2 6 3" xfId="6292" xr:uid="{00000000-0005-0000-0000-000094180000}"/>
    <cellStyle name="Currency 2 6 2 3 2 2 7" xfId="6293" xr:uid="{00000000-0005-0000-0000-000095180000}"/>
    <cellStyle name="Currency 2 6 2 3 2 2 7 2" xfId="6294" xr:uid="{00000000-0005-0000-0000-000096180000}"/>
    <cellStyle name="Currency 2 6 2 3 2 2 8" xfId="6295" xr:uid="{00000000-0005-0000-0000-000097180000}"/>
    <cellStyle name="Currency 2 6 2 3 2 2 8 2" xfId="6296" xr:uid="{00000000-0005-0000-0000-000098180000}"/>
    <cellStyle name="Currency 2 6 2 3 2 2 9" xfId="6297" xr:uid="{00000000-0005-0000-0000-000099180000}"/>
    <cellStyle name="Currency 2 6 2 3 2 3" xfId="6298" xr:uid="{00000000-0005-0000-0000-00009A180000}"/>
    <cellStyle name="Currency 2 6 2 3 2 3 10" xfId="6299" xr:uid="{00000000-0005-0000-0000-00009B180000}"/>
    <cellStyle name="Currency 2 6 2 3 2 3 2" xfId="6300" xr:uid="{00000000-0005-0000-0000-00009C180000}"/>
    <cellStyle name="Currency 2 6 2 3 2 3 2 2" xfId="6301" xr:uid="{00000000-0005-0000-0000-00009D180000}"/>
    <cellStyle name="Currency 2 6 2 3 2 3 2 3" xfId="6302" xr:uid="{00000000-0005-0000-0000-00009E180000}"/>
    <cellStyle name="Currency 2 6 2 3 2 3 3" xfId="6303" xr:uid="{00000000-0005-0000-0000-00009F180000}"/>
    <cellStyle name="Currency 2 6 2 3 2 3 3 2" xfId="6304" xr:uid="{00000000-0005-0000-0000-0000A0180000}"/>
    <cellStyle name="Currency 2 6 2 3 2 3 3 3" xfId="6305" xr:uid="{00000000-0005-0000-0000-0000A1180000}"/>
    <cellStyle name="Currency 2 6 2 3 2 3 4" xfId="6306" xr:uid="{00000000-0005-0000-0000-0000A2180000}"/>
    <cellStyle name="Currency 2 6 2 3 2 3 4 2" xfId="6307" xr:uid="{00000000-0005-0000-0000-0000A3180000}"/>
    <cellStyle name="Currency 2 6 2 3 2 3 4 2 2" xfId="6308" xr:uid="{00000000-0005-0000-0000-0000A4180000}"/>
    <cellStyle name="Currency 2 6 2 3 2 3 4 3" xfId="6309" xr:uid="{00000000-0005-0000-0000-0000A5180000}"/>
    <cellStyle name="Currency 2 6 2 3 2 3 5" xfId="6310" xr:uid="{00000000-0005-0000-0000-0000A6180000}"/>
    <cellStyle name="Currency 2 6 2 3 2 3 5 2" xfId="6311" xr:uid="{00000000-0005-0000-0000-0000A7180000}"/>
    <cellStyle name="Currency 2 6 2 3 2 3 5 2 2" xfId="6312" xr:uid="{00000000-0005-0000-0000-0000A8180000}"/>
    <cellStyle name="Currency 2 6 2 3 2 3 5 3" xfId="6313" xr:uid="{00000000-0005-0000-0000-0000A9180000}"/>
    <cellStyle name="Currency 2 6 2 3 2 3 6" xfId="6314" xr:uid="{00000000-0005-0000-0000-0000AA180000}"/>
    <cellStyle name="Currency 2 6 2 3 2 3 6 2" xfId="6315" xr:uid="{00000000-0005-0000-0000-0000AB180000}"/>
    <cellStyle name="Currency 2 6 2 3 2 3 6 2 2" xfId="6316" xr:uid="{00000000-0005-0000-0000-0000AC180000}"/>
    <cellStyle name="Currency 2 6 2 3 2 3 6 3" xfId="6317" xr:uid="{00000000-0005-0000-0000-0000AD180000}"/>
    <cellStyle name="Currency 2 6 2 3 2 3 7" xfId="6318" xr:uid="{00000000-0005-0000-0000-0000AE180000}"/>
    <cellStyle name="Currency 2 6 2 3 2 3 7 2" xfId="6319" xr:uid="{00000000-0005-0000-0000-0000AF180000}"/>
    <cellStyle name="Currency 2 6 2 3 2 3 8" xfId="6320" xr:uid="{00000000-0005-0000-0000-0000B0180000}"/>
    <cellStyle name="Currency 2 6 2 3 2 3 8 2" xfId="6321" xr:uid="{00000000-0005-0000-0000-0000B1180000}"/>
    <cellStyle name="Currency 2 6 2 3 2 3 9" xfId="6322" xr:uid="{00000000-0005-0000-0000-0000B2180000}"/>
    <cellStyle name="Currency 2 6 2 3 2 4" xfId="6323" xr:uid="{00000000-0005-0000-0000-0000B3180000}"/>
    <cellStyle name="Currency 2 6 2 3 2 4 10" xfId="6324" xr:uid="{00000000-0005-0000-0000-0000B4180000}"/>
    <cellStyle name="Currency 2 6 2 3 2 4 2" xfId="6325" xr:uid="{00000000-0005-0000-0000-0000B5180000}"/>
    <cellStyle name="Currency 2 6 2 3 2 4 3" xfId="6326" xr:uid="{00000000-0005-0000-0000-0000B6180000}"/>
    <cellStyle name="Currency 2 6 2 3 2 4 3 2" xfId="6327" xr:uid="{00000000-0005-0000-0000-0000B7180000}"/>
    <cellStyle name="Currency 2 6 2 3 2 4 3 2 2" xfId="6328" xr:uid="{00000000-0005-0000-0000-0000B8180000}"/>
    <cellStyle name="Currency 2 6 2 3 2 4 3 3" xfId="6329" xr:uid="{00000000-0005-0000-0000-0000B9180000}"/>
    <cellStyle name="Currency 2 6 2 3 2 4 4" xfId="6330" xr:uid="{00000000-0005-0000-0000-0000BA180000}"/>
    <cellStyle name="Currency 2 6 2 3 2 4 4 2" xfId="6331" xr:uid="{00000000-0005-0000-0000-0000BB180000}"/>
    <cellStyle name="Currency 2 6 2 3 2 4 4 2 2" xfId="6332" xr:uid="{00000000-0005-0000-0000-0000BC180000}"/>
    <cellStyle name="Currency 2 6 2 3 2 4 4 3" xfId="6333" xr:uid="{00000000-0005-0000-0000-0000BD180000}"/>
    <cellStyle name="Currency 2 6 2 3 2 4 5" xfId="6334" xr:uid="{00000000-0005-0000-0000-0000BE180000}"/>
    <cellStyle name="Currency 2 6 2 3 2 4 5 2" xfId="6335" xr:uid="{00000000-0005-0000-0000-0000BF180000}"/>
    <cellStyle name="Currency 2 6 2 3 2 4 5 2 2" xfId="6336" xr:uid="{00000000-0005-0000-0000-0000C0180000}"/>
    <cellStyle name="Currency 2 6 2 3 2 4 5 3" xfId="6337" xr:uid="{00000000-0005-0000-0000-0000C1180000}"/>
    <cellStyle name="Currency 2 6 2 3 2 4 6" xfId="6338" xr:uid="{00000000-0005-0000-0000-0000C2180000}"/>
    <cellStyle name="Currency 2 6 2 3 2 4 6 2" xfId="6339" xr:uid="{00000000-0005-0000-0000-0000C3180000}"/>
    <cellStyle name="Currency 2 6 2 3 2 4 7" xfId="6340" xr:uid="{00000000-0005-0000-0000-0000C4180000}"/>
    <cellStyle name="Currency 2 6 2 3 2 4 7 2" xfId="6341" xr:uid="{00000000-0005-0000-0000-0000C5180000}"/>
    <cellStyle name="Currency 2 6 2 3 2 4 8" xfId="6342" xr:uid="{00000000-0005-0000-0000-0000C6180000}"/>
    <cellStyle name="Currency 2 6 2 3 2 4 9" xfId="6343" xr:uid="{00000000-0005-0000-0000-0000C7180000}"/>
    <cellStyle name="Currency 2 6 2 3 2 5" xfId="6344" xr:uid="{00000000-0005-0000-0000-0000C8180000}"/>
    <cellStyle name="Currency 2 6 2 3 2 5 2" xfId="6345" xr:uid="{00000000-0005-0000-0000-0000C9180000}"/>
    <cellStyle name="Currency 2 6 2 3 2 5 3" xfId="6346" xr:uid="{00000000-0005-0000-0000-0000CA180000}"/>
    <cellStyle name="Currency 2 6 2 3 2 5 4" xfId="6347" xr:uid="{00000000-0005-0000-0000-0000CB180000}"/>
    <cellStyle name="Currency 2 6 2 3 2 6" xfId="6348" xr:uid="{00000000-0005-0000-0000-0000CC180000}"/>
    <cellStyle name="Currency 2 6 2 3 2 6 2" xfId="6349" xr:uid="{00000000-0005-0000-0000-0000CD180000}"/>
    <cellStyle name="Currency 2 6 2 3 2 6 2 2" xfId="6350" xr:uid="{00000000-0005-0000-0000-0000CE180000}"/>
    <cellStyle name="Currency 2 6 2 3 2 6 2 2 2" xfId="6351" xr:uid="{00000000-0005-0000-0000-0000CF180000}"/>
    <cellStyle name="Currency 2 6 2 3 2 6 2 3" xfId="6352" xr:uid="{00000000-0005-0000-0000-0000D0180000}"/>
    <cellStyle name="Currency 2 6 2 3 2 6 3" xfId="6353" xr:uid="{00000000-0005-0000-0000-0000D1180000}"/>
    <cellStyle name="Currency 2 6 2 3 2 6 3 2" xfId="6354" xr:uid="{00000000-0005-0000-0000-0000D2180000}"/>
    <cellStyle name="Currency 2 6 2 3 2 6 3 2 2" xfId="6355" xr:uid="{00000000-0005-0000-0000-0000D3180000}"/>
    <cellStyle name="Currency 2 6 2 3 2 6 3 3" xfId="6356" xr:uid="{00000000-0005-0000-0000-0000D4180000}"/>
    <cellStyle name="Currency 2 6 2 3 2 6 4" xfId="6357" xr:uid="{00000000-0005-0000-0000-0000D5180000}"/>
    <cellStyle name="Currency 2 6 2 3 2 6 4 2" xfId="6358" xr:uid="{00000000-0005-0000-0000-0000D6180000}"/>
    <cellStyle name="Currency 2 6 2 3 2 6 4 2 2" xfId="6359" xr:uid="{00000000-0005-0000-0000-0000D7180000}"/>
    <cellStyle name="Currency 2 6 2 3 2 6 4 3" xfId="6360" xr:uid="{00000000-0005-0000-0000-0000D8180000}"/>
    <cellStyle name="Currency 2 6 2 3 2 6 5" xfId="6361" xr:uid="{00000000-0005-0000-0000-0000D9180000}"/>
    <cellStyle name="Currency 2 6 2 3 2 6 5 2" xfId="6362" xr:uid="{00000000-0005-0000-0000-0000DA180000}"/>
    <cellStyle name="Currency 2 6 2 3 2 6 6" xfId="6363" xr:uid="{00000000-0005-0000-0000-0000DB180000}"/>
    <cellStyle name="Currency 2 6 2 3 2 6 6 2" xfId="6364" xr:uid="{00000000-0005-0000-0000-0000DC180000}"/>
    <cellStyle name="Currency 2 6 2 3 2 6 7" xfId="6365" xr:uid="{00000000-0005-0000-0000-0000DD180000}"/>
    <cellStyle name="Currency 2 6 2 3 2 7" xfId="6366" xr:uid="{00000000-0005-0000-0000-0000DE180000}"/>
    <cellStyle name="Currency 2 6 2 3 2 7 2" xfId="6367" xr:uid="{00000000-0005-0000-0000-0000DF180000}"/>
    <cellStyle name="Currency 2 6 2 3 2 7 2 2" xfId="6368" xr:uid="{00000000-0005-0000-0000-0000E0180000}"/>
    <cellStyle name="Currency 2 6 2 3 2 7 3" xfId="6369" xr:uid="{00000000-0005-0000-0000-0000E1180000}"/>
    <cellStyle name="Currency 2 6 2 3 2 8" xfId="6370" xr:uid="{00000000-0005-0000-0000-0000E2180000}"/>
    <cellStyle name="Currency 2 6 2 3 2 8 2" xfId="6371" xr:uid="{00000000-0005-0000-0000-0000E3180000}"/>
    <cellStyle name="Currency 2 6 2 3 2 8 2 2" xfId="6372" xr:uid="{00000000-0005-0000-0000-0000E4180000}"/>
    <cellStyle name="Currency 2 6 2 3 2 8 3" xfId="6373" xr:uid="{00000000-0005-0000-0000-0000E5180000}"/>
    <cellStyle name="Currency 2 6 2 3 2 9" xfId="6374" xr:uid="{00000000-0005-0000-0000-0000E6180000}"/>
    <cellStyle name="Currency 2 6 2 3 3" xfId="6375" xr:uid="{00000000-0005-0000-0000-0000E7180000}"/>
    <cellStyle name="Currency 2 6 2 3 3 10" xfId="6376" xr:uid="{00000000-0005-0000-0000-0000E8180000}"/>
    <cellStyle name="Currency 2 6 2 3 3 11" xfId="6377" xr:uid="{00000000-0005-0000-0000-0000E9180000}"/>
    <cellStyle name="Currency 2 6 2 3 3 12" xfId="6378" xr:uid="{00000000-0005-0000-0000-0000EA180000}"/>
    <cellStyle name="Currency 2 6 2 3 3 13" xfId="6379" xr:uid="{00000000-0005-0000-0000-0000EB180000}"/>
    <cellStyle name="Currency 2 6 2 3 3 2" xfId="6380" xr:uid="{00000000-0005-0000-0000-0000EC180000}"/>
    <cellStyle name="Currency 2 6 2 3 3 2 10" xfId="6381" xr:uid="{00000000-0005-0000-0000-0000ED180000}"/>
    <cellStyle name="Currency 2 6 2 3 3 2 2" xfId="6382" xr:uid="{00000000-0005-0000-0000-0000EE180000}"/>
    <cellStyle name="Currency 2 6 2 3 3 2 2 2" xfId="6383" xr:uid="{00000000-0005-0000-0000-0000EF180000}"/>
    <cellStyle name="Currency 2 6 2 3 3 2 2 3" xfId="6384" xr:uid="{00000000-0005-0000-0000-0000F0180000}"/>
    <cellStyle name="Currency 2 6 2 3 3 2 3" xfId="6385" xr:uid="{00000000-0005-0000-0000-0000F1180000}"/>
    <cellStyle name="Currency 2 6 2 3 3 2 3 2" xfId="6386" xr:uid="{00000000-0005-0000-0000-0000F2180000}"/>
    <cellStyle name="Currency 2 6 2 3 3 2 3 3" xfId="6387" xr:uid="{00000000-0005-0000-0000-0000F3180000}"/>
    <cellStyle name="Currency 2 6 2 3 3 2 3 4" xfId="6388" xr:uid="{00000000-0005-0000-0000-0000F4180000}"/>
    <cellStyle name="Currency 2 6 2 3 3 2 4" xfId="6389" xr:uid="{00000000-0005-0000-0000-0000F5180000}"/>
    <cellStyle name="Currency 2 6 2 3 3 2 4 2" xfId="6390" xr:uid="{00000000-0005-0000-0000-0000F6180000}"/>
    <cellStyle name="Currency 2 6 2 3 3 2 4 2 2" xfId="6391" xr:uid="{00000000-0005-0000-0000-0000F7180000}"/>
    <cellStyle name="Currency 2 6 2 3 3 2 4 3" xfId="6392" xr:uid="{00000000-0005-0000-0000-0000F8180000}"/>
    <cellStyle name="Currency 2 6 2 3 3 2 5" xfId="6393" xr:uid="{00000000-0005-0000-0000-0000F9180000}"/>
    <cellStyle name="Currency 2 6 2 3 3 2 5 2" xfId="6394" xr:uid="{00000000-0005-0000-0000-0000FA180000}"/>
    <cellStyle name="Currency 2 6 2 3 3 2 5 2 2" xfId="6395" xr:uid="{00000000-0005-0000-0000-0000FB180000}"/>
    <cellStyle name="Currency 2 6 2 3 3 2 5 3" xfId="6396" xr:uid="{00000000-0005-0000-0000-0000FC180000}"/>
    <cellStyle name="Currency 2 6 2 3 3 2 6" xfId="6397" xr:uid="{00000000-0005-0000-0000-0000FD180000}"/>
    <cellStyle name="Currency 2 6 2 3 3 2 6 2" xfId="6398" xr:uid="{00000000-0005-0000-0000-0000FE180000}"/>
    <cellStyle name="Currency 2 6 2 3 3 2 6 2 2" xfId="6399" xr:uid="{00000000-0005-0000-0000-0000FF180000}"/>
    <cellStyle name="Currency 2 6 2 3 3 2 6 3" xfId="6400" xr:uid="{00000000-0005-0000-0000-000000190000}"/>
    <cellStyle name="Currency 2 6 2 3 3 2 7" xfId="6401" xr:uid="{00000000-0005-0000-0000-000001190000}"/>
    <cellStyle name="Currency 2 6 2 3 3 2 7 2" xfId="6402" xr:uid="{00000000-0005-0000-0000-000002190000}"/>
    <cellStyle name="Currency 2 6 2 3 3 2 8" xfId="6403" xr:uid="{00000000-0005-0000-0000-000003190000}"/>
    <cellStyle name="Currency 2 6 2 3 3 2 8 2" xfId="6404" xr:uid="{00000000-0005-0000-0000-000004190000}"/>
    <cellStyle name="Currency 2 6 2 3 3 2 9" xfId="6405" xr:uid="{00000000-0005-0000-0000-000005190000}"/>
    <cellStyle name="Currency 2 6 2 3 3 3" xfId="6406" xr:uid="{00000000-0005-0000-0000-000006190000}"/>
    <cellStyle name="Currency 2 6 2 3 3 3 2" xfId="6407" xr:uid="{00000000-0005-0000-0000-000007190000}"/>
    <cellStyle name="Currency 2 6 2 3 3 3 2 2" xfId="6408" xr:uid="{00000000-0005-0000-0000-000008190000}"/>
    <cellStyle name="Currency 2 6 2 3 3 3 2 3" xfId="6409" xr:uid="{00000000-0005-0000-0000-000009190000}"/>
    <cellStyle name="Currency 2 6 2 3 3 3 3" xfId="6410" xr:uid="{00000000-0005-0000-0000-00000A190000}"/>
    <cellStyle name="Currency 2 6 2 3 3 4" xfId="6411" xr:uid="{00000000-0005-0000-0000-00000B190000}"/>
    <cellStyle name="Currency 2 6 2 3 3 4 2" xfId="6412" xr:uid="{00000000-0005-0000-0000-00000C190000}"/>
    <cellStyle name="Currency 2 6 2 3 3 4 3" xfId="6413" xr:uid="{00000000-0005-0000-0000-00000D190000}"/>
    <cellStyle name="Currency 2 6 2 3 3 4 4" xfId="6414" xr:uid="{00000000-0005-0000-0000-00000E190000}"/>
    <cellStyle name="Currency 2 6 2 3 3 5" xfId="6415" xr:uid="{00000000-0005-0000-0000-00000F190000}"/>
    <cellStyle name="Currency 2 6 2 3 3 5 2" xfId="6416" xr:uid="{00000000-0005-0000-0000-000010190000}"/>
    <cellStyle name="Currency 2 6 2 3 3 5 2 2" xfId="6417" xr:uid="{00000000-0005-0000-0000-000011190000}"/>
    <cellStyle name="Currency 2 6 2 3 3 5 3" xfId="6418" xr:uid="{00000000-0005-0000-0000-000012190000}"/>
    <cellStyle name="Currency 2 6 2 3 3 6" xfId="6419" xr:uid="{00000000-0005-0000-0000-000013190000}"/>
    <cellStyle name="Currency 2 6 2 3 3 6 2" xfId="6420" xr:uid="{00000000-0005-0000-0000-000014190000}"/>
    <cellStyle name="Currency 2 6 2 3 3 6 2 2" xfId="6421" xr:uid="{00000000-0005-0000-0000-000015190000}"/>
    <cellStyle name="Currency 2 6 2 3 3 6 3" xfId="6422" xr:uid="{00000000-0005-0000-0000-000016190000}"/>
    <cellStyle name="Currency 2 6 2 3 3 7" xfId="6423" xr:uid="{00000000-0005-0000-0000-000017190000}"/>
    <cellStyle name="Currency 2 6 2 3 3 7 2" xfId="6424" xr:uid="{00000000-0005-0000-0000-000018190000}"/>
    <cellStyle name="Currency 2 6 2 3 3 7 2 2" xfId="6425" xr:uid="{00000000-0005-0000-0000-000019190000}"/>
    <cellStyle name="Currency 2 6 2 3 3 7 3" xfId="6426" xr:uid="{00000000-0005-0000-0000-00001A190000}"/>
    <cellStyle name="Currency 2 6 2 3 3 8" xfId="6427" xr:uid="{00000000-0005-0000-0000-00001B190000}"/>
    <cellStyle name="Currency 2 6 2 3 3 8 2" xfId="6428" xr:uid="{00000000-0005-0000-0000-00001C190000}"/>
    <cellStyle name="Currency 2 6 2 3 3 9" xfId="6429" xr:uid="{00000000-0005-0000-0000-00001D190000}"/>
    <cellStyle name="Currency 2 6 2 3 3 9 2" xfId="6430" xr:uid="{00000000-0005-0000-0000-00001E190000}"/>
    <cellStyle name="Currency 2 6 2 3 4" xfId="6431" xr:uid="{00000000-0005-0000-0000-00001F190000}"/>
    <cellStyle name="Currency 2 6 2 3 4 2" xfId="6432" xr:uid="{00000000-0005-0000-0000-000020190000}"/>
    <cellStyle name="Currency 2 6 2 3 4 2 10" xfId="6433" xr:uid="{00000000-0005-0000-0000-000021190000}"/>
    <cellStyle name="Currency 2 6 2 3 4 2 11" xfId="6434" xr:uid="{00000000-0005-0000-0000-000022190000}"/>
    <cellStyle name="Currency 2 6 2 3 4 2 2" xfId="6435" xr:uid="{00000000-0005-0000-0000-000023190000}"/>
    <cellStyle name="Currency 2 6 2 3 4 2 2 2" xfId="6436" xr:uid="{00000000-0005-0000-0000-000024190000}"/>
    <cellStyle name="Currency 2 6 2 3 4 2 2 3" xfId="6437" xr:uid="{00000000-0005-0000-0000-000025190000}"/>
    <cellStyle name="Currency 2 6 2 3 4 2 3" xfId="6438" xr:uid="{00000000-0005-0000-0000-000026190000}"/>
    <cellStyle name="Currency 2 6 2 3 4 2 3 2" xfId="6439" xr:uid="{00000000-0005-0000-0000-000027190000}"/>
    <cellStyle name="Currency 2 6 2 3 4 2 3 3" xfId="6440" xr:uid="{00000000-0005-0000-0000-000028190000}"/>
    <cellStyle name="Currency 2 6 2 3 4 2 4" xfId="6441" xr:uid="{00000000-0005-0000-0000-000029190000}"/>
    <cellStyle name="Currency 2 6 2 3 4 2 4 2" xfId="6442" xr:uid="{00000000-0005-0000-0000-00002A190000}"/>
    <cellStyle name="Currency 2 6 2 3 4 2 4 2 2" xfId="6443" xr:uid="{00000000-0005-0000-0000-00002B190000}"/>
    <cellStyle name="Currency 2 6 2 3 4 2 4 3" xfId="6444" xr:uid="{00000000-0005-0000-0000-00002C190000}"/>
    <cellStyle name="Currency 2 6 2 3 4 2 5" xfId="6445" xr:uid="{00000000-0005-0000-0000-00002D190000}"/>
    <cellStyle name="Currency 2 6 2 3 4 2 5 2" xfId="6446" xr:uid="{00000000-0005-0000-0000-00002E190000}"/>
    <cellStyle name="Currency 2 6 2 3 4 2 5 2 2" xfId="6447" xr:uid="{00000000-0005-0000-0000-00002F190000}"/>
    <cellStyle name="Currency 2 6 2 3 4 2 5 3" xfId="6448" xr:uid="{00000000-0005-0000-0000-000030190000}"/>
    <cellStyle name="Currency 2 6 2 3 4 2 6" xfId="6449" xr:uid="{00000000-0005-0000-0000-000031190000}"/>
    <cellStyle name="Currency 2 6 2 3 4 2 6 2" xfId="6450" xr:uid="{00000000-0005-0000-0000-000032190000}"/>
    <cellStyle name="Currency 2 6 2 3 4 2 6 2 2" xfId="6451" xr:uid="{00000000-0005-0000-0000-000033190000}"/>
    <cellStyle name="Currency 2 6 2 3 4 2 6 3" xfId="6452" xr:uid="{00000000-0005-0000-0000-000034190000}"/>
    <cellStyle name="Currency 2 6 2 3 4 2 7" xfId="6453" xr:uid="{00000000-0005-0000-0000-000035190000}"/>
    <cellStyle name="Currency 2 6 2 3 4 2 7 2" xfId="6454" xr:uid="{00000000-0005-0000-0000-000036190000}"/>
    <cellStyle name="Currency 2 6 2 3 4 2 8" xfId="6455" xr:uid="{00000000-0005-0000-0000-000037190000}"/>
    <cellStyle name="Currency 2 6 2 3 4 2 8 2" xfId="6456" xr:uid="{00000000-0005-0000-0000-000038190000}"/>
    <cellStyle name="Currency 2 6 2 3 4 2 9" xfId="6457" xr:uid="{00000000-0005-0000-0000-000039190000}"/>
    <cellStyle name="Currency 2 6 2 3 4 3" xfId="6458" xr:uid="{00000000-0005-0000-0000-00003A190000}"/>
    <cellStyle name="Currency 2 6 2 3 4 3 2" xfId="6459" xr:uid="{00000000-0005-0000-0000-00003B190000}"/>
    <cellStyle name="Currency 2 6 2 3 4 3 2 2" xfId="6460" xr:uid="{00000000-0005-0000-0000-00003C190000}"/>
    <cellStyle name="Currency 2 6 2 3 4 3 2 3" xfId="6461" xr:uid="{00000000-0005-0000-0000-00003D190000}"/>
    <cellStyle name="Currency 2 6 2 3 4 3 3" xfId="6462" xr:uid="{00000000-0005-0000-0000-00003E190000}"/>
    <cellStyle name="Currency 2 6 2 3 4 4" xfId="6463" xr:uid="{00000000-0005-0000-0000-00003F190000}"/>
    <cellStyle name="Currency 2 6 2 3 4 4 2" xfId="6464" xr:uid="{00000000-0005-0000-0000-000040190000}"/>
    <cellStyle name="Currency 2 6 2 3 4 4 2 2" xfId="6465" xr:uid="{00000000-0005-0000-0000-000041190000}"/>
    <cellStyle name="Currency 2 6 2 3 4 4 3" xfId="6466" xr:uid="{00000000-0005-0000-0000-000042190000}"/>
    <cellStyle name="Currency 2 6 2 3 4 4 4" xfId="6467" xr:uid="{00000000-0005-0000-0000-000043190000}"/>
    <cellStyle name="Currency 2 6 2 3 4 5" xfId="6468" xr:uid="{00000000-0005-0000-0000-000044190000}"/>
    <cellStyle name="Currency 2 6 2 3 4 5 2" xfId="6469" xr:uid="{00000000-0005-0000-0000-000045190000}"/>
    <cellStyle name="Currency 2 6 2 3 4 5 2 2" xfId="6470" xr:uid="{00000000-0005-0000-0000-000046190000}"/>
    <cellStyle name="Currency 2 6 2 3 4 5 3" xfId="6471" xr:uid="{00000000-0005-0000-0000-000047190000}"/>
    <cellStyle name="Currency 2 6 2 3 4 6" xfId="6472" xr:uid="{00000000-0005-0000-0000-000048190000}"/>
    <cellStyle name="Currency 2 6 2 3 4 7" xfId="6473" xr:uid="{00000000-0005-0000-0000-000049190000}"/>
    <cellStyle name="Currency 2 6 2 3 5" xfId="6474" xr:uid="{00000000-0005-0000-0000-00004A190000}"/>
    <cellStyle name="Currency 2 6 2 3 5 10" xfId="6475" xr:uid="{00000000-0005-0000-0000-00004B190000}"/>
    <cellStyle name="Currency 2 6 2 3 5 2" xfId="6476" xr:uid="{00000000-0005-0000-0000-00004C190000}"/>
    <cellStyle name="Currency 2 6 2 3 5 2 2" xfId="6477" xr:uid="{00000000-0005-0000-0000-00004D190000}"/>
    <cellStyle name="Currency 2 6 2 3 5 2 3" xfId="6478" xr:uid="{00000000-0005-0000-0000-00004E190000}"/>
    <cellStyle name="Currency 2 6 2 3 5 3" xfId="6479" xr:uid="{00000000-0005-0000-0000-00004F190000}"/>
    <cellStyle name="Currency 2 6 2 3 5 3 2" xfId="6480" xr:uid="{00000000-0005-0000-0000-000050190000}"/>
    <cellStyle name="Currency 2 6 2 3 5 3 3" xfId="6481" xr:uid="{00000000-0005-0000-0000-000051190000}"/>
    <cellStyle name="Currency 2 6 2 3 5 4" xfId="6482" xr:uid="{00000000-0005-0000-0000-000052190000}"/>
    <cellStyle name="Currency 2 6 2 3 5 4 2" xfId="6483" xr:uid="{00000000-0005-0000-0000-000053190000}"/>
    <cellStyle name="Currency 2 6 2 3 5 4 2 2" xfId="6484" xr:uid="{00000000-0005-0000-0000-000054190000}"/>
    <cellStyle name="Currency 2 6 2 3 5 4 3" xfId="6485" xr:uid="{00000000-0005-0000-0000-000055190000}"/>
    <cellStyle name="Currency 2 6 2 3 5 5" xfId="6486" xr:uid="{00000000-0005-0000-0000-000056190000}"/>
    <cellStyle name="Currency 2 6 2 3 5 5 2" xfId="6487" xr:uid="{00000000-0005-0000-0000-000057190000}"/>
    <cellStyle name="Currency 2 6 2 3 5 5 2 2" xfId="6488" xr:uid="{00000000-0005-0000-0000-000058190000}"/>
    <cellStyle name="Currency 2 6 2 3 5 5 3" xfId="6489" xr:uid="{00000000-0005-0000-0000-000059190000}"/>
    <cellStyle name="Currency 2 6 2 3 5 6" xfId="6490" xr:uid="{00000000-0005-0000-0000-00005A190000}"/>
    <cellStyle name="Currency 2 6 2 3 5 6 2" xfId="6491" xr:uid="{00000000-0005-0000-0000-00005B190000}"/>
    <cellStyle name="Currency 2 6 2 3 5 6 2 2" xfId="6492" xr:uid="{00000000-0005-0000-0000-00005C190000}"/>
    <cellStyle name="Currency 2 6 2 3 5 6 3" xfId="6493" xr:uid="{00000000-0005-0000-0000-00005D190000}"/>
    <cellStyle name="Currency 2 6 2 3 5 7" xfId="6494" xr:uid="{00000000-0005-0000-0000-00005E190000}"/>
    <cellStyle name="Currency 2 6 2 3 5 7 2" xfId="6495" xr:uid="{00000000-0005-0000-0000-00005F190000}"/>
    <cellStyle name="Currency 2 6 2 3 5 8" xfId="6496" xr:uid="{00000000-0005-0000-0000-000060190000}"/>
    <cellStyle name="Currency 2 6 2 3 5 8 2" xfId="6497" xr:uid="{00000000-0005-0000-0000-000061190000}"/>
    <cellStyle name="Currency 2 6 2 3 5 9" xfId="6498" xr:uid="{00000000-0005-0000-0000-000062190000}"/>
    <cellStyle name="Currency 2 6 2 3 6" xfId="6499" xr:uid="{00000000-0005-0000-0000-000063190000}"/>
    <cellStyle name="Currency 2 6 2 3 6 10" xfId="6500" xr:uid="{00000000-0005-0000-0000-000064190000}"/>
    <cellStyle name="Currency 2 6 2 3 6 11" xfId="6501" xr:uid="{00000000-0005-0000-0000-000065190000}"/>
    <cellStyle name="Currency 2 6 2 3 6 12" xfId="6502" xr:uid="{00000000-0005-0000-0000-000066190000}"/>
    <cellStyle name="Currency 2 6 2 3 6 2" xfId="6503" xr:uid="{00000000-0005-0000-0000-000067190000}"/>
    <cellStyle name="Currency 2 6 2 3 6 2 2" xfId="6504" xr:uid="{00000000-0005-0000-0000-000068190000}"/>
    <cellStyle name="Currency 2 6 2 3 6 2 3" xfId="6505" xr:uid="{00000000-0005-0000-0000-000069190000}"/>
    <cellStyle name="Currency 2 6 2 3 6 3" xfId="6506" xr:uid="{00000000-0005-0000-0000-00006A190000}"/>
    <cellStyle name="Currency 2 6 2 3 6 3 2" xfId="6507" xr:uid="{00000000-0005-0000-0000-00006B190000}"/>
    <cellStyle name="Currency 2 6 2 3 6 3 3" xfId="6508" xr:uid="{00000000-0005-0000-0000-00006C190000}"/>
    <cellStyle name="Currency 2 6 2 3 6 4" xfId="6509" xr:uid="{00000000-0005-0000-0000-00006D190000}"/>
    <cellStyle name="Currency 2 6 2 3 6 5" xfId="6510" xr:uid="{00000000-0005-0000-0000-00006E190000}"/>
    <cellStyle name="Currency 2 6 2 3 6 5 2" xfId="6511" xr:uid="{00000000-0005-0000-0000-00006F190000}"/>
    <cellStyle name="Currency 2 6 2 3 6 5 2 2" xfId="6512" xr:uid="{00000000-0005-0000-0000-000070190000}"/>
    <cellStyle name="Currency 2 6 2 3 6 5 3" xfId="6513" xr:uid="{00000000-0005-0000-0000-000071190000}"/>
    <cellStyle name="Currency 2 6 2 3 6 6" xfId="6514" xr:uid="{00000000-0005-0000-0000-000072190000}"/>
    <cellStyle name="Currency 2 6 2 3 6 6 2" xfId="6515" xr:uid="{00000000-0005-0000-0000-000073190000}"/>
    <cellStyle name="Currency 2 6 2 3 6 6 2 2" xfId="6516" xr:uid="{00000000-0005-0000-0000-000074190000}"/>
    <cellStyle name="Currency 2 6 2 3 6 6 3" xfId="6517" xr:uid="{00000000-0005-0000-0000-000075190000}"/>
    <cellStyle name="Currency 2 6 2 3 6 7" xfId="6518" xr:uid="{00000000-0005-0000-0000-000076190000}"/>
    <cellStyle name="Currency 2 6 2 3 6 7 2" xfId="6519" xr:uid="{00000000-0005-0000-0000-000077190000}"/>
    <cellStyle name="Currency 2 6 2 3 6 7 2 2" xfId="6520" xr:uid="{00000000-0005-0000-0000-000078190000}"/>
    <cellStyle name="Currency 2 6 2 3 6 7 3" xfId="6521" xr:uid="{00000000-0005-0000-0000-000079190000}"/>
    <cellStyle name="Currency 2 6 2 3 6 8" xfId="6522" xr:uid="{00000000-0005-0000-0000-00007A190000}"/>
    <cellStyle name="Currency 2 6 2 3 6 8 2" xfId="6523" xr:uid="{00000000-0005-0000-0000-00007B190000}"/>
    <cellStyle name="Currency 2 6 2 3 6 9" xfId="6524" xr:uid="{00000000-0005-0000-0000-00007C190000}"/>
    <cellStyle name="Currency 2 6 2 3 6 9 2" xfId="6525" xr:uid="{00000000-0005-0000-0000-00007D190000}"/>
    <cellStyle name="Currency 2 6 2 3 7" xfId="6526" xr:uid="{00000000-0005-0000-0000-00007E190000}"/>
    <cellStyle name="Currency 2 6 2 3 7 2" xfId="6527" xr:uid="{00000000-0005-0000-0000-00007F190000}"/>
    <cellStyle name="Currency 2 6 2 3 7 3" xfId="6528" xr:uid="{00000000-0005-0000-0000-000080190000}"/>
    <cellStyle name="Currency 2 6 2 3 8" xfId="6529" xr:uid="{00000000-0005-0000-0000-000081190000}"/>
    <cellStyle name="Currency 2 6 2 3 8 2" xfId="6530" xr:uid="{00000000-0005-0000-0000-000082190000}"/>
    <cellStyle name="Currency 2 6 2 3 8 2 2" xfId="6531" xr:uid="{00000000-0005-0000-0000-000083190000}"/>
    <cellStyle name="Currency 2 6 2 3 8 3" xfId="6532" xr:uid="{00000000-0005-0000-0000-000084190000}"/>
    <cellStyle name="Currency 2 6 2 3 8 4" xfId="6533" xr:uid="{00000000-0005-0000-0000-000085190000}"/>
    <cellStyle name="Currency 2 6 2 3 9" xfId="6534" xr:uid="{00000000-0005-0000-0000-000086190000}"/>
    <cellStyle name="Currency 2 6 2 3 9 2" xfId="6535" xr:uid="{00000000-0005-0000-0000-000087190000}"/>
    <cellStyle name="Currency 2 6 2 3 9 2 2" xfId="6536" xr:uid="{00000000-0005-0000-0000-000088190000}"/>
    <cellStyle name="Currency 2 6 2 3 9 3" xfId="6537" xr:uid="{00000000-0005-0000-0000-000089190000}"/>
    <cellStyle name="Currency 2 6 2 4" xfId="6538" xr:uid="{00000000-0005-0000-0000-00008A190000}"/>
    <cellStyle name="Currency 2 6 2 4 2" xfId="6539" xr:uid="{00000000-0005-0000-0000-00008B190000}"/>
    <cellStyle name="Currency 2 6 2 4 2 10" xfId="6540" xr:uid="{00000000-0005-0000-0000-00008C190000}"/>
    <cellStyle name="Currency 2 6 2 4 2 2" xfId="6541" xr:uid="{00000000-0005-0000-0000-00008D190000}"/>
    <cellStyle name="Currency 2 6 2 4 2 2 2" xfId="6542" xr:uid="{00000000-0005-0000-0000-00008E190000}"/>
    <cellStyle name="Currency 2 6 2 4 2 2 3" xfId="6543" xr:uid="{00000000-0005-0000-0000-00008F190000}"/>
    <cellStyle name="Currency 2 6 2 4 2 3" xfId="6544" xr:uid="{00000000-0005-0000-0000-000090190000}"/>
    <cellStyle name="Currency 2 6 2 4 2 3 2" xfId="6545" xr:uid="{00000000-0005-0000-0000-000091190000}"/>
    <cellStyle name="Currency 2 6 2 4 2 3 3" xfId="6546" xr:uid="{00000000-0005-0000-0000-000092190000}"/>
    <cellStyle name="Currency 2 6 2 4 2 4" xfId="6547" xr:uid="{00000000-0005-0000-0000-000093190000}"/>
    <cellStyle name="Currency 2 6 2 4 2 4 2" xfId="6548" xr:uid="{00000000-0005-0000-0000-000094190000}"/>
    <cellStyle name="Currency 2 6 2 4 2 4 2 2" xfId="6549" xr:uid="{00000000-0005-0000-0000-000095190000}"/>
    <cellStyle name="Currency 2 6 2 4 2 4 3" xfId="6550" xr:uid="{00000000-0005-0000-0000-000096190000}"/>
    <cellStyle name="Currency 2 6 2 4 2 5" xfId="6551" xr:uid="{00000000-0005-0000-0000-000097190000}"/>
    <cellStyle name="Currency 2 6 2 4 2 5 2" xfId="6552" xr:uid="{00000000-0005-0000-0000-000098190000}"/>
    <cellStyle name="Currency 2 6 2 4 2 5 2 2" xfId="6553" xr:uid="{00000000-0005-0000-0000-000099190000}"/>
    <cellStyle name="Currency 2 6 2 4 2 5 3" xfId="6554" xr:uid="{00000000-0005-0000-0000-00009A190000}"/>
    <cellStyle name="Currency 2 6 2 4 2 6" xfId="6555" xr:uid="{00000000-0005-0000-0000-00009B190000}"/>
    <cellStyle name="Currency 2 6 2 4 2 6 2" xfId="6556" xr:uid="{00000000-0005-0000-0000-00009C190000}"/>
    <cellStyle name="Currency 2 6 2 4 2 6 2 2" xfId="6557" xr:uid="{00000000-0005-0000-0000-00009D190000}"/>
    <cellStyle name="Currency 2 6 2 4 2 6 3" xfId="6558" xr:uid="{00000000-0005-0000-0000-00009E190000}"/>
    <cellStyle name="Currency 2 6 2 4 2 7" xfId="6559" xr:uid="{00000000-0005-0000-0000-00009F190000}"/>
    <cellStyle name="Currency 2 6 2 4 2 7 2" xfId="6560" xr:uid="{00000000-0005-0000-0000-0000A0190000}"/>
    <cellStyle name="Currency 2 6 2 4 2 8" xfId="6561" xr:uid="{00000000-0005-0000-0000-0000A1190000}"/>
    <cellStyle name="Currency 2 6 2 4 2 8 2" xfId="6562" xr:uid="{00000000-0005-0000-0000-0000A2190000}"/>
    <cellStyle name="Currency 2 6 2 4 2 9" xfId="6563" xr:uid="{00000000-0005-0000-0000-0000A3190000}"/>
    <cellStyle name="Currency 2 6 2 4 3" xfId="6564" xr:uid="{00000000-0005-0000-0000-0000A4190000}"/>
    <cellStyle name="Currency 2 6 2 4 3 10" xfId="6565" xr:uid="{00000000-0005-0000-0000-0000A5190000}"/>
    <cellStyle name="Currency 2 6 2 4 3 2" xfId="6566" xr:uid="{00000000-0005-0000-0000-0000A6190000}"/>
    <cellStyle name="Currency 2 6 2 4 3 2 2" xfId="6567" xr:uid="{00000000-0005-0000-0000-0000A7190000}"/>
    <cellStyle name="Currency 2 6 2 4 3 2 3" xfId="6568" xr:uid="{00000000-0005-0000-0000-0000A8190000}"/>
    <cellStyle name="Currency 2 6 2 4 3 3" xfId="6569" xr:uid="{00000000-0005-0000-0000-0000A9190000}"/>
    <cellStyle name="Currency 2 6 2 4 3 3 2" xfId="6570" xr:uid="{00000000-0005-0000-0000-0000AA190000}"/>
    <cellStyle name="Currency 2 6 2 4 3 3 3" xfId="6571" xr:uid="{00000000-0005-0000-0000-0000AB190000}"/>
    <cellStyle name="Currency 2 6 2 4 3 4" xfId="6572" xr:uid="{00000000-0005-0000-0000-0000AC190000}"/>
    <cellStyle name="Currency 2 6 2 4 3 4 2" xfId="6573" xr:uid="{00000000-0005-0000-0000-0000AD190000}"/>
    <cellStyle name="Currency 2 6 2 4 3 4 2 2" xfId="6574" xr:uid="{00000000-0005-0000-0000-0000AE190000}"/>
    <cellStyle name="Currency 2 6 2 4 3 4 3" xfId="6575" xr:uid="{00000000-0005-0000-0000-0000AF190000}"/>
    <cellStyle name="Currency 2 6 2 4 3 5" xfId="6576" xr:uid="{00000000-0005-0000-0000-0000B0190000}"/>
    <cellStyle name="Currency 2 6 2 4 3 5 2" xfId="6577" xr:uid="{00000000-0005-0000-0000-0000B1190000}"/>
    <cellStyle name="Currency 2 6 2 4 3 5 2 2" xfId="6578" xr:uid="{00000000-0005-0000-0000-0000B2190000}"/>
    <cellStyle name="Currency 2 6 2 4 3 5 3" xfId="6579" xr:uid="{00000000-0005-0000-0000-0000B3190000}"/>
    <cellStyle name="Currency 2 6 2 4 3 6" xfId="6580" xr:uid="{00000000-0005-0000-0000-0000B4190000}"/>
    <cellStyle name="Currency 2 6 2 4 3 6 2" xfId="6581" xr:uid="{00000000-0005-0000-0000-0000B5190000}"/>
    <cellStyle name="Currency 2 6 2 4 3 6 2 2" xfId="6582" xr:uid="{00000000-0005-0000-0000-0000B6190000}"/>
    <cellStyle name="Currency 2 6 2 4 3 6 3" xfId="6583" xr:uid="{00000000-0005-0000-0000-0000B7190000}"/>
    <cellStyle name="Currency 2 6 2 4 3 7" xfId="6584" xr:uid="{00000000-0005-0000-0000-0000B8190000}"/>
    <cellStyle name="Currency 2 6 2 4 3 7 2" xfId="6585" xr:uid="{00000000-0005-0000-0000-0000B9190000}"/>
    <cellStyle name="Currency 2 6 2 4 3 8" xfId="6586" xr:uid="{00000000-0005-0000-0000-0000BA190000}"/>
    <cellStyle name="Currency 2 6 2 4 3 8 2" xfId="6587" xr:uid="{00000000-0005-0000-0000-0000BB190000}"/>
    <cellStyle name="Currency 2 6 2 4 3 9" xfId="6588" xr:uid="{00000000-0005-0000-0000-0000BC190000}"/>
    <cellStyle name="Currency 2 6 2 4 4" xfId="6589" xr:uid="{00000000-0005-0000-0000-0000BD190000}"/>
    <cellStyle name="Currency 2 6 2 4 4 10" xfId="6590" xr:uid="{00000000-0005-0000-0000-0000BE190000}"/>
    <cellStyle name="Currency 2 6 2 4 4 2" xfId="6591" xr:uid="{00000000-0005-0000-0000-0000BF190000}"/>
    <cellStyle name="Currency 2 6 2 4 4 3" xfId="6592" xr:uid="{00000000-0005-0000-0000-0000C0190000}"/>
    <cellStyle name="Currency 2 6 2 4 4 3 2" xfId="6593" xr:uid="{00000000-0005-0000-0000-0000C1190000}"/>
    <cellStyle name="Currency 2 6 2 4 4 3 2 2" xfId="6594" xr:uid="{00000000-0005-0000-0000-0000C2190000}"/>
    <cellStyle name="Currency 2 6 2 4 4 3 3" xfId="6595" xr:uid="{00000000-0005-0000-0000-0000C3190000}"/>
    <cellStyle name="Currency 2 6 2 4 4 4" xfId="6596" xr:uid="{00000000-0005-0000-0000-0000C4190000}"/>
    <cellStyle name="Currency 2 6 2 4 4 4 2" xfId="6597" xr:uid="{00000000-0005-0000-0000-0000C5190000}"/>
    <cellStyle name="Currency 2 6 2 4 4 4 2 2" xfId="6598" xr:uid="{00000000-0005-0000-0000-0000C6190000}"/>
    <cellStyle name="Currency 2 6 2 4 4 4 3" xfId="6599" xr:uid="{00000000-0005-0000-0000-0000C7190000}"/>
    <cellStyle name="Currency 2 6 2 4 4 5" xfId="6600" xr:uid="{00000000-0005-0000-0000-0000C8190000}"/>
    <cellStyle name="Currency 2 6 2 4 4 5 2" xfId="6601" xr:uid="{00000000-0005-0000-0000-0000C9190000}"/>
    <cellStyle name="Currency 2 6 2 4 4 5 2 2" xfId="6602" xr:uid="{00000000-0005-0000-0000-0000CA190000}"/>
    <cellStyle name="Currency 2 6 2 4 4 5 3" xfId="6603" xr:uid="{00000000-0005-0000-0000-0000CB190000}"/>
    <cellStyle name="Currency 2 6 2 4 4 6" xfId="6604" xr:uid="{00000000-0005-0000-0000-0000CC190000}"/>
    <cellStyle name="Currency 2 6 2 4 4 6 2" xfId="6605" xr:uid="{00000000-0005-0000-0000-0000CD190000}"/>
    <cellStyle name="Currency 2 6 2 4 4 7" xfId="6606" xr:uid="{00000000-0005-0000-0000-0000CE190000}"/>
    <cellStyle name="Currency 2 6 2 4 4 7 2" xfId="6607" xr:uid="{00000000-0005-0000-0000-0000CF190000}"/>
    <cellStyle name="Currency 2 6 2 4 4 8" xfId="6608" xr:uid="{00000000-0005-0000-0000-0000D0190000}"/>
    <cellStyle name="Currency 2 6 2 4 4 9" xfId="6609" xr:uid="{00000000-0005-0000-0000-0000D1190000}"/>
    <cellStyle name="Currency 2 6 2 4 5" xfId="6610" xr:uid="{00000000-0005-0000-0000-0000D2190000}"/>
    <cellStyle name="Currency 2 6 2 4 5 2" xfId="6611" xr:uid="{00000000-0005-0000-0000-0000D3190000}"/>
    <cellStyle name="Currency 2 6 2 4 5 3" xfId="6612" xr:uid="{00000000-0005-0000-0000-0000D4190000}"/>
    <cellStyle name="Currency 2 6 2 4 5 4" xfId="6613" xr:uid="{00000000-0005-0000-0000-0000D5190000}"/>
    <cellStyle name="Currency 2 6 2 4 6" xfId="6614" xr:uid="{00000000-0005-0000-0000-0000D6190000}"/>
    <cellStyle name="Currency 2 6 2 4 6 2" xfId="6615" xr:uid="{00000000-0005-0000-0000-0000D7190000}"/>
    <cellStyle name="Currency 2 6 2 4 6 2 2" xfId="6616" xr:uid="{00000000-0005-0000-0000-0000D8190000}"/>
    <cellStyle name="Currency 2 6 2 4 6 2 2 2" xfId="6617" xr:uid="{00000000-0005-0000-0000-0000D9190000}"/>
    <cellStyle name="Currency 2 6 2 4 6 2 3" xfId="6618" xr:uid="{00000000-0005-0000-0000-0000DA190000}"/>
    <cellStyle name="Currency 2 6 2 4 6 3" xfId="6619" xr:uid="{00000000-0005-0000-0000-0000DB190000}"/>
    <cellStyle name="Currency 2 6 2 4 6 3 2" xfId="6620" xr:uid="{00000000-0005-0000-0000-0000DC190000}"/>
    <cellStyle name="Currency 2 6 2 4 6 3 2 2" xfId="6621" xr:uid="{00000000-0005-0000-0000-0000DD190000}"/>
    <cellStyle name="Currency 2 6 2 4 6 3 3" xfId="6622" xr:uid="{00000000-0005-0000-0000-0000DE190000}"/>
    <cellStyle name="Currency 2 6 2 4 6 4" xfId="6623" xr:uid="{00000000-0005-0000-0000-0000DF190000}"/>
    <cellStyle name="Currency 2 6 2 4 6 4 2" xfId="6624" xr:uid="{00000000-0005-0000-0000-0000E0190000}"/>
    <cellStyle name="Currency 2 6 2 4 6 4 2 2" xfId="6625" xr:uid="{00000000-0005-0000-0000-0000E1190000}"/>
    <cellStyle name="Currency 2 6 2 4 6 4 3" xfId="6626" xr:uid="{00000000-0005-0000-0000-0000E2190000}"/>
    <cellStyle name="Currency 2 6 2 4 6 5" xfId="6627" xr:uid="{00000000-0005-0000-0000-0000E3190000}"/>
    <cellStyle name="Currency 2 6 2 4 6 5 2" xfId="6628" xr:uid="{00000000-0005-0000-0000-0000E4190000}"/>
    <cellStyle name="Currency 2 6 2 4 6 6" xfId="6629" xr:uid="{00000000-0005-0000-0000-0000E5190000}"/>
    <cellStyle name="Currency 2 6 2 4 6 6 2" xfId="6630" xr:uid="{00000000-0005-0000-0000-0000E6190000}"/>
    <cellStyle name="Currency 2 6 2 4 6 7" xfId="6631" xr:uid="{00000000-0005-0000-0000-0000E7190000}"/>
    <cellStyle name="Currency 2 6 2 4 7" xfId="6632" xr:uid="{00000000-0005-0000-0000-0000E8190000}"/>
    <cellStyle name="Currency 2 6 2 4 7 2" xfId="6633" xr:uid="{00000000-0005-0000-0000-0000E9190000}"/>
    <cellStyle name="Currency 2 6 2 4 7 2 2" xfId="6634" xr:uid="{00000000-0005-0000-0000-0000EA190000}"/>
    <cellStyle name="Currency 2 6 2 4 7 3" xfId="6635" xr:uid="{00000000-0005-0000-0000-0000EB190000}"/>
    <cellStyle name="Currency 2 6 2 4 8" xfId="6636" xr:uid="{00000000-0005-0000-0000-0000EC190000}"/>
    <cellStyle name="Currency 2 6 2 4 8 2" xfId="6637" xr:uid="{00000000-0005-0000-0000-0000ED190000}"/>
    <cellStyle name="Currency 2 6 2 4 8 2 2" xfId="6638" xr:uid="{00000000-0005-0000-0000-0000EE190000}"/>
    <cellStyle name="Currency 2 6 2 4 8 3" xfId="6639" xr:uid="{00000000-0005-0000-0000-0000EF190000}"/>
    <cellStyle name="Currency 2 6 2 4 9" xfId="6640" xr:uid="{00000000-0005-0000-0000-0000F0190000}"/>
    <cellStyle name="Currency 2 6 2 5" xfId="6641" xr:uid="{00000000-0005-0000-0000-0000F1190000}"/>
    <cellStyle name="Currency 2 6 2 5 10" xfId="6642" xr:uid="{00000000-0005-0000-0000-0000F2190000}"/>
    <cellStyle name="Currency 2 6 2 5 11" xfId="6643" xr:uid="{00000000-0005-0000-0000-0000F3190000}"/>
    <cellStyle name="Currency 2 6 2 5 12" xfId="6644" xr:uid="{00000000-0005-0000-0000-0000F4190000}"/>
    <cellStyle name="Currency 2 6 2 5 13" xfId="6645" xr:uid="{00000000-0005-0000-0000-0000F5190000}"/>
    <cellStyle name="Currency 2 6 2 5 2" xfId="6646" xr:uid="{00000000-0005-0000-0000-0000F6190000}"/>
    <cellStyle name="Currency 2 6 2 5 2 10" xfId="6647" xr:uid="{00000000-0005-0000-0000-0000F7190000}"/>
    <cellStyle name="Currency 2 6 2 5 2 2" xfId="6648" xr:uid="{00000000-0005-0000-0000-0000F8190000}"/>
    <cellStyle name="Currency 2 6 2 5 2 2 2" xfId="6649" xr:uid="{00000000-0005-0000-0000-0000F9190000}"/>
    <cellStyle name="Currency 2 6 2 5 2 2 3" xfId="6650" xr:uid="{00000000-0005-0000-0000-0000FA190000}"/>
    <cellStyle name="Currency 2 6 2 5 2 3" xfId="6651" xr:uid="{00000000-0005-0000-0000-0000FB190000}"/>
    <cellStyle name="Currency 2 6 2 5 2 3 2" xfId="6652" xr:uid="{00000000-0005-0000-0000-0000FC190000}"/>
    <cellStyle name="Currency 2 6 2 5 2 3 3" xfId="6653" xr:uid="{00000000-0005-0000-0000-0000FD190000}"/>
    <cellStyle name="Currency 2 6 2 5 2 3 4" xfId="6654" xr:uid="{00000000-0005-0000-0000-0000FE190000}"/>
    <cellStyle name="Currency 2 6 2 5 2 4" xfId="6655" xr:uid="{00000000-0005-0000-0000-0000FF190000}"/>
    <cellStyle name="Currency 2 6 2 5 2 4 2" xfId="6656" xr:uid="{00000000-0005-0000-0000-0000001A0000}"/>
    <cellStyle name="Currency 2 6 2 5 2 4 2 2" xfId="6657" xr:uid="{00000000-0005-0000-0000-0000011A0000}"/>
    <cellStyle name="Currency 2 6 2 5 2 4 3" xfId="6658" xr:uid="{00000000-0005-0000-0000-0000021A0000}"/>
    <cellStyle name="Currency 2 6 2 5 2 5" xfId="6659" xr:uid="{00000000-0005-0000-0000-0000031A0000}"/>
    <cellStyle name="Currency 2 6 2 5 2 5 2" xfId="6660" xr:uid="{00000000-0005-0000-0000-0000041A0000}"/>
    <cellStyle name="Currency 2 6 2 5 2 5 2 2" xfId="6661" xr:uid="{00000000-0005-0000-0000-0000051A0000}"/>
    <cellStyle name="Currency 2 6 2 5 2 5 3" xfId="6662" xr:uid="{00000000-0005-0000-0000-0000061A0000}"/>
    <cellStyle name="Currency 2 6 2 5 2 6" xfId="6663" xr:uid="{00000000-0005-0000-0000-0000071A0000}"/>
    <cellStyle name="Currency 2 6 2 5 2 6 2" xfId="6664" xr:uid="{00000000-0005-0000-0000-0000081A0000}"/>
    <cellStyle name="Currency 2 6 2 5 2 6 2 2" xfId="6665" xr:uid="{00000000-0005-0000-0000-0000091A0000}"/>
    <cellStyle name="Currency 2 6 2 5 2 6 3" xfId="6666" xr:uid="{00000000-0005-0000-0000-00000A1A0000}"/>
    <cellStyle name="Currency 2 6 2 5 2 7" xfId="6667" xr:uid="{00000000-0005-0000-0000-00000B1A0000}"/>
    <cellStyle name="Currency 2 6 2 5 2 7 2" xfId="6668" xr:uid="{00000000-0005-0000-0000-00000C1A0000}"/>
    <cellStyle name="Currency 2 6 2 5 2 8" xfId="6669" xr:uid="{00000000-0005-0000-0000-00000D1A0000}"/>
    <cellStyle name="Currency 2 6 2 5 2 8 2" xfId="6670" xr:uid="{00000000-0005-0000-0000-00000E1A0000}"/>
    <cellStyle name="Currency 2 6 2 5 2 9" xfId="6671" xr:uid="{00000000-0005-0000-0000-00000F1A0000}"/>
    <cellStyle name="Currency 2 6 2 5 3" xfId="6672" xr:uid="{00000000-0005-0000-0000-0000101A0000}"/>
    <cellStyle name="Currency 2 6 2 5 3 2" xfId="6673" xr:uid="{00000000-0005-0000-0000-0000111A0000}"/>
    <cellStyle name="Currency 2 6 2 5 3 2 2" xfId="6674" xr:uid="{00000000-0005-0000-0000-0000121A0000}"/>
    <cellStyle name="Currency 2 6 2 5 3 2 3" xfId="6675" xr:uid="{00000000-0005-0000-0000-0000131A0000}"/>
    <cellStyle name="Currency 2 6 2 5 3 3" xfId="6676" xr:uid="{00000000-0005-0000-0000-0000141A0000}"/>
    <cellStyle name="Currency 2 6 2 5 4" xfId="6677" xr:uid="{00000000-0005-0000-0000-0000151A0000}"/>
    <cellStyle name="Currency 2 6 2 5 4 2" xfId="6678" xr:uid="{00000000-0005-0000-0000-0000161A0000}"/>
    <cellStyle name="Currency 2 6 2 5 4 3" xfId="6679" xr:uid="{00000000-0005-0000-0000-0000171A0000}"/>
    <cellStyle name="Currency 2 6 2 5 4 4" xfId="6680" xr:uid="{00000000-0005-0000-0000-0000181A0000}"/>
    <cellStyle name="Currency 2 6 2 5 5" xfId="6681" xr:uid="{00000000-0005-0000-0000-0000191A0000}"/>
    <cellStyle name="Currency 2 6 2 5 5 2" xfId="6682" xr:uid="{00000000-0005-0000-0000-00001A1A0000}"/>
    <cellStyle name="Currency 2 6 2 5 5 2 2" xfId="6683" xr:uid="{00000000-0005-0000-0000-00001B1A0000}"/>
    <cellStyle name="Currency 2 6 2 5 5 3" xfId="6684" xr:uid="{00000000-0005-0000-0000-00001C1A0000}"/>
    <cellStyle name="Currency 2 6 2 5 6" xfId="6685" xr:uid="{00000000-0005-0000-0000-00001D1A0000}"/>
    <cellStyle name="Currency 2 6 2 5 6 2" xfId="6686" xr:uid="{00000000-0005-0000-0000-00001E1A0000}"/>
    <cellStyle name="Currency 2 6 2 5 6 2 2" xfId="6687" xr:uid="{00000000-0005-0000-0000-00001F1A0000}"/>
    <cellStyle name="Currency 2 6 2 5 6 3" xfId="6688" xr:uid="{00000000-0005-0000-0000-0000201A0000}"/>
    <cellStyle name="Currency 2 6 2 5 7" xfId="6689" xr:uid="{00000000-0005-0000-0000-0000211A0000}"/>
    <cellStyle name="Currency 2 6 2 5 7 2" xfId="6690" xr:uid="{00000000-0005-0000-0000-0000221A0000}"/>
    <cellStyle name="Currency 2 6 2 5 7 2 2" xfId="6691" xr:uid="{00000000-0005-0000-0000-0000231A0000}"/>
    <cellStyle name="Currency 2 6 2 5 7 3" xfId="6692" xr:uid="{00000000-0005-0000-0000-0000241A0000}"/>
    <cellStyle name="Currency 2 6 2 5 8" xfId="6693" xr:uid="{00000000-0005-0000-0000-0000251A0000}"/>
    <cellStyle name="Currency 2 6 2 5 8 2" xfId="6694" xr:uid="{00000000-0005-0000-0000-0000261A0000}"/>
    <cellStyle name="Currency 2 6 2 5 9" xfId="6695" xr:uid="{00000000-0005-0000-0000-0000271A0000}"/>
    <cellStyle name="Currency 2 6 2 5 9 2" xfId="6696" xr:uid="{00000000-0005-0000-0000-0000281A0000}"/>
    <cellStyle name="Currency 2 6 2 6" xfId="6697" xr:uid="{00000000-0005-0000-0000-0000291A0000}"/>
    <cellStyle name="Currency 2 6 2 6 2" xfId="6698" xr:uid="{00000000-0005-0000-0000-00002A1A0000}"/>
    <cellStyle name="Currency 2 6 2 6 2 10" xfId="6699" xr:uid="{00000000-0005-0000-0000-00002B1A0000}"/>
    <cellStyle name="Currency 2 6 2 6 2 11" xfId="6700" xr:uid="{00000000-0005-0000-0000-00002C1A0000}"/>
    <cellStyle name="Currency 2 6 2 6 2 2" xfId="6701" xr:uid="{00000000-0005-0000-0000-00002D1A0000}"/>
    <cellStyle name="Currency 2 6 2 6 2 2 2" xfId="6702" xr:uid="{00000000-0005-0000-0000-00002E1A0000}"/>
    <cellStyle name="Currency 2 6 2 6 2 2 3" xfId="6703" xr:uid="{00000000-0005-0000-0000-00002F1A0000}"/>
    <cellStyle name="Currency 2 6 2 6 2 3" xfId="6704" xr:uid="{00000000-0005-0000-0000-0000301A0000}"/>
    <cellStyle name="Currency 2 6 2 6 2 3 2" xfId="6705" xr:uid="{00000000-0005-0000-0000-0000311A0000}"/>
    <cellStyle name="Currency 2 6 2 6 2 3 3" xfId="6706" xr:uid="{00000000-0005-0000-0000-0000321A0000}"/>
    <cellStyle name="Currency 2 6 2 6 2 4" xfId="6707" xr:uid="{00000000-0005-0000-0000-0000331A0000}"/>
    <cellStyle name="Currency 2 6 2 6 2 4 2" xfId="6708" xr:uid="{00000000-0005-0000-0000-0000341A0000}"/>
    <cellStyle name="Currency 2 6 2 6 2 4 2 2" xfId="6709" xr:uid="{00000000-0005-0000-0000-0000351A0000}"/>
    <cellStyle name="Currency 2 6 2 6 2 4 3" xfId="6710" xr:uid="{00000000-0005-0000-0000-0000361A0000}"/>
    <cellStyle name="Currency 2 6 2 6 2 5" xfId="6711" xr:uid="{00000000-0005-0000-0000-0000371A0000}"/>
    <cellStyle name="Currency 2 6 2 6 2 5 2" xfId="6712" xr:uid="{00000000-0005-0000-0000-0000381A0000}"/>
    <cellStyle name="Currency 2 6 2 6 2 5 2 2" xfId="6713" xr:uid="{00000000-0005-0000-0000-0000391A0000}"/>
    <cellStyle name="Currency 2 6 2 6 2 5 3" xfId="6714" xr:uid="{00000000-0005-0000-0000-00003A1A0000}"/>
    <cellStyle name="Currency 2 6 2 6 2 6" xfId="6715" xr:uid="{00000000-0005-0000-0000-00003B1A0000}"/>
    <cellStyle name="Currency 2 6 2 6 2 6 2" xfId="6716" xr:uid="{00000000-0005-0000-0000-00003C1A0000}"/>
    <cellStyle name="Currency 2 6 2 6 2 6 2 2" xfId="6717" xr:uid="{00000000-0005-0000-0000-00003D1A0000}"/>
    <cellStyle name="Currency 2 6 2 6 2 6 3" xfId="6718" xr:uid="{00000000-0005-0000-0000-00003E1A0000}"/>
    <cellStyle name="Currency 2 6 2 6 2 7" xfId="6719" xr:uid="{00000000-0005-0000-0000-00003F1A0000}"/>
    <cellStyle name="Currency 2 6 2 6 2 7 2" xfId="6720" xr:uid="{00000000-0005-0000-0000-0000401A0000}"/>
    <cellStyle name="Currency 2 6 2 6 2 8" xfId="6721" xr:uid="{00000000-0005-0000-0000-0000411A0000}"/>
    <cellStyle name="Currency 2 6 2 6 2 8 2" xfId="6722" xr:uid="{00000000-0005-0000-0000-0000421A0000}"/>
    <cellStyle name="Currency 2 6 2 6 2 9" xfId="6723" xr:uid="{00000000-0005-0000-0000-0000431A0000}"/>
    <cellStyle name="Currency 2 6 2 6 3" xfId="6724" xr:uid="{00000000-0005-0000-0000-0000441A0000}"/>
    <cellStyle name="Currency 2 6 2 6 3 2" xfId="6725" xr:uid="{00000000-0005-0000-0000-0000451A0000}"/>
    <cellStyle name="Currency 2 6 2 6 3 2 2" xfId="6726" xr:uid="{00000000-0005-0000-0000-0000461A0000}"/>
    <cellStyle name="Currency 2 6 2 6 3 2 3" xfId="6727" xr:uid="{00000000-0005-0000-0000-0000471A0000}"/>
    <cellStyle name="Currency 2 6 2 6 3 3" xfId="6728" xr:uid="{00000000-0005-0000-0000-0000481A0000}"/>
    <cellStyle name="Currency 2 6 2 6 4" xfId="6729" xr:uid="{00000000-0005-0000-0000-0000491A0000}"/>
    <cellStyle name="Currency 2 6 2 6 4 2" xfId="6730" xr:uid="{00000000-0005-0000-0000-00004A1A0000}"/>
    <cellStyle name="Currency 2 6 2 6 4 2 2" xfId="6731" xr:uid="{00000000-0005-0000-0000-00004B1A0000}"/>
    <cellStyle name="Currency 2 6 2 6 4 3" xfId="6732" xr:uid="{00000000-0005-0000-0000-00004C1A0000}"/>
    <cellStyle name="Currency 2 6 2 6 4 4" xfId="6733" xr:uid="{00000000-0005-0000-0000-00004D1A0000}"/>
    <cellStyle name="Currency 2 6 2 6 5" xfId="6734" xr:uid="{00000000-0005-0000-0000-00004E1A0000}"/>
    <cellStyle name="Currency 2 6 2 6 5 2" xfId="6735" xr:uid="{00000000-0005-0000-0000-00004F1A0000}"/>
    <cellStyle name="Currency 2 6 2 6 5 2 2" xfId="6736" xr:uid="{00000000-0005-0000-0000-0000501A0000}"/>
    <cellStyle name="Currency 2 6 2 6 5 3" xfId="6737" xr:uid="{00000000-0005-0000-0000-0000511A0000}"/>
    <cellStyle name="Currency 2 6 2 6 6" xfId="6738" xr:uid="{00000000-0005-0000-0000-0000521A0000}"/>
    <cellStyle name="Currency 2 6 2 6 7" xfId="6739" xr:uid="{00000000-0005-0000-0000-0000531A0000}"/>
    <cellStyle name="Currency 2 6 2 7" xfId="6740" xr:uid="{00000000-0005-0000-0000-0000541A0000}"/>
    <cellStyle name="Currency 2 6 2 7 10" xfId="6741" xr:uid="{00000000-0005-0000-0000-0000551A0000}"/>
    <cellStyle name="Currency 2 6 2 7 2" xfId="6742" xr:uid="{00000000-0005-0000-0000-0000561A0000}"/>
    <cellStyle name="Currency 2 6 2 7 2 2" xfId="6743" xr:uid="{00000000-0005-0000-0000-0000571A0000}"/>
    <cellStyle name="Currency 2 6 2 7 2 3" xfId="6744" xr:uid="{00000000-0005-0000-0000-0000581A0000}"/>
    <cellStyle name="Currency 2 6 2 7 3" xfId="6745" xr:uid="{00000000-0005-0000-0000-0000591A0000}"/>
    <cellStyle name="Currency 2 6 2 7 3 2" xfId="6746" xr:uid="{00000000-0005-0000-0000-00005A1A0000}"/>
    <cellStyle name="Currency 2 6 2 7 3 3" xfId="6747" xr:uid="{00000000-0005-0000-0000-00005B1A0000}"/>
    <cellStyle name="Currency 2 6 2 7 4" xfId="6748" xr:uid="{00000000-0005-0000-0000-00005C1A0000}"/>
    <cellStyle name="Currency 2 6 2 7 4 2" xfId="6749" xr:uid="{00000000-0005-0000-0000-00005D1A0000}"/>
    <cellStyle name="Currency 2 6 2 7 4 2 2" xfId="6750" xr:uid="{00000000-0005-0000-0000-00005E1A0000}"/>
    <cellStyle name="Currency 2 6 2 7 4 3" xfId="6751" xr:uid="{00000000-0005-0000-0000-00005F1A0000}"/>
    <cellStyle name="Currency 2 6 2 7 5" xfId="6752" xr:uid="{00000000-0005-0000-0000-0000601A0000}"/>
    <cellStyle name="Currency 2 6 2 7 5 2" xfId="6753" xr:uid="{00000000-0005-0000-0000-0000611A0000}"/>
    <cellStyle name="Currency 2 6 2 7 5 2 2" xfId="6754" xr:uid="{00000000-0005-0000-0000-0000621A0000}"/>
    <cellStyle name="Currency 2 6 2 7 5 3" xfId="6755" xr:uid="{00000000-0005-0000-0000-0000631A0000}"/>
    <cellStyle name="Currency 2 6 2 7 6" xfId="6756" xr:uid="{00000000-0005-0000-0000-0000641A0000}"/>
    <cellStyle name="Currency 2 6 2 7 6 2" xfId="6757" xr:uid="{00000000-0005-0000-0000-0000651A0000}"/>
    <cellStyle name="Currency 2 6 2 7 6 2 2" xfId="6758" xr:uid="{00000000-0005-0000-0000-0000661A0000}"/>
    <cellStyle name="Currency 2 6 2 7 6 3" xfId="6759" xr:uid="{00000000-0005-0000-0000-0000671A0000}"/>
    <cellStyle name="Currency 2 6 2 7 7" xfId="6760" xr:uid="{00000000-0005-0000-0000-0000681A0000}"/>
    <cellStyle name="Currency 2 6 2 7 7 2" xfId="6761" xr:uid="{00000000-0005-0000-0000-0000691A0000}"/>
    <cellStyle name="Currency 2 6 2 7 8" xfId="6762" xr:uid="{00000000-0005-0000-0000-00006A1A0000}"/>
    <cellStyle name="Currency 2 6 2 7 8 2" xfId="6763" xr:uid="{00000000-0005-0000-0000-00006B1A0000}"/>
    <cellStyle name="Currency 2 6 2 7 9" xfId="6764" xr:uid="{00000000-0005-0000-0000-00006C1A0000}"/>
    <cellStyle name="Currency 2 6 2 8" xfId="6765" xr:uid="{00000000-0005-0000-0000-00006D1A0000}"/>
    <cellStyle name="Currency 2 6 2 8 10" xfId="6766" xr:uid="{00000000-0005-0000-0000-00006E1A0000}"/>
    <cellStyle name="Currency 2 6 2 8 11" xfId="6767" xr:uid="{00000000-0005-0000-0000-00006F1A0000}"/>
    <cellStyle name="Currency 2 6 2 8 12" xfId="6768" xr:uid="{00000000-0005-0000-0000-0000701A0000}"/>
    <cellStyle name="Currency 2 6 2 8 2" xfId="6769" xr:uid="{00000000-0005-0000-0000-0000711A0000}"/>
    <cellStyle name="Currency 2 6 2 8 2 2" xfId="6770" xr:uid="{00000000-0005-0000-0000-0000721A0000}"/>
    <cellStyle name="Currency 2 6 2 8 2 3" xfId="6771" xr:uid="{00000000-0005-0000-0000-0000731A0000}"/>
    <cellStyle name="Currency 2 6 2 8 3" xfId="6772" xr:uid="{00000000-0005-0000-0000-0000741A0000}"/>
    <cellStyle name="Currency 2 6 2 8 3 2" xfId="6773" xr:uid="{00000000-0005-0000-0000-0000751A0000}"/>
    <cellStyle name="Currency 2 6 2 8 3 3" xfId="6774" xr:uid="{00000000-0005-0000-0000-0000761A0000}"/>
    <cellStyle name="Currency 2 6 2 8 4" xfId="6775" xr:uid="{00000000-0005-0000-0000-0000771A0000}"/>
    <cellStyle name="Currency 2 6 2 8 5" xfId="6776" xr:uid="{00000000-0005-0000-0000-0000781A0000}"/>
    <cellStyle name="Currency 2 6 2 8 5 2" xfId="6777" xr:uid="{00000000-0005-0000-0000-0000791A0000}"/>
    <cellStyle name="Currency 2 6 2 8 5 2 2" xfId="6778" xr:uid="{00000000-0005-0000-0000-00007A1A0000}"/>
    <cellStyle name="Currency 2 6 2 8 5 3" xfId="6779" xr:uid="{00000000-0005-0000-0000-00007B1A0000}"/>
    <cellStyle name="Currency 2 6 2 8 6" xfId="6780" xr:uid="{00000000-0005-0000-0000-00007C1A0000}"/>
    <cellStyle name="Currency 2 6 2 8 6 2" xfId="6781" xr:uid="{00000000-0005-0000-0000-00007D1A0000}"/>
    <cellStyle name="Currency 2 6 2 8 6 2 2" xfId="6782" xr:uid="{00000000-0005-0000-0000-00007E1A0000}"/>
    <cellStyle name="Currency 2 6 2 8 6 3" xfId="6783" xr:uid="{00000000-0005-0000-0000-00007F1A0000}"/>
    <cellStyle name="Currency 2 6 2 8 7" xfId="6784" xr:uid="{00000000-0005-0000-0000-0000801A0000}"/>
    <cellStyle name="Currency 2 6 2 8 7 2" xfId="6785" xr:uid="{00000000-0005-0000-0000-0000811A0000}"/>
    <cellStyle name="Currency 2 6 2 8 7 2 2" xfId="6786" xr:uid="{00000000-0005-0000-0000-0000821A0000}"/>
    <cellStyle name="Currency 2 6 2 8 7 3" xfId="6787" xr:uid="{00000000-0005-0000-0000-0000831A0000}"/>
    <cellStyle name="Currency 2 6 2 8 8" xfId="6788" xr:uid="{00000000-0005-0000-0000-0000841A0000}"/>
    <cellStyle name="Currency 2 6 2 8 8 2" xfId="6789" xr:uid="{00000000-0005-0000-0000-0000851A0000}"/>
    <cellStyle name="Currency 2 6 2 8 9" xfId="6790" xr:uid="{00000000-0005-0000-0000-0000861A0000}"/>
    <cellStyle name="Currency 2 6 2 8 9 2" xfId="6791" xr:uid="{00000000-0005-0000-0000-0000871A0000}"/>
    <cellStyle name="Currency 2 6 2 9" xfId="6792" xr:uid="{00000000-0005-0000-0000-0000881A0000}"/>
    <cellStyle name="Currency 2 6 2 9 2" xfId="6793" xr:uid="{00000000-0005-0000-0000-0000891A0000}"/>
    <cellStyle name="Currency 2 6 2 9 3" xfId="6794" xr:uid="{00000000-0005-0000-0000-00008A1A0000}"/>
    <cellStyle name="Currency 2 6 20" xfId="6795" xr:uid="{00000000-0005-0000-0000-00008B1A0000}"/>
    <cellStyle name="Currency 2 6 3" xfId="6796" xr:uid="{00000000-0005-0000-0000-00008C1A0000}"/>
    <cellStyle name="Currency 2 6 3 10" xfId="6797" xr:uid="{00000000-0005-0000-0000-00008D1A0000}"/>
    <cellStyle name="Currency 2 6 3 10 2" xfId="6798" xr:uid="{00000000-0005-0000-0000-00008E1A0000}"/>
    <cellStyle name="Currency 2 6 3 10 2 2" xfId="6799" xr:uid="{00000000-0005-0000-0000-00008F1A0000}"/>
    <cellStyle name="Currency 2 6 3 10 3" xfId="6800" xr:uid="{00000000-0005-0000-0000-0000901A0000}"/>
    <cellStyle name="Currency 2 6 3 10 4" xfId="6801" xr:uid="{00000000-0005-0000-0000-0000911A0000}"/>
    <cellStyle name="Currency 2 6 3 11" xfId="6802" xr:uid="{00000000-0005-0000-0000-0000921A0000}"/>
    <cellStyle name="Currency 2 6 3 11 2" xfId="6803" xr:uid="{00000000-0005-0000-0000-0000931A0000}"/>
    <cellStyle name="Currency 2 6 3 11 2 2" xfId="6804" xr:uid="{00000000-0005-0000-0000-0000941A0000}"/>
    <cellStyle name="Currency 2 6 3 11 3" xfId="6805" xr:uid="{00000000-0005-0000-0000-0000951A0000}"/>
    <cellStyle name="Currency 2 6 3 12" xfId="6806" xr:uid="{00000000-0005-0000-0000-0000961A0000}"/>
    <cellStyle name="Currency 2 6 3 12 2" xfId="6807" xr:uid="{00000000-0005-0000-0000-0000971A0000}"/>
    <cellStyle name="Currency 2 6 3 12 2 2" xfId="6808" xr:uid="{00000000-0005-0000-0000-0000981A0000}"/>
    <cellStyle name="Currency 2 6 3 12 3" xfId="6809" xr:uid="{00000000-0005-0000-0000-0000991A0000}"/>
    <cellStyle name="Currency 2 6 3 13" xfId="6810" xr:uid="{00000000-0005-0000-0000-00009A1A0000}"/>
    <cellStyle name="Currency 2 6 3 13 2" xfId="6811" xr:uid="{00000000-0005-0000-0000-00009B1A0000}"/>
    <cellStyle name="Currency 2 6 3 14" xfId="6812" xr:uid="{00000000-0005-0000-0000-00009C1A0000}"/>
    <cellStyle name="Currency 2 6 3 14 2" xfId="6813" xr:uid="{00000000-0005-0000-0000-00009D1A0000}"/>
    <cellStyle name="Currency 2 6 3 15" xfId="6814" xr:uid="{00000000-0005-0000-0000-00009E1A0000}"/>
    <cellStyle name="Currency 2 6 3 16" xfId="6815" xr:uid="{00000000-0005-0000-0000-00009F1A0000}"/>
    <cellStyle name="Currency 2 6 3 17" xfId="6816" xr:uid="{00000000-0005-0000-0000-0000A01A0000}"/>
    <cellStyle name="Currency 2 6 3 18" xfId="6817" xr:uid="{00000000-0005-0000-0000-0000A11A0000}"/>
    <cellStyle name="Currency 2 6 3 2" xfId="6818" xr:uid="{00000000-0005-0000-0000-0000A21A0000}"/>
    <cellStyle name="Currency 2 6 3 2 10" xfId="6819" xr:uid="{00000000-0005-0000-0000-0000A31A0000}"/>
    <cellStyle name="Currency 2 6 3 2 10 2" xfId="6820" xr:uid="{00000000-0005-0000-0000-0000A41A0000}"/>
    <cellStyle name="Currency 2 6 3 2 10 2 2" xfId="6821" xr:uid="{00000000-0005-0000-0000-0000A51A0000}"/>
    <cellStyle name="Currency 2 6 3 2 10 3" xfId="6822" xr:uid="{00000000-0005-0000-0000-0000A61A0000}"/>
    <cellStyle name="Currency 2 6 3 2 11" xfId="6823" xr:uid="{00000000-0005-0000-0000-0000A71A0000}"/>
    <cellStyle name="Currency 2 6 3 2 11 2" xfId="6824" xr:uid="{00000000-0005-0000-0000-0000A81A0000}"/>
    <cellStyle name="Currency 2 6 3 2 12" xfId="6825" xr:uid="{00000000-0005-0000-0000-0000A91A0000}"/>
    <cellStyle name="Currency 2 6 3 2 12 2" xfId="6826" xr:uid="{00000000-0005-0000-0000-0000AA1A0000}"/>
    <cellStyle name="Currency 2 6 3 2 13" xfId="6827" xr:uid="{00000000-0005-0000-0000-0000AB1A0000}"/>
    <cellStyle name="Currency 2 6 3 2 14" xfId="6828" xr:uid="{00000000-0005-0000-0000-0000AC1A0000}"/>
    <cellStyle name="Currency 2 6 3 2 15" xfId="6829" xr:uid="{00000000-0005-0000-0000-0000AD1A0000}"/>
    <cellStyle name="Currency 2 6 3 2 16" xfId="6830" xr:uid="{00000000-0005-0000-0000-0000AE1A0000}"/>
    <cellStyle name="Currency 2 6 3 2 2" xfId="6831" xr:uid="{00000000-0005-0000-0000-0000AF1A0000}"/>
    <cellStyle name="Currency 2 6 3 2 2 2" xfId="6832" xr:uid="{00000000-0005-0000-0000-0000B01A0000}"/>
    <cellStyle name="Currency 2 6 3 2 2 2 10" xfId="6833" xr:uid="{00000000-0005-0000-0000-0000B11A0000}"/>
    <cellStyle name="Currency 2 6 3 2 2 2 2" xfId="6834" xr:uid="{00000000-0005-0000-0000-0000B21A0000}"/>
    <cellStyle name="Currency 2 6 3 2 2 2 2 2" xfId="6835" xr:uid="{00000000-0005-0000-0000-0000B31A0000}"/>
    <cellStyle name="Currency 2 6 3 2 2 2 2 3" xfId="6836" xr:uid="{00000000-0005-0000-0000-0000B41A0000}"/>
    <cellStyle name="Currency 2 6 3 2 2 2 3" xfId="6837" xr:uid="{00000000-0005-0000-0000-0000B51A0000}"/>
    <cellStyle name="Currency 2 6 3 2 2 2 3 2" xfId="6838" xr:uid="{00000000-0005-0000-0000-0000B61A0000}"/>
    <cellStyle name="Currency 2 6 3 2 2 2 3 3" xfId="6839" xr:uid="{00000000-0005-0000-0000-0000B71A0000}"/>
    <cellStyle name="Currency 2 6 3 2 2 2 4" xfId="6840" xr:uid="{00000000-0005-0000-0000-0000B81A0000}"/>
    <cellStyle name="Currency 2 6 3 2 2 2 4 2" xfId="6841" xr:uid="{00000000-0005-0000-0000-0000B91A0000}"/>
    <cellStyle name="Currency 2 6 3 2 2 2 4 2 2" xfId="6842" xr:uid="{00000000-0005-0000-0000-0000BA1A0000}"/>
    <cellStyle name="Currency 2 6 3 2 2 2 4 3" xfId="6843" xr:uid="{00000000-0005-0000-0000-0000BB1A0000}"/>
    <cellStyle name="Currency 2 6 3 2 2 2 5" xfId="6844" xr:uid="{00000000-0005-0000-0000-0000BC1A0000}"/>
    <cellStyle name="Currency 2 6 3 2 2 2 5 2" xfId="6845" xr:uid="{00000000-0005-0000-0000-0000BD1A0000}"/>
    <cellStyle name="Currency 2 6 3 2 2 2 5 2 2" xfId="6846" xr:uid="{00000000-0005-0000-0000-0000BE1A0000}"/>
    <cellStyle name="Currency 2 6 3 2 2 2 5 3" xfId="6847" xr:uid="{00000000-0005-0000-0000-0000BF1A0000}"/>
    <cellStyle name="Currency 2 6 3 2 2 2 6" xfId="6848" xr:uid="{00000000-0005-0000-0000-0000C01A0000}"/>
    <cellStyle name="Currency 2 6 3 2 2 2 6 2" xfId="6849" xr:uid="{00000000-0005-0000-0000-0000C11A0000}"/>
    <cellStyle name="Currency 2 6 3 2 2 2 6 2 2" xfId="6850" xr:uid="{00000000-0005-0000-0000-0000C21A0000}"/>
    <cellStyle name="Currency 2 6 3 2 2 2 6 3" xfId="6851" xr:uid="{00000000-0005-0000-0000-0000C31A0000}"/>
    <cellStyle name="Currency 2 6 3 2 2 2 7" xfId="6852" xr:uid="{00000000-0005-0000-0000-0000C41A0000}"/>
    <cellStyle name="Currency 2 6 3 2 2 2 7 2" xfId="6853" xr:uid="{00000000-0005-0000-0000-0000C51A0000}"/>
    <cellStyle name="Currency 2 6 3 2 2 2 8" xfId="6854" xr:uid="{00000000-0005-0000-0000-0000C61A0000}"/>
    <cellStyle name="Currency 2 6 3 2 2 2 8 2" xfId="6855" xr:uid="{00000000-0005-0000-0000-0000C71A0000}"/>
    <cellStyle name="Currency 2 6 3 2 2 2 9" xfId="6856" xr:uid="{00000000-0005-0000-0000-0000C81A0000}"/>
    <cellStyle name="Currency 2 6 3 2 2 3" xfId="6857" xr:uid="{00000000-0005-0000-0000-0000C91A0000}"/>
    <cellStyle name="Currency 2 6 3 2 2 3 10" xfId="6858" xr:uid="{00000000-0005-0000-0000-0000CA1A0000}"/>
    <cellStyle name="Currency 2 6 3 2 2 3 2" xfId="6859" xr:uid="{00000000-0005-0000-0000-0000CB1A0000}"/>
    <cellStyle name="Currency 2 6 3 2 2 3 2 2" xfId="6860" xr:uid="{00000000-0005-0000-0000-0000CC1A0000}"/>
    <cellStyle name="Currency 2 6 3 2 2 3 2 3" xfId="6861" xr:uid="{00000000-0005-0000-0000-0000CD1A0000}"/>
    <cellStyle name="Currency 2 6 3 2 2 3 3" xfId="6862" xr:uid="{00000000-0005-0000-0000-0000CE1A0000}"/>
    <cellStyle name="Currency 2 6 3 2 2 3 3 2" xfId="6863" xr:uid="{00000000-0005-0000-0000-0000CF1A0000}"/>
    <cellStyle name="Currency 2 6 3 2 2 3 3 3" xfId="6864" xr:uid="{00000000-0005-0000-0000-0000D01A0000}"/>
    <cellStyle name="Currency 2 6 3 2 2 3 4" xfId="6865" xr:uid="{00000000-0005-0000-0000-0000D11A0000}"/>
    <cellStyle name="Currency 2 6 3 2 2 3 4 2" xfId="6866" xr:uid="{00000000-0005-0000-0000-0000D21A0000}"/>
    <cellStyle name="Currency 2 6 3 2 2 3 4 2 2" xfId="6867" xr:uid="{00000000-0005-0000-0000-0000D31A0000}"/>
    <cellStyle name="Currency 2 6 3 2 2 3 4 3" xfId="6868" xr:uid="{00000000-0005-0000-0000-0000D41A0000}"/>
    <cellStyle name="Currency 2 6 3 2 2 3 5" xfId="6869" xr:uid="{00000000-0005-0000-0000-0000D51A0000}"/>
    <cellStyle name="Currency 2 6 3 2 2 3 5 2" xfId="6870" xr:uid="{00000000-0005-0000-0000-0000D61A0000}"/>
    <cellStyle name="Currency 2 6 3 2 2 3 5 2 2" xfId="6871" xr:uid="{00000000-0005-0000-0000-0000D71A0000}"/>
    <cellStyle name="Currency 2 6 3 2 2 3 5 3" xfId="6872" xr:uid="{00000000-0005-0000-0000-0000D81A0000}"/>
    <cellStyle name="Currency 2 6 3 2 2 3 6" xfId="6873" xr:uid="{00000000-0005-0000-0000-0000D91A0000}"/>
    <cellStyle name="Currency 2 6 3 2 2 3 6 2" xfId="6874" xr:uid="{00000000-0005-0000-0000-0000DA1A0000}"/>
    <cellStyle name="Currency 2 6 3 2 2 3 6 2 2" xfId="6875" xr:uid="{00000000-0005-0000-0000-0000DB1A0000}"/>
    <cellStyle name="Currency 2 6 3 2 2 3 6 3" xfId="6876" xr:uid="{00000000-0005-0000-0000-0000DC1A0000}"/>
    <cellStyle name="Currency 2 6 3 2 2 3 7" xfId="6877" xr:uid="{00000000-0005-0000-0000-0000DD1A0000}"/>
    <cellStyle name="Currency 2 6 3 2 2 3 7 2" xfId="6878" xr:uid="{00000000-0005-0000-0000-0000DE1A0000}"/>
    <cellStyle name="Currency 2 6 3 2 2 3 8" xfId="6879" xr:uid="{00000000-0005-0000-0000-0000DF1A0000}"/>
    <cellStyle name="Currency 2 6 3 2 2 3 8 2" xfId="6880" xr:uid="{00000000-0005-0000-0000-0000E01A0000}"/>
    <cellStyle name="Currency 2 6 3 2 2 3 9" xfId="6881" xr:uid="{00000000-0005-0000-0000-0000E11A0000}"/>
    <cellStyle name="Currency 2 6 3 2 2 4" xfId="6882" xr:uid="{00000000-0005-0000-0000-0000E21A0000}"/>
    <cellStyle name="Currency 2 6 3 2 2 4 10" xfId="6883" xr:uid="{00000000-0005-0000-0000-0000E31A0000}"/>
    <cellStyle name="Currency 2 6 3 2 2 4 2" xfId="6884" xr:uid="{00000000-0005-0000-0000-0000E41A0000}"/>
    <cellStyle name="Currency 2 6 3 2 2 4 3" xfId="6885" xr:uid="{00000000-0005-0000-0000-0000E51A0000}"/>
    <cellStyle name="Currency 2 6 3 2 2 4 3 2" xfId="6886" xr:uid="{00000000-0005-0000-0000-0000E61A0000}"/>
    <cellStyle name="Currency 2 6 3 2 2 4 3 2 2" xfId="6887" xr:uid="{00000000-0005-0000-0000-0000E71A0000}"/>
    <cellStyle name="Currency 2 6 3 2 2 4 3 3" xfId="6888" xr:uid="{00000000-0005-0000-0000-0000E81A0000}"/>
    <cellStyle name="Currency 2 6 3 2 2 4 4" xfId="6889" xr:uid="{00000000-0005-0000-0000-0000E91A0000}"/>
    <cellStyle name="Currency 2 6 3 2 2 4 4 2" xfId="6890" xr:uid="{00000000-0005-0000-0000-0000EA1A0000}"/>
    <cellStyle name="Currency 2 6 3 2 2 4 4 2 2" xfId="6891" xr:uid="{00000000-0005-0000-0000-0000EB1A0000}"/>
    <cellStyle name="Currency 2 6 3 2 2 4 4 3" xfId="6892" xr:uid="{00000000-0005-0000-0000-0000EC1A0000}"/>
    <cellStyle name="Currency 2 6 3 2 2 4 5" xfId="6893" xr:uid="{00000000-0005-0000-0000-0000ED1A0000}"/>
    <cellStyle name="Currency 2 6 3 2 2 4 5 2" xfId="6894" xr:uid="{00000000-0005-0000-0000-0000EE1A0000}"/>
    <cellStyle name="Currency 2 6 3 2 2 4 5 2 2" xfId="6895" xr:uid="{00000000-0005-0000-0000-0000EF1A0000}"/>
    <cellStyle name="Currency 2 6 3 2 2 4 5 3" xfId="6896" xr:uid="{00000000-0005-0000-0000-0000F01A0000}"/>
    <cellStyle name="Currency 2 6 3 2 2 4 6" xfId="6897" xr:uid="{00000000-0005-0000-0000-0000F11A0000}"/>
    <cellStyle name="Currency 2 6 3 2 2 4 6 2" xfId="6898" xr:uid="{00000000-0005-0000-0000-0000F21A0000}"/>
    <cellStyle name="Currency 2 6 3 2 2 4 7" xfId="6899" xr:uid="{00000000-0005-0000-0000-0000F31A0000}"/>
    <cellStyle name="Currency 2 6 3 2 2 4 7 2" xfId="6900" xr:uid="{00000000-0005-0000-0000-0000F41A0000}"/>
    <cellStyle name="Currency 2 6 3 2 2 4 8" xfId="6901" xr:uid="{00000000-0005-0000-0000-0000F51A0000}"/>
    <cellStyle name="Currency 2 6 3 2 2 4 9" xfId="6902" xr:uid="{00000000-0005-0000-0000-0000F61A0000}"/>
    <cellStyle name="Currency 2 6 3 2 2 5" xfId="6903" xr:uid="{00000000-0005-0000-0000-0000F71A0000}"/>
    <cellStyle name="Currency 2 6 3 2 2 5 2" xfId="6904" xr:uid="{00000000-0005-0000-0000-0000F81A0000}"/>
    <cellStyle name="Currency 2 6 3 2 2 5 3" xfId="6905" xr:uid="{00000000-0005-0000-0000-0000F91A0000}"/>
    <cellStyle name="Currency 2 6 3 2 2 5 4" xfId="6906" xr:uid="{00000000-0005-0000-0000-0000FA1A0000}"/>
    <cellStyle name="Currency 2 6 3 2 2 6" xfId="6907" xr:uid="{00000000-0005-0000-0000-0000FB1A0000}"/>
    <cellStyle name="Currency 2 6 3 2 2 6 2" xfId="6908" xr:uid="{00000000-0005-0000-0000-0000FC1A0000}"/>
    <cellStyle name="Currency 2 6 3 2 2 6 2 2" xfId="6909" xr:uid="{00000000-0005-0000-0000-0000FD1A0000}"/>
    <cellStyle name="Currency 2 6 3 2 2 6 2 2 2" xfId="6910" xr:uid="{00000000-0005-0000-0000-0000FE1A0000}"/>
    <cellStyle name="Currency 2 6 3 2 2 6 2 3" xfId="6911" xr:uid="{00000000-0005-0000-0000-0000FF1A0000}"/>
    <cellStyle name="Currency 2 6 3 2 2 6 3" xfId="6912" xr:uid="{00000000-0005-0000-0000-0000001B0000}"/>
    <cellStyle name="Currency 2 6 3 2 2 6 3 2" xfId="6913" xr:uid="{00000000-0005-0000-0000-0000011B0000}"/>
    <cellStyle name="Currency 2 6 3 2 2 6 3 2 2" xfId="6914" xr:uid="{00000000-0005-0000-0000-0000021B0000}"/>
    <cellStyle name="Currency 2 6 3 2 2 6 3 3" xfId="6915" xr:uid="{00000000-0005-0000-0000-0000031B0000}"/>
    <cellStyle name="Currency 2 6 3 2 2 6 4" xfId="6916" xr:uid="{00000000-0005-0000-0000-0000041B0000}"/>
    <cellStyle name="Currency 2 6 3 2 2 6 4 2" xfId="6917" xr:uid="{00000000-0005-0000-0000-0000051B0000}"/>
    <cellStyle name="Currency 2 6 3 2 2 6 4 2 2" xfId="6918" xr:uid="{00000000-0005-0000-0000-0000061B0000}"/>
    <cellStyle name="Currency 2 6 3 2 2 6 4 3" xfId="6919" xr:uid="{00000000-0005-0000-0000-0000071B0000}"/>
    <cellStyle name="Currency 2 6 3 2 2 6 5" xfId="6920" xr:uid="{00000000-0005-0000-0000-0000081B0000}"/>
    <cellStyle name="Currency 2 6 3 2 2 6 5 2" xfId="6921" xr:uid="{00000000-0005-0000-0000-0000091B0000}"/>
    <cellStyle name="Currency 2 6 3 2 2 6 6" xfId="6922" xr:uid="{00000000-0005-0000-0000-00000A1B0000}"/>
    <cellStyle name="Currency 2 6 3 2 2 6 6 2" xfId="6923" xr:uid="{00000000-0005-0000-0000-00000B1B0000}"/>
    <cellStyle name="Currency 2 6 3 2 2 6 7" xfId="6924" xr:uid="{00000000-0005-0000-0000-00000C1B0000}"/>
    <cellStyle name="Currency 2 6 3 2 2 7" xfId="6925" xr:uid="{00000000-0005-0000-0000-00000D1B0000}"/>
    <cellStyle name="Currency 2 6 3 2 2 7 2" xfId="6926" xr:uid="{00000000-0005-0000-0000-00000E1B0000}"/>
    <cellStyle name="Currency 2 6 3 2 2 7 2 2" xfId="6927" xr:uid="{00000000-0005-0000-0000-00000F1B0000}"/>
    <cellStyle name="Currency 2 6 3 2 2 7 3" xfId="6928" xr:uid="{00000000-0005-0000-0000-0000101B0000}"/>
    <cellStyle name="Currency 2 6 3 2 2 8" xfId="6929" xr:uid="{00000000-0005-0000-0000-0000111B0000}"/>
    <cellStyle name="Currency 2 6 3 2 2 8 2" xfId="6930" xr:uid="{00000000-0005-0000-0000-0000121B0000}"/>
    <cellStyle name="Currency 2 6 3 2 2 8 2 2" xfId="6931" xr:uid="{00000000-0005-0000-0000-0000131B0000}"/>
    <cellStyle name="Currency 2 6 3 2 2 8 3" xfId="6932" xr:uid="{00000000-0005-0000-0000-0000141B0000}"/>
    <cellStyle name="Currency 2 6 3 2 2 9" xfId="6933" xr:uid="{00000000-0005-0000-0000-0000151B0000}"/>
    <cellStyle name="Currency 2 6 3 2 3" xfId="6934" xr:uid="{00000000-0005-0000-0000-0000161B0000}"/>
    <cellStyle name="Currency 2 6 3 2 3 10" xfId="6935" xr:uid="{00000000-0005-0000-0000-0000171B0000}"/>
    <cellStyle name="Currency 2 6 3 2 3 11" xfId="6936" xr:uid="{00000000-0005-0000-0000-0000181B0000}"/>
    <cellStyle name="Currency 2 6 3 2 3 12" xfId="6937" xr:uid="{00000000-0005-0000-0000-0000191B0000}"/>
    <cellStyle name="Currency 2 6 3 2 3 13" xfId="6938" xr:uid="{00000000-0005-0000-0000-00001A1B0000}"/>
    <cellStyle name="Currency 2 6 3 2 3 2" xfId="6939" xr:uid="{00000000-0005-0000-0000-00001B1B0000}"/>
    <cellStyle name="Currency 2 6 3 2 3 2 10" xfId="6940" xr:uid="{00000000-0005-0000-0000-00001C1B0000}"/>
    <cellStyle name="Currency 2 6 3 2 3 2 2" xfId="6941" xr:uid="{00000000-0005-0000-0000-00001D1B0000}"/>
    <cellStyle name="Currency 2 6 3 2 3 2 2 2" xfId="6942" xr:uid="{00000000-0005-0000-0000-00001E1B0000}"/>
    <cellStyle name="Currency 2 6 3 2 3 2 2 3" xfId="6943" xr:uid="{00000000-0005-0000-0000-00001F1B0000}"/>
    <cellStyle name="Currency 2 6 3 2 3 2 3" xfId="6944" xr:uid="{00000000-0005-0000-0000-0000201B0000}"/>
    <cellStyle name="Currency 2 6 3 2 3 2 3 2" xfId="6945" xr:uid="{00000000-0005-0000-0000-0000211B0000}"/>
    <cellStyle name="Currency 2 6 3 2 3 2 3 3" xfId="6946" xr:uid="{00000000-0005-0000-0000-0000221B0000}"/>
    <cellStyle name="Currency 2 6 3 2 3 2 3 4" xfId="6947" xr:uid="{00000000-0005-0000-0000-0000231B0000}"/>
    <cellStyle name="Currency 2 6 3 2 3 2 4" xfId="6948" xr:uid="{00000000-0005-0000-0000-0000241B0000}"/>
    <cellStyle name="Currency 2 6 3 2 3 2 4 2" xfId="6949" xr:uid="{00000000-0005-0000-0000-0000251B0000}"/>
    <cellStyle name="Currency 2 6 3 2 3 2 4 2 2" xfId="6950" xr:uid="{00000000-0005-0000-0000-0000261B0000}"/>
    <cellStyle name="Currency 2 6 3 2 3 2 4 3" xfId="6951" xr:uid="{00000000-0005-0000-0000-0000271B0000}"/>
    <cellStyle name="Currency 2 6 3 2 3 2 5" xfId="6952" xr:uid="{00000000-0005-0000-0000-0000281B0000}"/>
    <cellStyle name="Currency 2 6 3 2 3 2 5 2" xfId="6953" xr:uid="{00000000-0005-0000-0000-0000291B0000}"/>
    <cellStyle name="Currency 2 6 3 2 3 2 5 2 2" xfId="6954" xr:uid="{00000000-0005-0000-0000-00002A1B0000}"/>
    <cellStyle name="Currency 2 6 3 2 3 2 5 3" xfId="6955" xr:uid="{00000000-0005-0000-0000-00002B1B0000}"/>
    <cellStyle name="Currency 2 6 3 2 3 2 6" xfId="6956" xr:uid="{00000000-0005-0000-0000-00002C1B0000}"/>
    <cellStyle name="Currency 2 6 3 2 3 2 6 2" xfId="6957" xr:uid="{00000000-0005-0000-0000-00002D1B0000}"/>
    <cellStyle name="Currency 2 6 3 2 3 2 6 2 2" xfId="6958" xr:uid="{00000000-0005-0000-0000-00002E1B0000}"/>
    <cellStyle name="Currency 2 6 3 2 3 2 6 3" xfId="6959" xr:uid="{00000000-0005-0000-0000-00002F1B0000}"/>
    <cellStyle name="Currency 2 6 3 2 3 2 7" xfId="6960" xr:uid="{00000000-0005-0000-0000-0000301B0000}"/>
    <cellStyle name="Currency 2 6 3 2 3 2 7 2" xfId="6961" xr:uid="{00000000-0005-0000-0000-0000311B0000}"/>
    <cellStyle name="Currency 2 6 3 2 3 2 8" xfId="6962" xr:uid="{00000000-0005-0000-0000-0000321B0000}"/>
    <cellStyle name="Currency 2 6 3 2 3 2 8 2" xfId="6963" xr:uid="{00000000-0005-0000-0000-0000331B0000}"/>
    <cellStyle name="Currency 2 6 3 2 3 2 9" xfId="6964" xr:uid="{00000000-0005-0000-0000-0000341B0000}"/>
    <cellStyle name="Currency 2 6 3 2 3 3" xfId="6965" xr:uid="{00000000-0005-0000-0000-0000351B0000}"/>
    <cellStyle name="Currency 2 6 3 2 3 3 2" xfId="6966" xr:uid="{00000000-0005-0000-0000-0000361B0000}"/>
    <cellStyle name="Currency 2 6 3 2 3 3 2 2" xfId="6967" xr:uid="{00000000-0005-0000-0000-0000371B0000}"/>
    <cellStyle name="Currency 2 6 3 2 3 3 2 3" xfId="6968" xr:uid="{00000000-0005-0000-0000-0000381B0000}"/>
    <cellStyle name="Currency 2 6 3 2 3 3 3" xfId="6969" xr:uid="{00000000-0005-0000-0000-0000391B0000}"/>
    <cellStyle name="Currency 2 6 3 2 3 4" xfId="6970" xr:uid="{00000000-0005-0000-0000-00003A1B0000}"/>
    <cellStyle name="Currency 2 6 3 2 3 4 2" xfId="6971" xr:uid="{00000000-0005-0000-0000-00003B1B0000}"/>
    <cellStyle name="Currency 2 6 3 2 3 4 3" xfId="6972" xr:uid="{00000000-0005-0000-0000-00003C1B0000}"/>
    <cellStyle name="Currency 2 6 3 2 3 4 4" xfId="6973" xr:uid="{00000000-0005-0000-0000-00003D1B0000}"/>
    <cellStyle name="Currency 2 6 3 2 3 5" xfId="6974" xr:uid="{00000000-0005-0000-0000-00003E1B0000}"/>
    <cellStyle name="Currency 2 6 3 2 3 5 2" xfId="6975" xr:uid="{00000000-0005-0000-0000-00003F1B0000}"/>
    <cellStyle name="Currency 2 6 3 2 3 5 2 2" xfId="6976" xr:uid="{00000000-0005-0000-0000-0000401B0000}"/>
    <cellStyle name="Currency 2 6 3 2 3 5 3" xfId="6977" xr:uid="{00000000-0005-0000-0000-0000411B0000}"/>
    <cellStyle name="Currency 2 6 3 2 3 6" xfId="6978" xr:uid="{00000000-0005-0000-0000-0000421B0000}"/>
    <cellStyle name="Currency 2 6 3 2 3 6 2" xfId="6979" xr:uid="{00000000-0005-0000-0000-0000431B0000}"/>
    <cellStyle name="Currency 2 6 3 2 3 6 2 2" xfId="6980" xr:uid="{00000000-0005-0000-0000-0000441B0000}"/>
    <cellStyle name="Currency 2 6 3 2 3 6 3" xfId="6981" xr:uid="{00000000-0005-0000-0000-0000451B0000}"/>
    <cellStyle name="Currency 2 6 3 2 3 7" xfId="6982" xr:uid="{00000000-0005-0000-0000-0000461B0000}"/>
    <cellStyle name="Currency 2 6 3 2 3 7 2" xfId="6983" xr:uid="{00000000-0005-0000-0000-0000471B0000}"/>
    <cellStyle name="Currency 2 6 3 2 3 7 2 2" xfId="6984" xr:uid="{00000000-0005-0000-0000-0000481B0000}"/>
    <cellStyle name="Currency 2 6 3 2 3 7 3" xfId="6985" xr:uid="{00000000-0005-0000-0000-0000491B0000}"/>
    <cellStyle name="Currency 2 6 3 2 3 8" xfId="6986" xr:uid="{00000000-0005-0000-0000-00004A1B0000}"/>
    <cellStyle name="Currency 2 6 3 2 3 8 2" xfId="6987" xr:uid="{00000000-0005-0000-0000-00004B1B0000}"/>
    <cellStyle name="Currency 2 6 3 2 3 9" xfId="6988" xr:uid="{00000000-0005-0000-0000-00004C1B0000}"/>
    <cellStyle name="Currency 2 6 3 2 3 9 2" xfId="6989" xr:uid="{00000000-0005-0000-0000-00004D1B0000}"/>
    <cellStyle name="Currency 2 6 3 2 4" xfId="6990" xr:uid="{00000000-0005-0000-0000-00004E1B0000}"/>
    <cellStyle name="Currency 2 6 3 2 4 2" xfId="6991" xr:uid="{00000000-0005-0000-0000-00004F1B0000}"/>
    <cellStyle name="Currency 2 6 3 2 4 2 10" xfId="6992" xr:uid="{00000000-0005-0000-0000-0000501B0000}"/>
    <cellStyle name="Currency 2 6 3 2 4 2 11" xfId="6993" xr:uid="{00000000-0005-0000-0000-0000511B0000}"/>
    <cellStyle name="Currency 2 6 3 2 4 2 2" xfId="6994" xr:uid="{00000000-0005-0000-0000-0000521B0000}"/>
    <cellStyle name="Currency 2 6 3 2 4 2 2 2" xfId="6995" xr:uid="{00000000-0005-0000-0000-0000531B0000}"/>
    <cellStyle name="Currency 2 6 3 2 4 2 2 3" xfId="6996" xr:uid="{00000000-0005-0000-0000-0000541B0000}"/>
    <cellStyle name="Currency 2 6 3 2 4 2 3" xfId="6997" xr:uid="{00000000-0005-0000-0000-0000551B0000}"/>
    <cellStyle name="Currency 2 6 3 2 4 2 3 2" xfId="6998" xr:uid="{00000000-0005-0000-0000-0000561B0000}"/>
    <cellStyle name="Currency 2 6 3 2 4 2 3 3" xfId="6999" xr:uid="{00000000-0005-0000-0000-0000571B0000}"/>
    <cellStyle name="Currency 2 6 3 2 4 2 4" xfId="7000" xr:uid="{00000000-0005-0000-0000-0000581B0000}"/>
    <cellStyle name="Currency 2 6 3 2 4 2 4 2" xfId="7001" xr:uid="{00000000-0005-0000-0000-0000591B0000}"/>
    <cellStyle name="Currency 2 6 3 2 4 2 4 2 2" xfId="7002" xr:uid="{00000000-0005-0000-0000-00005A1B0000}"/>
    <cellStyle name="Currency 2 6 3 2 4 2 4 3" xfId="7003" xr:uid="{00000000-0005-0000-0000-00005B1B0000}"/>
    <cellStyle name="Currency 2 6 3 2 4 2 5" xfId="7004" xr:uid="{00000000-0005-0000-0000-00005C1B0000}"/>
    <cellStyle name="Currency 2 6 3 2 4 2 5 2" xfId="7005" xr:uid="{00000000-0005-0000-0000-00005D1B0000}"/>
    <cellStyle name="Currency 2 6 3 2 4 2 5 2 2" xfId="7006" xr:uid="{00000000-0005-0000-0000-00005E1B0000}"/>
    <cellStyle name="Currency 2 6 3 2 4 2 5 3" xfId="7007" xr:uid="{00000000-0005-0000-0000-00005F1B0000}"/>
    <cellStyle name="Currency 2 6 3 2 4 2 6" xfId="7008" xr:uid="{00000000-0005-0000-0000-0000601B0000}"/>
    <cellStyle name="Currency 2 6 3 2 4 2 6 2" xfId="7009" xr:uid="{00000000-0005-0000-0000-0000611B0000}"/>
    <cellStyle name="Currency 2 6 3 2 4 2 6 2 2" xfId="7010" xr:uid="{00000000-0005-0000-0000-0000621B0000}"/>
    <cellStyle name="Currency 2 6 3 2 4 2 6 3" xfId="7011" xr:uid="{00000000-0005-0000-0000-0000631B0000}"/>
    <cellStyle name="Currency 2 6 3 2 4 2 7" xfId="7012" xr:uid="{00000000-0005-0000-0000-0000641B0000}"/>
    <cellStyle name="Currency 2 6 3 2 4 2 7 2" xfId="7013" xr:uid="{00000000-0005-0000-0000-0000651B0000}"/>
    <cellStyle name="Currency 2 6 3 2 4 2 8" xfId="7014" xr:uid="{00000000-0005-0000-0000-0000661B0000}"/>
    <cellStyle name="Currency 2 6 3 2 4 2 8 2" xfId="7015" xr:uid="{00000000-0005-0000-0000-0000671B0000}"/>
    <cellStyle name="Currency 2 6 3 2 4 2 9" xfId="7016" xr:uid="{00000000-0005-0000-0000-0000681B0000}"/>
    <cellStyle name="Currency 2 6 3 2 4 3" xfId="7017" xr:uid="{00000000-0005-0000-0000-0000691B0000}"/>
    <cellStyle name="Currency 2 6 3 2 4 3 2" xfId="7018" xr:uid="{00000000-0005-0000-0000-00006A1B0000}"/>
    <cellStyle name="Currency 2 6 3 2 4 3 2 2" xfId="7019" xr:uid="{00000000-0005-0000-0000-00006B1B0000}"/>
    <cellStyle name="Currency 2 6 3 2 4 3 2 3" xfId="7020" xr:uid="{00000000-0005-0000-0000-00006C1B0000}"/>
    <cellStyle name="Currency 2 6 3 2 4 3 3" xfId="7021" xr:uid="{00000000-0005-0000-0000-00006D1B0000}"/>
    <cellStyle name="Currency 2 6 3 2 4 4" xfId="7022" xr:uid="{00000000-0005-0000-0000-00006E1B0000}"/>
    <cellStyle name="Currency 2 6 3 2 4 4 2" xfId="7023" xr:uid="{00000000-0005-0000-0000-00006F1B0000}"/>
    <cellStyle name="Currency 2 6 3 2 4 4 2 2" xfId="7024" xr:uid="{00000000-0005-0000-0000-0000701B0000}"/>
    <cellStyle name="Currency 2 6 3 2 4 4 3" xfId="7025" xr:uid="{00000000-0005-0000-0000-0000711B0000}"/>
    <cellStyle name="Currency 2 6 3 2 4 4 4" xfId="7026" xr:uid="{00000000-0005-0000-0000-0000721B0000}"/>
    <cellStyle name="Currency 2 6 3 2 4 5" xfId="7027" xr:uid="{00000000-0005-0000-0000-0000731B0000}"/>
    <cellStyle name="Currency 2 6 3 2 4 5 2" xfId="7028" xr:uid="{00000000-0005-0000-0000-0000741B0000}"/>
    <cellStyle name="Currency 2 6 3 2 4 5 2 2" xfId="7029" xr:uid="{00000000-0005-0000-0000-0000751B0000}"/>
    <cellStyle name="Currency 2 6 3 2 4 5 3" xfId="7030" xr:uid="{00000000-0005-0000-0000-0000761B0000}"/>
    <cellStyle name="Currency 2 6 3 2 4 6" xfId="7031" xr:uid="{00000000-0005-0000-0000-0000771B0000}"/>
    <cellStyle name="Currency 2 6 3 2 4 7" xfId="7032" xr:uid="{00000000-0005-0000-0000-0000781B0000}"/>
    <cellStyle name="Currency 2 6 3 2 5" xfId="7033" xr:uid="{00000000-0005-0000-0000-0000791B0000}"/>
    <cellStyle name="Currency 2 6 3 2 5 10" xfId="7034" xr:uid="{00000000-0005-0000-0000-00007A1B0000}"/>
    <cellStyle name="Currency 2 6 3 2 5 2" xfId="7035" xr:uid="{00000000-0005-0000-0000-00007B1B0000}"/>
    <cellStyle name="Currency 2 6 3 2 5 2 2" xfId="7036" xr:uid="{00000000-0005-0000-0000-00007C1B0000}"/>
    <cellStyle name="Currency 2 6 3 2 5 2 3" xfId="7037" xr:uid="{00000000-0005-0000-0000-00007D1B0000}"/>
    <cellStyle name="Currency 2 6 3 2 5 3" xfId="7038" xr:uid="{00000000-0005-0000-0000-00007E1B0000}"/>
    <cellStyle name="Currency 2 6 3 2 5 3 2" xfId="7039" xr:uid="{00000000-0005-0000-0000-00007F1B0000}"/>
    <cellStyle name="Currency 2 6 3 2 5 3 3" xfId="7040" xr:uid="{00000000-0005-0000-0000-0000801B0000}"/>
    <cellStyle name="Currency 2 6 3 2 5 4" xfId="7041" xr:uid="{00000000-0005-0000-0000-0000811B0000}"/>
    <cellStyle name="Currency 2 6 3 2 5 4 2" xfId="7042" xr:uid="{00000000-0005-0000-0000-0000821B0000}"/>
    <cellStyle name="Currency 2 6 3 2 5 4 2 2" xfId="7043" xr:uid="{00000000-0005-0000-0000-0000831B0000}"/>
    <cellStyle name="Currency 2 6 3 2 5 4 3" xfId="7044" xr:uid="{00000000-0005-0000-0000-0000841B0000}"/>
    <cellStyle name="Currency 2 6 3 2 5 5" xfId="7045" xr:uid="{00000000-0005-0000-0000-0000851B0000}"/>
    <cellStyle name="Currency 2 6 3 2 5 5 2" xfId="7046" xr:uid="{00000000-0005-0000-0000-0000861B0000}"/>
    <cellStyle name="Currency 2 6 3 2 5 5 2 2" xfId="7047" xr:uid="{00000000-0005-0000-0000-0000871B0000}"/>
    <cellStyle name="Currency 2 6 3 2 5 5 3" xfId="7048" xr:uid="{00000000-0005-0000-0000-0000881B0000}"/>
    <cellStyle name="Currency 2 6 3 2 5 6" xfId="7049" xr:uid="{00000000-0005-0000-0000-0000891B0000}"/>
    <cellStyle name="Currency 2 6 3 2 5 6 2" xfId="7050" xr:uid="{00000000-0005-0000-0000-00008A1B0000}"/>
    <cellStyle name="Currency 2 6 3 2 5 6 2 2" xfId="7051" xr:uid="{00000000-0005-0000-0000-00008B1B0000}"/>
    <cellStyle name="Currency 2 6 3 2 5 6 3" xfId="7052" xr:uid="{00000000-0005-0000-0000-00008C1B0000}"/>
    <cellStyle name="Currency 2 6 3 2 5 7" xfId="7053" xr:uid="{00000000-0005-0000-0000-00008D1B0000}"/>
    <cellStyle name="Currency 2 6 3 2 5 7 2" xfId="7054" xr:uid="{00000000-0005-0000-0000-00008E1B0000}"/>
    <cellStyle name="Currency 2 6 3 2 5 8" xfId="7055" xr:uid="{00000000-0005-0000-0000-00008F1B0000}"/>
    <cellStyle name="Currency 2 6 3 2 5 8 2" xfId="7056" xr:uid="{00000000-0005-0000-0000-0000901B0000}"/>
    <cellStyle name="Currency 2 6 3 2 5 9" xfId="7057" xr:uid="{00000000-0005-0000-0000-0000911B0000}"/>
    <cellStyle name="Currency 2 6 3 2 6" xfId="7058" xr:uid="{00000000-0005-0000-0000-0000921B0000}"/>
    <cellStyle name="Currency 2 6 3 2 6 10" xfId="7059" xr:uid="{00000000-0005-0000-0000-0000931B0000}"/>
    <cellStyle name="Currency 2 6 3 2 6 11" xfId="7060" xr:uid="{00000000-0005-0000-0000-0000941B0000}"/>
    <cellStyle name="Currency 2 6 3 2 6 12" xfId="7061" xr:uid="{00000000-0005-0000-0000-0000951B0000}"/>
    <cellStyle name="Currency 2 6 3 2 6 2" xfId="7062" xr:uid="{00000000-0005-0000-0000-0000961B0000}"/>
    <cellStyle name="Currency 2 6 3 2 6 2 2" xfId="7063" xr:uid="{00000000-0005-0000-0000-0000971B0000}"/>
    <cellStyle name="Currency 2 6 3 2 6 2 3" xfId="7064" xr:uid="{00000000-0005-0000-0000-0000981B0000}"/>
    <cellStyle name="Currency 2 6 3 2 6 3" xfId="7065" xr:uid="{00000000-0005-0000-0000-0000991B0000}"/>
    <cellStyle name="Currency 2 6 3 2 6 3 2" xfId="7066" xr:uid="{00000000-0005-0000-0000-00009A1B0000}"/>
    <cellStyle name="Currency 2 6 3 2 6 3 3" xfId="7067" xr:uid="{00000000-0005-0000-0000-00009B1B0000}"/>
    <cellStyle name="Currency 2 6 3 2 6 4" xfId="7068" xr:uid="{00000000-0005-0000-0000-00009C1B0000}"/>
    <cellStyle name="Currency 2 6 3 2 6 5" xfId="7069" xr:uid="{00000000-0005-0000-0000-00009D1B0000}"/>
    <cellStyle name="Currency 2 6 3 2 6 5 2" xfId="7070" xr:uid="{00000000-0005-0000-0000-00009E1B0000}"/>
    <cellStyle name="Currency 2 6 3 2 6 5 2 2" xfId="7071" xr:uid="{00000000-0005-0000-0000-00009F1B0000}"/>
    <cellStyle name="Currency 2 6 3 2 6 5 3" xfId="7072" xr:uid="{00000000-0005-0000-0000-0000A01B0000}"/>
    <cellStyle name="Currency 2 6 3 2 6 6" xfId="7073" xr:uid="{00000000-0005-0000-0000-0000A11B0000}"/>
    <cellStyle name="Currency 2 6 3 2 6 6 2" xfId="7074" xr:uid="{00000000-0005-0000-0000-0000A21B0000}"/>
    <cellStyle name="Currency 2 6 3 2 6 6 2 2" xfId="7075" xr:uid="{00000000-0005-0000-0000-0000A31B0000}"/>
    <cellStyle name="Currency 2 6 3 2 6 6 3" xfId="7076" xr:uid="{00000000-0005-0000-0000-0000A41B0000}"/>
    <cellStyle name="Currency 2 6 3 2 6 7" xfId="7077" xr:uid="{00000000-0005-0000-0000-0000A51B0000}"/>
    <cellStyle name="Currency 2 6 3 2 6 7 2" xfId="7078" xr:uid="{00000000-0005-0000-0000-0000A61B0000}"/>
    <cellStyle name="Currency 2 6 3 2 6 7 2 2" xfId="7079" xr:uid="{00000000-0005-0000-0000-0000A71B0000}"/>
    <cellStyle name="Currency 2 6 3 2 6 7 3" xfId="7080" xr:uid="{00000000-0005-0000-0000-0000A81B0000}"/>
    <cellStyle name="Currency 2 6 3 2 6 8" xfId="7081" xr:uid="{00000000-0005-0000-0000-0000A91B0000}"/>
    <cellStyle name="Currency 2 6 3 2 6 8 2" xfId="7082" xr:uid="{00000000-0005-0000-0000-0000AA1B0000}"/>
    <cellStyle name="Currency 2 6 3 2 6 9" xfId="7083" xr:uid="{00000000-0005-0000-0000-0000AB1B0000}"/>
    <cellStyle name="Currency 2 6 3 2 6 9 2" xfId="7084" xr:uid="{00000000-0005-0000-0000-0000AC1B0000}"/>
    <cellStyle name="Currency 2 6 3 2 7" xfId="7085" xr:uid="{00000000-0005-0000-0000-0000AD1B0000}"/>
    <cellStyle name="Currency 2 6 3 2 7 2" xfId="7086" xr:uid="{00000000-0005-0000-0000-0000AE1B0000}"/>
    <cellStyle name="Currency 2 6 3 2 7 3" xfId="7087" xr:uid="{00000000-0005-0000-0000-0000AF1B0000}"/>
    <cellStyle name="Currency 2 6 3 2 8" xfId="7088" xr:uid="{00000000-0005-0000-0000-0000B01B0000}"/>
    <cellStyle name="Currency 2 6 3 2 8 2" xfId="7089" xr:uid="{00000000-0005-0000-0000-0000B11B0000}"/>
    <cellStyle name="Currency 2 6 3 2 8 2 2" xfId="7090" xr:uid="{00000000-0005-0000-0000-0000B21B0000}"/>
    <cellStyle name="Currency 2 6 3 2 8 3" xfId="7091" xr:uid="{00000000-0005-0000-0000-0000B31B0000}"/>
    <cellStyle name="Currency 2 6 3 2 8 4" xfId="7092" xr:uid="{00000000-0005-0000-0000-0000B41B0000}"/>
    <cellStyle name="Currency 2 6 3 2 9" xfId="7093" xr:uid="{00000000-0005-0000-0000-0000B51B0000}"/>
    <cellStyle name="Currency 2 6 3 2 9 2" xfId="7094" xr:uid="{00000000-0005-0000-0000-0000B61B0000}"/>
    <cellStyle name="Currency 2 6 3 2 9 2 2" xfId="7095" xr:uid="{00000000-0005-0000-0000-0000B71B0000}"/>
    <cellStyle name="Currency 2 6 3 2 9 3" xfId="7096" xr:uid="{00000000-0005-0000-0000-0000B81B0000}"/>
    <cellStyle name="Currency 2 6 3 3" xfId="7097" xr:uid="{00000000-0005-0000-0000-0000B91B0000}"/>
    <cellStyle name="Currency 2 6 3 3 10" xfId="7098" xr:uid="{00000000-0005-0000-0000-0000BA1B0000}"/>
    <cellStyle name="Currency 2 6 3 3 10 2" xfId="7099" xr:uid="{00000000-0005-0000-0000-0000BB1B0000}"/>
    <cellStyle name="Currency 2 6 3 3 10 2 2" xfId="7100" xr:uid="{00000000-0005-0000-0000-0000BC1B0000}"/>
    <cellStyle name="Currency 2 6 3 3 10 3" xfId="7101" xr:uid="{00000000-0005-0000-0000-0000BD1B0000}"/>
    <cellStyle name="Currency 2 6 3 3 11" xfId="7102" xr:uid="{00000000-0005-0000-0000-0000BE1B0000}"/>
    <cellStyle name="Currency 2 6 3 3 11 2" xfId="7103" xr:uid="{00000000-0005-0000-0000-0000BF1B0000}"/>
    <cellStyle name="Currency 2 6 3 3 12" xfId="7104" xr:uid="{00000000-0005-0000-0000-0000C01B0000}"/>
    <cellStyle name="Currency 2 6 3 3 12 2" xfId="7105" xr:uid="{00000000-0005-0000-0000-0000C11B0000}"/>
    <cellStyle name="Currency 2 6 3 3 13" xfId="7106" xr:uid="{00000000-0005-0000-0000-0000C21B0000}"/>
    <cellStyle name="Currency 2 6 3 3 14" xfId="7107" xr:uid="{00000000-0005-0000-0000-0000C31B0000}"/>
    <cellStyle name="Currency 2 6 3 3 15" xfId="7108" xr:uid="{00000000-0005-0000-0000-0000C41B0000}"/>
    <cellStyle name="Currency 2 6 3 3 16" xfId="7109" xr:uid="{00000000-0005-0000-0000-0000C51B0000}"/>
    <cellStyle name="Currency 2 6 3 3 2" xfId="7110" xr:uid="{00000000-0005-0000-0000-0000C61B0000}"/>
    <cellStyle name="Currency 2 6 3 3 2 2" xfId="7111" xr:uid="{00000000-0005-0000-0000-0000C71B0000}"/>
    <cellStyle name="Currency 2 6 3 3 2 2 10" xfId="7112" xr:uid="{00000000-0005-0000-0000-0000C81B0000}"/>
    <cellStyle name="Currency 2 6 3 3 2 2 2" xfId="7113" xr:uid="{00000000-0005-0000-0000-0000C91B0000}"/>
    <cellStyle name="Currency 2 6 3 3 2 2 2 2" xfId="7114" xr:uid="{00000000-0005-0000-0000-0000CA1B0000}"/>
    <cellStyle name="Currency 2 6 3 3 2 2 2 3" xfId="7115" xr:uid="{00000000-0005-0000-0000-0000CB1B0000}"/>
    <cellStyle name="Currency 2 6 3 3 2 2 3" xfId="7116" xr:uid="{00000000-0005-0000-0000-0000CC1B0000}"/>
    <cellStyle name="Currency 2 6 3 3 2 2 3 2" xfId="7117" xr:uid="{00000000-0005-0000-0000-0000CD1B0000}"/>
    <cellStyle name="Currency 2 6 3 3 2 2 3 3" xfId="7118" xr:uid="{00000000-0005-0000-0000-0000CE1B0000}"/>
    <cellStyle name="Currency 2 6 3 3 2 2 4" xfId="7119" xr:uid="{00000000-0005-0000-0000-0000CF1B0000}"/>
    <cellStyle name="Currency 2 6 3 3 2 2 4 2" xfId="7120" xr:uid="{00000000-0005-0000-0000-0000D01B0000}"/>
    <cellStyle name="Currency 2 6 3 3 2 2 4 2 2" xfId="7121" xr:uid="{00000000-0005-0000-0000-0000D11B0000}"/>
    <cellStyle name="Currency 2 6 3 3 2 2 4 3" xfId="7122" xr:uid="{00000000-0005-0000-0000-0000D21B0000}"/>
    <cellStyle name="Currency 2 6 3 3 2 2 5" xfId="7123" xr:uid="{00000000-0005-0000-0000-0000D31B0000}"/>
    <cellStyle name="Currency 2 6 3 3 2 2 5 2" xfId="7124" xr:uid="{00000000-0005-0000-0000-0000D41B0000}"/>
    <cellStyle name="Currency 2 6 3 3 2 2 5 2 2" xfId="7125" xr:uid="{00000000-0005-0000-0000-0000D51B0000}"/>
    <cellStyle name="Currency 2 6 3 3 2 2 5 3" xfId="7126" xr:uid="{00000000-0005-0000-0000-0000D61B0000}"/>
    <cellStyle name="Currency 2 6 3 3 2 2 6" xfId="7127" xr:uid="{00000000-0005-0000-0000-0000D71B0000}"/>
    <cellStyle name="Currency 2 6 3 3 2 2 6 2" xfId="7128" xr:uid="{00000000-0005-0000-0000-0000D81B0000}"/>
    <cellStyle name="Currency 2 6 3 3 2 2 6 2 2" xfId="7129" xr:uid="{00000000-0005-0000-0000-0000D91B0000}"/>
    <cellStyle name="Currency 2 6 3 3 2 2 6 3" xfId="7130" xr:uid="{00000000-0005-0000-0000-0000DA1B0000}"/>
    <cellStyle name="Currency 2 6 3 3 2 2 7" xfId="7131" xr:uid="{00000000-0005-0000-0000-0000DB1B0000}"/>
    <cellStyle name="Currency 2 6 3 3 2 2 7 2" xfId="7132" xr:uid="{00000000-0005-0000-0000-0000DC1B0000}"/>
    <cellStyle name="Currency 2 6 3 3 2 2 8" xfId="7133" xr:uid="{00000000-0005-0000-0000-0000DD1B0000}"/>
    <cellStyle name="Currency 2 6 3 3 2 2 8 2" xfId="7134" xr:uid="{00000000-0005-0000-0000-0000DE1B0000}"/>
    <cellStyle name="Currency 2 6 3 3 2 2 9" xfId="7135" xr:uid="{00000000-0005-0000-0000-0000DF1B0000}"/>
    <cellStyle name="Currency 2 6 3 3 2 3" xfId="7136" xr:uid="{00000000-0005-0000-0000-0000E01B0000}"/>
    <cellStyle name="Currency 2 6 3 3 2 3 10" xfId="7137" xr:uid="{00000000-0005-0000-0000-0000E11B0000}"/>
    <cellStyle name="Currency 2 6 3 3 2 3 2" xfId="7138" xr:uid="{00000000-0005-0000-0000-0000E21B0000}"/>
    <cellStyle name="Currency 2 6 3 3 2 3 2 2" xfId="7139" xr:uid="{00000000-0005-0000-0000-0000E31B0000}"/>
    <cellStyle name="Currency 2 6 3 3 2 3 2 3" xfId="7140" xr:uid="{00000000-0005-0000-0000-0000E41B0000}"/>
    <cellStyle name="Currency 2 6 3 3 2 3 3" xfId="7141" xr:uid="{00000000-0005-0000-0000-0000E51B0000}"/>
    <cellStyle name="Currency 2 6 3 3 2 3 3 2" xfId="7142" xr:uid="{00000000-0005-0000-0000-0000E61B0000}"/>
    <cellStyle name="Currency 2 6 3 3 2 3 3 3" xfId="7143" xr:uid="{00000000-0005-0000-0000-0000E71B0000}"/>
    <cellStyle name="Currency 2 6 3 3 2 3 4" xfId="7144" xr:uid="{00000000-0005-0000-0000-0000E81B0000}"/>
    <cellStyle name="Currency 2 6 3 3 2 3 4 2" xfId="7145" xr:uid="{00000000-0005-0000-0000-0000E91B0000}"/>
    <cellStyle name="Currency 2 6 3 3 2 3 4 2 2" xfId="7146" xr:uid="{00000000-0005-0000-0000-0000EA1B0000}"/>
    <cellStyle name="Currency 2 6 3 3 2 3 4 3" xfId="7147" xr:uid="{00000000-0005-0000-0000-0000EB1B0000}"/>
    <cellStyle name="Currency 2 6 3 3 2 3 5" xfId="7148" xr:uid="{00000000-0005-0000-0000-0000EC1B0000}"/>
    <cellStyle name="Currency 2 6 3 3 2 3 5 2" xfId="7149" xr:uid="{00000000-0005-0000-0000-0000ED1B0000}"/>
    <cellStyle name="Currency 2 6 3 3 2 3 5 2 2" xfId="7150" xr:uid="{00000000-0005-0000-0000-0000EE1B0000}"/>
    <cellStyle name="Currency 2 6 3 3 2 3 5 3" xfId="7151" xr:uid="{00000000-0005-0000-0000-0000EF1B0000}"/>
    <cellStyle name="Currency 2 6 3 3 2 3 6" xfId="7152" xr:uid="{00000000-0005-0000-0000-0000F01B0000}"/>
    <cellStyle name="Currency 2 6 3 3 2 3 6 2" xfId="7153" xr:uid="{00000000-0005-0000-0000-0000F11B0000}"/>
    <cellStyle name="Currency 2 6 3 3 2 3 6 2 2" xfId="7154" xr:uid="{00000000-0005-0000-0000-0000F21B0000}"/>
    <cellStyle name="Currency 2 6 3 3 2 3 6 3" xfId="7155" xr:uid="{00000000-0005-0000-0000-0000F31B0000}"/>
    <cellStyle name="Currency 2 6 3 3 2 3 7" xfId="7156" xr:uid="{00000000-0005-0000-0000-0000F41B0000}"/>
    <cellStyle name="Currency 2 6 3 3 2 3 7 2" xfId="7157" xr:uid="{00000000-0005-0000-0000-0000F51B0000}"/>
    <cellStyle name="Currency 2 6 3 3 2 3 8" xfId="7158" xr:uid="{00000000-0005-0000-0000-0000F61B0000}"/>
    <cellStyle name="Currency 2 6 3 3 2 3 8 2" xfId="7159" xr:uid="{00000000-0005-0000-0000-0000F71B0000}"/>
    <cellStyle name="Currency 2 6 3 3 2 3 9" xfId="7160" xr:uid="{00000000-0005-0000-0000-0000F81B0000}"/>
    <cellStyle name="Currency 2 6 3 3 2 4" xfId="7161" xr:uid="{00000000-0005-0000-0000-0000F91B0000}"/>
    <cellStyle name="Currency 2 6 3 3 2 4 10" xfId="7162" xr:uid="{00000000-0005-0000-0000-0000FA1B0000}"/>
    <cellStyle name="Currency 2 6 3 3 2 4 2" xfId="7163" xr:uid="{00000000-0005-0000-0000-0000FB1B0000}"/>
    <cellStyle name="Currency 2 6 3 3 2 4 3" xfId="7164" xr:uid="{00000000-0005-0000-0000-0000FC1B0000}"/>
    <cellStyle name="Currency 2 6 3 3 2 4 3 2" xfId="7165" xr:uid="{00000000-0005-0000-0000-0000FD1B0000}"/>
    <cellStyle name="Currency 2 6 3 3 2 4 3 2 2" xfId="7166" xr:uid="{00000000-0005-0000-0000-0000FE1B0000}"/>
    <cellStyle name="Currency 2 6 3 3 2 4 3 3" xfId="7167" xr:uid="{00000000-0005-0000-0000-0000FF1B0000}"/>
    <cellStyle name="Currency 2 6 3 3 2 4 4" xfId="7168" xr:uid="{00000000-0005-0000-0000-0000001C0000}"/>
    <cellStyle name="Currency 2 6 3 3 2 4 4 2" xfId="7169" xr:uid="{00000000-0005-0000-0000-0000011C0000}"/>
    <cellStyle name="Currency 2 6 3 3 2 4 4 2 2" xfId="7170" xr:uid="{00000000-0005-0000-0000-0000021C0000}"/>
    <cellStyle name="Currency 2 6 3 3 2 4 4 3" xfId="7171" xr:uid="{00000000-0005-0000-0000-0000031C0000}"/>
    <cellStyle name="Currency 2 6 3 3 2 4 5" xfId="7172" xr:uid="{00000000-0005-0000-0000-0000041C0000}"/>
    <cellStyle name="Currency 2 6 3 3 2 4 5 2" xfId="7173" xr:uid="{00000000-0005-0000-0000-0000051C0000}"/>
    <cellStyle name="Currency 2 6 3 3 2 4 5 2 2" xfId="7174" xr:uid="{00000000-0005-0000-0000-0000061C0000}"/>
    <cellStyle name="Currency 2 6 3 3 2 4 5 3" xfId="7175" xr:uid="{00000000-0005-0000-0000-0000071C0000}"/>
    <cellStyle name="Currency 2 6 3 3 2 4 6" xfId="7176" xr:uid="{00000000-0005-0000-0000-0000081C0000}"/>
    <cellStyle name="Currency 2 6 3 3 2 4 6 2" xfId="7177" xr:uid="{00000000-0005-0000-0000-0000091C0000}"/>
    <cellStyle name="Currency 2 6 3 3 2 4 7" xfId="7178" xr:uid="{00000000-0005-0000-0000-00000A1C0000}"/>
    <cellStyle name="Currency 2 6 3 3 2 4 7 2" xfId="7179" xr:uid="{00000000-0005-0000-0000-00000B1C0000}"/>
    <cellStyle name="Currency 2 6 3 3 2 4 8" xfId="7180" xr:uid="{00000000-0005-0000-0000-00000C1C0000}"/>
    <cellStyle name="Currency 2 6 3 3 2 4 9" xfId="7181" xr:uid="{00000000-0005-0000-0000-00000D1C0000}"/>
    <cellStyle name="Currency 2 6 3 3 2 5" xfId="7182" xr:uid="{00000000-0005-0000-0000-00000E1C0000}"/>
    <cellStyle name="Currency 2 6 3 3 2 5 2" xfId="7183" xr:uid="{00000000-0005-0000-0000-00000F1C0000}"/>
    <cellStyle name="Currency 2 6 3 3 2 5 3" xfId="7184" xr:uid="{00000000-0005-0000-0000-0000101C0000}"/>
    <cellStyle name="Currency 2 6 3 3 2 5 4" xfId="7185" xr:uid="{00000000-0005-0000-0000-0000111C0000}"/>
    <cellStyle name="Currency 2 6 3 3 2 6" xfId="7186" xr:uid="{00000000-0005-0000-0000-0000121C0000}"/>
    <cellStyle name="Currency 2 6 3 3 2 6 2" xfId="7187" xr:uid="{00000000-0005-0000-0000-0000131C0000}"/>
    <cellStyle name="Currency 2 6 3 3 2 6 2 2" xfId="7188" xr:uid="{00000000-0005-0000-0000-0000141C0000}"/>
    <cellStyle name="Currency 2 6 3 3 2 6 2 2 2" xfId="7189" xr:uid="{00000000-0005-0000-0000-0000151C0000}"/>
    <cellStyle name="Currency 2 6 3 3 2 6 2 3" xfId="7190" xr:uid="{00000000-0005-0000-0000-0000161C0000}"/>
    <cellStyle name="Currency 2 6 3 3 2 6 3" xfId="7191" xr:uid="{00000000-0005-0000-0000-0000171C0000}"/>
    <cellStyle name="Currency 2 6 3 3 2 6 3 2" xfId="7192" xr:uid="{00000000-0005-0000-0000-0000181C0000}"/>
    <cellStyle name="Currency 2 6 3 3 2 6 3 2 2" xfId="7193" xr:uid="{00000000-0005-0000-0000-0000191C0000}"/>
    <cellStyle name="Currency 2 6 3 3 2 6 3 3" xfId="7194" xr:uid="{00000000-0005-0000-0000-00001A1C0000}"/>
    <cellStyle name="Currency 2 6 3 3 2 6 4" xfId="7195" xr:uid="{00000000-0005-0000-0000-00001B1C0000}"/>
    <cellStyle name="Currency 2 6 3 3 2 6 4 2" xfId="7196" xr:uid="{00000000-0005-0000-0000-00001C1C0000}"/>
    <cellStyle name="Currency 2 6 3 3 2 6 4 2 2" xfId="7197" xr:uid="{00000000-0005-0000-0000-00001D1C0000}"/>
    <cellStyle name="Currency 2 6 3 3 2 6 4 3" xfId="7198" xr:uid="{00000000-0005-0000-0000-00001E1C0000}"/>
    <cellStyle name="Currency 2 6 3 3 2 6 5" xfId="7199" xr:uid="{00000000-0005-0000-0000-00001F1C0000}"/>
    <cellStyle name="Currency 2 6 3 3 2 6 5 2" xfId="7200" xr:uid="{00000000-0005-0000-0000-0000201C0000}"/>
    <cellStyle name="Currency 2 6 3 3 2 6 6" xfId="7201" xr:uid="{00000000-0005-0000-0000-0000211C0000}"/>
    <cellStyle name="Currency 2 6 3 3 2 6 6 2" xfId="7202" xr:uid="{00000000-0005-0000-0000-0000221C0000}"/>
    <cellStyle name="Currency 2 6 3 3 2 6 7" xfId="7203" xr:uid="{00000000-0005-0000-0000-0000231C0000}"/>
    <cellStyle name="Currency 2 6 3 3 2 7" xfId="7204" xr:uid="{00000000-0005-0000-0000-0000241C0000}"/>
    <cellStyle name="Currency 2 6 3 3 2 7 2" xfId="7205" xr:uid="{00000000-0005-0000-0000-0000251C0000}"/>
    <cellStyle name="Currency 2 6 3 3 2 7 2 2" xfId="7206" xr:uid="{00000000-0005-0000-0000-0000261C0000}"/>
    <cellStyle name="Currency 2 6 3 3 2 7 3" xfId="7207" xr:uid="{00000000-0005-0000-0000-0000271C0000}"/>
    <cellStyle name="Currency 2 6 3 3 2 8" xfId="7208" xr:uid="{00000000-0005-0000-0000-0000281C0000}"/>
    <cellStyle name="Currency 2 6 3 3 2 8 2" xfId="7209" xr:uid="{00000000-0005-0000-0000-0000291C0000}"/>
    <cellStyle name="Currency 2 6 3 3 2 8 2 2" xfId="7210" xr:uid="{00000000-0005-0000-0000-00002A1C0000}"/>
    <cellStyle name="Currency 2 6 3 3 2 8 3" xfId="7211" xr:uid="{00000000-0005-0000-0000-00002B1C0000}"/>
    <cellStyle name="Currency 2 6 3 3 2 9" xfId="7212" xr:uid="{00000000-0005-0000-0000-00002C1C0000}"/>
    <cellStyle name="Currency 2 6 3 3 3" xfId="7213" xr:uid="{00000000-0005-0000-0000-00002D1C0000}"/>
    <cellStyle name="Currency 2 6 3 3 3 10" xfId="7214" xr:uid="{00000000-0005-0000-0000-00002E1C0000}"/>
    <cellStyle name="Currency 2 6 3 3 3 11" xfId="7215" xr:uid="{00000000-0005-0000-0000-00002F1C0000}"/>
    <cellStyle name="Currency 2 6 3 3 3 12" xfId="7216" xr:uid="{00000000-0005-0000-0000-0000301C0000}"/>
    <cellStyle name="Currency 2 6 3 3 3 13" xfId="7217" xr:uid="{00000000-0005-0000-0000-0000311C0000}"/>
    <cellStyle name="Currency 2 6 3 3 3 2" xfId="7218" xr:uid="{00000000-0005-0000-0000-0000321C0000}"/>
    <cellStyle name="Currency 2 6 3 3 3 2 10" xfId="7219" xr:uid="{00000000-0005-0000-0000-0000331C0000}"/>
    <cellStyle name="Currency 2 6 3 3 3 2 2" xfId="7220" xr:uid="{00000000-0005-0000-0000-0000341C0000}"/>
    <cellStyle name="Currency 2 6 3 3 3 2 2 2" xfId="7221" xr:uid="{00000000-0005-0000-0000-0000351C0000}"/>
    <cellStyle name="Currency 2 6 3 3 3 2 2 3" xfId="7222" xr:uid="{00000000-0005-0000-0000-0000361C0000}"/>
    <cellStyle name="Currency 2 6 3 3 3 2 3" xfId="7223" xr:uid="{00000000-0005-0000-0000-0000371C0000}"/>
    <cellStyle name="Currency 2 6 3 3 3 2 3 2" xfId="7224" xr:uid="{00000000-0005-0000-0000-0000381C0000}"/>
    <cellStyle name="Currency 2 6 3 3 3 2 3 3" xfId="7225" xr:uid="{00000000-0005-0000-0000-0000391C0000}"/>
    <cellStyle name="Currency 2 6 3 3 3 2 3 4" xfId="7226" xr:uid="{00000000-0005-0000-0000-00003A1C0000}"/>
    <cellStyle name="Currency 2 6 3 3 3 2 4" xfId="7227" xr:uid="{00000000-0005-0000-0000-00003B1C0000}"/>
    <cellStyle name="Currency 2 6 3 3 3 2 4 2" xfId="7228" xr:uid="{00000000-0005-0000-0000-00003C1C0000}"/>
    <cellStyle name="Currency 2 6 3 3 3 2 4 2 2" xfId="7229" xr:uid="{00000000-0005-0000-0000-00003D1C0000}"/>
    <cellStyle name="Currency 2 6 3 3 3 2 4 3" xfId="7230" xr:uid="{00000000-0005-0000-0000-00003E1C0000}"/>
    <cellStyle name="Currency 2 6 3 3 3 2 5" xfId="7231" xr:uid="{00000000-0005-0000-0000-00003F1C0000}"/>
    <cellStyle name="Currency 2 6 3 3 3 2 5 2" xfId="7232" xr:uid="{00000000-0005-0000-0000-0000401C0000}"/>
    <cellStyle name="Currency 2 6 3 3 3 2 5 2 2" xfId="7233" xr:uid="{00000000-0005-0000-0000-0000411C0000}"/>
    <cellStyle name="Currency 2 6 3 3 3 2 5 3" xfId="7234" xr:uid="{00000000-0005-0000-0000-0000421C0000}"/>
    <cellStyle name="Currency 2 6 3 3 3 2 6" xfId="7235" xr:uid="{00000000-0005-0000-0000-0000431C0000}"/>
    <cellStyle name="Currency 2 6 3 3 3 2 6 2" xfId="7236" xr:uid="{00000000-0005-0000-0000-0000441C0000}"/>
    <cellStyle name="Currency 2 6 3 3 3 2 6 2 2" xfId="7237" xr:uid="{00000000-0005-0000-0000-0000451C0000}"/>
    <cellStyle name="Currency 2 6 3 3 3 2 6 3" xfId="7238" xr:uid="{00000000-0005-0000-0000-0000461C0000}"/>
    <cellStyle name="Currency 2 6 3 3 3 2 7" xfId="7239" xr:uid="{00000000-0005-0000-0000-0000471C0000}"/>
    <cellStyle name="Currency 2 6 3 3 3 2 7 2" xfId="7240" xr:uid="{00000000-0005-0000-0000-0000481C0000}"/>
    <cellStyle name="Currency 2 6 3 3 3 2 8" xfId="7241" xr:uid="{00000000-0005-0000-0000-0000491C0000}"/>
    <cellStyle name="Currency 2 6 3 3 3 2 8 2" xfId="7242" xr:uid="{00000000-0005-0000-0000-00004A1C0000}"/>
    <cellStyle name="Currency 2 6 3 3 3 2 9" xfId="7243" xr:uid="{00000000-0005-0000-0000-00004B1C0000}"/>
    <cellStyle name="Currency 2 6 3 3 3 3" xfId="7244" xr:uid="{00000000-0005-0000-0000-00004C1C0000}"/>
    <cellStyle name="Currency 2 6 3 3 3 3 2" xfId="7245" xr:uid="{00000000-0005-0000-0000-00004D1C0000}"/>
    <cellStyle name="Currency 2 6 3 3 3 3 2 2" xfId="7246" xr:uid="{00000000-0005-0000-0000-00004E1C0000}"/>
    <cellStyle name="Currency 2 6 3 3 3 3 2 3" xfId="7247" xr:uid="{00000000-0005-0000-0000-00004F1C0000}"/>
    <cellStyle name="Currency 2 6 3 3 3 3 3" xfId="7248" xr:uid="{00000000-0005-0000-0000-0000501C0000}"/>
    <cellStyle name="Currency 2 6 3 3 3 4" xfId="7249" xr:uid="{00000000-0005-0000-0000-0000511C0000}"/>
    <cellStyle name="Currency 2 6 3 3 3 4 2" xfId="7250" xr:uid="{00000000-0005-0000-0000-0000521C0000}"/>
    <cellStyle name="Currency 2 6 3 3 3 4 3" xfId="7251" xr:uid="{00000000-0005-0000-0000-0000531C0000}"/>
    <cellStyle name="Currency 2 6 3 3 3 4 4" xfId="7252" xr:uid="{00000000-0005-0000-0000-0000541C0000}"/>
    <cellStyle name="Currency 2 6 3 3 3 5" xfId="7253" xr:uid="{00000000-0005-0000-0000-0000551C0000}"/>
    <cellStyle name="Currency 2 6 3 3 3 5 2" xfId="7254" xr:uid="{00000000-0005-0000-0000-0000561C0000}"/>
    <cellStyle name="Currency 2 6 3 3 3 5 2 2" xfId="7255" xr:uid="{00000000-0005-0000-0000-0000571C0000}"/>
    <cellStyle name="Currency 2 6 3 3 3 5 3" xfId="7256" xr:uid="{00000000-0005-0000-0000-0000581C0000}"/>
    <cellStyle name="Currency 2 6 3 3 3 6" xfId="7257" xr:uid="{00000000-0005-0000-0000-0000591C0000}"/>
    <cellStyle name="Currency 2 6 3 3 3 6 2" xfId="7258" xr:uid="{00000000-0005-0000-0000-00005A1C0000}"/>
    <cellStyle name="Currency 2 6 3 3 3 6 2 2" xfId="7259" xr:uid="{00000000-0005-0000-0000-00005B1C0000}"/>
    <cellStyle name="Currency 2 6 3 3 3 6 3" xfId="7260" xr:uid="{00000000-0005-0000-0000-00005C1C0000}"/>
    <cellStyle name="Currency 2 6 3 3 3 7" xfId="7261" xr:uid="{00000000-0005-0000-0000-00005D1C0000}"/>
    <cellStyle name="Currency 2 6 3 3 3 7 2" xfId="7262" xr:uid="{00000000-0005-0000-0000-00005E1C0000}"/>
    <cellStyle name="Currency 2 6 3 3 3 7 2 2" xfId="7263" xr:uid="{00000000-0005-0000-0000-00005F1C0000}"/>
    <cellStyle name="Currency 2 6 3 3 3 7 3" xfId="7264" xr:uid="{00000000-0005-0000-0000-0000601C0000}"/>
    <cellStyle name="Currency 2 6 3 3 3 8" xfId="7265" xr:uid="{00000000-0005-0000-0000-0000611C0000}"/>
    <cellStyle name="Currency 2 6 3 3 3 8 2" xfId="7266" xr:uid="{00000000-0005-0000-0000-0000621C0000}"/>
    <cellStyle name="Currency 2 6 3 3 3 9" xfId="7267" xr:uid="{00000000-0005-0000-0000-0000631C0000}"/>
    <cellStyle name="Currency 2 6 3 3 3 9 2" xfId="7268" xr:uid="{00000000-0005-0000-0000-0000641C0000}"/>
    <cellStyle name="Currency 2 6 3 3 4" xfId="7269" xr:uid="{00000000-0005-0000-0000-0000651C0000}"/>
    <cellStyle name="Currency 2 6 3 3 4 2" xfId="7270" xr:uid="{00000000-0005-0000-0000-0000661C0000}"/>
    <cellStyle name="Currency 2 6 3 3 4 2 10" xfId="7271" xr:uid="{00000000-0005-0000-0000-0000671C0000}"/>
    <cellStyle name="Currency 2 6 3 3 4 2 11" xfId="7272" xr:uid="{00000000-0005-0000-0000-0000681C0000}"/>
    <cellStyle name="Currency 2 6 3 3 4 2 2" xfId="7273" xr:uid="{00000000-0005-0000-0000-0000691C0000}"/>
    <cellStyle name="Currency 2 6 3 3 4 2 2 2" xfId="7274" xr:uid="{00000000-0005-0000-0000-00006A1C0000}"/>
    <cellStyle name="Currency 2 6 3 3 4 2 2 3" xfId="7275" xr:uid="{00000000-0005-0000-0000-00006B1C0000}"/>
    <cellStyle name="Currency 2 6 3 3 4 2 3" xfId="7276" xr:uid="{00000000-0005-0000-0000-00006C1C0000}"/>
    <cellStyle name="Currency 2 6 3 3 4 2 3 2" xfId="7277" xr:uid="{00000000-0005-0000-0000-00006D1C0000}"/>
    <cellStyle name="Currency 2 6 3 3 4 2 3 3" xfId="7278" xr:uid="{00000000-0005-0000-0000-00006E1C0000}"/>
    <cellStyle name="Currency 2 6 3 3 4 2 4" xfId="7279" xr:uid="{00000000-0005-0000-0000-00006F1C0000}"/>
    <cellStyle name="Currency 2 6 3 3 4 2 4 2" xfId="7280" xr:uid="{00000000-0005-0000-0000-0000701C0000}"/>
    <cellStyle name="Currency 2 6 3 3 4 2 4 2 2" xfId="7281" xr:uid="{00000000-0005-0000-0000-0000711C0000}"/>
    <cellStyle name="Currency 2 6 3 3 4 2 4 3" xfId="7282" xr:uid="{00000000-0005-0000-0000-0000721C0000}"/>
    <cellStyle name="Currency 2 6 3 3 4 2 5" xfId="7283" xr:uid="{00000000-0005-0000-0000-0000731C0000}"/>
    <cellStyle name="Currency 2 6 3 3 4 2 5 2" xfId="7284" xr:uid="{00000000-0005-0000-0000-0000741C0000}"/>
    <cellStyle name="Currency 2 6 3 3 4 2 5 2 2" xfId="7285" xr:uid="{00000000-0005-0000-0000-0000751C0000}"/>
    <cellStyle name="Currency 2 6 3 3 4 2 5 3" xfId="7286" xr:uid="{00000000-0005-0000-0000-0000761C0000}"/>
    <cellStyle name="Currency 2 6 3 3 4 2 6" xfId="7287" xr:uid="{00000000-0005-0000-0000-0000771C0000}"/>
    <cellStyle name="Currency 2 6 3 3 4 2 6 2" xfId="7288" xr:uid="{00000000-0005-0000-0000-0000781C0000}"/>
    <cellStyle name="Currency 2 6 3 3 4 2 6 2 2" xfId="7289" xr:uid="{00000000-0005-0000-0000-0000791C0000}"/>
    <cellStyle name="Currency 2 6 3 3 4 2 6 3" xfId="7290" xr:uid="{00000000-0005-0000-0000-00007A1C0000}"/>
    <cellStyle name="Currency 2 6 3 3 4 2 7" xfId="7291" xr:uid="{00000000-0005-0000-0000-00007B1C0000}"/>
    <cellStyle name="Currency 2 6 3 3 4 2 7 2" xfId="7292" xr:uid="{00000000-0005-0000-0000-00007C1C0000}"/>
    <cellStyle name="Currency 2 6 3 3 4 2 8" xfId="7293" xr:uid="{00000000-0005-0000-0000-00007D1C0000}"/>
    <cellStyle name="Currency 2 6 3 3 4 2 8 2" xfId="7294" xr:uid="{00000000-0005-0000-0000-00007E1C0000}"/>
    <cellStyle name="Currency 2 6 3 3 4 2 9" xfId="7295" xr:uid="{00000000-0005-0000-0000-00007F1C0000}"/>
    <cellStyle name="Currency 2 6 3 3 4 3" xfId="7296" xr:uid="{00000000-0005-0000-0000-0000801C0000}"/>
    <cellStyle name="Currency 2 6 3 3 4 3 2" xfId="7297" xr:uid="{00000000-0005-0000-0000-0000811C0000}"/>
    <cellStyle name="Currency 2 6 3 3 4 3 2 2" xfId="7298" xr:uid="{00000000-0005-0000-0000-0000821C0000}"/>
    <cellStyle name="Currency 2 6 3 3 4 3 2 3" xfId="7299" xr:uid="{00000000-0005-0000-0000-0000831C0000}"/>
    <cellStyle name="Currency 2 6 3 3 4 3 3" xfId="7300" xr:uid="{00000000-0005-0000-0000-0000841C0000}"/>
    <cellStyle name="Currency 2 6 3 3 4 4" xfId="7301" xr:uid="{00000000-0005-0000-0000-0000851C0000}"/>
    <cellStyle name="Currency 2 6 3 3 4 4 2" xfId="7302" xr:uid="{00000000-0005-0000-0000-0000861C0000}"/>
    <cellStyle name="Currency 2 6 3 3 4 4 2 2" xfId="7303" xr:uid="{00000000-0005-0000-0000-0000871C0000}"/>
    <cellStyle name="Currency 2 6 3 3 4 4 3" xfId="7304" xr:uid="{00000000-0005-0000-0000-0000881C0000}"/>
    <cellStyle name="Currency 2 6 3 3 4 4 4" xfId="7305" xr:uid="{00000000-0005-0000-0000-0000891C0000}"/>
    <cellStyle name="Currency 2 6 3 3 4 5" xfId="7306" xr:uid="{00000000-0005-0000-0000-00008A1C0000}"/>
    <cellStyle name="Currency 2 6 3 3 4 5 2" xfId="7307" xr:uid="{00000000-0005-0000-0000-00008B1C0000}"/>
    <cellStyle name="Currency 2 6 3 3 4 5 2 2" xfId="7308" xr:uid="{00000000-0005-0000-0000-00008C1C0000}"/>
    <cellStyle name="Currency 2 6 3 3 4 5 3" xfId="7309" xr:uid="{00000000-0005-0000-0000-00008D1C0000}"/>
    <cellStyle name="Currency 2 6 3 3 4 6" xfId="7310" xr:uid="{00000000-0005-0000-0000-00008E1C0000}"/>
    <cellStyle name="Currency 2 6 3 3 4 7" xfId="7311" xr:uid="{00000000-0005-0000-0000-00008F1C0000}"/>
    <cellStyle name="Currency 2 6 3 3 5" xfId="7312" xr:uid="{00000000-0005-0000-0000-0000901C0000}"/>
    <cellStyle name="Currency 2 6 3 3 5 10" xfId="7313" xr:uid="{00000000-0005-0000-0000-0000911C0000}"/>
    <cellStyle name="Currency 2 6 3 3 5 2" xfId="7314" xr:uid="{00000000-0005-0000-0000-0000921C0000}"/>
    <cellStyle name="Currency 2 6 3 3 5 2 2" xfId="7315" xr:uid="{00000000-0005-0000-0000-0000931C0000}"/>
    <cellStyle name="Currency 2 6 3 3 5 2 3" xfId="7316" xr:uid="{00000000-0005-0000-0000-0000941C0000}"/>
    <cellStyle name="Currency 2 6 3 3 5 3" xfId="7317" xr:uid="{00000000-0005-0000-0000-0000951C0000}"/>
    <cellStyle name="Currency 2 6 3 3 5 3 2" xfId="7318" xr:uid="{00000000-0005-0000-0000-0000961C0000}"/>
    <cellStyle name="Currency 2 6 3 3 5 3 3" xfId="7319" xr:uid="{00000000-0005-0000-0000-0000971C0000}"/>
    <cellStyle name="Currency 2 6 3 3 5 4" xfId="7320" xr:uid="{00000000-0005-0000-0000-0000981C0000}"/>
    <cellStyle name="Currency 2 6 3 3 5 4 2" xfId="7321" xr:uid="{00000000-0005-0000-0000-0000991C0000}"/>
    <cellStyle name="Currency 2 6 3 3 5 4 2 2" xfId="7322" xr:uid="{00000000-0005-0000-0000-00009A1C0000}"/>
    <cellStyle name="Currency 2 6 3 3 5 4 3" xfId="7323" xr:uid="{00000000-0005-0000-0000-00009B1C0000}"/>
    <cellStyle name="Currency 2 6 3 3 5 5" xfId="7324" xr:uid="{00000000-0005-0000-0000-00009C1C0000}"/>
    <cellStyle name="Currency 2 6 3 3 5 5 2" xfId="7325" xr:uid="{00000000-0005-0000-0000-00009D1C0000}"/>
    <cellStyle name="Currency 2 6 3 3 5 5 2 2" xfId="7326" xr:uid="{00000000-0005-0000-0000-00009E1C0000}"/>
    <cellStyle name="Currency 2 6 3 3 5 5 3" xfId="7327" xr:uid="{00000000-0005-0000-0000-00009F1C0000}"/>
    <cellStyle name="Currency 2 6 3 3 5 6" xfId="7328" xr:uid="{00000000-0005-0000-0000-0000A01C0000}"/>
    <cellStyle name="Currency 2 6 3 3 5 6 2" xfId="7329" xr:uid="{00000000-0005-0000-0000-0000A11C0000}"/>
    <cellStyle name="Currency 2 6 3 3 5 6 2 2" xfId="7330" xr:uid="{00000000-0005-0000-0000-0000A21C0000}"/>
    <cellStyle name="Currency 2 6 3 3 5 6 3" xfId="7331" xr:uid="{00000000-0005-0000-0000-0000A31C0000}"/>
    <cellStyle name="Currency 2 6 3 3 5 7" xfId="7332" xr:uid="{00000000-0005-0000-0000-0000A41C0000}"/>
    <cellStyle name="Currency 2 6 3 3 5 7 2" xfId="7333" xr:uid="{00000000-0005-0000-0000-0000A51C0000}"/>
    <cellStyle name="Currency 2 6 3 3 5 8" xfId="7334" xr:uid="{00000000-0005-0000-0000-0000A61C0000}"/>
    <cellStyle name="Currency 2 6 3 3 5 8 2" xfId="7335" xr:uid="{00000000-0005-0000-0000-0000A71C0000}"/>
    <cellStyle name="Currency 2 6 3 3 5 9" xfId="7336" xr:uid="{00000000-0005-0000-0000-0000A81C0000}"/>
    <cellStyle name="Currency 2 6 3 3 6" xfId="7337" xr:uid="{00000000-0005-0000-0000-0000A91C0000}"/>
    <cellStyle name="Currency 2 6 3 3 6 10" xfId="7338" xr:uid="{00000000-0005-0000-0000-0000AA1C0000}"/>
    <cellStyle name="Currency 2 6 3 3 6 11" xfId="7339" xr:uid="{00000000-0005-0000-0000-0000AB1C0000}"/>
    <cellStyle name="Currency 2 6 3 3 6 12" xfId="7340" xr:uid="{00000000-0005-0000-0000-0000AC1C0000}"/>
    <cellStyle name="Currency 2 6 3 3 6 2" xfId="7341" xr:uid="{00000000-0005-0000-0000-0000AD1C0000}"/>
    <cellStyle name="Currency 2 6 3 3 6 2 2" xfId="7342" xr:uid="{00000000-0005-0000-0000-0000AE1C0000}"/>
    <cellStyle name="Currency 2 6 3 3 6 2 3" xfId="7343" xr:uid="{00000000-0005-0000-0000-0000AF1C0000}"/>
    <cellStyle name="Currency 2 6 3 3 6 3" xfId="7344" xr:uid="{00000000-0005-0000-0000-0000B01C0000}"/>
    <cellStyle name="Currency 2 6 3 3 6 3 2" xfId="7345" xr:uid="{00000000-0005-0000-0000-0000B11C0000}"/>
    <cellStyle name="Currency 2 6 3 3 6 3 3" xfId="7346" xr:uid="{00000000-0005-0000-0000-0000B21C0000}"/>
    <cellStyle name="Currency 2 6 3 3 6 4" xfId="7347" xr:uid="{00000000-0005-0000-0000-0000B31C0000}"/>
    <cellStyle name="Currency 2 6 3 3 6 5" xfId="7348" xr:uid="{00000000-0005-0000-0000-0000B41C0000}"/>
    <cellStyle name="Currency 2 6 3 3 6 5 2" xfId="7349" xr:uid="{00000000-0005-0000-0000-0000B51C0000}"/>
    <cellStyle name="Currency 2 6 3 3 6 5 2 2" xfId="7350" xr:uid="{00000000-0005-0000-0000-0000B61C0000}"/>
    <cellStyle name="Currency 2 6 3 3 6 5 3" xfId="7351" xr:uid="{00000000-0005-0000-0000-0000B71C0000}"/>
    <cellStyle name="Currency 2 6 3 3 6 6" xfId="7352" xr:uid="{00000000-0005-0000-0000-0000B81C0000}"/>
    <cellStyle name="Currency 2 6 3 3 6 6 2" xfId="7353" xr:uid="{00000000-0005-0000-0000-0000B91C0000}"/>
    <cellStyle name="Currency 2 6 3 3 6 6 2 2" xfId="7354" xr:uid="{00000000-0005-0000-0000-0000BA1C0000}"/>
    <cellStyle name="Currency 2 6 3 3 6 6 3" xfId="7355" xr:uid="{00000000-0005-0000-0000-0000BB1C0000}"/>
    <cellStyle name="Currency 2 6 3 3 6 7" xfId="7356" xr:uid="{00000000-0005-0000-0000-0000BC1C0000}"/>
    <cellStyle name="Currency 2 6 3 3 6 7 2" xfId="7357" xr:uid="{00000000-0005-0000-0000-0000BD1C0000}"/>
    <cellStyle name="Currency 2 6 3 3 6 7 2 2" xfId="7358" xr:uid="{00000000-0005-0000-0000-0000BE1C0000}"/>
    <cellStyle name="Currency 2 6 3 3 6 7 3" xfId="7359" xr:uid="{00000000-0005-0000-0000-0000BF1C0000}"/>
    <cellStyle name="Currency 2 6 3 3 6 8" xfId="7360" xr:uid="{00000000-0005-0000-0000-0000C01C0000}"/>
    <cellStyle name="Currency 2 6 3 3 6 8 2" xfId="7361" xr:uid="{00000000-0005-0000-0000-0000C11C0000}"/>
    <cellStyle name="Currency 2 6 3 3 6 9" xfId="7362" xr:uid="{00000000-0005-0000-0000-0000C21C0000}"/>
    <cellStyle name="Currency 2 6 3 3 6 9 2" xfId="7363" xr:uid="{00000000-0005-0000-0000-0000C31C0000}"/>
    <cellStyle name="Currency 2 6 3 3 7" xfId="7364" xr:uid="{00000000-0005-0000-0000-0000C41C0000}"/>
    <cellStyle name="Currency 2 6 3 3 7 2" xfId="7365" xr:uid="{00000000-0005-0000-0000-0000C51C0000}"/>
    <cellStyle name="Currency 2 6 3 3 7 3" xfId="7366" xr:uid="{00000000-0005-0000-0000-0000C61C0000}"/>
    <cellStyle name="Currency 2 6 3 3 8" xfId="7367" xr:uid="{00000000-0005-0000-0000-0000C71C0000}"/>
    <cellStyle name="Currency 2 6 3 3 8 2" xfId="7368" xr:uid="{00000000-0005-0000-0000-0000C81C0000}"/>
    <cellStyle name="Currency 2 6 3 3 8 2 2" xfId="7369" xr:uid="{00000000-0005-0000-0000-0000C91C0000}"/>
    <cellStyle name="Currency 2 6 3 3 8 3" xfId="7370" xr:uid="{00000000-0005-0000-0000-0000CA1C0000}"/>
    <cellStyle name="Currency 2 6 3 3 8 4" xfId="7371" xr:uid="{00000000-0005-0000-0000-0000CB1C0000}"/>
    <cellStyle name="Currency 2 6 3 3 9" xfId="7372" xr:uid="{00000000-0005-0000-0000-0000CC1C0000}"/>
    <cellStyle name="Currency 2 6 3 3 9 2" xfId="7373" xr:uid="{00000000-0005-0000-0000-0000CD1C0000}"/>
    <cellStyle name="Currency 2 6 3 3 9 2 2" xfId="7374" xr:uid="{00000000-0005-0000-0000-0000CE1C0000}"/>
    <cellStyle name="Currency 2 6 3 3 9 3" xfId="7375" xr:uid="{00000000-0005-0000-0000-0000CF1C0000}"/>
    <cellStyle name="Currency 2 6 3 4" xfId="7376" xr:uid="{00000000-0005-0000-0000-0000D01C0000}"/>
    <cellStyle name="Currency 2 6 3 4 2" xfId="7377" xr:uid="{00000000-0005-0000-0000-0000D11C0000}"/>
    <cellStyle name="Currency 2 6 3 4 2 10" xfId="7378" xr:uid="{00000000-0005-0000-0000-0000D21C0000}"/>
    <cellStyle name="Currency 2 6 3 4 2 2" xfId="7379" xr:uid="{00000000-0005-0000-0000-0000D31C0000}"/>
    <cellStyle name="Currency 2 6 3 4 2 2 2" xfId="7380" xr:uid="{00000000-0005-0000-0000-0000D41C0000}"/>
    <cellStyle name="Currency 2 6 3 4 2 2 3" xfId="7381" xr:uid="{00000000-0005-0000-0000-0000D51C0000}"/>
    <cellStyle name="Currency 2 6 3 4 2 3" xfId="7382" xr:uid="{00000000-0005-0000-0000-0000D61C0000}"/>
    <cellStyle name="Currency 2 6 3 4 2 3 2" xfId="7383" xr:uid="{00000000-0005-0000-0000-0000D71C0000}"/>
    <cellStyle name="Currency 2 6 3 4 2 3 3" xfId="7384" xr:uid="{00000000-0005-0000-0000-0000D81C0000}"/>
    <cellStyle name="Currency 2 6 3 4 2 4" xfId="7385" xr:uid="{00000000-0005-0000-0000-0000D91C0000}"/>
    <cellStyle name="Currency 2 6 3 4 2 4 2" xfId="7386" xr:uid="{00000000-0005-0000-0000-0000DA1C0000}"/>
    <cellStyle name="Currency 2 6 3 4 2 4 2 2" xfId="7387" xr:uid="{00000000-0005-0000-0000-0000DB1C0000}"/>
    <cellStyle name="Currency 2 6 3 4 2 4 3" xfId="7388" xr:uid="{00000000-0005-0000-0000-0000DC1C0000}"/>
    <cellStyle name="Currency 2 6 3 4 2 5" xfId="7389" xr:uid="{00000000-0005-0000-0000-0000DD1C0000}"/>
    <cellStyle name="Currency 2 6 3 4 2 5 2" xfId="7390" xr:uid="{00000000-0005-0000-0000-0000DE1C0000}"/>
    <cellStyle name="Currency 2 6 3 4 2 5 2 2" xfId="7391" xr:uid="{00000000-0005-0000-0000-0000DF1C0000}"/>
    <cellStyle name="Currency 2 6 3 4 2 5 3" xfId="7392" xr:uid="{00000000-0005-0000-0000-0000E01C0000}"/>
    <cellStyle name="Currency 2 6 3 4 2 6" xfId="7393" xr:uid="{00000000-0005-0000-0000-0000E11C0000}"/>
    <cellStyle name="Currency 2 6 3 4 2 6 2" xfId="7394" xr:uid="{00000000-0005-0000-0000-0000E21C0000}"/>
    <cellStyle name="Currency 2 6 3 4 2 6 2 2" xfId="7395" xr:uid="{00000000-0005-0000-0000-0000E31C0000}"/>
    <cellStyle name="Currency 2 6 3 4 2 6 3" xfId="7396" xr:uid="{00000000-0005-0000-0000-0000E41C0000}"/>
    <cellStyle name="Currency 2 6 3 4 2 7" xfId="7397" xr:uid="{00000000-0005-0000-0000-0000E51C0000}"/>
    <cellStyle name="Currency 2 6 3 4 2 7 2" xfId="7398" xr:uid="{00000000-0005-0000-0000-0000E61C0000}"/>
    <cellStyle name="Currency 2 6 3 4 2 8" xfId="7399" xr:uid="{00000000-0005-0000-0000-0000E71C0000}"/>
    <cellStyle name="Currency 2 6 3 4 2 8 2" xfId="7400" xr:uid="{00000000-0005-0000-0000-0000E81C0000}"/>
    <cellStyle name="Currency 2 6 3 4 2 9" xfId="7401" xr:uid="{00000000-0005-0000-0000-0000E91C0000}"/>
    <cellStyle name="Currency 2 6 3 4 3" xfId="7402" xr:uid="{00000000-0005-0000-0000-0000EA1C0000}"/>
    <cellStyle name="Currency 2 6 3 4 3 10" xfId="7403" xr:uid="{00000000-0005-0000-0000-0000EB1C0000}"/>
    <cellStyle name="Currency 2 6 3 4 3 2" xfId="7404" xr:uid="{00000000-0005-0000-0000-0000EC1C0000}"/>
    <cellStyle name="Currency 2 6 3 4 3 2 2" xfId="7405" xr:uid="{00000000-0005-0000-0000-0000ED1C0000}"/>
    <cellStyle name="Currency 2 6 3 4 3 2 3" xfId="7406" xr:uid="{00000000-0005-0000-0000-0000EE1C0000}"/>
    <cellStyle name="Currency 2 6 3 4 3 3" xfId="7407" xr:uid="{00000000-0005-0000-0000-0000EF1C0000}"/>
    <cellStyle name="Currency 2 6 3 4 3 3 2" xfId="7408" xr:uid="{00000000-0005-0000-0000-0000F01C0000}"/>
    <cellStyle name="Currency 2 6 3 4 3 3 3" xfId="7409" xr:uid="{00000000-0005-0000-0000-0000F11C0000}"/>
    <cellStyle name="Currency 2 6 3 4 3 4" xfId="7410" xr:uid="{00000000-0005-0000-0000-0000F21C0000}"/>
    <cellStyle name="Currency 2 6 3 4 3 4 2" xfId="7411" xr:uid="{00000000-0005-0000-0000-0000F31C0000}"/>
    <cellStyle name="Currency 2 6 3 4 3 4 2 2" xfId="7412" xr:uid="{00000000-0005-0000-0000-0000F41C0000}"/>
    <cellStyle name="Currency 2 6 3 4 3 4 3" xfId="7413" xr:uid="{00000000-0005-0000-0000-0000F51C0000}"/>
    <cellStyle name="Currency 2 6 3 4 3 5" xfId="7414" xr:uid="{00000000-0005-0000-0000-0000F61C0000}"/>
    <cellStyle name="Currency 2 6 3 4 3 5 2" xfId="7415" xr:uid="{00000000-0005-0000-0000-0000F71C0000}"/>
    <cellStyle name="Currency 2 6 3 4 3 5 2 2" xfId="7416" xr:uid="{00000000-0005-0000-0000-0000F81C0000}"/>
    <cellStyle name="Currency 2 6 3 4 3 5 3" xfId="7417" xr:uid="{00000000-0005-0000-0000-0000F91C0000}"/>
    <cellStyle name="Currency 2 6 3 4 3 6" xfId="7418" xr:uid="{00000000-0005-0000-0000-0000FA1C0000}"/>
    <cellStyle name="Currency 2 6 3 4 3 6 2" xfId="7419" xr:uid="{00000000-0005-0000-0000-0000FB1C0000}"/>
    <cellStyle name="Currency 2 6 3 4 3 6 2 2" xfId="7420" xr:uid="{00000000-0005-0000-0000-0000FC1C0000}"/>
    <cellStyle name="Currency 2 6 3 4 3 6 3" xfId="7421" xr:uid="{00000000-0005-0000-0000-0000FD1C0000}"/>
    <cellStyle name="Currency 2 6 3 4 3 7" xfId="7422" xr:uid="{00000000-0005-0000-0000-0000FE1C0000}"/>
    <cellStyle name="Currency 2 6 3 4 3 7 2" xfId="7423" xr:uid="{00000000-0005-0000-0000-0000FF1C0000}"/>
    <cellStyle name="Currency 2 6 3 4 3 8" xfId="7424" xr:uid="{00000000-0005-0000-0000-0000001D0000}"/>
    <cellStyle name="Currency 2 6 3 4 3 8 2" xfId="7425" xr:uid="{00000000-0005-0000-0000-0000011D0000}"/>
    <cellStyle name="Currency 2 6 3 4 3 9" xfId="7426" xr:uid="{00000000-0005-0000-0000-0000021D0000}"/>
    <cellStyle name="Currency 2 6 3 4 4" xfId="7427" xr:uid="{00000000-0005-0000-0000-0000031D0000}"/>
    <cellStyle name="Currency 2 6 3 4 4 10" xfId="7428" xr:uid="{00000000-0005-0000-0000-0000041D0000}"/>
    <cellStyle name="Currency 2 6 3 4 4 2" xfId="7429" xr:uid="{00000000-0005-0000-0000-0000051D0000}"/>
    <cellStyle name="Currency 2 6 3 4 4 3" xfId="7430" xr:uid="{00000000-0005-0000-0000-0000061D0000}"/>
    <cellStyle name="Currency 2 6 3 4 4 3 2" xfId="7431" xr:uid="{00000000-0005-0000-0000-0000071D0000}"/>
    <cellStyle name="Currency 2 6 3 4 4 3 2 2" xfId="7432" xr:uid="{00000000-0005-0000-0000-0000081D0000}"/>
    <cellStyle name="Currency 2 6 3 4 4 3 3" xfId="7433" xr:uid="{00000000-0005-0000-0000-0000091D0000}"/>
    <cellStyle name="Currency 2 6 3 4 4 4" xfId="7434" xr:uid="{00000000-0005-0000-0000-00000A1D0000}"/>
    <cellStyle name="Currency 2 6 3 4 4 4 2" xfId="7435" xr:uid="{00000000-0005-0000-0000-00000B1D0000}"/>
    <cellStyle name="Currency 2 6 3 4 4 4 2 2" xfId="7436" xr:uid="{00000000-0005-0000-0000-00000C1D0000}"/>
    <cellStyle name="Currency 2 6 3 4 4 4 3" xfId="7437" xr:uid="{00000000-0005-0000-0000-00000D1D0000}"/>
    <cellStyle name="Currency 2 6 3 4 4 5" xfId="7438" xr:uid="{00000000-0005-0000-0000-00000E1D0000}"/>
    <cellStyle name="Currency 2 6 3 4 4 5 2" xfId="7439" xr:uid="{00000000-0005-0000-0000-00000F1D0000}"/>
    <cellStyle name="Currency 2 6 3 4 4 5 2 2" xfId="7440" xr:uid="{00000000-0005-0000-0000-0000101D0000}"/>
    <cellStyle name="Currency 2 6 3 4 4 5 3" xfId="7441" xr:uid="{00000000-0005-0000-0000-0000111D0000}"/>
    <cellStyle name="Currency 2 6 3 4 4 6" xfId="7442" xr:uid="{00000000-0005-0000-0000-0000121D0000}"/>
    <cellStyle name="Currency 2 6 3 4 4 6 2" xfId="7443" xr:uid="{00000000-0005-0000-0000-0000131D0000}"/>
    <cellStyle name="Currency 2 6 3 4 4 7" xfId="7444" xr:uid="{00000000-0005-0000-0000-0000141D0000}"/>
    <cellStyle name="Currency 2 6 3 4 4 7 2" xfId="7445" xr:uid="{00000000-0005-0000-0000-0000151D0000}"/>
    <cellStyle name="Currency 2 6 3 4 4 8" xfId="7446" xr:uid="{00000000-0005-0000-0000-0000161D0000}"/>
    <cellStyle name="Currency 2 6 3 4 4 9" xfId="7447" xr:uid="{00000000-0005-0000-0000-0000171D0000}"/>
    <cellStyle name="Currency 2 6 3 4 5" xfId="7448" xr:uid="{00000000-0005-0000-0000-0000181D0000}"/>
    <cellStyle name="Currency 2 6 3 4 5 2" xfId="7449" xr:uid="{00000000-0005-0000-0000-0000191D0000}"/>
    <cellStyle name="Currency 2 6 3 4 5 3" xfId="7450" xr:uid="{00000000-0005-0000-0000-00001A1D0000}"/>
    <cellStyle name="Currency 2 6 3 4 5 4" xfId="7451" xr:uid="{00000000-0005-0000-0000-00001B1D0000}"/>
    <cellStyle name="Currency 2 6 3 4 6" xfId="7452" xr:uid="{00000000-0005-0000-0000-00001C1D0000}"/>
    <cellStyle name="Currency 2 6 3 4 6 2" xfId="7453" xr:uid="{00000000-0005-0000-0000-00001D1D0000}"/>
    <cellStyle name="Currency 2 6 3 4 6 2 2" xfId="7454" xr:uid="{00000000-0005-0000-0000-00001E1D0000}"/>
    <cellStyle name="Currency 2 6 3 4 6 2 2 2" xfId="7455" xr:uid="{00000000-0005-0000-0000-00001F1D0000}"/>
    <cellStyle name="Currency 2 6 3 4 6 2 3" xfId="7456" xr:uid="{00000000-0005-0000-0000-0000201D0000}"/>
    <cellStyle name="Currency 2 6 3 4 6 3" xfId="7457" xr:uid="{00000000-0005-0000-0000-0000211D0000}"/>
    <cellStyle name="Currency 2 6 3 4 6 3 2" xfId="7458" xr:uid="{00000000-0005-0000-0000-0000221D0000}"/>
    <cellStyle name="Currency 2 6 3 4 6 3 2 2" xfId="7459" xr:uid="{00000000-0005-0000-0000-0000231D0000}"/>
    <cellStyle name="Currency 2 6 3 4 6 3 3" xfId="7460" xr:uid="{00000000-0005-0000-0000-0000241D0000}"/>
    <cellStyle name="Currency 2 6 3 4 6 4" xfId="7461" xr:uid="{00000000-0005-0000-0000-0000251D0000}"/>
    <cellStyle name="Currency 2 6 3 4 6 4 2" xfId="7462" xr:uid="{00000000-0005-0000-0000-0000261D0000}"/>
    <cellStyle name="Currency 2 6 3 4 6 4 2 2" xfId="7463" xr:uid="{00000000-0005-0000-0000-0000271D0000}"/>
    <cellStyle name="Currency 2 6 3 4 6 4 3" xfId="7464" xr:uid="{00000000-0005-0000-0000-0000281D0000}"/>
    <cellStyle name="Currency 2 6 3 4 6 5" xfId="7465" xr:uid="{00000000-0005-0000-0000-0000291D0000}"/>
    <cellStyle name="Currency 2 6 3 4 6 5 2" xfId="7466" xr:uid="{00000000-0005-0000-0000-00002A1D0000}"/>
    <cellStyle name="Currency 2 6 3 4 6 6" xfId="7467" xr:uid="{00000000-0005-0000-0000-00002B1D0000}"/>
    <cellStyle name="Currency 2 6 3 4 6 6 2" xfId="7468" xr:uid="{00000000-0005-0000-0000-00002C1D0000}"/>
    <cellStyle name="Currency 2 6 3 4 6 7" xfId="7469" xr:uid="{00000000-0005-0000-0000-00002D1D0000}"/>
    <cellStyle name="Currency 2 6 3 4 7" xfId="7470" xr:uid="{00000000-0005-0000-0000-00002E1D0000}"/>
    <cellStyle name="Currency 2 6 3 4 7 2" xfId="7471" xr:uid="{00000000-0005-0000-0000-00002F1D0000}"/>
    <cellStyle name="Currency 2 6 3 4 7 2 2" xfId="7472" xr:uid="{00000000-0005-0000-0000-0000301D0000}"/>
    <cellStyle name="Currency 2 6 3 4 7 3" xfId="7473" xr:uid="{00000000-0005-0000-0000-0000311D0000}"/>
    <cellStyle name="Currency 2 6 3 4 8" xfId="7474" xr:uid="{00000000-0005-0000-0000-0000321D0000}"/>
    <cellStyle name="Currency 2 6 3 4 8 2" xfId="7475" xr:uid="{00000000-0005-0000-0000-0000331D0000}"/>
    <cellStyle name="Currency 2 6 3 4 8 2 2" xfId="7476" xr:uid="{00000000-0005-0000-0000-0000341D0000}"/>
    <cellStyle name="Currency 2 6 3 4 8 3" xfId="7477" xr:uid="{00000000-0005-0000-0000-0000351D0000}"/>
    <cellStyle name="Currency 2 6 3 4 9" xfId="7478" xr:uid="{00000000-0005-0000-0000-0000361D0000}"/>
    <cellStyle name="Currency 2 6 3 5" xfId="7479" xr:uid="{00000000-0005-0000-0000-0000371D0000}"/>
    <cellStyle name="Currency 2 6 3 5 10" xfId="7480" xr:uid="{00000000-0005-0000-0000-0000381D0000}"/>
    <cellStyle name="Currency 2 6 3 5 11" xfId="7481" xr:uid="{00000000-0005-0000-0000-0000391D0000}"/>
    <cellStyle name="Currency 2 6 3 5 12" xfId="7482" xr:uid="{00000000-0005-0000-0000-00003A1D0000}"/>
    <cellStyle name="Currency 2 6 3 5 13" xfId="7483" xr:uid="{00000000-0005-0000-0000-00003B1D0000}"/>
    <cellStyle name="Currency 2 6 3 5 2" xfId="7484" xr:uid="{00000000-0005-0000-0000-00003C1D0000}"/>
    <cellStyle name="Currency 2 6 3 5 2 10" xfId="7485" xr:uid="{00000000-0005-0000-0000-00003D1D0000}"/>
    <cellStyle name="Currency 2 6 3 5 2 2" xfId="7486" xr:uid="{00000000-0005-0000-0000-00003E1D0000}"/>
    <cellStyle name="Currency 2 6 3 5 2 2 2" xfId="7487" xr:uid="{00000000-0005-0000-0000-00003F1D0000}"/>
    <cellStyle name="Currency 2 6 3 5 2 2 3" xfId="7488" xr:uid="{00000000-0005-0000-0000-0000401D0000}"/>
    <cellStyle name="Currency 2 6 3 5 2 3" xfId="7489" xr:uid="{00000000-0005-0000-0000-0000411D0000}"/>
    <cellStyle name="Currency 2 6 3 5 2 3 2" xfId="7490" xr:uid="{00000000-0005-0000-0000-0000421D0000}"/>
    <cellStyle name="Currency 2 6 3 5 2 3 3" xfId="7491" xr:uid="{00000000-0005-0000-0000-0000431D0000}"/>
    <cellStyle name="Currency 2 6 3 5 2 3 4" xfId="7492" xr:uid="{00000000-0005-0000-0000-0000441D0000}"/>
    <cellStyle name="Currency 2 6 3 5 2 4" xfId="7493" xr:uid="{00000000-0005-0000-0000-0000451D0000}"/>
    <cellStyle name="Currency 2 6 3 5 2 4 2" xfId="7494" xr:uid="{00000000-0005-0000-0000-0000461D0000}"/>
    <cellStyle name="Currency 2 6 3 5 2 4 2 2" xfId="7495" xr:uid="{00000000-0005-0000-0000-0000471D0000}"/>
    <cellStyle name="Currency 2 6 3 5 2 4 3" xfId="7496" xr:uid="{00000000-0005-0000-0000-0000481D0000}"/>
    <cellStyle name="Currency 2 6 3 5 2 5" xfId="7497" xr:uid="{00000000-0005-0000-0000-0000491D0000}"/>
    <cellStyle name="Currency 2 6 3 5 2 5 2" xfId="7498" xr:uid="{00000000-0005-0000-0000-00004A1D0000}"/>
    <cellStyle name="Currency 2 6 3 5 2 5 2 2" xfId="7499" xr:uid="{00000000-0005-0000-0000-00004B1D0000}"/>
    <cellStyle name="Currency 2 6 3 5 2 5 3" xfId="7500" xr:uid="{00000000-0005-0000-0000-00004C1D0000}"/>
    <cellStyle name="Currency 2 6 3 5 2 6" xfId="7501" xr:uid="{00000000-0005-0000-0000-00004D1D0000}"/>
    <cellStyle name="Currency 2 6 3 5 2 6 2" xfId="7502" xr:uid="{00000000-0005-0000-0000-00004E1D0000}"/>
    <cellStyle name="Currency 2 6 3 5 2 6 2 2" xfId="7503" xr:uid="{00000000-0005-0000-0000-00004F1D0000}"/>
    <cellStyle name="Currency 2 6 3 5 2 6 3" xfId="7504" xr:uid="{00000000-0005-0000-0000-0000501D0000}"/>
    <cellStyle name="Currency 2 6 3 5 2 7" xfId="7505" xr:uid="{00000000-0005-0000-0000-0000511D0000}"/>
    <cellStyle name="Currency 2 6 3 5 2 7 2" xfId="7506" xr:uid="{00000000-0005-0000-0000-0000521D0000}"/>
    <cellStyle name="Currency 2 6 3 5 2 8" xfId="7507" xr:uid="{00000000-0005-0000-0000-0000531D0000}"/>
    <cellStyle name="Currency 2 6 3 5 2 8 2" xfId="7508" xr:uid="{00000000-0005-0000-0000-0000541D0000}"/>
    <cellStyle name="Currency 2 6 3 5 2 9" xfId="7509" xr:uid="{00000000-0005-0000-0000-0000551D0000}"/>
    <cellStyle name="Currency 2 6 3 5 3" xfId="7510" xr:uid="{00000000-0005-0000-0000-0000561D0000}"/>
    <cellStyle name="Currency 2 6 3 5 3 2" xfId="7511" xr:uid="{00000000-0005-0000-0000-0000571D0000}"/>
    <cellStyle name="Currency 2 6 3 5 3 2 2" xfId="7512" xr:uid="{00000000-0005-0000-0000-0000581D0000}"/>
    <cellStyle name="Currency 2 6 3 5 3 2 3" xfId="7513" xr:uid="{00000000-0005-0000-0000-0000591D0000}"/>
    <cellStyle name="Currency 2 6 3 5 3 3" xfId="7514" xr:uid="{00000000-0005-0000-0000-00005A1D0000}"/>
    <cellStyle name="Currency 2 6 3 5 4" xfId="7515" xr:uid="{00000000-0005-0000-0000-00005B1D0000}"/>
    <cellStyle name="Currency 2 6 3 5 4 2" xfId="7516" xr:uid="{00000000-0005-0000-0000-00005C1D0000}"/>
    <cellStyle name="Currency 2 6 3 5 4 3" xfId="7517" xr:uid="{00000000-0005-0000-0000-00005D1D0000}"/>
    <cellStyle name="Currency 2 6 3 5 4 4" xfId="7518" xr:uid="{00000000-0005-0000-0000-00005E1D0000}"/>
    <cellStyle name="Currency 2 6 3 5 5" xfId="7519" xr:uid="{00000000-0005-0000-0000-00005F1D0000}"/>
    <cellStyle name="Currency 2 6 3 5 5 2" xfId="7520" xr:uid="{00000000-0005-0000-0000-0000601D0000}"/>
    <cellStyle name="Currency 2 6 3 5 5 2 2" xfId="7521" xr:uid="{00000000-0005-0000-0000-0000611D0000}"/>
    <cellStyle name="Currency 2 6 3 5 5 3" xfId="7522" xr:uid="{00000000-0005-0000-0000-0000621D0000}"/>
    <cellStyle name="Currency 2 6 3 5 6" xfId="7523" xr:uid="{00000000-0005-0000-0000-0000631D0000}"/>
    <cellStyle name="Currency 2 6 3 5 6 2" xfId="7524" xr:uid="{00000000-0005-0000-0000-0000641D0000}"/>
    <cellStyle name="Currency 2 6 3 5 6 2 2" xfId="7525" xr:uid="{00000000-0005-0000-0000-0000651D0000}"/>
    <cellStyle name="Currency 2 6 3 5 6 3" xfId="7526" xr:uid="{00000000-0005-0000-0000-0000661D0000}"/>
    <cellStyle name="Currency 2 6 3 5 7" xfId="7527" xr:uid="{00000000-0005-0000-0000-0000671D0000}"/>
    <cellStyle name="Currency 2 6 3 5 7 2" xfId="7528" xr:uid="{00000000-0005-0000-0000-0000681D0000}"/>
    <cellStyle name="Currency 2 6 3 5 7 2 2" xfId="7529" xr:uid="{00000000-0005-0000-0000-0000691D0000}"/>
    <cellStyle name="Currency 2 6 3 5 7 3" xfId="7530" xr:uid="{00000000-0005-0000-0000-00006A1D0000}"/>
    <cellStyle name="Currency 2 6 3 5 8" xfId="7531" xr:uid="{00000000-0005-0000-0000-00006B1D0000}"/>
    <cellStyle name="Currency 2 6 3 5 8 2" xfId="7532" xr:uid="{00000000-0005-0000-0000-00006C1D0000}"/>
    <cellStyle name="Currency 2 6 3 5 9" xfId="7533" xr:uid="{00000000-0005-0000-0000-00006D1D0000}"/>
    <cellStyle name="Currency 2 6 3 5 9 2" xfId="7534" xr:uid="{00000000-0005-0000-0000-00006E1D0000}"/>
    <cellStyle name="Currency 2 6 3 6" xfId="7535" xr:uid="{00000000-0005-0000-0000-00006F1D0000}"/>
    <cellStyle name="Currency 2 6 3 6 2" xfId="7536" xr:uid="{00000000-0005-0000-0000-0000701D0000}"/>
    <cellStyle name="Currency 2 6 3 6 2 10" xfId="7537" xr:uid="{00000000-0005-0000-0000-0000711D0000}"/>
    <cellStyle name="Currency 2 6 3 6 2 11" xfId="7538" xr:uid="{00000000-0005-0000-0000-0000721D0000}"/>
    <cellStyle name="Currency 2 6 3 6 2 2" xfId="7539" xr:uid="{00000000-0005-0000-0000-0000731D0000}"/>
    <cellStyle name="Currency 2 6 3 6 2 2 2" xfId="7540" xr:uid="{00000000-0005-0000-0000-0000741D0000}"/>
    <cellStyle name="Currency 2 6 3 6 2 2 3" xfId="7541" xr:uid="{00000000-0005-0000-0000-0000751D0000}"/>
    <cellStyle name="Currency 2 6 3 6 2 3" xfId="7542" xr:uid="{00000000-0005-0000-0000-0000761D0000}"/>
    <cellStyle name="Currency 2 6 3 6 2 3 2" xfId="7543" xr:uid="{00000000-0005-0000-0000-0000771D0000}"/>
    <cellStyle name="Currency 2 6 3 6 2 3 3" xfId="7544" xr:uid="{00000000-0005-0000-0000-0000781D0000}"/>
    <cellStyle name="Currency 2 6 3 6 2 4" xfId="7545" xr:uid="{00000000-0005-0000-0000-0000791D0000}"/>
    <cellStyle name="Currency 2 6 3 6 2 4 2" xfId="7546" xr:uid="{00000000-0005-0000-0000-00007A1D0000}"/>
    <cellStyle name="Currency 2 6 3 6 2 4 2 2" xfId="7547" xr:uid="{00000000-0005-0000-0000-00007B1D0000}"/>
    <cellStyle name="Currency 2 6 3 6 2 4 3" xfId="7548" xr:uid="{00000000-0005-0000-0000-00007C1D0000}"/>
    <cellStyle name="Currency 2 6 3 6 2 5" xfId="7549" xr:uid="{00000000-0005-0000-0000-00007D1D0000}"/>
    <cellStyle name="Currency 2 6 3 6 2 5 2" xfId="7550" xr:uid="{00000000-0005-0000-0000-00007E1D0000}"/>
    <cellStyle name="Currency 2 6 3 6 2 5 2 2" xfId="7551" xr:uid="{00000000-0005-0000-0000-00007F1D0000}"/>
    <cellStyle name="Currency 2 6 3 6 2 5 3" xfId="7552" xr:uid="{00000000-0005-0000-0000-0000801D0000}"/>
    <cellStyle name="Currency 2 6 3 6 2 6" xfId="7553" xr:uid="{00000000-0005-0000-0000-0000811D0000}"/>
    <cellStyle name="Currency 2 6 3 6 2 6 2" xfId="7554" xr:uid="{00000000-0005-0000-0000-0000821D0000}"/>
    <cellStyle name="Currency 2 6 3 6 2 6 2 2" xfId="7555" xr:uid="{00000000-0005-0000-0000-0000831D0000}"/>
    <cellStyle name="Currency 2 6 3 6 2 6 3" xfId="7556" xr:uid="{00000000-0005-0000-0000-0000841D0000}"/>
    <cellStyle name="Currency 2 6 3 6 2 7" xfId="7557" xr:uid="{00000000-0005-0000-0000-0000851D0000}"/>
    <cellStyle name="Currency 2 6 3 6 2 7 2" xfId="7558" xr:uid="{00000000-0005-0000-0000-0000861D0000}"/>
    <cellStyle name="Currency 2 6 3 6 2 8" xfId="7559" xr:uid="{00000000-0005-0000-0000-0000871D0000}"/>
    <cellStyle name="Currency 2 6 3 6 2 8 2" xfId="7560" xr:uid="{00000000-0005-0000-0000-0000881D0000}"/>
    <cellStyle name="Currency 2 6 3 6 2 9" xfId="7561" xr:uid="{00000000-0005-0000-0000-0000891D0000}"/>
    <cellStyle name="Currency 2 6 3 6 3" xfId="7562" xr:uid="{00000000-0005-0000-0000-00008A1D0000}"/>
    <cellStyle name="Currency 2 6 3 6 3 2" xfId="7563" xr:uid="{00000000-0005-0000-0000-00008B1D0000}"/>
    <cellStyle name="Currency 2 6 3 6 3 2 2" xfId="7564" xr:uid="{00000000-0005-0000-0000-00008C1D0000}"/>
    <cellStyle name="Currency 2 6 3 6 3 2 3" xfId="7565" xr:uid="{00000000-0005-0000-0000-00008D1D0000}"/>
    <cellStyle name="Currency 2 6 3 6 3 3" xfId="7566" xr:uid="{00000000-0005-0000-0000-00008E1D0000}"/>
    <cellStyle name="Currency 2 6 3 6 4" xfId="7567" xr:uid="{00000000-0005-0000-0000-00008F1D0000}"/>
    <cellStyle name="Currency 2 6 3 6 4 2" xfId="7568" xr:uid="{00000000-0005-0000-0000-0000901D0000}"/>
    <cellStyle name="Currency 2 6 3 6 4 2 2" xfId="7569" xr:uid="{00000000-0005-0000-0000-0000911D0000}"/>
    <cellStyle name="Currency 2 6 3 6 4 3" xfId="7570" xr:uid="{00000000-0005-0000-0000-0000921D0000}"/>
    <cellStyle name="Currency 2 6 3 6 4 4" xfId="7571" xr:uid="{00000000-0005-0000-0000-0000931D0000}"/>
    <cellStyle name="Currency 2 6 3 6 5" xfId="7572" xr:uid="{00000000-0005-0000-0000-0000941D0000}"/>
    <cellStyle name="Currency 2 6 3 6 5 2" xfId="7573" xr:uid="{00000000-0005-0000-0000-0000951D0000}"/>
    <cellStyle name="Currency 2 6 3 6 5 2 2" xfId="7574" xr:uid="{00000000-0005-0000-0000-0000961D0000}"/>
    <cellStyle name="Currency 2 6 3 6 5 3" xfId="7575" xr:uid="{00000000-0005-0000-0000-0000971D0000}"/>
    <cellStyle name="Currency 2 6 3 6 6" xfId="7576" xr:uid="{00000000-0005-0000-0000-0000981D0000}"/>
    <cellStyle name="Currency 2 6 3 6 7" xfId="7577" xr:uid="{00000000-0005-0000-0000-0000991D0000}"/>
    <cellStyle name="Currency 2 6 3 7" xfId="7578" xr:uid="{00000000-0005-0000-0000-00009A1D0000}"/>
    <cellStyle name="Currency 2 6 3 7 10" xfId="7579" xr:uid="{00000000-0005-0000-0000-00009B1D0000}"/>
    <cellStyle name="Currency 2 6 3 7 2" xfId="7580" xr:uid="{00000000-0005-0000-0000-00009C1D0000}"/>
    <cellStyle name="Currency 2 6 3 7 2 2" xfId="7581" xr:uid="{00000000-0005-0000-0000-00009D1D0000}"/>
    <cellStyle name="Currency 2 6 3 7 2 3" xfId="7582" xr:uid="{00000000-0005-0000-0000-00009E1D0000}"/>
    <cellStyle name="Currency 2 6 3 7 3" xfId="7583" xr:uid="{00000000-0005-0000-0000-00009F1D0000}"/>
    <cellStyle name="Currency 2 6 3 7 3 2" xfId="7584" xr:uid="{00000000-0005-0000-0000-0000A01D0000}"/>
    <cellStyle name="Currency 2 6 3 7 3 3" xfId="7585" xr:uid="{00000000-0005-0000-0000-0000A11D0000}"/>
    <cellStyle name="Currency 2 6 3 7 4" xfId="7586" xr:uid="{00000000-0005-0000-0000-0000A21D0000}"/>
    <cellStyle name="Currency 2 6 3 7 4 2" xfId="7587" xr:uid="{00000000-0005-0000-0000-0000A31D0000}"/>
    <cellStyle name="Currency 2 6 3 7 4 2 2" xfId="7588" xr:uid="{00000000-0005-0000-0000-0000A41D0000}"/>
    <cellStyle name="Currency 2 6 3 7 4 3" xfId="7589" xr:uid="{00000000-0005-0000-0000-0000A51D0000}"/>
    <cellStyle name="Currency 2 6 3 7 5" xfId="7590" xr:uid="{00000000-0005-0000-0000-0000A61D0000}"/>
    <cellStyle name="Currency 2 6 3 7 5 2" xfId="7591" xr:uid="{00000000-0005-0000-0000-0000A71D0000}"/>
    <cellStyle name="Currency 2 6 3 7 5 2 2" xfId="7592" xr:uid="{00000000-0005-0000-0000-0000A81D0000}"/>
    <cellStyle name="Currency 2 6 3 7 5 3" xfId="7593" xr:uid="{00000000-0005-0000-0000-0000A91D0000}"/>
    <cellStyle name="Currency 2 6 3 7 6" xfId="7594" xr:uid="{00000000-0005-0000-0000-0000AA1D0000}"/>
    <cellStyle name="Currency 2 6 3 7 6 2" xfId="7595" xr:uid="{00000000-0005-0000-0000-0000AB1D0000}"/>
    <cellStyle name="Currency 2 6 3 7 6 2 2" xfId="7596" xr:uid="{00000000-0005-0000-0000-0000AC1D0000}"/>
    <cellStyle name="Currency 2 6 3 7 6 3" xfId="7597" xr:uid="{00000000-0005-0000-0000-0000AD1D0000}"/>
    <cellStyle name="Currency 2 6 3 7 7" xfId="7598" xr:uid="{00000000-0005-0000-0000-0000AE1D0000}"/>
    <cellStyle name="Currency 2 6 3 7 7 2" xfId="7599" xr:uid="{00000000-0005-0000-0000-0000AF1D0000}"/>
    <cellStyle name="Currency 2 6 3 7 8" xfId="7600" xr:uid="{00000000-0005-0000-0000-0000B01D0000}"/>
    <cellStyle name="Currency 2 6 3 7 8 2" xfId="7601" xr:uid="{00000000-0005-0000-0000-0000B11D0000}"/>
    <cellStyle name="Currency 2 6 3 7 9" xfId="7602" xr:uid="{00000000-0005-0000-0000-0000B21D0000}"/>
    <cellStyle name="Currency 2 6 3 8" xfId="7603" xr:uid="{00000000-0005-0000-0000-0000B31D0000}"/>
    <cellStyle name="Currency 2 6 3 8 10" xfId="7604" xr:uid="{00000000-0005-0000-0000-0000B41D0000}"/>
    <cellStyle name="Currency 2 6 3 8 11" xfId="7605" xr:uid="{00000000-0005-0000-0000-0000B51D0000}"/>
    <cellStyle name="Currency 2 6 3 8 12" xfId="7606" xr:uid="{00000000-0005-0000-0000-0000B61D0000}"/>
    <cellStyle name="Currency 2 6 3 8 2" xfId="7607" xr:uid="{00000000-0005-0000-0000-0000B71D0000}"/>
    <cellStyle name="Currency 2 6 3 8 2 2" xfId="7608" xr:uid="{00000000-0005-0000-0000-0000B81D0000}"/>
    <cellStyle name="Currency 2 6 3 8 2 3" xfId="7609" xr:uid="{00000000-0005-0000-0000-0000B91D0000}"/>
    <cellStyle name="Currency 2 6 3 8 3" xfId="7610" xr:uid="{00000000-0005-0000-0000-0000BA1D0000}"/>
    <cellStyle name="Currency 2 6 3 8 3 2" xfId="7611" xr:uid="{00000000-0005-0000-0000-0000BB1D0000}"/>
    <cellStyle name="Currency 2 6 3 8 3 3" xfId="7612" xr:uid="{00000000-0005-0000-0000-0000BC1D0000}"/>
    <cellStyle name="Currency 2 6 3 8 4" xfId="7613" xr:uid="{00000000-0005-0000-0000-0000BD1D0000}"/>
    <cellStyle name="Currency 2 6 3 8 5" xfId="7614" xr:uid="{00000000-0005-0000-0000-0000BE1D0000}"/>
    <cellStyle name="Currency 2 6 3 8 5 2" xfId="7615" xr:uid="{00000000-0005-0000-0000-0000BF1D0000}"/>
    <cellStyle name="Currency 2 6 3 8 5 2 2" xfId="7616" xr:uid="{00000000-0005-0000-0000-0000C01D0000}"/>
    <cellStyle name="Currency 2 6 3 8 5 3" xfId="7617" xr:uid="{00000000-0005-0000-0000-0000C11D0000}"/>
    <cellStyle name="Currency 2 6 3 8 6" xfId="7618" xr:uid="{00000000-0005-0000-0000-0000C21D0000}"/>
    <cellStyle name="Currency 2 6 3 8 6 2" xfId="7619" xr:uid="{00000000-0005-0000-0000-0000C31D0000}"/>
    <cellStyle name="Currency 2 6 3 8 6 2 2" xfId="7620" xr:uid="{00000000-0005-0000-0000-0000C41D0000}"/>
    <cellStyle name="Currency 2 6 3 8 6 3" xfId="7621" xr:uid="{00000000-0005-0000-0000-0000C51D0000}"/>
    <cellStyle name="Currency 2 6 3 8 7" xfId="7622" xr:uid="{00000000-0005-0000-0000-0000C61D0000}"/>
    <cellStyle name="Currency 2 6 3 8 7 2" xfId="7623" xr:uid="{00000000-0005-0000-0000-0000C71D0000}"/>
    <cellStyle name="Currency 2 6 3 8 7 2 2" xfId="7624" xr:uid="{00000000-0005-0000-0000-0000C81D0000}"/>
    <cellStyle name="Currency 2 6 3 8 7 3" xfId="7625" xr:uid="{00000000-0005-0000-0000-0000C91D0000}"/>
    <cellStyle name="Currency 2 6 3 8 8" xfId="7626" xr:uid="{00000000-0005-0000-0000-0000CA1D0000}"/>
    <cellStyle name="Currency 2 6 3 8 8 2" xfId="7627" xr:uid="{00000000-0005-0000-0000-0000CB1D0000}"/>
    <cellStyle name="Currency 2 6 3 8 9" xfId="7628" xr:uid="{00000000-0005-0000-0000-0000CC1D0000}"/>
    <cellStyle name="Currency 2 6 3 8 9 2" xfId="7629" xr:uid="{00000000-0005-0000-0000-0000CD1D0000}"/>
    <cellStyle name="Currency 2 6 3 9" xfId="7630" xr:uid="{00000000-0005-0000-0000-0000CE1D0000}"/>
    <cellStyle name="Currency 2 6 3 9 2" xfId="7631" xr:uid="{00000000-0005-0000-0000-0000CF1D0000}"/>
    <cellStyle name="Currency 2 6 3 9 3" xfId="7632" xr:uid="{00000000-0005-0000-0000-0000D01D0000}"/>
    <cellStyle name="Currency 2 6 4" xfId="7633" xr:uid="{00000000-0005-0000-0000-0000D11D0000}"/>
    <cellStyle name="Currency 2 6 4 10" xfId="7634" xr:uid="{00000000-0005-0000-0000-0000D21D0000}"/>
    <cellStyle name="Currency 2 6 4 10 2" xfId="7635" xr:uid="{00000000-0005-0000-0000-0000D31D0000}"/>
    <cellStyle name="Currency 2 6 4 10 2 2" xfId="7636" xr:uid="{00000000-0005-0000-0000-0000D41D0000}"/>
    <cellStyle name="Currency 2 6 4 10 3" xfId="7637" xr:uid="{00000000-0005-0000-0000-0000D51D0000}"/>
    <cellStyle name="Currency 2 6 4 11" xfId="7638" xr:uid="{00000000-0005-0000-0000-0000D61D0000}"/>
    <cellStyle name="Currency 2 6 4 11 2" xfId="7639" xr:uid="{00000000-0005-0000-0000-0000D71D0000}"/>
    <cellStyle name="Currency 2 6 4 12" xfId="7640" xr:uid="{00000000-0005-0000-0000-0000D81D0000}"/>
    <cellStyle name="Currency 2 6 4 12 2" xfId="7641" xr:uid="{00000000-0005-0000-0000-0000D91D0000}"/>
    <cellStyle name="Currency 2 6 4 13" xfId="7642" xr:uid="{00000000-0005-0000-0000-0000DA1D0000}"/>
    <cellStyle name="Currency 2 6 4 14" xfId="7643" xr:uid="{00000000-0005-0000-0000-0000DB1D0000}"/>
    <cellStyle name="Currency 2 6 4 15" xfId="7644" xr:uid="{00000000-0005-0000-0000-0000DC1D0000}"/>
    <cellStyle name="Currency 2 6 4 16" xfId="7645" xr:uid="{00000000-0005-0000-0000-0000DD1D0000}"/>
    <cellStyle name="Currency 2 6 4 2" xfId="7646" xr:uid="{00000000-0005-0000-0000-0000DE1D0000}"/>
    <cellStyle name="Currency 2 6 4 2 2" xfId="7647" xr:uid="{00000000-0005-0000-0000-0000DF1D0000}"/>
    <cellStyle name="Currency 2 6 4 2 2 10" xfId="7648" xr:uid="{00000000-0005-0000-0000-0000E01D0000}"/>
    <cellStyle name="Currency 2 6 4 2 2 2" xfId="7649" xr:uid="{00000000-0005-0000-0000-0000E11D0000}"/>
    <cellStyle name="Currency 2 6 4 2 2 2 2" xfId="7650" xr:uid="{00000000-0005-0000-0000-0000E21D0000}"/>
    <cellStyle name="Currency 2 6 4 2 2 2 3" xfId="7651" xr:uid="{00000000-0005-0000-0000-0000E31D0000}"/>
    <cellStyle name="Currency 2 6 4 2 2 3" xfId="7652" xr:uid="{00000000-0005-0000-0000-0000E41D0000}"/>
    <cellStyle name="Currency 2 6 4 2 2 3 2" xfId="7653" xr:uid="{00000000-0005-0000-0000-0000E51D0000}"/>
    <cellStyle name="Currency 2 6 4 2 2 3 3" xfId="7654" xr:uid="{00000000-0005-0000-0000-0000E61D0000}"/>
    <cellStyle name="Currency 2 6 4 2 2 4" xfId="7655" xr:uid="{00000000-0005-0000-0000-0000E71D0000}"/>
    <cellStyle name="Currency 2 6 4 2 2 4 2" xfId="7656" xr:uid="{00000000-0005-0000-0000-0000E81D0000}"/>
    <cellStyle name="Currency 2 6 4 2 2 4 2 2" xfId="7657" xr:uid="{00000000-0005-0000-0000-0000E91D0000}"/>
    <cellStyle name="Currency 2 6 4 2 2 4 3" xfId="7658" xr:uid="{00000000-0005-0000-0000-0000EA1D0000}"/>
    <cellStyle name="Currency 2 6 4 2 2 5" xfId="7659" xr:uid="{00000000-0005-0000-0000-0000EB1D0000}"/>
    <cellStyle name="Currency 2 6 4 2 2 5 2" xfId="7660" xr:uid="{00000000-0005-0000-0000-0000EC1D0000}"/>
    <cellStyle name="Currency 2 6 4 2 2 5 2 2" xfId="7661" xr:uid="{00000000-0005-0000-0000-0000ED1D0000}"/>
    <cellStyle name="Currency 2 6 4 2 2 5 3" xfId="7662" xr:uid="{00000000-0005-0000-0000-0000EE1D0000}"/>
    <cellStyle name="Currency 2 6 4 2 2 6" xfId="7663" xr:uid="{00000000-0005-0000-0000-0000EF1D0000}"/>
    <cellStyle name="Currency 2 6 4 2 2 6 2" xfId="7664" xr:uid="{00000000-0005-0000-0000-0000F01D0000}"/>
    <cellStyle name="Currency 2 6 4 2 2 6 2 2" xfId="7665" xr:uid="{00000000-0005-0000-0000-0000F11D0000}"/>
    <cellStyle name="Currency 2 6 4 2 2 6 3" xfId="7666" xr:uid="{00000000-0005-0000-0000-0000F21D0000}"/>
    <cellStyle name="Currency 2 6 4 2 2 7" xfId="7667" xr:uid="{00000000-0005-0000-0000-0000F31D0000}"/>
    <cellStyle name="Currency 2 6 4 2 2 7 2" xfId="7668" xr:uid="{00000000-0005-0000-0000-0000F41D0000}"/>
    <cellStyle name="Currency 2 6 4 2 2 8" xfId="7669" xr:uid="{00000000-0005-0000-0000-0000F51D0000}"/>
    <cellStyle name="Currency 2 6 4 2 2 8 2" xfId="7670" xr:uid="{00000000-0005-0000-0000-0000F61D0000}"/>
    <cellStyle name="Currency 2 6 4 2 2 9" xfId="7671" xr:uid="{00000000-0005-0000-0000-0000F71D0000}"/>
    <cellStyle name="Currency 2 6 4 2 3" xfId="7672" xr:uid="{00000000-0005-0000-0000-0000F81D0000}"/>
    <cellStyle name="Currency 2 6 4 2 3 10" xfId="7673" xr:uid="{00000000-0005-0000-0000-0000F91D0000}"/>
    <cellStyle name="Currency 2 6 4 2 3 2" xfId="7674" xr:uid="{00000000-0005-0000-0000-0000FA1D0000}"/>
    <cellStyle name="Currency 2 6 4 2 3 2 2" xfId="7675" xr:uid="{00000000-0005-0000-0000-0000FB1D0000}"/>
    <cellStyle name="Currency 2 6 4 2 3 2 3" xfId="7676" xr:uid="{00000000-0005-0000-0000-0000FC1D0000}"/>
    <cellStyle name="Currency 2 6 4 2 3 3" xfId="7677" xr:uid="{00000000-0005-0000-0000-0000FD1D0000}"/>
    <cellStyle name="Currency 2 6 4 2 3 3 2" xfId="7678" xr:uid="{00000000-0005-0000-0000-0000FE1D0000}"/>
    <cellStyle name="Currency 2 6 4 2 3 3 3" xfId="7679" xr:uid="{00000000-0005-0000-0000-0000FF1D0000}"/>
    <cellStyle name="Currency 2 6 4 2 3 4" xfId="7680" xr:uid="{00000000-0005-0000-0000-0000001E0000}"/>
    <cellStyle name="Currency 2 6 4 2 3 4 2" xfId="7681" xr:uid="{00000000-0005-0000-0000-0000011E0000}"/>
    <cellStyle name="Currency 2 6 4 2 3 4 2 2" xfId="7682" xr:uid="{00000000-0005-0000-0000-0000021E0000}"/>
    <cellStyle name="Currency 2 6 4 2 3 4 3" xfId="7683" xr:uid="{00000000-0005-0000-0000-0000031E0000}"/>
    <cellStyle name="Currency 2 6 4 2 3 5" xfId="7684" xr:uid="{00000000-0005-0000-0000-0000041E0000}"/>
    <cellStyle name="Currency 2 6 4 2 3 5 2" xfId="7685" xr:uid="{00000000-0005-0000-0000-0000051E0000}"/>
    <cellStyle name="Currency 2 6 4 2 3 5 2 2" xfId="7686" xr:uid="{00000000-0005-0000-0000-0000061E0000}"/>
    <cellStyle name="Currency 2 6 4 2 3 5 3" xfId="7687" xr:uid="{00000000-0005-0000-0000-0000071E0000}"/>
    <cellStyle name="Currency 2 6 4 2 3 6" xfId="7688" xr:uid="{00000000-0005-0000-0000-0000081E0000}"/>
    <cellStyle name="Currency 2 6 4 2 3 6 2" xfId="7689" xr:uid="{00000000-0005-0000-0000-0000091E0000}"/>
    <cellStyle name="Currency 2 6 4 2 3 6 2 2" xfId="7690" xr:uid="{00000000-0005-0000-0000-00000A1E0000}"/>
    <cellStyle name="Currency 2 6 4 2 3 6 3" xfId="7691" xr:uid="{00000000-0005-0000-0000-00000B1E0000}"/>
    <cellStyle name="Currency 2 6 4 2 3 7" xfId="7692" xr:uid="{00000000-0005-0000-0000-00000C1E0000}"/>
    <cellStyle name="Currency 2 6 4 2 3 7 2" xfId="7693" xr:uid="{00000000-0005-0000-0000-00000D1E0000}"/>
    <cellStyle name="Currency 2 6 4 2 3 8" xfId="7694" xr:uid="{00000000-0005-0000-0000-00000E1E0000}"/>
    <cellStyle name="Currency 2 6 4 2 3 8 2" xfId="7695" xr:uid="{00000000-0005-0000-0000-00000F1E0000}"/>
    <cellStyle name="Currency 2 6 4 2 3 9" xfId="7696" xr:uid="{00000000-0005-0000-0000-0000101E0000}"/>
    <cellStyle name="Currency 2 6 4 2 4" xfId="7697" xr:uid="{00000000-0005-0000-0000-0000111E0000}"/>
    <cellStyle name="Currency 2 6 4 2 4 10" xfId="7698" xr:uid="{00000000-0005-0000-0000-0000121E0000}"/>
    <cellStyle name="Currency 2 6 4 2 4 2" xfId="7699" xr:uid="{00000000-0005-0000-0000-0000131E0000}"/>
    <cellStyle name="Currency 2 6 4 2 4 3" xfId="7700" xr:uid="{00000000-0005-0000-0000-0000141E0000}"/>
    <cellStyle name="Currency 2 6 4 2 4 3 2" xfId="7701" xr:uid="{00000000-0005-0000-0000-0000151E0000}"/>
    <cellStyle name="Currency 2 6 4 2 4 3 2 2" xfId="7702" xr:uid="{00000000-0005-0000-0000-0000161E0000}"/>
    <cellStyle name="Currency 2 6 4 2 4 3 3" xfId="7703" xr:uid="{00000000-0005-0000-0000-0000171E0000}"/>
    <cellStyle name="Currency 2 6 4 2 4 4" xfId="7704" xr:uid="{00000000-0005-0000-0000-0000181E0000}"/>
    <cellStyle name="Currency 2 6 4 2 4 4 2" xfId="7705" xr:uid="{00000000-0005-0000-0000-0000191E0000}"/>
    <cellStyle name="Currency 2 6 4 2 4 4 2 2" xfId="7706" xr:uid="{00000000-0005-0000-0000-00001A1E0000}"/>
    <cellStyle name="Currency 2 6 4 2 4 4 3" xfId="7707" xr:uid="{00000000-0005-0000-0000-00001B1E0000}"/>
    <cellStyle name="Currency 2 6 4 2 4 5" xfId="7708" xr:uid="{00000000-0005-0000-0000-00001C1E0000}"/>
    <cellStyle name="Currency 2 6 4 2 4 5 2" xfId="7709" xr:uid="{00000000-0005-0000-0000-00001D1E0000}"/>
    <cellStyle name="Currency 2 6 4 2 4 5 2 2" xfId="7710" xr:uid="{00000000-0005-0000-0000-00001E1E0000}"/>
    <cellStyle name="Currency 2 6 4 2 4 5 3" xfId="7711" xr:uid="{00000000-0005-0000-0000-00001F1E0000}"/>
    <cellStyle name="Currency 2 6 4 2 4 6" xfId="7712" xr:uid="{00000000-0005-0000-0000-0000201E0000}"/>
    <cellStyle name="Currency 2 6 4 2 4 6 2" xfId="7713" xr:uid="{00000000-0005-0000-0000-0000211E0000}"/>
    <cellStyle name="Currency 2 6 4 2 4 7" xfId="7714" xr:uid="{00000000-0005-0000-0000-0000221E0000}"/>
    <cellStyle name="Currency 2 6 4 2 4 7 2" xfId="7715" xr:uid="{00000000-0005-0000-0000-0000231E0000}"/>
    <cellStyle name="Currency 2 6 4 2 4 8" xfId="7716" xr:uid="{00000000-0005-0000-0000-0000241E0000}"/>
    <cellStyle name="Currency 2 6 4 2 4 9" xfId="7717" xr:uid="{00000000-0005-0000-0000-0000251E0000}"/>
    <cellStyle name="Currency 2 6 4 2 5" xfId="7718" xr:uid="{00000000-0005-0000-0000-0000261E0000}"/>
    <cellStyle name="Currency 2 6 4 2 5 2" xfId="7719" xr:uid="{00000000-0005-0000-0000-0000271E0000}"/>
    <cellStyle name="Currency 2 6 4 2 5 3" xfId="7720" xr:uid="{00000000-0005-0000-0000-0000281E0000}"/>
    <cellStyle name="Currency 2 6 4 2 5 4" xfId="7721" xr:uid="{00000000-0005-0000-0000-0000291E0000}"/>
    <cellStyle name="Currency 2 6 4 2 6" xfId="7722" xr:uid="{00000000-0005-0000-0000-00002A1E0000}"/>
    <cellStyle name="Currency 2 6 4 2 6 2" xfId="7723" xr:uid="{00000000-0005-0000-0000-00002B1E0000}"/>
    <cellStyle name="Currency 2 6 4 2 6 2 2" xfId="7724" xr:uid="{00000000-0005-0000-0000-00002C1E0000}"/>
    <cellStyle name="Currency 2 6 4 2 6 2 2 2" xfId="7725" xr:uid="{00000000-0005-0000-0000-00002D1E0000}"/>
    <cellStyle name="Currency 2 6 4 2 6 2 3" xfId="7726" xr:uid="{00000000-0005-0000-0000-00002E1E0000}"/>
    <cellStyle name="Currency 2 6 4 2 6 3" xfId="7727" xr:uid="{00000000-0005-0000-0000-00002F1E0000}"/>
    <cellStyle name="Currency 2 6 4 2 6 3 2" xfId="7728" xr:uid="{00000000-0005-0000-0000-0000301E0000}"/>
    <cellStyle name="Currency 2 6 4 2 6 3 2 2" xfId="7729" xr:uid="{00000000-0005-0000-0000-0000311E0000}"/>
    <cellStyle name="Currency 2 6 4 2 6 3 3" xfId="7730" xr:uid="{00000000-0005-0000-0000-0000321E0000}"/>
    <cellStyle name="Currency 2 6 4 2 6 4" xfId="7731" xr:uid="{00000000-0005-0000-0000-0000331E0000}"/>
    <cellStyle name="Currency 2 6 4 2 6 4 2" xfId="7732" xr:uid="{00000000-0005-0000-0000-0000341E0000}"/>
    <cellStyle name="Currency 2 6 4 2 6 4 2 2" xfId="7733" xr:uid="{00000000-0005-0000-0000-0000351E0000}"/>
    <cellStyle name="Currency 2 6 4 2 6 4 3" xfId="7734" xr:uid="{00000000-0005-0000-0000-0000361E0000}"/>
    <cellStyle name="Currency 2 6 4 2 6 5" xfId="7735" xr:uid="{00000000-0005-0000-0000-0000371E0000}"/>
    <cellStyle name="Currency 2 6 4 2 6 5 2" xfId="7736" xr:uid="{00000000-0005-0000-0000-0000381E0000}"/>
    <cellStyle name="Currency 2 6 4 2 6 6" xfId="7737" xr:uid="{00000000-0005-0000-0000-0000391E0000}"/>
    <cellStyle name="Currency 2 6 4 2 6 6 2" xfId="7738" xr:uid="{00000000-0005-0000-0000-00003A1E0000}"/>
    <cellStyle name="Currency 2 6 4 2 6 7" xfId="7739" xr:uid="{00000000-0005-0000-0000-00003B1E0000}"/>
    <cellStyle name="Currency 2 6 4 2 7" xfId="7740" xr:uid="{00000000-0005-0000-0000-00003C1E0000}"/>
    <cellStyle name="Currency 2 6 4 2 7 2" xfId="7741" xr:uid="{00000000-0005-0000-0000-00003D1E0000}"/>
    <cellStyle name="Currency 2 6 4 2 7 2 2" xfId="7742" xr:uid="{00000000-0005-0000-0000-00003E1E0000}"/>
    <cellStyle name="Currency 2 6 4 2 7 3" xfId="7743" xr:uid="{00000000-0005-0000-0000-00003F1E0000}"/>
    <cellStyle name="Currency 2 6 4 2 8" xfId="7744" xr:uid="{00000000-0005-0000-0000-0000401E0000}"/>
    <cellStyle name="Currency 2 6 4 2 8 2" xfId="7745" xr:uid="{00000000-0005-0000-0000-0000411E0000}"/>
    <cellStyle name="Currency 2 6 4 2 8 2 2" xfId="7746" xr:uid="{00000000-0005-0000-0000-0000421E0000}"/>
    <cellStyle name="Currency 2 6 4 2 8 3" xfId="7747" xr:uid="{00000000-0005-0000-0000-0000431E0000}"/>
    <cellStyle name="Currency 2 6 4 2 9" xfId="7748" xr:uid="{00000000-0005-0000-0000-0000441E0000}"/>
    <cellStyle name="Currency 2 6 4 3" xfId="7749" xr:uid="{00000000-0005-0000-0000-0000451E0000}"/>
    <cellStyle name="Currency 2 6 4 3 10" xfId="7750" xr:uid="{00000000-0005-0000-0000-0000461E0000}"/>
    <cellStyle name="Currency 2 6 4 3 11" xfId="7751" xr:uid="{00000000-0005-0000-0000-0000471E0000}"/>
    <cellStyle name="Currency 2 6 4 3 12" xfId="7752" xr:uid="{00000000-0005-0000-0000-0000481E0000}"/>
    <cellStyle name="Currency 2 6 4 3 13" xfId="7753" xr:uid="{00000000-0005-0000-0000-0000491E0000}"/>
    <cellStyle name="Currency 2 6 4 3 2" xfId="7754" xr:uid="{00000000-0005-0000-0000-00004A1E0000}"/>
    <cellStyle name="Currency 2 6 4 3 2 10" xfId="7755" xr:uid="{00000000-0005-0000-0000-00004B1E0000}"/>
    <cellStyle name="Currency 2 6 4 3 2 2" xfId="7756" xr:uid="{00000000-0005-0000-0000-00004C1E0000}"/>
    <cellStyle name="Currency 2 6 4 3 2 2 2" xfId="7757" xr:uid="{00000000-0005-0000-0000-00004D1E0000}"/>
    <cellStyle name="Currency 2 6 4 3 2 2 3" xfId="7758" xr:uid="{00000000-0005-0000-0000-00004E1E0000}"/>
    <cellStyle name="Currency 2 6 4 3 2 3" xfId="7759" xr:uid="{00000000-0005-0000-0000-00004F1E0000}"/>
    <cellStyle name="Currency 2 6 4 3 2 3 2" xfId="7760" xr:uid="{00000000-0005-0000-0000-0000501E0000}"/>
    <cellStyle name="Currency 2 6 4 3 2 3 3" xfId="7761" xr:uid="{00000000-0005-0000-0000-0000511E0000}"/>
    <cellStyle name="Currency 2 6 4 3 2 3 4" xfId="7762" xr:uid="{00000000-0005-0000-0000-0000521E0000}"/>
    <cellStyle name="Currency 2 6 4 3 2 4" xfId="7763" xr:uid="{00000000-0005-0000-0000-0000531E0000}"/>
    <cellStyle name="Currency 2 6 4 3 2 4 2" xfId="7764" xr:uid="{00000000-0005-0000-0000-0000541E0000}"/>
    <cellStyle name="Currency 2 6 4 3 2 4 2 2" xfId="7765" xr:uid="{00000000-0005-0000-0000-0000551E0000}"/>
    <cellStyle name="Currency 2 6 4 3 2 4 3" xfId="7766" xr:uid="{00000000-0005-0000-0000-0000561E0000}"/>
    <cellStyle name="Currency 2 6 4 3 2 5" xfId="7767" xr:uid="{00000000-0005-0000-0000-0000571E0000}"/>
    <cellStyle name="Currency 2 6 4 3 2 5 2" xfId="7768" xr:uid="{00000000-0005-0000-0000-0000581E0000}"/>
    <cellStyle name="Currency 2 6 4 3 2 5 2 2" xfId="7769" xr:uid="{00000000-0005-0000-0000-0000591E0000}"/>
    <cellStyle name="Currency 2 6 4 3 2 5 3" xfId="7770" xr:uid="{00000000-0005-0000-0000-00005A1E0000}"/>
    <cellStyle name="Currency 2 6 4 3 2 6" xfId="7771" xr:uid="{00000000-0005-0000-0000-00005B1E0000}"/>
    <cellStyle name="Currency 2 6 4 3 2 6 2" xfId="7772" xr:uid="{00000000-0005-0000-0000-00005C1E0000}"/>
    <cellStyle name="Currency 2 6 4 3 2 6 2 2" xfId="7773" xr:uid="{00000000-0005-0000-0000-00005D1E0000}"/>
    <cellStyle name="Currency 2 6 4 3 2 6 3" xfId="7774" xr:uid="{00000000-0005-0000-0000-00005E1E0000}"/>
    <cellStyle name="Currency 2 6 4 3 2 7" xfId="7775" xr:uid="{00000000-0005-0000-0000-00005F1E0000}"/>
    <cellStyle name="Currency 2 6 4 3 2 7 2" xfId="7776" xr:uid="{00000000-0005-0000-0000-0000601E0000}"/>
    <cellStyle name="Currency 2 6 4 3 2 8" xfId="7777" xr:uid="{00000000-0005-0000-0000-0000611E0000}"/>
    <cellStyle name="Currency 2 6 4 3 2 8 2" xfId="7778" xr:uid="{00000000-0005-0000-0000-0000621E0000}"/>
    <cellStyle name="Currency 2 6 4 3 2 9" xfId="7779" xr:uid="{00000000-0005-0000-0000-0000631E0000}"/>
    <cellStyle name="Currency 2 6 4 3 3" xfId="7780" xr:uid="{00000000-0005-0000-0000-0000641E0000}"/>
    <cellStyle name="Currency 2 6 4 3 3 2" xfId="7781" xr:uid="{00000000-0005-0000-0000-0000651E0000}"/>
    <cellStyle name="Currency 2 6 4 3 3 2 2" xfId="7782" xr:uid="{00000000-0005-0000-0000-0000661E0000}"/>
    <cellStyle name="Currency 2 6 4 3 3 2 3" xfId="7783" xr:uid="{00000000-0005-0000-0000-0000671E0000}"/>
    <cellStyle name="Currency 2 6 4 3 3 3" xfId="7784" xr:uid="{00000000-0005-0000-0000-0000681E0000}"/>
    <cellStyle name="Currency 2 6 4 3 4" xfId="7785" xr:uid="{00000000-0005-0000-0000-0000691E0000}"/>
    <cellStyle name="Currency 2 6 4 3 4 2" xfId="7786" xr:uid="{00000000-0005-0000-0000-00006A1E0000}"/>
    <cellStyle name="Currency 2 6 4 3 4 3" xfId="7787" xr:uid="{00000000-0005-0000-0000-00006B1E0000}"/>
    <cellStyle name="Currency 2 6 4 3 4 4" xfId="7788" xr:uid="{00000000-0005-0000-0000-00006C1E0000}"/>
    <cellStyle name="Currency 2 6 4 3 5" xfId="7789" xr:uid="{00000000-0005-0000-0000-00006D1E0000}"/>
    <cellStyle name="Currency 2 6 4 3 5 2" xfId="7790" xr:uid="{00000000-0005-0000-0000-00006E1E0000}"/>
    <cellStyle name="Currency 2 6 4 3 5 2 2" xfId="7791" xr:uid="{00000000-0005-0000-0000-00006F1E0000}"/>
    <cellStyle name="Currency 2 6 4 3 5 3" xfId="7792" xr:uid="{00000000-0005-0000-0000-0000701E0000}"/>
    <cellStyle name="Currency 2 6 4 3 6" xfId="7793" xr:uid="{00000000-0005-0000-0000-0000711E0000}"/>
    <cellStyle name="Currency 2 6 4 3 6 2" xfId="7794" xr:uid="{00000000-0005-0000-0000-0000721E0000}"/>
    <cellStyle name="Currency 2 6 4 3 6 2 2" xfId="7795" xr:uid="{00000000-0005-0000-0000-0000731E0000}"/>
    <cellStyle name="Currency 2 6 4 3 6 3" xfId="7796" xr:uid="{00000000-0005-0000-0000-0000741E0000}"/>
    <cellStyle name="Currency 2 6 4 3 7" xfId="7797" xr:uid="{00000000-0005-0000-0000-0000751E0000}"/>
    <cellStyle name="Currency 2 6 4 3 7 2" xfId="7798" xr:uid="{00000000-0005-0000-0000-0000761E0000}"/>
    <cellStyle name="Currency 2 6 4 3 7 2 2" xfId="7799" xr:uid="{00000000-0005-0000-0000-0000771E0000}"/>
    <cellStyle name="Currency 2 6 4 3 7 3" xfId="7800" xr:uid="{00000000-0005-0000-0000-0000781E0000}"/>
    <cellStyle name="Currency 2 6 4 3 8" xfId="7801" xr:uid="{00000000-0005-0000-0000-0000791E0000}"/>
    <cellStyle name="Currency 2 6 4 3 8 2" xfId="7802" xr:uid="{00000000-0005-0000-0000-00007A1E0000}"/>
    <cellStyle name="Currency 2 6 4 3 9" xfId="7803" xr:uid="{00000000-0005-0000-0000-00007B1E0000}"/>
    <cellStyle name="Currency 2 6 4 3 9 2" xfId="7804" xr:uid="{00000000-0005-0000-0000-00007C1E0000}"/>
    <cellStyle name="Currency 2 6 4 4" xfId="7805" xr:uid="{00000000-0005-0000-0000-00007D1E0000}"/>
    <cellStyle name="Currency 2 6 4 4 2" xfId="7806" xr:uid="{00000000-0005-0000-0000-00007E1E0000}"/>
    <cellStyle name="Currency 2 6 4 4 2 10" xfId="7807" xr:uid="{00000000-0005-0000-0000-00007F1E0000}"/>
    <cellStyle name="Currency 2 6 4 4 2 11" xfId="7808" xr:uid="{00000000-0005-0000-0000-0000801E0000}"/>
    <cellStyle name="Currency 2 6 4 4 2 2" xfId="7809" xr:uid="{00000000-0005-0000-0000-0000811E0000}"/>
    <cellStyle name="Currency 2 6 4 4 2 2 2" xfId="7810" xr:uid="{00000000-0005-0000-0000-0000821E0000}"/>
    <cellStyle name="Currency 2 6 4 4 2 2 3" xfId="7811" xr:uid="{00000000-0005-0000-0000-0000831E0000}"/>
    <cellStyle name="Currency 2 6 4 4 2 3" xfId="7812" xr:uid="{00000000-0005-0000-0000-0000841E0000}"/>
    <cellStyle name="Currency 2 6 4 4 2 3 2" xfId="7813" xr:uid="{00000000-0005-0000-0000-0000851E0000}"/>
    <cellStyle name="Currency 2 6 4 4 2 3 3" xfId="7814" xr:uid="{00000000-0005-0000-0000-0000861E0000}"/>
    <cellStyle name="Currency 2 6 4 4 2 4" xfId="7815" xr:uid="{00000000-0005-0000-0000-0000871E0000}"/>
    <cellStyle name="Currency 2 6 4 4 2 4 2" xfId="7816" xr:uid="{00000000-0005-0000-0000-0000881E0000}"/>
    <cellStyle name="Currency 2 6 4 4 2 4 2 2" xfId="7817" xr:uid="{00000000-0005-0000-0000-0000891E0000}"/>
    <cellStyle name="Currency 2 6 4 4 2 4 3" xfId="7818" xr:uid="{00000000-0005-0000-0000-00008A1E0000}"/>
    <cellStyle name="Currency 2 6 4 4 2 5" xfId="7819" xr:uid="{00000000-0005-0000-0000-00008B1E0000}"/>
    <cellStyle name="Currency 2 6 4 4 2 5 2" xfId="7820" xr:uid="{00000000-0005-0000-0000-00008C1E0000}"/>
    <cellStyle name="Currency 2 6 4 4 2 5 2 2" xfId="7821" xr:uid="{00000000-0005-0000-0000-00008D1E0000}"/>
    <cellStyle name="Currency 2 6 4 4 2 5 3" xfId="7822" xr:uid="{00000000-0005-0000-0000-00008E1E0000}"/>
    <cellStyle name="Currency 2 6 4 4 2 6" xfId="7823" xr:uid="{00000000-0005-0000-0000-00008F1E0000}"/>
    <cellStyle name="Currency 2 6 4 4 2 6 2" xfId="7824" xr:uid="{00000000-0005-0000-0000-0000901E0000}"/>
    <cellStyle name="Currency 2 6 4 4 2 6 2 2" xfId="7825" xr:uid="{00000000-0005-0000-0000-0000911E0000}"/>
    <cellStyle name="Currency 2 6 4 4 2 6 3" xfId="7826" xr:uid="{00000000-0005-0000-0000-0000921E0000}"/>
    <cellStyle name="Currency 2 6 4 4 2 7" xfId="7827" xr:uid="{00000000-0005-0000-0000-0000931E0000}"/>
    <cellStyle name="Currency 2 6 4 4 2 7 2" xfId="7828" xr:uid="{00000000-0005-0000-0000-0000941E0000}"/>
    <cellStyle name="Currency 2 6 4 4 2 8" xfId="7829" xr:uid="{00000000-0005-0000-0000-0000951E0000}"/>
    <cellStyle name="Currency 2 6 4 4 2 8 2" xfId="7830" xr:uid="{00000000-0005-0000-0000-0000961E0000}"/>
    <cellStyle name="Currency 2 6 4 4 2 9" xfId="7831" xr:uid="{00000000-0005-0000-0000-0000971E0000}"/>
    <cellStyle name="Currency 2 6 4 4 3" xfId="7832" xr:uid="{00000000-0005-0000-0000-0000981E0000}"/>
    <cellStyle name="Currency 2 6 4 4 3 2" xfId="7833" xr:uid="{00000000-0005-0000-0000-0000991E0000}"/>
    <cellStyle name="Currency 2 6 4 4 3 2 2" xfId="7834" xr:uid="{00000000-0005-0000-0000-00009A1E0000}"/>
    <cellStyle name="Currency 2 6 4 4 3 2 3" xfId="7835" xr:uid="{00000000-0005-0000-0000-00009B1E0000}"/>
    <cellStyle name="Currency 2 6 4 4 3 3" xfId="7836" xr:uid="{00000000-0005-0000-0000-00009C1E0000}"/>
    <cellStyle name="Currency 2 6 4 4 4" xfId="7837" xr:uid="{00000000-0005-0000-0000-00009D1E0000}"/>
    <cellStyle name="Currency 2 6 4 4 4 2" xfId="7838" xr:uid="{00000000-0005-0000-0000-00009E1E0000}"/>
    <cellStyle name="Currency 2 6 4 4 4 2 2" xfId="7839" xr:uid="{00000000-0005-0000-0000-00009F1E0000}"/>
    <cellStyle name="Currency 2 6 4 4 4 3" xfId="7840" xr:uid="{00000000-0005-0000-0000-0000A01E0000}"/>
    <cellStyle name="Currency 2 6 4 4 4 4" xfId="7841" xr:uid="{00000000-0005-0000-0000-0000A11E0000}"/>
    <cellStyle name="Currency 2 6 4 4 5" xfId="7842" xr:uid="{00000000-0005-0000-0000-0000A21E0000}"/>
    <cellStyle name="Currency 2 6 4 4 5 2" xfId="7843" xr:uid="{00000000-0005-0000-0000-0000A31E0000}"/>
    <cellStyle name="Currency 2 6 4 4 5 2 2" xfId="7844" xr:uid="{00000000-0005-0000-0000-0000A41E0000}"/>
    <cellStyle name="Currency 2 6 4 4 5 3" xfId="7845" xr:uid="{00000000-0005-0000-0000-0000A51E0000}"/>
    <cellStyle name="Currency 2 6 4 4 6" xfId="7846" xr:uid="{00000000-0005-0000-0000-0000A61E0000}"/>
    <cellStyle name="Currency 2 6 4 4 7" xfId="7847" xr:uid="{00000000-0005-0000-0000-0000A71E0000}"/>
    <cellStyle name="Currency 2 6 4 5" xfId="7848" xr:uid="{00000000-0005-0000-0000-0000A81E0000}"/>
    <cellStyle name="Currency 2 6 4 5 10" xfId="7849" xr:uid="{00000000-0005-0000-0000-0000A91E0000}"/>
    <cellStyle name="Currency 2 6 4 5 2" xfId="7850" xr:uid="{00000000-0005-0000-0000-0000AA1E0000}"/>
    <cellStyle name="Currency 2 6 4 5 2 2" xfId="7851" xr:uid="{00000000-0005-0000-0000-0000AB1E0000}"/>
    <cellStyle name="Currency 2 6 4 5 2 3" xfId="7852" xr:uid="{00000000-0005-0000-0000-0000AC1E0000}"/>
    <cellStyle name="Currency 2 6 4 5 3" xfId="7853" xr:uid="{00000000-0005-0000-0000-0000AD1E0000}"/>
    <cellStyle name="Currency 2 6 4 5 3 2" xfId="7854" xr:uid="{00000000-0005-0000-0000-0000AE1E0000}"/>
    <cellStyle name="Currency 2 6 4 5 3 3" xfId="7855" xr:uid="{00000000-0005-0000-0000-0000AF1E0000}"/>
    <cellStyle name="Currency 2 6 4 5 4" xfId="7856" xr:uid="{00000000-0005-0000-0000-0000B01E0000}"/>
    <cellStyle name="Currency 2 6 4 5 4 2" xfId="7857" xr:uid="{00000000-0005-0000-0000-0000B11E0000}"/>
    <cellStyle name="Currency 2 6 4 5 4 2 2" xfId="7858" xr:uid="{00000000-0005-0000-0000-0000B21E0000}"/>
    <cellStyle name="Currency 2 6 4 5 4 3" xfId="7859" xr:uid="{00000000-0005-0000-0000-0000B31E0000}"/>
    <cellStyle name="Currency 2 6 4 5 5" xfId="7860" xr:uid="{00000000-0005-0000-0000-0000B41E0000}"/>
    <cellStyle name="Currency 2 6 4 5 5 2" xfId="7861" xr:uid="{00000000-0005-0000-0000-0000B51E0000}"/>
    <cellStyle name="Currency 2 6 4 5 5 2 2" xfId="7862" xr:uid="{00000000-0005-0000-0000-0000B61E0000}"/>
    <cellStyle name="Currency 2 6 4 5 5 3" xfId="7863" xr:uid="{00000000-0005-0000-0000-0000B71E0000}"/>
    <cellStyle name="Currency 2 6 4 5 6" xfId="7864" xr:uid="{00000000-0005-0000-0000-0000B81E0000}"/>
    <cellStyle name="Currency 2 6 4 5 6 2" xfId="7865" xr:uid="{00000000-0005-0000-0000-0000B91E0000}"/>
    <cellStyle name="Currency 2 6 4 5 6 2 2" xfId="7866" xr:uid="{00000000-0005-0000-0000-0000BA1E0000}"/>
    <cellStyle name="Currency 2 6 4 5 6 3" xfId="7867" xr:uid="{00000000-0005-0000-0000-0000BB1E0000}"/>
    <cellStyle name="Currency 2 6 4 5 7" xfId="7868" xr:uid="{00000000-0005-0000-0000-0000BC1E0000}"/>
    <cellStyle name="Currency 2 6 4 5 7 2" xfId="7869" xr:uid="{00000000-0005-0000-0000-0000BD1E0000}"/>
    <cellStyle name="Currency 2 6 4 5 8" xfId="7870" xr:uid="{00000000-0005-0000-0000-0000BE1E0000}"/>
    <cellStyle name="Currency 2 6 4 5 8 2" xfId="7871" xr:uid="{00000000-0005-0000-0000-0000BF1E0000}"/>
    <cellStyle name="Currency 2 6 4 5 9" xfId="7872" xr:uid="{00000000-0005-0000-0000-0000C01E0000}"/>
    <cellStyle name="Currency 2 6 4 6" xfId="7873" xr:uid="{00000000-0005-0000-0000-0000C11E0000}"/>
    <cellStyle name="Currency 2 6 4 6 10" xfId="7874" xr:uid="{00000000-0005-0000-0000-0000C21E0000}"/>
    <cellStyle name="Currency 2 6 4 6 11" xfId="7875" xr:uid="{00000000-0005-0000-0000-0000C31E0000}"/>
    <cellStyle name="Currency 2 6 4 6 12" xfId="7876" xr:uid="{00000000-0005-0000-0000-0000C41E0000}"/>
    <cellStyle name="Currency 2 6 4 6 2" xfId="7877" xr:uid="{00000000-0005-0000-0000-0000C51E0000}"/>
    <cellStyle name="Currency 2 6 4 6 2 2" xfId="7878" xr:uid="{00000000-0005-0000-0000-0000C61E0000}"/>
    <cellStyle name="Currency 2 6 4 6 2 3" xfId="7879" xr:uid="{00000000-0005-0000-0000-0000C71E0000}"/>
    <cellStyle name="Currency 2 6 4 6 3" xfId="7880" xr:uid="{00000000-0005-0000-0000-0000C81E0000}"/>
    <cellStyle name="Currency 2 6 4 6 3 2" xfId="7881" xr:uid="{00000000-0005-0000-0000-0000C91E0000}"/>
    <cellStyle name="Currency 2 6 4 6 3 3" xfId="7882" xr:uid="{00000000-0005-0000-0000-0000CA1E0000}"/>
    <cellStyle name="Currency 2 6 4 6 4" xfId="7883" xr:uid="{00000000-0005-0000-0000-0000CB1E0000}"/>
    <cellStyle name="Currency 2 6 4 6 5" xfId="7884" xr:uid="{00000000-0005-0000-0000-0000CC1E0000}"/>
    <cellStyle name="Currency 2 6 4 6 5 2" xfId="7885" xr:uid="{00000000-0005-0000-0000-0000CD1E0000}"/>
    <cellStyle name="Currency 2 6 4 6 5 2 2" xfId="7886" xr:uid="{00000000-0005-0000-0000-0000CE1E0000}"/>
    <cellStyle name="Currency 2 6 4 6 5 3" xfId="7887" xr:uid="{00000000-0005-0000-0000-0000CF1E0000}"/>
    <cellStyle name="Currency 2 6 4 6 6" xfId="7888" xr:uid="{00000000-0005-0000-0000-0000D01E0000}"/>
    <cellStyle name="Currency 2 6 4 6 6 2" xfId="7889" xr:uid="{00000000-0005-0000-0000-0000D11E0000}"/>
    <cellStyle name="Currency 2 6 4 6 6 2 2" xfId="7890" xr:uid="{00000000-0005-0000-0000-0000D21E0000}"/>
    <cellStyle name="Currency 2 6 4 6 6 3" xfId="7891" xr:uid="{00000000-0005-0000-0000-0000D31E0000}"/>
    <cellStyle name="Currency 2 6 4 6 7" xfId="7892" xr:uid="{00000000-0005-0000-0000-0000D41E0000}"/>
    <cellStyle name="Currency 2 6 4 6 7 2" xfId="7893" xr:uid="{00000000-0005-0000-0000-0000D51E0000}"/>
    <cellStyle name="Currency 2 6 4 6 7 2 2" xfId="7894" xr:uid="{00000000-0005-0000-0000-0000D61E0000}"/>
    <cellStyle name="Currency 2 6 4 6 7 3" xfId="7895" xr:uid="{00000000-0005-0000-0000-0000D71E0000}"/>
    <cellStyle name="Currency 2 6 4 6 8" xfId="7896" xr:uid="{00000000-0005-0000-0000-0000D81E0000}"/>
    <cellStyle name="Currency 2 6 4 6 8 2" xfId="7897" xr:uid="{00000000-0005-0000-0000-0000D91E0000}"/>
    <cellStyle name="Currency 2 6 4 6 9" xfId="7898" xr:uid="{00000000-0005-0000-0000-0000DA1E0000}"/>
    <cellStyle name="Currency 2 6 4 6 9 2" xfId="7899" xr:uid="{00000000-0005-0000-0000-0000DB1E0000}"/>
    <cellStyle name="Currency 2 6 4 7" xfId="7900" xr:uid="{00000000-0005-0000-0000-0000DC1E0000}"/>
    <cellStyle name="Currency 2 6 4 7 2" xfId="7901" xr:uid="{00000000-0005-0000-0000-0000DD1E0000}"/>
    <cellStyle name="Currency 2 6 4 7 3" xfId="7902" xr:uid="{00000000-0005-0000-0000-0000DE1E0000}"/>
    <cellStyle name="Currency 2 6 4 8" xfId="7903" xr:uid="{00000000-0005-0000-0000-0000DF1E0000}"/>
    <cellStyle name="Currency 2 6 4 8 2" xfId="7904" xr:uid="{00000000-0005-0000-0000-0000E01E0000}"/>
    <cellStyle name="Currency 2 6 4 8 2 2" xfId="7905" xr:uid="{00000000-0005-0000-0000-0000E11E0000}"/>
    <cellStyle name="Currency 2 6 4 8 3" xfId="7906" xr:uid="{00000000-0005-0000-0000-0000E21E0000}"/>
    <cellStyle name="Currency 2 6 4 8 4" xfId="7907" xr:uid="{00000000-0005-0000-0000-0000E31E0000}"/>
    <cellStyle name="Currency 2 6 4 9" xfId="7908" xr:uid="{00000000-0005-0000-0000-0000E41E0000}"/>
    <cellStyle name="Currency 2 6 4 9 2" xfId="7909" xr:uid="{00000000-0005-0000-0000-0000E51E0000}"/>
    <cellStyle name="Currency 2 6 4 9 2 2" xfId="7910" xr:uid="{00000000-0005-0000-0000-0000E61E0000}"/>
    <cellStyle name="Currency 2 6 4 9 3" xfId="7911" xr:uid="{00000000-0005-0000-0000-0000E71E0000}"/>
    <cellStyle name="Currency 2 6 5" xfId="7912" xr:uid="{00000000-0005-0000-0000-0000E81E0000}"/>
    <cellStyle name="Currency 2 6 5 10" xfId="7913" xr:uid="{00000000-0005-0000-0000-0000E91E0000}"/>
    <cellStyle name="Currency 2 6 5 10 2" xfId="7914" xr:uid="{00000000-0005-0000-0000-0000EA1E0000}"/>
    <cellStyle name="Currency 2 6 5 10 2 2" xfId="7915" xr:uid="{00000000-0005-0000-0000-0000EB1E0000}"/>
    <cellStyle name="Currency 2 6 5 10 3" xfId="7916" xr:uid="{00000000-0005-0000-0000-0000EC1E0000}"/>
    <cellStyle name="Currency 2 6 5 11" xfId="7917" xr:uid="{00000000-0005-0000-0000-0000ED1E0000}"/>
    <cellStyle name="Currency 2 6 5 11 2" xfId="7918" xr:uid="{00000000-0005-0000-0000-0000EE1E0000}"/>
    <cellStyle name="Currency 2 6 5 12" xfId="7919" xr:uid="{00000000-0005-0000-0000-0000EF1E0000}"/>
    <cellStyle name="Currency 2 6 5 12 2" xfId="7920" xr:uid="{00000000-0005-0000-0000-0000F01E0000}"/>
    <cellStyle name="Currency 2 6 5 13" xfId="7921" xr:uid="{00000000-0005-0000-0000-0000F11E0000}"/>
    <cellStyle name="Currency 2 6 5 14" xfId="7922" xr:uid="{00000000-0005-0000-0000-0000F21E0000}"/>
    <cellStyle name="Currency 2 6 5 15" xfId="7923" xr:uid="{00000000-0005-0000-0000-0000F31E0000}"/>
    <cellStyle name="Currency 2 6 5 16" xfId="7924" xr:uid="{00000000-0005-0000-0000-0000F41E0000}"/>
    <cellStyle name="Currency 2 6 5 2" xfId="7925" xr:uid="{00000000-0005-0000-0000-0000F51E0000}"/>
    <cellStyle name="Currency 2 6 5 2 2" xfId="7926" xr:uid="{00000000-0005-0000-0000-0000F61E0000}"/>
    <cellStyle name="Currency 2 6 5 2 2 10" xfId="7927" xr:uid="{00000000-0005-0000-0000-0000F71E0000}"/>
    <cellStyle name="Currency 2 6 5 2 2 2" xfId="7928" xr:uid="{00000000-0005-0000-0000-0000F81E0000}"/>
    <cellStyle name="Currency 2 6 5 2 2 2 2" xfId="7929" xr:uid="{00000000-0005-0000-0000-0000F91E0000}"/>
    <cellStyle name="Currency 2 6 5 2 2 2 3" xfId="7930" xr:uid="{00000000-0005-0000-0000-0000FA1E0000}"/>
    <cellStyle name="Currency 2 6 5 2 2 3" xfId="7931" xr:uid="{00000000-0005-0000-0000-0000FB1E0000}"/>
    <cellStyle name="Currency 2 6 5 2 2 3 2" xfId="7932" xr:uid="{00000000-0005-0000-0000-0000FC1E0000}"/>
    <cellStyle name="Currency 2 6 5 2 2 3 3" xfId="7933" xr:uid="{00000000-0005-0000-0000-0000FD1E0000}"/>
    <cellStyle name="Currency 2 6 5 2 2 4" xfId="7934" xr:uid="{00000000-0005-0000-0000-0000FE1E0000}"/>
    <cellStyle name="Currency 2 6 5 2 2 4 2" xfId="7935" xr:uid="{00000000-0005-0000-0000-0000FF1E0000}"/>
    <cellStyle name="Currency 2 6 5 2 2 4 2 2" xfId="7936" xr:uid="{00000000-0005-0000-0000-0000001F0000}"/>
    <cellStyle name="Currency 2 6 5 2 2 4 3" xfId="7937" xr:uid="{00000000-0005-0000-0000-0000011F0000}"/>
    <cellStyle name="Currency 2 6 5 2 2 5" xfId="7938" xr:uid="{00000000-0005-0000-0000-0000021F0000}"/>
    <cellStyle name="Currency 2 6 5 2 2 5 2" xfId="7939" xr:uid="{00000000-0005-0000-0000-0000031F0000}"/>
    <cellStyle name="Currency 2 6 5 2 2 5 2 2" xfId="7940" xr:uid="{00000000-0005-0000-0000-0000041F0000}"/>
    <cellStyle name="Currency 2 6 5 2 2 5 3" xfId="7941" xr:uid="{00000000-0005-0000-0000-0000051F0000}"/>
    <cellStyle name="Currency 2 6 5 2 2 6" xfId="7942" xr:uid="{00000000-0005-0000-0000-0000061F0000}"/>
    <cellStyle name="Currency 2 6 5 2 2 6 2" xfId="7943" xr:uid="{00000000-0005-0000-0000-0000071F0000}"/>
    <cellStyle name="Currency 2 6 5 2 2 6 2 2" xfId="7944" xr:uid="{00000000-0005-0000-0000-0000081F0000}"/>
    <cellStyle name="Currency 2 6 5 2 2 6 3" xfId="7945" xr:uid="{00000000-0005-0000-0000-0000091F0000}"/>
    <cellStyle name="Currency 2 6 5 2 2 7" xfId="7946" xr:uid="{00000000-0005-0000-0000-00000A1F0000}"/>
    <cellStyle name="Currency 2 6 5 2 2 7 2" xfId="7947" xr:uid="{00000000-0005-0000-0000-00000B1F0000}"/>
    <cellStyle name="Currency 2 6 5 2 2 8" xfId="7948" xr:uid="{00000000-0005-0000-0000-00000C1F0000}"/>
    <cellStyle name="Currency 2 6 5 2 2 8 2" xfId="7949" xr:uid="{00000000-0005-0000-0000-00000D1F0000}"/>
    <cellStyle name="Currency 2 6 5 2 2 9" xfId="7950" xr:uid="{00000000-0005-0000-0000-00000E1F0000}"/>
    <cellStyle name="Currency 2 6 5 2 3" xfId="7951" xr:uid="{00000000-0005-0000-0000-00000F1F0000}"/>
    <cellStyle name="Currency 2 6 5 2 3 10" xfId="7952" xr:uid="{00000000-0005-0000-0000-0000101F0000}"/>
    <cellStyle name="Currency 2 6 5 2 3 2" xfId="7953" xr:uid="{00000000-0005-0000-0000-0000111F0000}"/>
    <cellStyle name="Currency 2 6 5 2 3 2 2" xfId="7954" xr:uid="{00000000-0005-0000-0000-0000121F0000}"/>
    <cellStyle name="Currency 2 6 5 2 3 2 3" xfId="7955" xr:uid="{00000000-0005-0000-0000-0000131F0000}"/>
    <cellStyle name="Currency 2 6 5 2 3 3" xfId="7956" xr:uid="{00000000-0005-0000-0000-0000141F0000}"/>
    <cellStyle name="Currency 2 6 5 2 3 3 2" xfId="7957" xr:uid="{00000000-0005-0000-0000-0000151F0000}"/>
    <cellStyle name="Currency 2 6 5 2 3 3 3" xfId="7958" xr:uid="{00000000-0005-0000-0000-0000161F0000}"/>
    <cellStyle name="Currency 2 6 5 2 3 4" xfId="7959" xr:uid="{00000000-0005-0000-0000-0000171F0000}"/>
    <cellStyle name="Currency 2 6 5 2 3 4 2" xfId="7960" xr:uid="{00000000-0005-0000-0000-0000181F0000}"/>
    <cellStyle name="Currency 2 6 5 2 3 4 2 2" xfId="7961" xr:uid="{00000000-0005-0000-0000-0000191F0000}"/>
    <cellStyle name="Currency 2 6 5 2 3 4 3" xfId="7962" xr:uid="{00000000-0005-0000-0000-00001A1F0000}"/>
    <cellStyle name="Currency 2 6 5 2 3 5" xfId="7963" xr:uid="{00000000-0005-0000-0000-00001B1F0000}"/>
    <cellStyle name="Currency 2 6 5 2 3 5 2" xfId="7964" xr:uid="{00000000-0005-0000-0000-00001C1F0000}"/>
    <cellStyle name="Currency 2 6 5 2 3 5 2 2" xfId="7965" xr:uid="{00000000-0005-0000-0000-00001D1F0000}"/>
    <cellStyle name="Currency 2 6 5 2 3 5 3" xfId="7966" xr:uid="{00000000-0005-0000-0000-00001E1F0000}"/>
    <cellStyle name="Currency 2 6 5 2 3 6" xfId="7967" xr:uid="{00000000-0005-0000-0000-00001F1F0000}"/>
    <cellStyle name="Currency 2 6 5 2 3 6 2" xfId="7968" xr:uid="{00000000-0005-0000-0000-0000201F0000}"/>
    <cellStyle name="Currency 2 6 5 2 3 6 2 2" xfId="7969" xr:uid="{00000000-0005-0000-0000-0000211F0000}"/>
    <cellStyle name="Currency 2 6 5 2 3 6 3" xfId="7970" xr:uid="{00000000-0005-0000-0000-0000221F0000}"/>
    <cellStyle name="Currency 2 6 5 2 3 7" xfId="7971" xr:uid="{00000000-0005-0000-0000-0000231F0000}"/>
    <cellStyle name="Currency 2 6 5 2 3 7 2" xfId="7972" xr:uid="{00000000-0005-0000-0000-0000241F0000}"/>
    <cellStyle name="Currency 2 6 5 2 3 8" xfId="7973" xr:uid="{00000000-0005-0000-0000-0000251F0000}"/>
    <cellStyle name="Currency 2 6 5 2 3 8 2" xfId="7974" xr:uid="{00000000-0005-0000-0000-0000261F0000}"/>
    <cellStyle name="Currency 2 6 5 2 3 9" xfId="7975" xr:uid="{00000000-0005-0000-0000-0000271F0000}"/>
    <cellStyle name="Currency 2 6 5 2 4" xfId="7976" xr:uid="{00000000-0005-0000-0000-0000281F0000}"/>
    <cellStyle name="Currency 2 6 5 2 4 10" xfId="7977" xr:uid="{00000000-0005-0000-0000-0000291F0000}"/>
    <cellStyle name="Currency 2 6 5 2 4 2" xfId="7978" xr:uid="{00000000-0005-0000-0000-00002A1F0000}"/>
    <cellStyle name="Currency 2 6 5 2 4 3" xfId="7979" xr:uid="{00000000-0005-0000-0000-00002B1F0000}"/>
    <cellStyle name="Currency 2 6 5 2 4 3 2" xfId="7980" xr:uid="{00000000-0005-0000-0000-00002C1F0000}"/>
    <cellStyle name="Currency 2 6 5 2 4 3 2 2" xfId="7981" xr:uid="{00000000-0005-0000-0000-00002D1F0000}"/>
    <cellStyle name="Currency 2 6 5 2 4 3 3" xfId="7982" xr:uid="{00000000-0005-0000-0000-00002E1F0000}"/>
    <cellStyle name="Currency 2 6 5 2 4 4" xfId="7983" xr:uid="{00000000-0005-0000-0000-00002F1F0000}"/>
    <cellStyle name="Currency 2 6 5 2 4 4 2" xfId="7984" xr:uid="{00000000-0005-0000-0000-0000301F0000}"/>
    <cellStyle name="Currency 2 6 5 2 4 4 2 2" xfId="7985" xr:uid="{00000000-0005-0000-0000-0000311F0000}"/>
    <cellStyle name="Currency 2 6 5 2 4 4 3" xfId="7986" xr:uid="{00000000-0005-0000-0000-0000321F0000}"/>
    <cellStyle name="Currency 2 6 5 2 4 5" xfId="7987" xr:uid="{00000000-0005-0000-0000-0000331F0000}"/>
    <cellStyle name="Currency 2 6 5 2 4 5 2" xfId="7988" xr:uid="{00000000-0005-0000-0000-0000341F0000}"/>
    <cellStyle name="Currency 2 6 5 2 4 5 2 2" xfId="7989" xr:uid="{00000000-0005-0000-0000-0000351F0000}"/>
    <cellStyle name="Currency 2 6 5 2 4 5 3" xfId="7990" xr:uid="{00000000-0005-0000-0000-0000361F0000}"/>
    <cellStyle name="Currency 2 6 5 2 4 6" xfId="7991" xr:uid="{00000000-0005-0000-0000-0000371F0000}"/>
    <cellStyle name="Currency 2 6 5 2 4 6 2" xfId="7992" xr:uid="{00000000-0005-0000-0000-0000381F0000}"/>
    <cellStyle name="Currency 2 6 5 2 4 7" xfId="7993" xr:uid="{00000000-0005-0000-0000-0000391F0000}"/>
    <cellStyle name="Currency 2 6 5 2 4 7 2" xfId="7994" xr:uid="{00000000-0005-0000-0000-00003A1F0000}"/>
    <cellStyle name="Currency 2 6 5 2 4 8" xfId="7995" xr:uid="{00000000-0005-0000-0000-00003B1F0000}"/>
    <cellStyle name="Currency 2 6 5 2 4 9" xfId="7996" xr:uid="{00000000-0005-0000-0000-00003C1F0000}"/>
    <cellStyle name="Currency 2 6 5 2 5" xfId="7997" xr:uid="{00000000-0005-0000-0000-00003D1F0000}"/>
    <cellStyle name="Currency 2 6 5 2 5 2" xfId="7998" xr:uid="{00000000-0005-0000-0000-00003E1F0000}"/>
    <cellStyle name="Currency 2 6 5 2 5 3" xfId="7999" xr:uid="{00000000-0005-0000-0000-00003F1F0000}"/>
    <cellStyle name="Currency 2 6 5 2 5 4" xfId="8000" xr:uid="{00000000-0005-0000-0000-0000401F0000}"/>
    <cellStyle name="Currency 2 6 5 2 6" xfId="8001" xr:uid="{00000000-0005-0000-0000-0000411F0000}"/>
    <cellStyle name="Currency 2 6 5 2 6 2" xfId="8002" xr:uid="{00000000-0005-0000-0000-0000421F0000}"/>
    <cellStyle name="Currency 2 6 5 2 6 2 2" xfId="8003" xr:uid="{00000000-0005-0000-0000-0000431F0000}"/>
    <cellStyle name="Currency 2 6 5 2 6 2 2 2" xfId="8004" xr:uid="{00000000-0005-0000-0000-0000441F0000}"/>
    <cellStyle name="Currency 2 6 5 2 6 2 3" xfId="8005" xr:uid="{00000000-0005-0000-0000-0000451F0000}"/>
    <cellStyle name="Currency 2 6 5 2 6 3" xfId="8006" xr:uid="{00000000-0005-0000-0000-0000461F0000}"/>
    <cellStyle name="Currency 2 6 5 2 6 3 2" xfId="8007" xr:uid="{00000000-0005-0000-0000-0000471F0000}"/>
    <cellStyle name="Currency 2 6 5 2 6 3 2 2" xfId="8008" xr:uid="{00000000-0005-0000-0000-0000481F0000}"/>
    <cellStyle name="Currency 2 6 5 2 6 3 3" xfId="8009" xr:uid="{00000000-0005-0000-0000-0000491F0000}"/>
    <cellStyle name="Currency 2 6 5 2 6 4" xfId="8010" xr:uid="{00000000-0005-0000-0000-00004A1F0000}"/>
    <cellStyle name="Currency 2 6 5 2 6 4 2" xfId="8011" xr:uid="{00000000-0005-0000-0000-00004B1F0000}"/>
    <cellStyle name="Currency 2 6 5 2 6 4 2 2" xfId="8012" xr:uid="{00000000-0005-0000-0000-00004C1F0000}"/>
    <cellStyle name="Currency 2 6 5 2 6 4 3" xfId="8013" xr:uid="{00000000-0005-0000-0000-00004D1F0000}"/>
    <cellStyle name="Currency 2 6 5 2 6 5" xfId="8014" xr:uid="{00000000-0005-0000-0000-00004E1F0000}"/>
    <cellStyle name="Currency 2 6 5 2 6 5 2" xfId="8015" xr:uid="{00000000-0005-0000-0000-00004F1F0000}"/>
    <cellStyle name="Currency 2 6 5 2 6 6" xfId="8016" xr:uid="{00000000-0005-0000-0000-0000501F0000}"/>
    <cellStyle name="Currency 2 6 5 2 6 6 2" xfId="8017" xr:uid="{00000000-0005-0000-0000-0000511F0000}"/>
    <cellStyle name="Currency 2 6 5 2 6 7" xfId="8018" xr:uid="{00000000-0005-0000-0000-0000521F0000}"/>
    <cellStyle name="Currency 2 6 5 2 7" xfId="8019" xr:uid="{00000000-0005-0000-0000-0000531F0000}"/>
    <cellStyle name="Currency 2 6 5 2 7 2" xfId="8020" xr:uid="{00000000-0005-0000-0000-0000541F0000}"/>
    <cellStyle name="Currency 2 6 5 2 7 2 2" xfId="8021" xr:uid="{00000000-0005-0000-0000-0000551F0000}"/>
    <cellStyle name="Currency 2 6 5 2 7 3" xfId="8022" xr:uid="{00000000-0005-0000-0000-0000561F0000}"/>
    <cellStyle name="Currency 2 6 5 2 8" xfId="8023" xr:uid="{00000000-0005-0000-0000-0000571F0000}"/>
    <cellStyle name="Currency 2 6 5 2 8 2" xfId="8024" xr:uid="{00000000-0005-0000-0000-0000581F0000}"/>
    <cellStyle name="Currency 2 6 5 2 8 2 2" xfId="8025" xr:uid="{00000000-0005-0000-0000-0000591F0000}"/>
    <cellStyle name="Currency 2 6 5 2 8 3" xfId="8026" xr:uid="{00000000-0005-0000-0000-00005A1F0000}"/>
    <cellStyle name="Currency 2 6 5 2 9" xfId="8027" xr:uid="{00000000-0005-0000-0000-00005B1F0000}"/>
    <cellStyle name="Currency 2 6 5 3" xfId="8028" xr:uid="{00000000-0005-0000-0000-00005C1F0000}"/>
    <cellStyle name="Currency 2 6 5 3 10" xfId="8029" xr:uid="{00000000-0005-0000-0000-00005D1F0000}"/>
    <cellStyle name="Currency 2 6 5 3 11" xfId="8030" xr:uid="{00000000-0005-0000-0000-00005E1F0000}"/>
    <cellStyle name="Currency 2 6 5 3 12" xfId="8031" xr:uid="{00000000-0005-0000-0000-00005F1F0000}"/>
    <cellStyle name="Currency 2 6 5 3 13" xfId="8032" xr:uid="{00000000-0005-0000-0000-0000601F0000}"/>
    <cellStyle name="Currency 2 6 5 3 2" xfId="8033" xr:uid="{00000000-0005-0000-0000-0000611F0000}"/>
    <cellStyle name="Currency 2 6 5 3 2 10" xfId="8034" xr:uid="{00000000-0005-0000-0000-0000621F0000}"/>
    <cellStyle name="Currency 2 6 5 3 2 2" xfId="8035" xr:uid="{00000000-0005-0000-0000-0000631F0000}"/>
    <cellStyle name="Currency 2 6 5 3 2 2 2" xfId="8036" xr:uid="{00000000-0005-0000-0000-0000641F0000}"/>
    <cellStyle name="Currency 2 6 5 3 2 2 3" xfId="8037" xr:uid="{00000000-0005-0000-0000-0000651F0000}"/>
    <cellStyle name="Currency 2 6 5 3 2 3" xfId="8038" xr:uid="{00000000-0005-0000-0000-0000661F0000}"/>
    <cellStyle name="Currency 2 6 5 3 2 3 2" xfId="8039" xr:uid="{00000000-0005-0000-0000-0000671F0000}"/>
    <cellStyle name="Currency 2 6 5 3 2 3 3" xfId="8040" xr:uid="{00000000-0005-0000-0000-0000681F0000}"/>
    <cellStyle name="Currency 2 6 5 3 2 3 4" xfId="8041" xr:uid="{00000000-0005-0000-0000-0000691F0000}"/>
    <cellStyle name="Currency 2 6 5 3 2 4" xfId="8042" xr:uid="{00000000-0005-0000-0000-00006A1F0000}"/>
    <cellStyle name="Currency 2 6 5 3 2 4 2" xfId="8043" xr:uid="{00000000-0005-0000-0000-00006B1F0000}"/>
    <cellStyle name="Currency 2 6 5 3 2 4 2 2" xfId="8044" xr:uid="{00000000-0005-0000-0000-00006C1F0000}"/>
    <cellStyle name="Currency 2 6 5 3 2 4 3" xfId="8045" xr:uid="{00000000-0005-0000-0000-00006D1F0000}"/>
    <cellStyle name="Currency 2 6 5 3 2 5" xfId="8046" xr:uid="{00000000-0005-0000-0000-00006E1F0000}"/>
    <cellStyle name="Currency 2 6 5 3 2 5 2" xfId="8047" xr:uid="{00000000-0005-0000-0000-00006F1F0000}"/>
    <cellStyle name="Currency 2 6 5 3 2 5 2 2" xfId="8048" xr:uid="{00000000-0005-0000-0000-0000701F0000}"/>
    <cellStyle name="Currency 2 6 5 3 2 5 3" xfId="8049" xr:uid="{00000000-0005-0000-0000-0000711F0000}"/>
    <cellStyle name="Currency 2 6 5 3 2 6" xfId="8050" xr:uid="{00000000-0005-0000-0000-0000721F0000}"/>
    <cellStyle name="Currency 2 6 5 3 2 6 2" xfId="8051" xr:uid="{00000000-0005-0000-0000-0000731F0000}"/>
    <cellStyle name="Currency 2 6 5 3 2 6 2 2" xfId="8052" xr:uid="{00000000-0005-0000-0000-0000741F0000}"/>
    <cellStyle name="Currency 2 6 5 3 2 6 3" xfId="8053" xr:uid="{00000000-0005-0000-0000-0000751F0000}"/>
    <cellStyle name="Currency 2 6 5 3 2 7" xfId="8054" xr:uid="{00000000-0005-0000-0000-0000761F0000}"/>
    <cellStyle name="Currency 2 6 5 3 2 7 2" xfId="8055" xr:uid="{00000000-0005-0000-0000-0000771F0000}"/>
    <cellStyle name="Currency 2 6 5 3 2 8" xfId="8056" xr:uid="{00000000-0005-0000-0000-0000781F0000}"/>
    <cellStyle name="Currency 2 6 5 3 2 8 2" xfId="8057" xr:uid="{00000000-0005-0000-0000-0000791F0000}"/>
    <cellStyle name="Currency 2 6 5 3 2 9" xfId="8058" xr:uid="{00000000-0005-0000-0000-00007A1F0000}"/>
    <cellStyle name="Currency 2 6 5 3 3" xfId="8059" xr:uid="{00000000-0005-0000-0000-00007B1F0000}"/>
    <cellStyle name="Currency 2 6 5 3 3 2" xfId="8060" xr:uid="{00000000-0005-0000-0000-00007C1F0000}"/>
    <cellStyle name="Currency 2 6 5 3 3 2 2" xfId="8061" xr:uid="{00000000-0005-0000-0000-00007D1F0000}"/>
    <cellStyle name="Currency 2 6 5 3 3 2 3" xfId="8062" xr:uid="{00000000-0005-0000-0000-00007E1F0000}"/>
    <cellStyle name="Currency 2 6 5 3 3 3" xfId="8063" xr:uid="{00000000-0005-0000-0000-00007F1F0000}"/>
    <cellStyle name="Currency 2 6 5 3 4" xfId="8064" xr:uid="{00000000-0005-0000-0000-0000801F0000}"/>
    <cellStyle name="Currency 2 6 5 3 4 2" xfId="8065" xr:uid="{00000000-0005-0000-0000-0000811F0000}"/>
    <cellStyle name="Currency 2 6 5 3 4 3" xfId="8066" xr:uid="{00000000-0005-0000-0000-0000821F0000}"/>
    <cellStyle name="Currency 2 6 5 3 4 4" xfId="8067" xr:uid="{00000000-0005-0000-0000-0000831F0000}"/>
    <cellStyle name="Currency 2 6 5 3 5" xfId="8068" xr:uid="{00000000-0005-0000-0000-0000841F0000}"/>
    <cellStyle name="Currency 2 6 5 3 5 2" xfId="8069" xr:uid="{00000000-0005-0000-0000-0000851F0000}"/>
    <cellStyle name="Currency 2 6 5 3 5 2 2" xfId="8070" xr:uid="{00000000-0005-0000-0000-0000861F0000}"/>
    <cellStyle name="Currency 2 6 5 3 5 3" xfId="8071" xr:uid="{00000000-0005-0000-0000-0000871F0000}"/>
    <cellStyle name="Currency 2 6 5 3 6" xfId="8072" xr:uid="{00000000-0005-0000-0000-0000881F0000}"/>
    <cellStyle name="Currency 2 6 5 3 6 2" xfId="8073" xr:uid="{00000000-0005-0000-0000-0000891F0000}"/>
    <cellStyle name="Currency 2 6 5 3 6 2 2" xfId="8074" xr:uid="{00000000-0005-0000-0000-00008A1F0000}"/>
    <cellStyle name="Currency 2 6 5 3 6 3" xfId="8075" xr:uid="{00000000-0005-0000-0000-00008B1F0000}"/>
    <cellStyle name="Currency 2 6 5 3 7" xfId="8076" xr:uid="{00000000-0005-0000-0000-00008C1F0000}"/>
    <cellStyle name="Currency 2 6 5 3 7 2" xfId="8077" xr:uid="{00000000-0005-0000-0000-00008D1F0000}"/>
    <cellStyle name="Currency 2 6 5 3 7 2 2" xfId="8078" xr:uid="{00000000-0005-0000-0000-00008E1F0000}"/>
    <cellStyle name="Currency 2 6 5 3 7 3" xfId="8079" xr:uid="{00000000-0005-0000-0000-00008F1F0000}"/>
    <cellStyle name="Currency 2 6 5 3 8" xfId="8080" xr:uid="{00000000-0005-0000-0000-0000901F0000}"/>
    <cellStyle name="Currency 2 6 5 3 8 2" xfId="8081" xr:uid="{00000000-0005-0000-0000-0000911F0000}"/>
    <cellStyle name="Currency 2 6 5 3 9" xfId="8082" xr:uid="{00000000-0005-0000-0000-0000921F0000}"/>
    <cellStyle name="Currency 2 6 5 3 9 2" xfId="8083" xr:uid="{00000000-0005-0000-0000-0000931F0000}"/>
    <cellStyle name="Currency 2 6 5 4" xfId="8084" xr:uid="{00000000-0005-0000-0000-0000941F0000}"/>
    <cellStyle name="Currency 2 6 5 4 2" xfId="8085" xr:uid="{00000000-0005-0000-0000-0000951F0000}"/>
    <cellStyle name="Currency 2 6 5 4 2 10" xfId="8086" xr:uid="{00000000-0005-0000-0000-0000961F0000}"/>
    <cellStyle name="Currency 2 6 5 4 2 11" xfId="8087" xr:uid="{00000000-0005-0000-0000-0000971F0000}"/>
    <cellStyle name="Currency 2 6 5 4 2 2" xfId="8088" xr:uid="{00000000-0005-0000-0000-0000981F0000}"/>
    <cellStyle name="Currency 2 6 5 4 2 2 2" xfId="8089" xr:uid="{00000000-0005-0000-0000-0000991F0000}"/>
    <cellStyle name="Currency 2 6 5 4 2 2 3" xfId="8090" xr:uid="{00000000-0005-0000-0000-00009A1F0000}"/>
    <cellStyle name="Currency 2 6 5 4 2 3" xfId="8091" xr:uid="{00000000-0005-0000-0000-00009B1F0000}"/>
    <cellStyle name="Currency 2 6 5 4 2 3 2" xfId="8092" xr:uid="{00000000-0005-0000-0000-00009C1F0000}"/>
    <cellStyle name="Currency 2 6 5 4 2 3 3" xfId="8093" xr:uid="{00000000-0005-0000-0000-00009D1F0000}"/>
    <cellStyle name="Currency 2 6 5 4 2 4" xfId="8094" xr:uid="{00000000-0005-0000-0000-00009E1F0000}"/>
    <cellStyle name="Currency 2 6 5 4 2 4 2" xfId="8095" xr:uid="{00000000-0005-0000-0000-00009F1F0000}"/>
    <cellStyle name="Currency 2 6 5 4 2 4 2 2" xfId="8096" xr:uid="{00000000-0005-0000-0000-0000A01F0000}"/>
    <cellStyle name="Currency 2 6 5 4 2 4 3" xfId="8097" xr:uid="{00000000-0005-0000-0000-0000A11F0000}"/>
    <cellStyle name="Currency 2 6 5 4 2 5" xfId="8098" xr:uid="{00000000-0005-0000-0000-0000A21F0000}"/>
    <cellStyle name="Currency 2 6 5 4 2 5 2" xfId="8099" xr:uid="{00000000-0005-0000-0000-0000A31F0000}"/>
    <cellStyle name="Currency 2 6 5 4 2 5 2 2" xfId="8100" xr:uid="{00000000-0005-0000-0000-0000A41F0000}"/>
    <cellStyle name="Currency 2 6 5 4 2 5 3" xfId="8101" xr:uid="{00000000-0005-0000-0000-0000A51F0000}"/>
    <cellStyle name="Currency 2 6 5 4 2 6" xfId="8102" xr:uid="{00000000-0005-0000-0000-0000A61F0000}"/>
    <cellStyle name="Currency 2 6 5 4 2 6 2" xfId="8103" xr:uid="{00000000-0005-0000-0000-0000A71F0000}"/>
    <cellStyle name="Currency 2 6 5 4 2 6 2 2" xfId="8104" xr:uid="{00000000-0005-0000-0000-0000A81F0000}"/>
    <cellStyle name="Currency 2 6 5 4 2 6 3" xfId="8105" xr:uid="{00000000-0005-0000-0000-0000A91F0000}"/>
    <cellStyle name="Currency 2 6 5 4 2 7" xfId="8106" xr:uid="{00000000-0005-0000-0000-0000AA1F0000}"/>
    <cellStyle name="Currency 2 6 5 4 2 7 2" xfId="8107" xr:uid="{00000000-0005-0000-0000-0000AB1F0000}"/>
    <cellStyle name="Currency 2 6 5 4 2 8" xfId="8108" xr:uid="{00000000-0005-0000-0000-0000AC1F0000}"/>
    <cellStyle name="Currency 2 6 5 4 2 8 2" xfId="8109" xr:uid="{00000000-0005-0000-0000-0000AD1F0000}"/>
    <cellStyle name="Currency 2 6 5 4 2 9" xfId="8110" xr:uid="{00000000-0005-0000-0000-0000AE1F0000}"/>
    <cellStyle name="Currency 2 6 5 4 3" xfId="8111" xr:uid="{00000000-0005-0000-0000-0000AF1F0000}"/>
    <cellStyle name="Currency 2 6 5 4 3 2" xfId="8112" xr:uid="{00000000-0005-0000-0000-0000B01F0000}"/>
    <cellStyle name="Currency 2 6 5 4 3 2 2" xfId="8113" xr:uid="{00000000-0005-0000-0000-0000B11F0000}"/>
    <cellStyle name="Currency 2 6 5 4 3 2 3" xfId="8114" xr:uid="{00000000-0005-0000-0000-0000B21F0000}"/>
    <cellStyle name="Currency 2 6 5 4 3 3" xfId="8115" xr:uid="{00000000-0005-0000-0000-0000B31F0000}"/>
    <cellStyle name="Currency 2 6 5 4 4" xfId="8116" xr:uid="{00000000-0005-0000-0000-0000B41F0000}"/>
    <cellStyle name="Currency 2 6 5 4 4 2" xfId="8117" xr:uid="{00000000-0005-0000-0000-0000B51F0000}"/>
    <cellStyle name="Currency 2 6 5 4 4 2 2" xfId="8118" xr:uid="{00000000-0005-0000-0000-0000B61F0000}"/>
    <cellStyle name="Currency 2 6 5 4 4 3" xfId="8119" xr:uid="{00000000-0005-0000-0000-0000B71F0000}"/>
    <cellStyle name="Currency 2 6 5 4 4 4" xfId="8120" xr:uid="{00000000-0005-0000-0000-0000B81F0000}"/>
    <cellStyle name="Currency 2 6 5 4 5" xfId="8121" xr:uid="{00000000-0005-0000-0000-0000B91F0000}"/>
    <cellStyle name="Currency 2 6 5 4 5 2" xfId="8122" xr:uid="{00000000-0005-0000-0000-0000BA1F0000}"/>
    <cellStyle name="Currency 2 6 5 4 5 2 2" xfId="8123" xr:uid="{00000000-0005-0000-0000-0000BB1F0000}"/>
    <cellStyle name="Currency 2 6 5 4 5 3" xfId="8124" xr:uid="{00000000-0005-0000-0000-0000BC1F0000}"/>
    <cellStyle name="Currency 2 6 5 4 6" xfId="8125" xr:uid="{00000000-0005-0000-0000-0000BD1F0000}"/>
    <cellStyle name="Currency 2 6 5 4 7" xfId="8126" xr:uid="{00000000-0005-0000-0000-0000BE1F0000}"/>
    <cellStyle name="Currency 2 6 5 5" xfId="8127" xr:uid="{00000000-0005-0000-0000-0000BF1F0000}"/>
    <cellStyle name="Currency 2 6 5 5 10" xfId="8128" xr:uid="{00000000-0005-0000-0000-0000C01F0000}"/>
    <cellStyle name="Currency 2 6 5 5 2" xfId="8129" xr:uid="{00000000-0005-0000-0000-0000C11F0000}"/>
    <cellStyle name="Currency 2 6 5 5 2 2" xfId="8130" xr:uid="{00000000-0005-0000-0000-0000C21F0000}"/>
    <cellStyle name="Currency 2 6 5 5 2 3" xfId="8131" xr:uid="{00000000-0005-0000-0000-0000C31F0000}"/>
    <cellStyle name="Currency 2 6 5 5 3" xfId="8132" xr:uid="{00000000-0005-0000-0000-0000C41F0000}"/>
    <cellStyle name="Currency 2 6 5 5 3 2" xfId="8133" xr:uid="{00000000-0005-0000-0000-0000C51F0000}"/>
    <cellStyle name="Currency 2 6 5 5 3 3" xfId="8134" xr:uid="{00000000-0005-0000-0000-0000C61F0000}"/>
    <cellStyle name="Currency 2 6 5 5 4" xfId="8135" xr:uid="{00000000-0005-0000-0000-0000C71F0000}"/>
    <cellStyle name="Currency 2 6 5 5 4 2" xfId="8136" xr:uid="{00000000-0005-0000-0000-0000C81F0000}"/>
    <cellStyle name="Currency 2 6 5 5 4 2 2" xfId="8137" xr:uid="{00000000-0005-0000-0000-0000C91F0000}"/>
    <cellStyle name="Currency 2 6 5 5 4 3" xfId="8138" xr:uid="{00000000-0005-0000-0000-0000CA1F0000}"/>
    <cellStyle name="Currency 2 6 5 5 5" xfId="8139" xr:uid="{00000000-0005-0000-0000-0000CB1F0000}"/>
    <cellStyle name="Currency 2 6 5 5 5 2" xfId="8140" xr:uid="{00000000-0005-0000-0000-0000CC1F0000}"/>
    <cellStyle name="Currency 2 6 5 5 5 2 2" xfId="8141" xr:uid="{00000000-0005-0000-0000-0000CD1F0000}"/>
    <cellStyle name="Currency 2 6 5 5 5 3" xfId="8142" xr:uid="{00000000-0005-0000-0000-0000CE1F0000}"/>
    <cellStyle name="Currency 2 6 5 5 6" xfId="8143" xr:uid="{00000000-0005-0000-0000-0000CF1F0000}"/>
    <cellStyle name="Currency 2 6 5 5 6 2" xfId="8144" xr:uid="{00000000-0005-0000-0000-0000D01F0000}"/>
    <cellStyle name="Currency 2 6 5 5 6 2 2" xfId="8145" xr:uid="{00000000-0005-0000-0000-0000D11F0000}"/>
    <cellStyle name="Currency 2 6 5 5 6 3" xfId="8146" xr:uid="{00000000-0005-0000-0000-0000D21F0000}"/>
    <cellStyle name="Currency 2 6 5 5 7" xfId="8147" xr:uid="{00000000-0005-0000-0000-0000D31F0000}"/>
    <cellStyle name="Currency 2 6 5 5 7 2" xfId="8148" xr:uid="{00000000-0005-0000-0000-0000D41F0000}"/>
    <cellStyle name="Currency 2 6 5 5 8" xfId="8149" xr:uid="{00000000-0005-0000-0000-0000D51F0000}"/>
    <cellStyle name="Currency 2 6 5 5 8 2" xfId="8150" xr:uid="{00000000-0005-0000-0000-0000D61F0000}"/>
    <cellStyle name="Currency 2 6 5 5 9" xfId="8151" xr:uid="{00000000-0005-0000-0000-0000D71F0000}"/>
    <cellStyle name="Currency 2 6 5 6" xfId="8152" xr:uid="{00000000-0005-0000-0000-0000D81F0000}"/>
    <cellStyle name="Currency 2 6 5 6 10" xfId="8153" xr:uid="{00000000-0005-0000-0000-0000D91F0000}"/>
    <cellStyle name="Currency 2 6 5 6 11" xfId="8154" xr:uid="{00000000-0005-0000-0000-0000DA1F0000}"/>
    <cellStyle name="Currency 2 6 5 6 12" xfId="8155" xr:uid="{00000000-0005-0000-0000-0000DB1F0000}"/>
    <cellStyle name="Currency 2 6 5 6 2" xfId="8156" xr:uid="{00000000-0005-0000-0000-0000DC1F0000}"/>
    <cellStyle name="Currency 2 6 5 6 2 2" xfId="8157" xr:uid="{00000000-0005-0000-0000-0000DD1F0000}"/>
    <cellStyle name="Currency 2 6 5 6 2 3" xfId="8158" xr:uid="{00000000-0005-0000-0000-0000DE1F0000}"/>
    <cellStyle name="Currency 2 6 5 6 3" xfId="8159" xr:uid="{00000000-0005-0000-0000-0000DF1F0000}"/>
    <cellStyle name="Currency 2 6 5 6 3 2" xfId="8160" xr:uid="{00000000-0005-0000-0000-0000E01F0000}"/>
    <cellStyle name="Currency 2 6 5 6 3 3" xfId="8161" xr:uid="{00000000-0005-0000-0000-0000E11F0000}"/>
    <cellStyle name="Currency 2 6 5 6 4" xfId="8162" xr:uid="{00000000-0005-0000-0000-0000E21F0000}"/>
    <cellStyle name="Currency 2 6 5 6 5" xfId="8163" xr:uid="{00000000-0005-0000-0000-0000E31F0000}"/>
    <cellStyle name="Currency 2 6 5 6 5 2" xfId="8164" xr:uid="{00000000-0005-0000-0000-0000E41F0000}"/>
    <cellStyle name="Currency 2 6 5 6 5 2 2" xfId="8165" xr:uid="{00000000-0005-0000-0000-0000E51F0000}"/>
    <cellStyle name="Currency 2 6 5 6 5 3" xfId="8166" xr:uid="{00000000-0005-0000-0000-0000E61F0000}"/>
    <cellStyle name="Currency 2 6 5 6 6" xfId="8167" xr:uid="{00000000-0005-0000-0000-0000E71F0000}"/>
    <cellStyle name="Currency 2 6 5 6 6 2" xfId="8168" xr:uid="{00000000-0005-0000-0000-0000E81F0000}"/>
    <cellStyle name="Currency 2 6 5 6 6 2 2" xfId="8169" xr:uid="{00000000-0005-0000-0000-0000E91F0000}"/>
    <cellStyle name="Currency 2 6 5 6 6 3" xfId="8170" xr:uid="{00000000-0005-0000-0000-0000EA1F0000}"/>
    <cellStyle name="Currency 2 6 5 6 7" xfId="8171" xr:uid="{00000000-0005-0000-0000-0000EB1F0000}"/>
    <cellStyle name="Currency 2 6 5 6 7 2" xfId="8172" xr:uid="{00000000-0005-0000-0000-0000EC1F0000}"/>
    <cellStyle name="Currency 2 6 5 6 7 2 2" xfId="8173" xr:uid="{00000000-0005-0000-0000-0000ED1F0000}"/>
    <cellStyle name="Currency 2 6 5 6 7 3" xfId="8174" xr:uid="{00000000-0005-0000-0000-0000EE1F0000}"/>
    <cellStyle name="Currency 2 6 5 6 8" xfId="8175" xr:uid="{00000000-0005-0000-0000-0000EF1F0000}"/>
    <cellStyle name="Currency 2 6 5 6 8 2" xfId="8176" xr:uid="{00000000-0005-0000-0000-0000F01F0000}"/>
    <cellStyle name="Currency 2 6 5 6 9" xfId="8177" xr:uid="{00000000-0005-0000-0000-0000F11F0000}"/>
    <cellStyle name="Currency 2 6 5 6 9 2" xfId="8178" xr:uid="{00000000-0005-0000-0000-0000F21F0000}"/>
    <cellStyle name="Currency 2 6 5 7" xfId="8179" xr:uid="{00000000-0005-0000-0000-0000F31F0000}"/>
    <cellStyle name="Currency 2 6 5 7 2" xfId="8180" xr:uid="{00000000-0005-0000-0000-0000F41F0000}"/>
    <cellStyle name="Currency 2 6 5 7 3" xfId="8181" xr:uid="{00000000-0005-0000-0000-0000F51F0000}"/>
    <cellStyle name="Currency 2 6 5 8" xfId="8182" xr:uid="{00000000-0005-0000-0000-0000F61F0000}"/>
    <cellStyle name="Currency 2 6 5 8 2" xfId="8183" xr:uid="{00000000-0005-0000-0000-0000F71F0000}"/>
    <cellStyle name="Currency 2 6 5 8 2 2" xfId="8184" xr:uid="{00000000-0005-0000-0000-0000F81F0000}"/>
    <cellStyle name="Currency 2 6 5 8 3" xfId="8185" xr:uid="{00000000-0005-0000-0000-0000F91F0000}"/>
    <cellStyle name="Currency 2 6 5 8 4" xfId="8186" xr:uid="{00000000-0005-0000-0000-0000FA1F0000}"/>
    <cellStyle name="Currency 2 6 5 9" xfId="8187" xr:uid="{00000000-0005-0000-0000-0000FB1F0000}"/>
    <cellStyle name="Currency 2 6 5 9 2" xfId="8188" xr:uid="{00000000-0005-0000-0000-0000FC1F0000}"/>
    <cellStyle name="Currency 2 6 5 9 2 2" xfId="8189" xr:uid="{00000000-0005-0000-0000-0000FD1F0000}"/>
    <cellStyle name="Currency 2 6 5 9 3" xfId="8190" xr:uid="{00000000-0005-0000-0000-0000FE1F0000}"/>
    <cellStyle name="Currency 2 6 6" xfId="8191" xr:uid="{00000000-0005-0000-0000-0000FF1F0000}"/>
    <cellStyle name="Currency 2 6 6 2" xfId="8192" xr:uid="{00000000-0005-0000-0000-000000200000}"/>
    <cellStyle name="Currency 2 6 6 2 10" xfId="8193" xr:uid="{00000000-0005-0000-0000-000001200000}"/>
    <cellStyle name="Currency 2 6 6 2 2" xfId="8194" xr:uid="{00000000-0005-0000-0000-000002200000}"/>
    <cellStyle name="Currency 2 6 6 2 2 2" xfId="8195" xr:uid="{00000000-0005-0000-0000-000003200000}"/>
    <cellStyle name="Currency 2 6 6 2 2 3" xfId="8196" xr:uid="{00000000-0005-0000-0000-000004200000}"/>
    <cellStyle name="Currency 2 6 6 2 3" xfId="8197" xr:uid="{00000000-0005-0000-0000-000005200000}"/>
    <cellStyle name="Currency 2 6 6 2 3 2" xfId="8198" xr:uid="{00000000-0005-0000-0000-000006200000}"/>
    <cellStyle name="Currency 2 6 6 2 3 3" xfId="8199" xr:uid="{00000000-0005-0000-0000-000007200000}"/>
    <cellStyle name="Currency 2 6 6 2 4" xfId="8200" xr:uid="{00000000-0005-0000-0000-000008200000}"/>
    <cellStyle name="Currency 2 6 6 2 4 2" xfId="8201" xr:uid="{00000000-0005-0000-0000-000009200000}"/>
    <cellStyle name="Currency 2 6 6 2 4 2 2" xfId="8202" xr:uid="{00000000-0005-0000-0000-00000A200000}"/>
    <cellStyle name="Currency 2 6 6 2 4 3" xfId="8203" xr:uid="{00000000-0005-0000-0000-00000B200000}"/>
    <cellStyle name="Currency 2 6 6 2 5" xfId="8204" xr:uid="{00000000-0005-0000-0000-00000C200000}"/>
    <cellStyle name="Currency 2 6 6 2 5 2" xfId="8205" xr:uid="{00000000-0005-0000-0000-00000D200000}"/>
    <cellStyle name="Currency 2 6 6 2 5 2 2" xfId="8206" xr:uid="{00000000-0005-0000-0000-00000E200000}"/>
    <cellStyle name="Currency 2 6 6 2 5 3" xfId="8207" xr:uid="{00000000-0005-0000-0000-00000F200000}"/>
    <cellStyle name="Currency 2 6 6 2 6" xfId="8208" xr:uid="{00000000-0005-0000-0000-000010200000}"/>
    <cellStyle name="Currency 2 6 6 2 6 2" xfId="8209" xr:uid="{00000000-0005-0000-0000-000011200000}"/>
    <cellStyle name="Currency 2 6 6 2 6 2 2" xfId="8210" xr:uid="{00000000-0005-0000-0000-000012200000}"/>
    <cellStyle name="Currency 2 6 6 2 6 3" xfId="8211" xr:uid="{00000000-0005-0000-0000-000013200000}"/>
    <cellStyle name="Currency 2 6 6 2 7" xfId="8212" xr:uid="{00000000-0005-0000-0000-000014200000}"/>
    <cellStyle name="Currency 2 6 6 2 7 2" xfId="8213" xr:uid="{00000000-0005-0000-0000-000015200000}"/>
    <cellStyle name="Currency 2 6 6 2 8" xfId="8214" xr:uid="{00000000-0005-0000-0000-000016200000}"/>
    <cellStyle name="Currency 2 6 6 2 8 2" xfId="8215" xr:uid="{00000000-0005-0000-0000-000017200000}"/>
    <cellStyle name="Currency 2 6 6 2 9" xfId="8216" xr:uid="{00000000-0005-0000-0000-000018200000}"/>
    <cellStyle name="Currency 2 6 6 3" xfId="8217" xr:uid="{00000000-0005-0000-0000-000019200000}"/>
    <cellStyle name="Currency 2 6 6 3 10" xfId="8218" xr:uid="{00000000-0005-0000-0000-00001A200000}"/>
    <cellStyle name="Currency 2 6 6 3 2" xfId="8219" xr:uid="{00000000-0005-0000-0000-00001B200000}"/>
    <cellStyle name="Currency 2 6 6 3 2 2" xfId="8220" xr:uid="{00000000-0005-0000-0000-00001C200000}"/>
    <cellStyle name="Currency 2 6 6 3 2 3" xfId="8221" xr:uid="{00000000-0005-0000-0000-00001D200000}"/>
    <cellStyle name="Currency 2 6 6 3 3" xfId="8222" xr:uid="{00000000-0005-0000-0000-00001E200000}"/>
    <cellStyle name="Currency 2 6 6 3 3 2" xfId="8223" xr:uid="{00000000-0005-0000-0000-00001F200000}"/>
    <cellStyle name="Currency 2 6 6 3 3 3" xfId="8224" xr:uid="{00000000-0005-0000-0000-000020200000}"/>
    <cellStyle name="Currency 2 6 6 3 4" xfId="8225" xr:uid="{00000000-0005-0000-0000-000021200000}"/>
    <cellStyle name="Currency 2 6 6 3 4 2" xfId="8226" xr:uid="{00000000-0005-0000-0000-000022200000}"/>
    <cellStyle name="Currency 2 6 6 3 4 2 2" xfId="8227" xr:uid="{00000000-0005-0000-0000-000023200000}"/>
    <cellStyle name="Currency 2 6 6 3 4 3" xfId="8228" xr:uid="{00000000-0005-0000-0000-000024200000}"/>
    <cellStyle name="Currency 2 6 6 3 5" xfId="8229" xr:uid="{00000000-0005-0000-0000-000025200000}"/>
    <cellStyle name="Currency 2 6 6 3 5 2" xfId="8230" xr:uid="{00000000-0005-0000-0000-000026200000}"/>
    <cellStyle name="Currency 2 6 6 3 5 2 2" xfId="8231" xr:uid="{00000000-0005-0000-0000-000027200000}"/>
    <cellStyle name="Currency 2 6 6 3 5 3" xfId="8232" xr:uid="{00000000-0005-0000-0000-000028200000}"/>
    <cellStyle name="Currency 2 6 6 3 6" xfId="8233" xr:uid="{00000000-0005-0000-0000-000029200000}"/>
    <cellStyle name="Currency 2 6 6 3 6 2" xfId="8234" xr:uid="{00000000-0005-0000-0000-00002A200000}"/>
    <cellStyle name="Currency 2 6 6 3 6 2 2" xfId="8235" xr:uid="{00000000-0005-0000-0000-00002B200000}"/>
    <cellStyle name="Currency 2 6 6 3 6 3" xfId="8236" xr:uid="{00000000-0005-0000-0000-00002C200000}"/>
    <cellStyle name="Currency 2 6 6 3 7" xfId="8237" xr:uid="{00000000-0005-0000-0000-00002D200000}"/>
    <cellStyle name="Currency 2 6 6 3 7 2" xfId="8238" xr:uid="{00000000-0005-0000-0000-00002E200000}"/>
    <cellStyle name="Currency 2 6 6 3 8" xfId="8239" xr:uid="{00000000-0005-0000-0000-00002F200000}"/>
    <cellStyle name="Currency 2 6 6 3 8 2" xfId="8240" xr:uid="{00000000-0005-0000-0000-000030200000}"/>
    <cellStyle name="Currency 2 6 6 3 9" xfId="8241" xr:uid="{00000000-0005-0000-0000-000031200000}"/>
    <cellStyle name="Currency 2 6 6 4" xfId="8242" xr:uid="{00000000-0005-0000-0000-000032200000}"/>
    <cellStyle name="Currency 2 6 6 4 10" xfId="8243" xr:uid="{00000000-0005-0000-0000-000033200000}"/>
    <cellStyle name="Currency 2 6 6 4 2" xfId="8244" xr:uid="{00000000-0005-0000-0000-000034200000}"/>
    <cellStyle name="Currency 2 6 6 4 3" xfId="8245" xr:uid="{00000000-0005-0000-0000-000035200000}"/>
    <cellStyle name="Currency 2 6 6 4 3 2" xfId="8246" xr:uid="{00000000-0005-0000-0000-000036200000}"/>
    <cellStyle name="Currency 2 6 6 4 3 2 2" xfId="8247" xr:uid="{00000000-0005-0000-0000-000037200000}"/>
    <cellStyle name="Currency 2 6 6 4 3 3" xfId="8248" xr:uid="{00000000-0005-0000-0000-000038200000}"/>
    <cellStyle name="Currency 2 6 6 4 4" xfId="8249" xr:uid="{00000000-0005-0000-0000-000039200000}"/>
    <cellStyle name="Currency 2 6 6 4 4 2" xfId="8250" xr:uid="{00000000-0005-0000-0000-00003A200000}"/>
    <cellStyle name="Currency 2 6 6 4 4 2 2" xfId="8251" xr:uid="{00000000-0005-0000-0000-00003B200000}"/>
    <cellStyle name="Currency 2 6 6 4 4 3" xfId="8252" xr:uid="{00000000-0005-0000-0000-00003C200000}"/>
    <cellStyle name="Currency 2 6 6 4 5" xfId="8253" xr:uid="{00000000-0005-0000-0000-00003D200000}"/>
    <cellStyle name="Currency 2 6 6 4 5 2" xfId="8254" xr:uid="{00000000-0005-0000-0000-00003E200000}"/>
    <cellStyle name="Currency 2 6 6 4 5 2 2" xfId="8255" xr:uid="{00000000-0005-0000-0000-00003F200000}"/>
    <cellStyle name="Currency 2 6 6 4 5 3" xfId="8256" xr:uid="{00000000-0005-0000-0000-000040200000}"/>
    <cellStyle name="Currency 2 6 6 4 6" xfId="8257" xr:uid="{00000000-0005-0000-0000-000041200000}"/>
    <cellStyle name="Currency 2 6 6 4 6 2" xfId="8258" xr:uid="{00000000-0005-0000-0000-000042200000}"/>
    <cellStyle name="Currency 2 6 6 4 7" xfId="8259" xr:uid="{00000000-0005-0000-0000-000043200000}"/>
    <cellStyle name="Currency 2 6 6 4 7 2" xfId="8260" xr:uid="{00000000-0005-0000-0000-000044200000}"/>
    <cellStyle name="Currency 2 6 6 4 8" xfId="8261" xr:uid="{00000000-0005-0000-0000-000045200000}"/>
    <cellStyle name="Currency 2 6 6 4 9" xfId="8262" xr:uid="{00000000-0005-0000-0000-000046200000}"/>
    <cellStyle name="Currency 2 6 6 5" xfId="8263" xr:uid="{00000000-0005-0000-0000-000047200000}"/>
    <cellStyle name="Currency 2 6 6 5 2" xfId="8264" xr:uid="{00000000-0005-0000-0000-000048200000}"/>
    <cellStyle name="Currency 2 6 6 5 3" xfId="8265" xr:uid="{00000000-0005-0000-0000-000049200000}"/>
    <cellStyle name="Currency 2 6 6 5 4" xfId="8266" xr:uid="{00000000-0005-0000-0000-00004A200000}"/>
    <cellStyle name="Currency 2 6 6 6" xfId="8267" xr:uid="{00000000-0005-0000-0000-00004B200000}"/>
    <cellStyle name="Currency 2 6 6 6 2" xfId="8268" xr:uid="{00000000-0005-0000-0000-00004C200000}"/>
    <cellStyle name="Currency 2 6 6 6 2 2" xfId="8269" xr:uid="{00000000-0005-0000-0000-00004D200000}"/>
    <cellStyle name="Currency 2 6 6 6 2 2 2" xfId="8270" xr:uid="{00000000-0005-0000-0000-00004E200000}"/>
    <cellStyle name="Currency 2 6 6 6 2 3" xfId="8271" xr:uid="{00000000-0005-0000-0000-00004F200000}"/>
    <cellStyle name="Currency 2 6 6 6 3" xfId="8272" xr:uid="{00000000-0005-0000-0000-000050200000}"/>
    <cellStyle name="Currency 2 6 6 6 3 2" xfId="8273" xr:uid="{00000000-0005-0000-0000-000051200000}"/>
    <cellStyle name="Currency 2 6 6 6 3 2 2" xfId="8274" xr:uid="{00000000-0005-0000-0000-000052200000}"/>
    <cellStyle name="Currency 2 6 6 6 3 3" xfId="8275" xr:uid="{00000000-0005-0000-0000-000053200000}"/>
    <cellStyle name="Currency 2 6 6 6 4" xfId="8276" xr:uid="{00000000-0005-0000-0000-000054200000}"/>
    <cellStyle name="Currency 2 6 6 6 4 2" xfId="8277" xr:uid="{00000000-0005-0000-0000-000055200000}"/>
    <cellStyle name="Currency 2 6 6 6 4 2 2" xfId="8278" xr:uid="{00000000-0005-0000-0000-000056200000}"/>
    <cellStyle name="Currency 2 6 6 6 4 3" xfId="8279" xr:uid="{00000000-0005-0000-0000-000057200000}"/>
    <cellStyle name="Currency 2 6 6 6 5" xfId="8280" xr:uid="{00000000-0005-0000-0000-000058200000}"/>
    <cellStyle name="Currency 2 6 6 6 5 2" xfId="8281" xr:uid="{00000000-0005-0000-0000-000059200000}"/>
    <cellStyle name="Currency 2 6 6 6 6" xfId="8282" xr:uid="{00000000-0005-0000-0000-00005A200000}"/>
    <cellStyle name="Currency 2 6 6 6 6 2" xfId="8283" xr:uid="{00000000-0005-0000-0000-00005B200000}"/>
    <cellStyle name="Currency 2 6 6 6 7" xfId="8284" xr:uid="{00000000-0005-0000-0000-00005C200000}"/>
    <cellStyle name="Currency 2 6 6 7" xfId="8285" xr:uid="{00000000-0005-0000-0000-00005D200000}"/>
    <cellStyle name="Currency 2 6 6 7 2" xfId="8286" xr:uid="{00000000-0005-0000-0000-00005E200000}"/>
    <cellStyle name="Currency 2 6 6 7 2 2" xfId="8287" xr:uid="{00000000-0005-0000-0000-00005F200000}"/>
    <cellStyle name="Currency 2 6 6 7 3" xfId="8288" xr:uid="{00000000-0005-0000-0000-000060200000}"/>
    <cellStyle name="Currency 2 6 6 8" xfId="8289" xr:uid="{00000000-0005-0000-0000-000061200000}"/>
    <cellStyle name="Currency 2 6 6 8 2" xfId="8290" xr:uid="{00000000-0005-0000-0000-000062200000}"/>
    <cellStyle name="Currency 2 6 6 8 2 2" xfId="8291" xr:uid="{00000000-0005-0000-0000-000063200000}"/>
    <cellStyle name="Currency 2 6 6 8 3" xfId="8292" xr:uid="{00000000-0005-0000-0000-000064200000}"/>
    <cellStyle name="Currency 2 6 6 9" xfId="8293" xr:uid="{00000000-0005-0000-0000-000065200000}"/>
    <cellStyle name="Currency 2 6 7" xfId="8294" xr:uid="{00000000-0005-0000-0000-000066200000}"/>
    <cellStyle name="Currency 2 6 7 10" xfId="8295" xr:uid="{00000000-0005-0000-0000-000067200000}"/>
    <cellStyle name="Currency 2 6 7 11" xfId="8296" xr:uid="{00000000-0005-0000-0000-000068200000}"/>
    <cellStyle name="Currency 2 6 7 12" xfId="8297" xr:uid="{00000000-0005-0000-0000-000069200000}"/>
    <cellStyle name="Currency 2 6 7 13" xfId="8298" xr:uid="{00000000-0005-0000-0000-00006A200000}"/>
    <cellStyle name="Currency 2 6 7 2" xfId="8299" xr:uid="{00000000-0005-0000-0000-00006B200000}"/>
    <cellStyle name="Currency 2 6 7 2 10" xfId="8300" xr:uid="{00000000-0005-0000-0000-00006C200000}"/>
    <cellStyle name="Currency 2 6 7 2 2" xfId="8301" xr:uid="{00000000-0005-0000-0000-00006D200000}"/>
    <cellStyle name="Currency 2 6 7 2 2 2" xfId="8302" xr:uid="{00000000-0005-0000-0000-00006E200000}"/>
    <cellStyle name="Currency 2 6 7 2 2 3" xfId="8303" xr:uid="{00000000-0005-0000-0000-00006F200000}"/>
    <cellStyle name="Currency 2 6 7 2 3" xfId="8304" xr:uid="{00000000-0005-0000-0000-000070200000}"/>
    <cellStyle name="Currency 2 6 7 2 3 2" xfId="8305" xr:uid="{00000000-0005-0000-0000-000071200000}"/>
    <cellStyle name="Currency 2 6 7 2 3 3" xfId="8306" xr:uid="{00000000-0005-0000-0000-000072200000}"/>
    <cellStyle name="Currency 2 6 7 2 3 4" xfId="8307" xr:uid="{00000000-0005-0000-0000-000073200000}"/>
    <cellStyle name="Currency 2 6 7 2 4" xfId="8308" xr:uid="{00000000-0005-0000-0000-000074200000}"/>
    <cellStyle name="Currency 2 6 7 2 4 2" xfId="8309" xr:uid="{00000000-0005-0000-0000-000075200000}"/>
    <cellStyle name="Currency 2 6 7 2 4 2 2" xfId="8310" xr:uid="{00000000-0005-0000-0000-000076200000}"/>
    <cellStyle name="Currency 2 6 7 2 4 3" xfId="8311" xr:uid="{00000000-0005-0000-0000-000077200000}"/>
    <cellStyle name="Currency 2 6 7 2 5" xfId="8312" xr:uid="{00000000-0005-0000-0000-000078200000}"/>
    <cellStyle name="Currency 2 6 7 2 5 2" xfId="8313" xr:uid="{00000000-0005-0000-0000-000079200000}"/>
    <cellStyle name="Currency 2 6 7 2 5 2 2" xfId="8314" xr:uid="{00000000-0005-0000-0000-00007A200000}"/>
    <cellStyle name="Currency 2 6 7 2 5 3" xfId="8315" xr:uid="{00000000-0005-0000-0000-00007B200000}"/>
    <cellStyle name="Currency 2 6 7 2 6" xfId="8316" xr:uid="{00000000-0005-0000-0000-00007C200000}"/>
    <cellStyle name="Currency 2 6 7 2 6 2" xfId="8317" xr:uid="{00000000-0005-0000-0000-00007D200000}"/>
    <cellStyle name="Currency 2 6 7 2 6 2 2" xfId="8318" xr:uid="{00000000-0005-0000-0000-00007E200000}"/>
    <cellStyle name="Currency 2 6 7 2 6 3" xfId="8319" xr:uid="{00000000-0005-0000-0000-00007F200000}"/>
    <cellStyle name="Currency 2 6 7 2 7" xfId="8320" xr:uid="{00000000-0005-0000-0000-000080200000}"/>
    <cellStyle name="Currency 2 6 7 2 7 2" xfId="8321" xr:uid="{00000000-0005-0000-0000-000081200000}"/>
    <cellStyle name="Currency 2 6 7 2 8" xfId="8322" xr:uid="{00000000-0005-0000-0000-000082200000}"/>
    <cellStyle name="Currency 2 6 7 2 8 2" xfId="8323" xr:uid="{00000000-0005-0000-0000-000083200000}"/>
    <cellStyle name="Currency 2 6 7 2 9" xfId="8324" xr:uid="{00000000-0005-0000-0000-000084200000}"/>
    <cellStyle name="Currency 2 6 7 3" xfId="8325" xr:uid="{00000000-0005-0000-0000-000085200000}"/>
    <cellStyle name="Currency 2 6 7 3 2" xfId="8326" xr:uid="{00000000-0005-0000-0000-000086200000}"/>
    <cellStyle name="Currency 2 6 7 3 2 2" xfId="8327" xr:uid="{00000000-0005-0000-0000-000087200000}"/>
    <cellStyle name="Currency 2 6 7 3 2 3" xfId="8328" xr:uid="{00000000-0005-0000-0000-000088200000}"/>
    <cellStyle name="Currency 2 6 7 3 3" xfId="8329" xr:uid="{00000000-0005-0000-0000-000089200000}"/>
    <cellStyle name="Currency 2 6 7 4" xfId="8330" xr:uid="{00000000-0005-0000-0000-00008A200000}"/>
    <cellStyle name="Currency 2 6 7 4 2" xfId="8331" xr:uid="{00000000-0005-0000-0000-00008B200000}"/>
    <cellStyle name="Currency 2 6 7 4 3" xfId="8332" xr:uid="{00000000-0005-0000-0000-00008C200000}"/>
    <cellStyle name="Currency 2 6 7 4 4" xfId="8333" xr:uid="{00000000-0005-0000-0000-00008D200000}"/>
    <cellStyle name="Currency 2 6 7 5" xfId="8334" xr:uid="{00000000-0005-0000-0000-00008E200000}"/>
    <cellStyle name="Currency 2 6 7 5 2" xfId="8335" xr:uid="{00000000-0005-0000-0000-00008F200000}"/>
    <cellStyle name="Currency 2 6 7 5 2 2" xfId="8336" xr:uid="{00000000-0005-0000-0000-000090200000}"/>
    <cellStyle name="Currency 2 6 7 5 3" xfId="8337" xr:uid="{00000000-0005-0000-0000-000091200000}"/>
    <cellStyle name="Currency 2 6 7 6" xfId="8338" xr:uid="{00000000-0005-0000-0000-000092200000}"/>
    <cellStyle name="Currency 2 6 7 6 2" xfId="8339" xr:uid="{00000000-0005-0000-0000-000093200000}"/>
    <cellStyle name="Currency 2 6 7 6 2 2" xfId="8340" xr:uid="{00000000-0005-0000-0000-000094200000}"/>
    <cellStyle name="Currency 2 6 7 6 3" xfId="8341" xr:uid="{00000000-0005-0000-0000-000095200000}"/>
    <cellStyle name="Currency 2 6 7 7" xfId="8342" xr:uid="{00000000-0005-0000-0000-000096200000}"/>
    <cellStyle name="Currency 2 6 7 7 2" xfId="8343" xr:uid="{00000000-0005-0000-0000-000097200000}"/>
    <cellStyle name="Currency 2 6 7 7 2 2" xfId="8344" xr:uid="{00000000-0005-0000-0000-000098200000}"/>
    <cellStyle name="Currency 2 6 7 7 3" xfId="8345" xr:uid="{00000000-0005-0000-0000-000099200000}"/>
    <cellStyle name="Currency 2 6 7 8" xfId="8346" xr:uid="{00000000-0005-0000-0000-00009A200000}"/>
    <cellStyle name="Currency 2 6 7 8 2" xfId="8347" xr:uid="{00000000-0005-0000-0000-00009B200000}"/>
    <cellStyle name="Currency 2 6 7 9" xfId="8348" xr:uid="{00000000-0005-0000-0000-00009C200000}"/>
    <cellStyle name="Currency 2 6 7 9 2" xfId="8349" xr:uid="{00000000-0005-0000-0000-00009D200000}"/>
    <cellStyle name="Currency 2 6 8" xfId="8350" xr:uid="{00000000-0005-0000-0000-00009E200000}"/>
    <cellStyle name="Currency 2 6 8 2" xfId="8351" xr:uid="{00000000-0005-0000-0000-00009F200000}"/>
    <cellStyle name="Currency 2 6 8 2 10" xfId="8352" xr:uid="{00000000-0005-0000-0000-0000A0200000}"/>
    <cellStyle name="Currency 2 6 8 2 11" xfId="8353" xr:uid="{00000000-0005-0000-0000-0000A1200000}"/>
    <cellStyle name="Currency 2 6 8 2 2" xfId="8354" xr:uid="{00000000-0005-0000-0000-0000A2200000}"/>
    <cellStyle name="Currency 2 6 8 2 2 2" xfId="8355" xr:uid="{00000000-0005-0000-0000-0000A3200000}"/>
    <cellStyle name="Currency 2 6 8 2 2 3" xfId="8356" xr:uid="{00000000-0005-0000-0000-0000A4200000}"/>
    <cellStyle name="Currency 2 6 8 2 3" xfId="8357" xr:uid="{00000000-0005-0000-0000-0000A5200000}"/>
    <cellStyle name="Currency 2 6 8 2 3 2" xfId="8358" xr:uid="{00000000-0005-0000-0000-0000A6200000}"/>
    <cellStyle name="Currency 2 6 8 2 3 3" xfId="8359" xr:uid="{00000000-0005-0000-0000-0000A7200000}"/>
    <cellStyle name="Currency 2 6 8 2 4" xfId="8360" xr:uid="{00000000-0005-0000-0000-0000A8200000}"/>
    <cellStyle name="Currency 2 6 8 2 4 2" xfId="8361" xr:uid="{00000000-0005-0000-0000-0000A9200000}"/>
    <cellStyle name="Currency 2 6 8 2 4 2 2" xfId="8362" xr:uid="{00000000-0005-0000-0000-0000AA200000}"/>
    <cellStyle name="Currency 2 6 8 2 4 3" xfId="8363" xr:uid="{00000000-0005-0000-0000-0000AB200000}"/>
    <cellStyle name="Currency 2 6 8 2 5" xfId="8364" xr:uid="{00000000-0005-0000-0000-0000AC200000}"/>
    <cellStyle name="Currency 2 6 8 2 5 2" xfId="8365" xr:uid="{00000000-0005-0000-0000-0000AD200000}"/>
    <cellStyle name="Currency 2 6 8 2 5 2 2" xfId="8366" xr:uid="{00000000-0005-0000-0000-0000AE200000}"/>
    <cellStyle name="Currency 2 6 8 2 5 3" xfId="8367" xr:uid="{00000000-0005-0000-0000-0000AF200000}"/>
    <cellStyle name="Currency 2 6 8 2 6" xfId="8368" xr:uid="{00000000-0005-0000-0000-0000B0200000}"/>
    <cellStyle name="Currency 2 6 8 2 6 2" xfId="8369" xr:uid="{00000000-0005-0000-0000-0000B1200000}"/>
    <cellStyle name="Currency 2 6 8 2 6 2 2" xfId="8370" xr:uid="{00000000-0005-0000-0000-0000B2200000}"/>
    <cellStyle name="Currency 2 6 8 2 6 3" xfId="8371" xr:uid="{00000000-0005-0000-0000-0000B3200000}"/>
    <cellStyle name="Currency 2 6 8 2 7" xfId="8372" xr:uid="{00000000-0005-0000-0000-0000B4200000}"/>
    <cellStyle name="Currency 2 6 8 2 7 2" xfId="8373" xr:uid="{00000000-0005-0000-0000-0000B5200000}"/>
    <cellStyle name="Currency 2 6 8 2 8" xfId="8374" xr:uid="{00000000-0005-0000-0000-0000B6200000}"/>
    <cellStyle name="Currency 2 6 8 2 8 2" xfId="8375" xr:uid="{00000000-0005-0000-0000-0000B7200000}"/>
    <cellStyle name="Currency 2 6 8 2 9" xfId="8376" xr:uid="{00000000-0005-0000-0000-0000B8200000}"/>
    <cellStyle name="Currency 2 6 8 3" xfId="8377" xr:uid="{00000000-0005-0000-0000-0000B9200000}"/>
    <cellStyle name="Currency 2 6 8 3 2" xfId="8378" xr:uid="{00000000-0005-0000-0000-0000BA200000}"/>
    <cellStyle name="Currency 2 6 8 3 2 2" xfId="8379" xr:uid="{00000000-0005-0000-0000-0000BB200000}"/>
    <cellStyle name="Currency 2 6 8 3 2 3" xfId="8380" xr:uid="{00000000-0005-0000-0000-0000BC200000}"/>
    <cellStyle name="Currency 2 6 8 3 3" xfId="8381" xr:uid="{00000000-0005-0000-0000-0000BD200000}"/>
    <cellStyle name="Currency 2 6 8 4" xfId="8382" xr:uid="{00000000-0005-0000-0000-0000BE200000}"/>
    <cellStyle name="Currency 2 6 8 4 2" xfId="8383" xr:uid="{00000000-0005-0000-0000-0000BF200000}"/>
    <cellStyle name="Currency 2 6 8 4 2 2" xfId="8384" xr:uid="{00000000-0005-0000-0000-0000C0200000}"/>
    <cellStyle name="Currency 2 6 8 4 3" xfId="8385" xr:uid="{00000000-0005-0000-0000-0000C1200000}"/>
    <cellStyle name="Currency 2 6 8 4 4" xfId="8386" xr:uid="{00000000-0005-0000-0000-0000C2200000}"/>
    <cellStyle name="Currency 2 6 8 5" xfId="8387" xr:uid="{00000000-0005-0000-0000-0000C3200000}"/>
    <cellStyle name="Currency 2 6 8 5 2" xfId="8388" xr:uid="{00000000-0005-0000-0000-0000C4200000}"/>
    <cellStyle name="Currency 2 6 8 5 2 2" xfId="8389" xr:uid="{00000000-0005-0000-0000-0000C5200000}"/>
    <cellStyle name="Currency 2 6 8 5 3" xfId="8390" xr:uid="{00000000-0005-0000-0000-0000C6200000}"/>
    <cellStyle name="Currency 2 6 8 6" xfId="8391" xr:uid="{00000000-0005-0000-0000-0000C7200000}"/>
    <cellStyle name="Currency 2 6 8 7" xfId="8392" xr:uid="{00000000-0005-0000-0000-0000C8200000}"/>
    <cellStyle name="Currency 2 6 9" xfId="8393" xr:uid="{00000000-0005-0000-0000-0000C9200000}"/>
    <cellStyle name="Currency 2 6 9 10" xfId="8394" xr:uid="{00000000-0005-0000-0000-0000CA200000}"/>
    <cellStyle name="Currency 2 6 9 2" xfId="8395" xr:uid="{00000000-0005-0000-0000-0000CB200000}"/>
    <cellStyle name="Currency 2 6 9 2 2" xfId="8396" xr:uid="{00000000-0005-0000-0000-0000CC200000}"/>
    <cellStyle name="Currency 2 6 9 2 3" xfId="8397" xr:uid="{00000000-0005-0000-0000-0000CD200000}"/>
    <cellStyle name="Currency 2 6 9 3" xfId="8398" xr:uid="{00000000-0005-0000-0000-0000CE200000}"/>
    <cellStyle name="Currency 2 6 9 3 2" xfId="8399" xr:uid="{00000000-0005-0000-0000-0000CF200000}"/>
    <cellStyle name="Currency 2 6 9 3 3" xfId="8400" xr:uid="{00000000-0005-0000-0000-0000D0200000}"/>
    <cellStyle name="Currency 2 6 9 4" xfId="8401" xr:uid="{00000000-0005-0000-0000-0000D1200000}"/>
    <cellStyle name="Currency 2 6 9 4 2" xfId="8402" xr:uid="{00000000-0005-0000-0000-0000D2200000}"/>
    <cellStyle name="Currency 2 6 9 4 2 2" xfId="8403" xr:uid="{00000000-0005-0000-0000-0000D3200000}"/>
    <cellStyle name="Currency 2 6 9 4 3" xfId="8404" xr:uid="{00000000-0005-0000-0000-0000D4200000}"/>
    <cellStyle name="Currency 2 6 9 5" xfId="8405" xr:uid="{00000000-0005-0000-0000-0000D5200000}"/>
    <cellStyle name="Currency 2 6 9 5 2" xfId="8406" xr:uid="{00000000-0005-0000-0000-0000D6200000}"/>
    <cellStyle name="Currency 2 6 9 5 2 2" xfId="8407" xr:uid="{00000000-0005-0000-0000-0000D7200000}"/>
    <cellStyle name="Currency 2 6 9 5 3" xfId="8408" xr:uid="{00000000-0005-0000-0000-0000D8200000}"/>
    <cellStyle name="Currency 2 6 9 6" xfId="8409" xr:uid="{00000000-0005-0000-0000-0000D9200000}"/>
    <cellStyle name="Currency 2 6 9 6 2" xfId="8410" xr:uid="{00000000-0005-0000-0000-0000DA200000}"/>
    <cellStyle name="Currency 2 6 9 6 2 2" xfId="8411" xr:uid="{00000000-0005-0000-0000-0000DB200000}"/>
    <cellStyle name="Currency 2 6 9 6 3" xfId="8412" xr:uid="{00000000-0005-0000-0000-0000DC200000}"/>
    <cellStyle name="Currency 2 6 9 7" xfId="8413" xr:uid="{00000000-0005-0000-0000-0000DD200000}"/>
    <cellStyle name="Currency 2 6 9 7 2" xfId="8414" xr:uid="{00000000-0005-0000-0000-0000DE200000}"/>
    <cellStyle name="Currency 2 6 9 8" xfId="8415" xr:uid="{00000000-0005-0000-0000-0000DF200000}"/>
    <cellStyle name="Currency 2 6 9 8 2" xfId="8416" xr:uid="{00000000-0005-0000-0000-0000E0200000}"/>
    <cellStyle name="Currency 2 6 9 9" xfId="8417" xr:uid="{00000000-0005-0000-0000-0000E1200000}"/>
    <cellStyle name="Currency 2 7" xfId="8418" xr:uid="{00000000-0005-0000-0000-0000E2200000}"/>
    <cellStyle name="Currency 2 7 10" xfId="8419" xr:uid="{00000000-0005-0000-0000-0000E3200000}"/>
    <cellStyle name="Currency 2 7 10 2" xfId="8420" xr:uid="{00000000-0005-0000-0000-0000E4200000}"/>
    <cellStyle name="Currency 2 7 10 2 2" xfId="8421" xr:uid="{00000000-0005-0000-0000-0000E5200000}"/>
    <cellStyle name="Currency 2 7 10 3" xfId="8422" xr:uid="{00000000-0005-0000-0000-0000E6200000}"/>
    <cellStyle name="Currency 2 7 10 4" xfId="8423" xr:uid="{00000000-0005-0000-0000-0000E7200000}"/>
    <cellStyle name="Currency 2 7 11" xfId="8424" xr:uid="{00000000-0005-0000-0000-0000E8200000}"/>
    <cellStyle name="Currency 2 7 11 2" xfId="8425" xr:uid="{00000000-0005-0000-0000-0000E9200000}"/>
    <cellStyle name="Currency 2 7 11 2 2" xfId="8426" xr:uid="{00000000-0005-0000-0000-0000EA200000}"/>
    <cellStyle name="Currency 2 7 11 3" xfId="8427" xr:uid="{00000000-0005-0000-0000-0000EB200000}"/>
    <cellStyle name="Currency 2 7 12" xfId="8428" xr:uid="{00000000-0005-0000-0000-0000EC200000}"/>
    <cellStyle name="Currency 2 7 12 2" xfId="8429" xr:uid="{00000000-0005-0000-0000-0000ED200000}"/>
    <cellStyle name="Currency 2 7 12 2 2" xfId="8430" xr:uid="{00000000-0005-0000-0000-0000EE200000}"/>
    <cellStyle name="Currency 2 7 12 3" xfId="8431" xr:uid="{00000000-0005-0000-0000-0000EF200000}"/>
    <cellStyle name="Currency 2 7 13" xfId="8432" xr:uid="{00000000-0005-0000-0000-0000F0200000}"/>
    <cellStyle name="Currency 2 7 13 2" xfId="8433" xr:uid="{00000000-0005-0000-0000-0000F1200000}"/>
    <cellStyle name="Currency 2 7 14" xfId="8434" xr:uid="{00000000-0005-0000-0000-0000F2200000}"/>
    <cellStyle name="Currency 2 7 14 2" xfId="8435" xr:uid="{00000000-0005-0000-0000-0000F3200000}"/>
    <cellStyle name="Currency 2 7 15" xfId="8436" xr:uid="{00000000-0005-0000-0000-0000F4200000}"/>
    <cellStyle name="Currency 2 7 16" xfId="8437" xr:uid="{00000000-0005-0000-0000-0000F5200000}"/>
    <cellStyle name="Currency 2 7 17" xfId="8438" xr:uid="{00000000-0005-0000-0000-0000F6200000}"/>
    <cellStyle name="Currency 2 7 2" xfId="8439" xr:uid="{00000000-0005-0000-0000-0000F7200000}"/>
    <cellStyle name="Currency 2 7 2 10" xfId="8440" xr:uid="{00000000-0005-0000-0000-0000F8200000}"/>
    <cellStyle name="Currency 2 7 2 10 2" xfId="8441" xr:uid="{00000000-0005-0000-0000-0000F9200000}"/>
    <cellStyle name="Currency 2 7 2 10 2 2" xfId="8442" xr:uid="{00000000-0005-0000-0000-0000FA200000}"/>
    <cellStyle name="Currency 2 7 2 10 3" xfId="8443" xr:uid="{00000000-0005-0000-0000-0000FB200000}"/>
    <cellStyle name="Currency 2 7 2 11" xfId="8444" xr:uid="{00000000-0005-0000-0000-0000FC200000}"/>
    <cellStyle name="Currency 2 7 2 11 2" xfId="8445" xr:uid="{00000000-0005-0000-0000-0000FD200000}"/>
    <cellStyle name="Currency 2 7 2 12" xfId="8446" xr:uid="{00000000-0005-0000-0000-0000FE200000}"/>
    <cellStyle name="Currency 2 7 2 12 2" xfId="8447" xr:uid="{00000000-0005-0000-0000-0000FF200000}"/>
    <cellStyle name="Currency 2 7 2 13" xfId="8448" xr:uid="{00000000-0005-0000-0000-000000210000}"/>
    <cellStyle name="Currency 2 7 2 14" xfId="8449" xr:uid="{00000000-0005-0000-0000-000001210000}"/>
    <cellStyle name="Currency 2 7 2 15" xfId="8450" xr:uid="{00000000-0005-0000-0000-000002210000}"/>
    <cellStyle name="Currency 2 7 2 2" xfId="8451" xr:uid="{00000000-0005-0000-0000-000003210000}"/>
    <cellStyle name="Currency 2 7 2 2 2" xfId="8452" xr:uid="{00000000-0005-0000-0000-000004210000}"/>
    <cellStyle name="Currency 2 7 2 2 2 2" xfId="8453" xr:uid="{00000000-0005-0000-0000-000005210000}"/>
    <cellStyle name="Currency 2 7 2 2 2 3" xfId="8454" xr:uid="{00000000-0005-0000-0000-000006210000}"/>
    <cellStyle name="Currency 2 7 2 2 2 3 2" xfId="8455" xr:uid="{00000000-0005-0000-0000-000007210000}"/>
    <cellStyle name="Currency 2 7 2 2 2 3 3" xfId="8456" xr:uid="{00000000-0005-0000-0000-000008210000}"/>
    <cellStyle name="Currency 2 7 2 2 2 4" xfId="8457" xr:uid="{00000000-0005-0000-0000-000009210000}"/>
    <cellStyle name="Currency 2 7 2 2 2 4 2" xfId="8458" xr:uid="{00000000-0005-0000-0000-00000A210000}"/>
    <cellStyle name="Currency 2 7 2 2 2 4 2 2" xfId="8459" xr:uid="{00000000-0005-0000-0000-00000B210000}"/>
    <cellStyle name="Currency 2 7 2 2 2 4 3" xfId="8460" xr:uid="{00000000-0005-0000-0000-00000C210000}"/>
    <cellStyle name="Currency 2 7 2 2 2 5" xfId="8461" xr:uid="{00000000-0005-0000-0000-00000D210000}"/>
    <cellStyle name="Currency 2 7 2 2 2 5 2" xfId="8462" xr:uid="{00000000-0005-0000-0000-00000E210000}"/>
    <cellStyle name="Currency 2 7 2 2 2 5 2 2" xfId="8463" xr:uid="{00000000-0005-0000-0000-00000F210000}"/>
    <cellStyle name="Currency 2 7 2 2 2 5 3" xfId="8464" xr:uid="{00000000-0005-0000-0000-000010210000}"/>
    <cellStyle name="Currency 2 7 2 2 2 6" xfId="8465" xr:uid="{00000000-0005-0000-0000-000011210000}"/>
    <cellStyle name="Currency 2 7 2 2 2 6 2" xfId="8466" xr:uid="{00000000-0005-0000-0000-000012210000}"/>
    <cellStyle name="Currency 2 7 2 2 2 6 2 2" xfId="8467" xr:uid="{00000000-0005-0000-0000-000013210000}"/>
    <cellStyle name="Currency 2 7 2 2 2 6 3" xfId="8468" xr:uid="{00000000-0005-0000-0000-000014210000}"/>
    <cellStyle name="Currency 2 7 2 2 2 7" xfId="8469" xr:uid="{00000000-0005-0000-0000-000015210000}"/>
    <cellStyle name="Currency 2 7 2 2 2 7 2" xfId="8470" xr:uid="{00000000-0005-0000-0000-000016210000}"/>
    <cellStyle name="Currency 2 7 2 2 2 8" xfId="8471" xr:uid="{00000000-0005-0000-0000-000017210000}"/>
    <cellStyle name="Currency 2 7 2 2 2 8 2" xfId="8472" xr:uid="{00000000-0005-0000-0000-000018210000}"/>
    <cellStyle name="Currency 2 7 2 2 2 9" xfId="8473" xr:uid="{00000000-0005-0000-0000-000019210000}"/>
    <cellStyle name="Currency 2 7 2 2 3" xfId="8474" xr:uid="{00000000-0005-0000-0000-00001A210000}"/>
    <cellStyle name="Currency 2 7 2 2 3 2" xfId="8475" xr:uid="{00000000-0005-0000-0000-00001B210000}"/>
    <cellStyle name="Currency 2 7 2 2 3 3" xfId="8476" xr:uid="{00000000-0005-0000-0000-00001C210000}"/>
    <cellStyle name="Currency 2 7 2 2 3 3 2" xfId="8477" xr:uid="{00000000-0005-0000-0000-00001D210000}"/>
    <cellStyle name="Currency 2 7 2 2 3 3 3" xfId="8478" xr:uid="{00000000-0005-0000-0000-00001E210000}"/>
    <cellStyle name="Currency 2 7 2 2 3 4" xfId="8479" xr:uid="{00000000-0005-0000-0000-00001F210000}"/>
    <cellStyle name="Currency 2 7 2 2 3 4 2" xfId="8480" xr:uid="{00000000-0005-0000-0000-000020210000}"/>
    <cellStyle name="Currency 2 7 2 2 3 4 2 2" xfId="8481" xr:uid="{00000000-0005-0000-0000-000021210000}"/>
    <cellStyle name="Currency 2 7 2 2 3 4 3" xfId="8482" xr:uid="{00000000-0005-0000-0000-000022210000}"/>
    <cellStyle name="Currency 2 7 2 2 3 5" xfId="8483" xr:uid="{00000000-0005-0000-0000-000023210000}"/>
    <cellStyle name="Currency 2 7 2 2 3 5 2" xfId="8484" xr:uid="{00000000-0005-0000-0000-000024210000}"/>
    <cellStyle name="Currency 2 7 2 2 3 5 2 2" xfId="8485" xr:uid="{00000000-0005-0000-0000-000025210000}"/>
    <cellStyle name="Currency 2 7 2 2 3 5 3" xfId="8486" xr:uid="{00000000-0005-0000-0000-000026210000}"/>
    <cellStyle name="Currency 2 7 2 2 3 6" xfId="8487" xr:uid="{00000000-0005-0000-0000-000027210000}"/>
    <cellStyle name="Currency 2 7 2 2 3 6 2" xfId="8488" xr:uid="{00000000-0005-0000-0000-000028210000}"/>
    <cellStyle name="Currency 2 7 2 2 3 6 2 2" xfId="8489" xr:uid="{00000000-0005-0000-0000-000029210000}"/>
    <cellStyle name="Currency 2 7 2 2 3 6 3" xfId="8490" xr:uid="{00000000-0005-0000-0000-00002A210000}"/>
    <cellStyle name="Currency 2 7 2 2 3 7" xfId="8491" xr:uid="{00000000-0005-0000-0000-00002B210000}"/>
    <cellStyle name="Currency 2 7 2 2 3 7 2" xfId="8492" xr:uid="{00000000-0005-0000-0000-00002C210000}"/>
    <cellStyle name="Currency 2 7 2 2 3 8" xfId="8493" xr:uid="{00000000-0005-0000-0000-00002D210000}"/>
    <cellStyle name="Currency 2 7 2 2 3 8 2" xfId="8494" xr:uid="{00000000-0005-0000-0000-00002E210000}"/>
    <cellStyle name="Currency 2 7 2 2 3 9" xfId="8495" xr:uid="{00000000-0005-0000-0000-00002F210000}"/>
    <cellStyle name="Currency 2 7 2 2 4" xfId="8496" xr:uid="{00000000-0005-0000-0000-000030210000}"/>
    <cellStyle name="Currency 2 7 2 2 4 2" xfId="8497" xr:uid="{00000000-0005-0000-0000-000031210000}"/>
    <cellStyle name="Currency 2 7 2 2 4 3" xfId="8498" xr:uid="{00000000-0005-0000-0000-000032210000}"/>
    <cellStyle name="Currency 2 7 2 2 4 3 2" xfId="8499" xr:uid="{00000000-0005-0000-0000-000033210000}"/>
    <cellStyle name="Currency 2 7 2 2 4 3 2 2" xfId="8500" xr:uid="{00000000-0005-0000-0000-000034210000}"/>
    <cellStyle name="Currency 2 7 2 2 4 3 3" xfId="8501" xr:uid="{00000000-0005-0000-0000-000035210000}"/>
    <cellStyle name="Currency 2 7 2 2 4 4" xfId="8502" xr:uid="{00000000-0005-0000-0000-000036210000}"/>
    <cellStyle name="Currency 2 7 2 2 4 4 2" xfId="8503" xr:uid="{00000000-0005-0000-0000-000037210000}"/>
    <cellStyle name="Currency 2 7 2 2 4 4 2 2" xfId="8504" xr:uid="{00000000-0005-0000-0000-000038210000}"/>
    <cellStyle name="Currency 2 7 2 2 4 4 3" xfId="8505" xr:uid="{00000000-0005-0000-0000-000039210000}"/>
    <cellStyle name="Currency 2 7 2 2 4 5" xfId="8506" xr:uid="{00000000-0005-0000-0000-00003A210000}"/>
    <cellStyle name="Currency 2 7 2 2 4 5 2" xfId="8507" xr:uid="{00000000-0005-0000-0000-00003B210000}"/>
    <cellStyle name="Currency 2 7 2 2 4 5 2 2" xfId="8508" xr:uid="{00000000-0005-0000-0000-00003C210000}"/>
    <cellStyle name="Currency 2 7 2 2 4 5 3" xfId="8509" xr:uid="{00000000-0005-0000-0000-00003D210000}"/>
    <cellStyle name="Currency 2 7 2 2 4 6" xfId="8510" xr:uid="{00000000-0005-0000-0000-00003E210000}"/>
    <cellStyle name="Currency 2 7 2 2 4 6 2" xfId="8511" xr:uid="{00000000-0005-0000-0000-00003F210000}"/>
    <cellStyle name="Currency 2 7 2 2 4 7" xfId="8512" xr:uid="{00000000-0005-0000-0000-000040210000}"/>
    <cellStyle name="Currency 2 7 2 2 4 7 2" xfId="8513" xr:uid="{00000000-0005-0000-0000-000041210000}"/>
    <cellStyle name="Currency 2 7 2 2 4 8" xfId="8514" xr:uid="{00000000-0005-0000-0000-000042210000}"/>
    <cellStyle name="Currency 2 7 2 2 4 9" xfId="8515" xr:uid="{00000000-0005-0000-0000-000043210000}"/>
    <cellStyle name="Currency 2 7 2 2 5" xfId="8516" xr:uid="{00000000-0005-0000-0000-000044210000}"/>
    <cellStyle name="Currency 2 7 2 2 5 2" xfId="8517" xr:uid="{00000000-0005-0000-0000-000045210000}"/>
    <cellStyle name="Currency 2 7 2 2 5 3" xfId="8518" xr:uid="{00000000-0005-0000-0000-000046210000}"/>
    <cellStyle name="Currency 2 7 2 2 6" xfId="8519" xr:uid="{00000000-0005-0000-0000-000047210000}"/>
    <cellStyle name="Currency 2 7 2 2 6 2" xfId="8520" xr:uid="{00000000-0005-0000-0000-000048210000}"/>
    <cellStyle name="Currency 2 7 2 2 6 2 2" xfId="8521" xr:uid="{00000000-0005-0000-0000-000049210000}"/>
    <cellStyle name="Currency 2 7 2 2 6 2 2 2" xfId="8522" xr:uid="{00000000-0005-0000-0000-00004A210000}"/>
    <cellStyle name="Currency 2 7 2 2 6 2 3" xfId="8523" xr:uid="{00000000-0005-0000-0000-00004B210000}"/>
    <cellStyle name="Currency 2 7 2 2 6 3" xfId="8524" xr:uid="{00000000-0005-0000-0000-00004C210000}"/>
    <cellStyle name="Currency 2 7 2 2 6 3 2" xfId="8525" xr:uid="{00000000-0005-0000-0000-00004D210000}"/>
    <cellStyle name="Currency 2 7 2 2 6 3 2 2" xfId="8526" xr:uid="{00000000-0005-0000-0000-00004E210000}"/>
    <cellStyle name="Currency 2 7 2 2 6 3 3" xfId="8527" xr:uid="{00000000-0005-0000-0000-00004F210000}"/>
    <cellStyle name="Currency 2 7 2 2 6 4" xfId="8528" xr:uid="{00000000-0005-0000-0000-000050210000}"/>
    <cellStyle name="Currency 2 7 2 2 6 4 2" xfId="8529" xr:uid="{00000000-0005-0000-0000-000051210000}"/>
    <cellStyle name="Currency 2 7 2 2 6 4 2 2" xfId="8530" xr:uid="{00000000-0005-0000-0000-000052210000}"/>
    <cellStyle name="Currency 2 7 2 2 6 4 3" xfId="8531" xr:uid="{00000000-0005-0000-0000-000053210000}"/>
    <cellStyle name="Currency 2 7 2 2 6 5" xfId="8532" xr:uid="{00000000-0005-0000-0000-000054210000}"/>
    <cellStyle name="Currency 2 7 2 2 6 5 2" xfId="8533" xr:uid="{00000000-0005-0000-0000-000055210000}"/>
    <cellStyle name="Currency 2 7 2 2 6 6" xfId="8534" xr:uid="{00000000-0005-0000-0000-000056210000}"/>
    <cellStyle name="Currency 2 7 2 2 6 6 2" xfId="8535" xr:uid="{00000000-0005-0000-0000-000057210000}"/>
    <cellStyle name="Currency 2 7 2 2 6 7" xfId="8536" xr:uid="{00000000-0005-0000-0000-000058210000}"/>
    <cellStyle name="Currency 2 7 2 2 7" xfId="8537" xr:uid="{00000000-0005-0000-0000-000059210000}"/>
    <cellStyle name="Currency 2 7 2 2 7 2" xfId="8538" xr:uid="{00000000-0005-0000-0000-00005A210000}"/>
    <cellStyle name="Currency 2 7 2 2 7 2 2" xfId="8539" xr:uid="{00000000-0005-0000-0000-00005B210000}"/>
    <cellStyle name="Currency 2 7 2 2 7 3" xfId="8540" xr:uid="{00000000-0005-0000-0000-00005C210000}"/>
    <cellStyle name="Currency 2 7 2 2 8" xfId="8541" xr:uid="{00000000-0005-0000-0000-00005D210000}"/>
    <cellStyle name="Currency 2 7 2 2 8 2" xfId="8542" xr:uid="{00000000-0005-0000-0000-00005E210000}"/>
    <cellStyle name="Currency 2 7 2 2 8 2 2" xfId="8543" xr:uid="{00000000-0005-0000-0000-00005F210000}"/>
    <cellStyle name="Currency 2 7 2 2 8 3" xfId="8544" xr:uid="{00000000-0005-0000-0000-000060210000}"/>
    <cellStyle name="Currency 2 7 2 3" xfId="8545" xr:uid="{00000000-0005-0000-0000-000061210000}"/>
    <cellStyle name="Currency 2 7 2 3 10" xfId="8546" xr:uid="{00000000-0005-0000-0000-000062210000}"/>
    <cellStyle name="Currency 2 7 2 3 2" xfId="8547" xr:uid="{00000000-0005-0000-0000-000063210000}"/>
    <cellStyle name="Currency 2 7 2 3 2 2" xfId="8548" xr:uid="{00000000-0005-0000-0000-000064210000}"/>
    <cellStyle name="Currency 2 7 2 3 2 3" xfId="8549" xr:uid="{00000000-0005-0000-0000-000065210000}"/>
    <cellStyle name="Currency 2 7 2 3 2 3 2" xfId="8550" xr:uid="{00000000-0005-0000-0000-000066210000}"/>
    <cellStyle name="Currency 2 7 2 3 2 3 3" xfId="8551" xr:uid="{00000000-0005-0000-0000-000067210000}"/>
    <cellStyle name="Currency 2 7 2 3 2 4" xfId="8552" xr:uid="{00000000-0005-0000-0000-000068210000}"/>
    <cellStyle name="Currency 2 7 2 3 2 4 2" xfId="8553" xr:uid="{00000000-0005-0000-0000-000069210000}"/>
    <cellStyle name="Currency 2 7 2 3 2 4 2 2" xfId="8554" xr:uid="{00000000-0005-0000-0000-00006A210000}"/>
    <cellStyle name="Currency 2 7 2 3 2 4 3" xfId="8555" xr:uid="{00000000-0005-0000-0000-00006B210000}"/>
    <cellStyle name="Currency 2 7 2 3 2 5" xfId="8556" xr:uid="{00000000-0005-0000-0000-00006C210000}"/>
    <cellStyle name="Currency 2 7 2 3 2 5 2" xfId="8557" xr:uid="{00000000-0005-0000-0000-00006D210000}"/>
    <cellStyle name="Currency 2 7 2 3 2 5 2 2" xfId="8558" xr:uid="{00000000-0005-0000-0000-00006E210000}"/>
    <cellStyle name="Currency 2 7 2 3 2 5 3" xfId="8559" xr:uid="{00000000-0005-0000-0000-00006F210000}"/>
    <cellStyle name="Currency 2 7 2 3 2 6" xfId="8560" xr:uid="{00000000-0005-0000-0000-000070210000}"/>
    <cellStyle name="Currency 2 7 2 3 2 6 2" xfId="8561" xr:uid="{00000000-0005-0000-0000-000071210000}"/>
    <cellStyle name="Currency 2 7 2 3 2 6 2 2" xfId="8562" xr:uid="{00000000-0005-0000-0000-000072210000}"/>
    <cellStyle name="Currency 2 7 2 3 2 6 3" xfId="8563" xr:uid="{00000000-0005-0000-0000-000073210000}"/>
    <cellStyle name="Currency 2 7 2 3 2 7" xfId="8564" xr:uid="{00000000-0005-0000-0000-000074210000}"/>
    <cellStyle name="Currency 2 7 2 3 2 7 2" xfId="8565" xr:uid="{00000000-0005-0000-0000-000075210000}"/>
    <cellStyle name="Currency 2 7 2 3 2 8" xfId="8566" xr:uid="{00000000-0005-0000-0000-000076210000}"/>
    <cellStyle name="Currency 2 7 2 3 2 8 2" xfId="8567" xr:uid="{00000000-0005-0000-0000-000077210000}"/>
    <cellStyle name="Currency 2 7 2 3 2 9" xfId="8568" xr:uid="{00000000-0005-0000-0000-000078210000}"/>
    <cellStyle name="Currency 2 7 2 3 3" xfId="8569" xr:uid="{00000000-0005-0000-0000-000079210000}"/>
    <cellStyle name="Currency 2 7 2 3 4" xfId="8570" xr:uid="{00000000-0005-0000-0000-00007A210000}"/>
    <cellStyle name="Currency 2 7 2 3 4 2" xfId="8571" xr:uid="{00000000-0005-0000-0000-00007B210000}"/>
    <cellStyle name="Currency 2 7 2 3 4 3" xfId="8572" xr:uid="{00000000-0005-0000-0000-00007C210000}"/>
    <cellStyle name="Currency 2 7 2 3 5" xfId="8573" xr:uid="{00000000-0005-0000-0000-00007D210000}"/>
    <cellStyle name="Currency 2 7 2 3 5 2" xfId="8574" xr:uid="{00000000-0005-0000-0000-00007E210000}"/>
    <cellStyle name="Currency 2 7 2 3 5 2 2" xfId="8575" xr:uid="{00000000-0005-0000-0000-00007F210000}"/>
    <cellStyle name="Currency 2 7 2 3 5 3" xfId="8576" xr:uid="{00000000-0005-0000-0000-000080210000}"/>
    <cellStyle name="Currency 2 7 2 3 6" xfId="8577" xr:uid="{00000000-0005-0000-0000-000081210000}"/>
    <cellStyle name="Currency 2 7 2 3 6 2" xfId="8578" xr:uid="{00000000-0005-0000-0000-000082210000}"/>
    <cellStyle name="Currency 2 7 2 3 6 2 2" xfId="8579" xr:uid="{00000000-0005-0000-0000-000083210000}"/>
    <cellStyle name="Currency 2 7 2 3 6 3" xfId="8580" xr:uid="{00000000-0005-0000-0000-000084210000}"/>
    <cellStyle name="Currency 2 7 2 3 7" xfId="8581" xr:uid="{00000000-0005-0000-0000-000085210000}"/>
    <cellStyle name="Currency 2 7 2 3 7 2" xfId="8582" xr:uid="{00000000-0005-0000-0000-000086210000}"/>
    <cellStyle name="Currency 2 7 2 3 7 2 2" xfId="8583" xr:uid="{00000000-0005-0000-0000-000087210000}"/>
    <cellStyle name="Currency 2 7 2 3 7 3" xfId="8584" xr:uid="{00000000-0005-0000-0000-000088210000}"/>
    <cellStyle name="Currency 2 7 2 3 8" xfId="8585" xr:uid="{00000000-0005-0000-0000-000089210000}"/>
    <cellStyle name="Currency 2 7 2 3 8 2" xfId="8586" xr:uid="{00000000-0005-0000-0000-00008A210000}"/>
    <cellStyle name="Currency 2 7 2 3 9" xfId="8587" xr:uid="{00000000-0005-0000-0000-00008B210000}"/>
    <cellStyle name="Currency 2 7 2 3 9 2" xfId="8588" xr:uid="{00000000-0005-0000-0000-00008C210000}"/>
    <cellStyle name="Currency 2 7 2 4" xfId="8589" xr:uid="{00000000-0005-0000-0000-00008D210000}"/>
    <cellStyle name="Currency 2 7 2 4 2" xfId="8590" xr:uid="{00000000-0005-0000-0000-00008E210000}"/>
    <cellStyle name="Currency 2 7 2 4 2 10" xfId="8591" xr:uid="{00000000-0005-0000-0000-00008F210000}"/>
    <cellStyle name="Currency 2 7 2 4 2 2" xfId="8592" xr:uid="{00000000-0005-0000-0000-000090210000}"/>
    <cellStyle name="Currency 2 7 2 4 2 3" xfId="8593" xr:uid="{00000000-0005-0000-0000-000091210000}"/>
    <cellStyle name="Currency 2 7 2 4 2 4" xfId="8594" xr:uid="{00000000-0005-0000-0000-000092210000}"/>
    <cellStyle name="Currency 2 7 2 4 2 4 2" xfId="8595" xr:uid="{00000000-0005-0000-0000-000093210000}"/>
    <cellStyle name="Currency 2 7 2 4 2 4 2 2" xfId="8596" xr:uid="{00000000-0005-0000-0000-000094210000}"/>
    <cellStyle name="Currency 2 7 2 4 2 4 3" xfId="8597" xr:uid="{00000000-0005-0000-0000-000095210000}"/>
    <cellStyle name="Currency 2 7 2 4 2 5" xfId="8598" xr:uid="{00000000-0005-0000-0000-000096210000}"/>
    <cellStyle name="Currency 2 7 2 4 2 5 2" xfId="8599" xr:uid="{00000000-0005-0000-0000-000097210000}"/>
    <cellStyle name="Currency 2 7 2 4 2 5 2 2" xfId="8600" xr:uid="{00000000-0005-0000-0000-000098210000}"/>
    <cellStyle name="Currency 2 7 2 4 2 5 3" xfId="8601" xr:uid="{00000000-0005-0000-0000-000099210000}"/>
    <cellStyle name="Currency 2 7 2 4 2 6" xfId="8602" xr:uid="{00000000-0005-0000-0000-00009A210000}"/>
    <cellStyle name="Currency 2 7 2 4 2 6 2" xfId="8603" xr:uid="{00000000-0005-0000-0000-00009B210000}"/>
    <cellStyle name="Currency 2 7 2 4 2 6 2 2" xfId="8604" xr:uid="{00000000-0005-0000-0000-00009C210000}"/>
    <cellStyle name="Currency 2 7 2 4 2 6 3" xfId="8605" xr:uid="{00000000-0005-0000-0000-00009D210000}"/>
    <cellStyle name="Currency 2 7 2 4 2 7" xfId="8606" xr:uid="{00000000-0005-0000-0000-00009E210000}"/>
    <cellStyle name="Currency 2 7 2 4 2 7 2" xfId="8607" xr:uid="{00000000-0005-0000-0000-00009F210000}"/>
    <cellStyle name="Currency 2 7 2 4 2 8" xfId="8608" xr:uid="{00000000-0005-0000-0000-0000A0210000}"/>
    <cellStyle name="Currency 2 7 2 4 2 8 2" xfId="8609" xr:uid="{00000000-0005-0000-0000-0000A1210000}"/>
    <cellStyle name="Currency 2 7 2 4 2 9" xfId="8610" xr:uid="{00000000-0005-0000-0000-0000A2210000}"/>
    <cellStyle name="Currency 2 7 2 4 3" xfId="8611" xr:uid="{00000000-0005-0000-0000-0000A3210000}"/>
    <cellStyle name="Currency 2 7 2 4 4" xfId="8612" xr:uid="{00000000-0005-0000-0000-0000A4210000}"/>
    <cellStyle name="Currency 2 7 2 4 4 2" xfId="8613" xr:uid="{00000000-0005-0000-0000-0000A5210000}"/>
    <cellStyle name="Currency 2 7 2 4 4 2 2" xfId="8614" xr:uid="{00000000-0005-0000-0000-0000A6210000}"/>
    <cellStyle name="Currency 2 7 2 4 4 3" xfId="8615" xr:uid="{00000000-0005-0000-0000-0000A7210000}"/>
    <cellStyle name="Currency 2 7 2 4 5" xfId="8616" xr:uid="{00000000-0005-0000-0000-0000A8210000}"/>
    <cellStyle name="Currency 2 7 2 4 5 2" xfId="8617" xr:uid="{00000000-0005-0000-0000-0000A9210000}"/>
    <cellStyle name="Currency 2 7 2 4 5 2 2" xfId="8618" xr:uid="{00000000-0005-0000-0000-0000AA210000}"/>
    <cellStyle name="Currency 2 7 2 4 5 3" xfId="8619" xr:uid="{00000000-0005-0000-0000-0000AB210000}"/>
    <cellStyle name="Currency 2 7 2 5" xfId="8620" xr:uid="{00000000-0005-0000-0000-0000AC210000}"/>
    <cellStyle name="Currency 2 7 2 5 2" xfId="8621" xr:uid="{00000000-0005-0000-0000-0000AD210000}"/>
    <cellStyle name="Currency 2 7 2 5 3" xfId="8622" xr:uid="{00000000-0005-0000-0000-0000AE210000}"/>
    <cellStyle name="Currency 2 7 2 5 3 2" xfId="8623" xr:uid="{00000000-0005-0000-0000-0000AF210000}"/>
    <cellStyle name="Currency 2 7 2 5 3 3" xfId="8624" xr:uid="{00000000-0005-0000-0000-0000B0210000}"/>
    <cellStyle name="Currency 2 7 2 5 4" xfId="8625" xr:uid="{00000000-0005-0000-0000-0000B1210000}"/>
    <cellStyle name="Currency 2 7 2 5 4 2" xfId="8626" xr:uid="{00000000-0005-0000-0000-0000B2210000}"/>
    <cellStyle name="Currency 2 7 2 5 4 2 2" xfId="8627" xr:uid="{00000000-0005-0000-0000-0000B3210000}"/>
    <cellStyle name="Currency 2 7 2 5 4 3" xfId="8628" xr:uid="{00000000-0005-0000-0000-0000B4210000}"/>
    <cellStyle name="Currency 2 7 2 5 5" xfId="8629" xr:uid="{00000000-0005-0000-0000-0000B5210000}"/>
    <cellStyle name="Currency 2 7 2 5 5 2" xfId="8630" xr:uid="{00000000-0005-0000-0000-0000B6210000}"/>
    <cellStyle name="Currency 2 7 2 5 5 2 2" xfId="8631" xr:uid="{00000000-0005-0000-0000-0000B7210000}"/>
    <cellStyle name="Currency 2 7 2 5 5 3" xfId="8632" xr:uid="{00000000-0005-0000-0000-0000B8210000}"/>
    <cellStyle name="Currency 2 7 2 5 6" xfId="8633" xr:uid="{00000000-0005-0000-0000-0000B9210000}"/>
    <cellStyle name="Currency 2 7 2 5 6 2" xfId="8634" xr:uid="{00000000-0005-0000-0000-0000BA210000}"/>
    <cellStyle name="Currency 2 7 2 5 6 2 2" xfId="8635" xr:uid="{00000000-0005-0000-0000-0000BB210000}"/>
    <cellStyle name="Currency 2 7 2 5 6 3" xfId="8636" xr:uid="{00000000-0005-0000-0000-0000BC210000}"/>
    <cellStyle name="Currency 2 7 2 5 7" xfId="8637" xr:uid="{00000000-0005-0000-0000-0000BD210000}"/>
    <cellStyle name="Currency 2 7 2 5 7 2" xfId="8638" xr:uid="{00000000-0005-0000-0000-0000BE210000}"/>
    <cellStyle name="Currency 2 7 2 5 8" xfId="8639" xr:uid="{00000000-0005-0000-0000-0000BF210000}"/>
    <cellStyle name="Currency 2 7 2 5 8 2" xfId="8640" xr:uid="{00000000-0005-0000-0000-0000C0210000}"/>
    <cellStyle name="Currency 2 7 2 5 9" xfId="8641" xr:uid="{00000000-0005-0000-0000-0000C1210000}"/>
    <cellStyle name="Currency 2 7 2 6" xfId="8642" xr:uid="{00000000-0005-0000-0000-0000C2210000}"/>
    <cellStyle name="Currency 2 7 2 6 2" xfId="8643" xr:uid="{00000000-0005-0000-0000-0000C3210000}"/>
    <cellStyle name="Currency 2 7 2 6 3" xfId="8644" xr:uid="{00000000-0005-0000-0000-0000C4210000}"/>
    <cellStyle name="Currency 2 7 2 7" xfId="8645" xr:uid="{00000000-0005-0000-0000-0000C5210000}"/>
    <cellStyle name="Currency 2 7 2 8" xfId="8646" xr:uid="{00000000-0005-0000-0000-0000C6210000}"/>
    <cellStyle name="Currency 2 7 2 8 2" xfId="8647" xr:uid="{00000000-0005-0000-0000-0000C7210000}"/>
    <cellStyle name="Currency 2 7 2 8 2 2" xfId="8648" xr:uid="{00000000-0005-0000-0000-0000C8210000}"/>
    <cellStyle name="Currency 2 7 2 8 3" xfId="8649" xr:uid="{00000000-0005-0000-0000-0000C9210000}"/>
    <cellStyle name="Currency 2 7 2 8 4" xfId="8650" xr:uid="{00000000-0005-0000-0000-0000CA210000}"/>
    <cellStyle name="Currency 2 7 2 9" xfId="8651" xr:uid="{00000000-0005-0000-0000-0000CB210000}"/>
    <cellStyle name="Currency 2 7 2 9 2" xfId="8652" xr:uid="{00000000-0005-0000-0000-0000CC210000}"/>
    <cellStyle name="Currency 2 7 2 9 2 2" xfId="8653" xr:uid="{00000000-0005-0000-0000-0000CD210000}"/>
    <cellStyle name="Currency 2 7 2 9 3" xfId="8654" xr:uid="{00000000-0005-0000-0000-0000CE210000}"/>
    <cellStyle name="Currency 2 7 3" xfId="8655" xr:uid="{00000000-0005-0000-0000-0000CF210000}"/>
    <cellStyle name="Currency 2 7 3 10" xfId="8656" xr:uid="{00000000-0005-0000-0000-0000D0210000}"/>
    <cellStyle name="Currency 2 7 3 10 2" xfId="8657" xr:uid="{00000000-0005-0000-0000-0000D1210000}"/>
    <cellStyle name="Currency 2 7 3 10 2 2" xfId="8658" xr:uid="{00000000-0005-0000-0000-0000D2210000}"/>
    <cellStyle name="Currency 2 7 3 10 3" xfId="8659" xr:uid="{00000000-0005-0000-0000-0000D3210000}"/>
    <cellStyle name="Currency 2 7 3 11" xfId="8660" xr:uid="{00000000-0005-0000-0000-0000D4210000}"/>
    <cellStyle name="Currency 2 7 3 11 2" xfId="8661" xr:uid="{00000000-0005-0000-0000-0000D5210000}"/>
    <cellStyle name="Currency 2 7 3 12" xfId="8662" xr:uid="{00000000-0005-0000-0000-0000D6210000}"/>
    <cellStyle name="Currency 2 7 3 12 2" xfId="8663" xr:uid="{00000000-0005-0000-0000-0000D7210000}"/>
    <cellStyle name="Currency 2 7 3 13" xfId="8664" xr:uid="{00000000-0005-0000-0000-0000D8210000}"/>
    <cellStyle name="Currency 2 7 3 14" xfId="8665" xr:uid="{00000000-0005-0000-0000-0000D9210000}"/>
    <cellStyle name="Currency 2 7 3 15" xfId="8666" xr:uid="{00000000-0005-0000-0000-0000DA210000}"/>
    <cellStyle name="Currency 2 7 3 2" xfId="8667" xr:uid="{00000000-0005-0000-0000-0000DB210000}"/>
    <cellStyle name="Currency 2 7 3 2 2" xfId="8668" xr:uid="{00000000-0005-0000-0000-0000DC210000}"/>
    <cellStyle name="Currency 2 7 3 2 2 2" xfId="8669" xr:uid="{00000000-0005-0000-0000-0000DD210000}"/>
    <cellStyle name="Currency 2 7 3 2 2 3" xfId="8670" xr:uid="{00000000-0005-0000-0000-0000DE210000}"/>
    <cellStyle name="Currency 2 7 3 2 2 3 2" xfId="8671" xr:uid="{00000000-0005-0000-0000-0000DF210000}"/>
    <cellStyle name="Currency 2 7 3 2 2 3 3" xfId="8672" xr:uid="{00000000-0005-0000-0000-0000E0210000}"/>
    <cellStyle name="Currency 2 7 3 2 2 4" xfId="8673" xr:uid="{00000000-0005-0000-0000-0000E1210000}"/>
    <cellStyle name="Currency 2 7 3 2 2 4 2" xfId="8674" xr:uid="{00000000-0005-0000-0000-0000E2210000}"/>
    <cellStyle name="Currency 2 7 3 2 2 4 2 2" xfId="8675" xr:uid="{00000000-0005-0000-0000-0000E3210000}"/>
    <cellStyle name="Currency 2 7 3 2 2 4 3" xfId="8676" xr:uid="{00000000-0005-0000-0000-0000E4210000}"/>
    <cellStyle name="Currency 2 7 3 2 2 5" xfId="8677" xr:uid="{00000000-0005-0000-0000-0000E5210000}"/>
    <cellStyle name="Currency 2 7 3 2 2 5 2" xfId="8678" xr:uid="{00000000-0005-0000-0000-0000E6210000}"/>
    <cellStyle name="Currency 2 7 3 2 2 5 2 2" xfId="8679" xr:uid="{00000000-0005-0000-0000-0000E7210000}"/>
    <cellStyle name="Currency 2 7 3 2 2 5 3" xfId="8680" xr:uid="{00000000-0005-0000-0000-0000E8210000}"/>
    <cellStyle name="Currency 2 7 3 2 2 6" xfId="8681" xr:uid="{00000000-0005-0000-0000-0000E9210000}"/>
    <cellStyle name="Currency 2 7 3 2 2 6 2" xfId="8682" xr:uid="{00000000-0005-0000-0000-0000EA210000}"/>
    <cellStyle name="Currency 2 7 3 2 2 6 2 2" xfId="8683" xr:uid="{00000000-0005-0000-0000-0000EB210000}"/>
    <cellStyle name="Currency 2 7 3 2 2 6 3" xfId="8684" xr:uid="{00000000-0005-0000-0000-0000EC210000}"/>
    <cellStyle name="Currency 2 7 3 2 2 7" xfId="8685" xr:uid="{00000000-0005-0000-0000-0000ED210000}"/>
    <cellStyle name="Currency 2 7 3 2 2 7 2" xfId="8686" xr:uid="{00000000-0005-0000-0000-0000EE210000}"/>
    <cellStyle name="Currency 2 7 3 2 2 8" xfId="8687" xr:uid="{00000000-0005-0000-0000-0000EF210000}"/>
    <cellStyle name="Currency 2 7 3 2 2 8 2" xfId="8688" xr:uid="{00000000-0005-0000-0000-0000F0210000}"/>
    <cellStyle name="Currency 2 7 3 2 2 9" xfId="8689" xr:uid="{00000000-0005-0000-0000-0000F1210000}"/>
    <cellStyle name="Currency 2 7 3 2 3" xfId="8690" xr:uid="{00000000-0005-0000-0000-0000F2210000}"/>
    <cellStyle name="Currency 2 7 3 2 3 2" xfId="8691" xr:uid="{00000000-0005-0000-0000-0000F3210000}"/>
    <cellStyle name="Currency 2 7 3 2 3 3" xfId="8692" xr:uid="{00000000-0005-0000-0000-0000F4210000}"/>
    <cellStyle name="Currency 2 7 3 2 3 3 2" xfId="8693" xr:uid="{00000000-0005-0000-0000-0000F5210000}"/>
    <cellStyle name="Currency 2 7 3 2 3 3 3" xfId="8694" xr:uid="{00000000-0005-0000-0000-0000F6210000}"/>
    <cellStyle name="Currency 2 7 3 2 3 4" xfId="8695" xr:uid="{00000000-0005-0000-0000-0000F7210000}"/>
    <cellStyle name="Currency 2 7 3 2 3 4 2" xfId="8696" xr:uid="{00000000-0005-0000-0000-0000F8210000}"/>
    <cellStyle name="Currency 2 7 3 2 3 4 2 2" xfId="8697" xr:uid="{00000000-0005-0000-0000-0000F9210000}"/>
    <cellStyle name="Currency 2 7 3 2 3 4 3" xfId="8698" xr:uid="{00000000-0005-0000-0000-0000FA210000}"/>
    <cellStyle name="Currency 2 7 3 2 3 5" xfId="8699" xr:uid="{00000000-0005-0000-0000-0000FB210000}"/>
    <cellStyle name="Currency 2 7 3 2 3 5 2" xfId="8700" xr:uid="{00000000-0005-0000-0000-0000FC210000}"/>
    <cellStyle name="Currency 2 7 3 2 3 5 2 2" xfId="8701" xr:uid="{00000000-0005-0000-0000-0000FD210000}"/>
    <cellStyle name="Currency 2 7 3 2 3 5 3" xfId="8702" xr:uid="{00000000-0005-0000-0000-0000FE210000}"/>
    <cellStyle name="Currency 2 7 3 2 3 6" xfId="8703" xr:uid="{00000000-0005-0000-0000-0000FF210000}"/>
    <cellStyle name="Currency 2 7 3 2 3 6 2" xfId="8704" xr:uid="{00000000-0005-0000-0000-000000220000}"/>
    <cellStyle name="Currency 2 7 3 2 3 6 2 2" xfId="8705" xr:uid="{00000000-0005-0000-0000-000001220000}"/>
    <cellStyle name="Currency 2 7 3 2 3 6 3" xfId="8706" xr:uid="{00000000-0005-0000-0000-000002220000}"/>
    <cellStyle name="Currency 2 7 3 2 3 7" xfId="8707" xr:uid="{00000000-0005-0000-0000-000003220000}"/>
    <cellStyle name="Currency 2 7 3 2 3 7 2" xfId="8708" xr:uid="{00000000-0005-0000-0000-000004220000}"/>
    <cellStyle name="Currency 2 7 3 2 3 8" xfId="8709" xr:uid="{00000000-0005-0000-0000-000005220000}"/>
    <cellStyle name="Currency 2 7 3 2 3 8 2" xfId="8710" xr:uid="{00000000-0005-0000-0000-000006220000}"/>
    <cellStyle name="Currency 2 7 3 2 3 9" xfId="8711" xr:uid="{00000000-0005-0000-0000-000007220000}"/>
    <cellStyle name="Currency 2 7 3 2 4" xfId="8712" xr:uid="{00000000-0005-0000-0000-000008220000}"/>
    <cellStyle name="Currency 2 7 3 2 4 2" xfId="8713" xr:uid="{00000000-0005-0000-0000-000009220000}"/>
    <cellStyle name="Currency 2 7 3 2 4 3" xfId="8714" xr:uid="{00000000-0005-0000-0000-00000A220000}"/>
    <cellStyle name="Currency 2 7 3 2 4 3 2" xfId="8715" xr:uid="{00000000-0005-0000-0000-00000B220000}"/>
    <cellStyle name="Currency 2 7 3 2 4 3 2 2" xfId="8716" xr:uid="{00000000-0005-0000-0000-00000C220000}"/>
    <cellStyle name="Currency 2 7 3 2 4 3 3" xfId="8717" xr:uid="{00000000-0005-0000-0000-00000D220000}"/>
    <cellStyle name="Currency 2 7 3 2 4 4" xfId="8718" xr:uid="{00000000-0005-0000-0000-00000E220000}"/>
    <cellStyle name="Currency 2 7 3 2 4 4 2" xfId="8719" xr:uid="{00000000-0005-0000-0000-00000F220000}"/>
    <cellStyle name="Currency 2 7 3 2 4 4 2 2" xfId="8720" xr:uid="{00000000-0005-0000-0000-000010220000}"/>
    <cellStyle name="Currency 2 7 3 2 4 4 3" xfId="8721" xr:uid="{00000000-0005-0000-0000-000011220000}"/>
    <cellStyle name="Currency 2 7 3 2 4 5" xfId="8722" xr:uid="{00000000-0005-0000-0000-000012220000}"/>
    <cellStyle name="Currency 2 7 3 2 4 5 2" xfId="8723" xr:uid="{00000000-0005-0000-0000-000013220000}"/>
    <cellStyle name="Currency 2 7 3 2 4 5 2 2" xfId="8724" xr:uid="{00000000-0005-0000-0000-000014220000}"/>
    <cellStyle name="Currency 2 7 3 2 4 5 3" xfId="8725" xr:uid="{00000000-0005-0000-0000-000015220000}"/>
    <cellStyle name="Currency 2 7 3 2 4 6" xfId="8726" xr:uid="{00000000-0005-0000-0000-000016220000}"/>
    <cellStyle name="Currency 2 7 3 2 4 6 2" xfId="8727" xr:uid="{00000000-0005-0000-0000-000017220000}"/>
    <cellStyle name="Currency 2 7 3 2 4 7" xfId="8728" xr:uid="{00000000-0005-0000-0000-000018220000}"/>
    <cellStyle name="Currency 2 7 3 2 4 7 2" xfId="8729" xr:uid="{00000000-0005-0000-0000-000019220000}"/>
    <cellStyle name="Currency 2 7 3 2 4 8" xfId="8730" xr:uid="{00000000-0005-0000-0000-00001A220000}"/>
    <cellStyle name="Currency 2 7 3 2 4 9" xfId="8731" xr:uid="{00000000-0005-0000-0000-00001B220000}"/>
    <cellStyle name="Currency 2 7 3 2 5" xfId="8732" xr:uid="{00000000-0005-0000-0000-00001C220000}"/>
    <cellStyle name="Currency 2 7 3 2 5 2" xfId="8733" xr:uid="{00000000-0005-0000-0000-00001D220000}"/>
    <cellStyle name="Currency 2 7 3 2 5 3" xfId="8734" xr:uid="{00000000-0005-0000-0000-00001E220000}"/>
    <cellStyle name="Currency 2 7 3 2 6" xfId="8735" xr:uid="{00000000-0005-0000-0000-00001F220000}"/>
    <cellStyle name="Currency 2 7 3 2 6 2" xfId="8736" xr:uid="{00000000-0005-0000-0000-000020220000}"/>
    <cellStyle name="Currency 2 7 3 2 6 2 2" xfId="8737" xr:uid="{00000000-0005-0000-0000-000021220000}"/>
    <cellStyle name="Currency 2 7 3 2 6 2 2 2" xfId="8738" xr:uid="{00000000-0005-0000-0000-000022220000}"/>
    <cellStyle name="Currency 2 7 3 2 6 2 3" xfId="8739" xr:uid="{00000000-0005-0000-0000-000023220000}"/>
    <cellStyle name="Currency 2 7 3 2 6 3" xfId="8740" xr:uid="{00000000-0005-0000-0000-000024220000}"/>
    <cellStyle name="Currency 2 7 3 2 6 3 2" xfId="8741" xr:uid="{00000000-0005-0000-0000-000025220000}"/>
    <cellStyle name="Currency 2 7 3 2 6 3 2 2" xfId="8742" xr:uid="{00000000-0005-0000-0000-000026220000}"/>
    <cellStyle name="Currency 2 7 3 2 6 3 3" xfId="8743" xr:uid="{00000000-0005-0000-0000-000027220000}"/>
    <cellStyle name="Currency 2 7 3 2 6 4" xfId="8744" xr:uid="{00000000-0005-0000-0000-000028220000}"/>
    <cellStyle name="Currency 2 7 3 2 6 4 2" xfId="8745" xr:uid="{00000000-0005-0000-0000-000029220000}"/>
    <cellStyle name="Currency 2 7 3 2 6 4 2 2" xfId="8746" xr:uid="{00000000-0005-0000-0000-00002A220000}"/>
    <cellStyle name="Currency 2 7 3 2 6 4 3" xfId="8747" xr:uid="{00000000-0005-0000-0000-00002B220000}"/>
    <cellStyle name="Currency 2 7 3 2 6 5" xfId="8748" xr:uid="{00000000-0005-0000-0000-00002C220000}"/>
    <cellStyle name="Currency 2 7 3 2 6 5 2" xfId="8749" xr:uid="{00000000-0005-0000-0000-00002D220000}"/>
    <cellStyle name="Currency 2 7 3 2 6 6" xfId="8750" xr:uid="{00000000-0005-0000-0000-00002E220000}"/>
    <cellStyle name="Currency 2 7 3 2 6 6 2" xfId="8751" xr:uid="{00000000-0005-0000-0000-00002F220000}"/>
    <cellStyle name="Currency 2 7 3 2 6 7" xfId="8752" xr:uid="{00000000-0005-0000-0000-000030220000}"/>
    <cellStyle name="Currency 2 7 3 2 7" xfId="8753" xr:uid="{00000000-0005-0000-0000-000031220000}"/>
    <cellStyle name="Currency 2 7 3 2 7 2" xfId="8754" xr:uid="{00000000-0005-0000-0000-000032220000}"/>
    <cellStyle name="Currency 2 7 3 2 7 2 2" xfId="8755" xr:uid="{00000000-0005-0000-0000-000033220000}"/>
    <cellStyle name="Currency 2 7 3 2 7 3" xfId="8756" xr:uid="{00000000-0005-0000-0000-000034220000}"/>
    <cellStyle name="Currency 2 7 3 2 8" xfId="8757" xr:uid="{00000000-0005-0000-0000-000035220000}"/>
    <cellStyle name="Currency 2 7 3 2 8 2" xfId="8758" xr:uid="{00000000-0005-0000-0000-000036220000}"/>
    <cellStyle name="Currency 2 7 3 2 8 2 2" xfId="8759" xr:uid="{00000000-0005-0000-0000-000037220000}"/>
    <cellStyle name="Currency 2 7 3 2 8 3" xfId="8760" xr:uid="{00000000-0005-0000-0000-000038220000}"/>
    <cellStyle name="Currency 2 7 3 3" xfId="8761" xr:uid="{00000000-0005-0000-0000-000039220000}"/>
    <cellStyle name="Currency 2 7 3 3 10" xfId="8762" xr:uid="{00000000-0005-0000-0000-00003A220000}"/>
    <cellStyle name="Currency 2 7 3 3 2" xfId="8763" xr:uid="{00000000-0005-0000-0000-00003B220000}"/>
    <cellStyle name="Currency 2 7 3 3 2 2" xfId="8764" xr:uid="{00000000-0005-0000-0000-00003C220000}"/>
    <cellStyle name="Currency 2 7 3 3 2 3" xfId="8765" xr:uid="{00000000-0005-0000-0000-00003D220000}"/>
    <cellStyle name="Currency 2 7 3 3 2 3 2" xfId="8766" xr:uid="{00000000-0005-0000-0000-00003E220000}"/>
    <cellStyle name="Currency 2 7 3 3 2 3 3" xfId="8767" xr:uid="{00000000-0005-0000-0000-00003F220000}"/>
    <cellStyle name="Currency 2 7 3 3 2 4" xfId="8768" xr:uid="{00000000-0005-0000-0000-000040220000}"/>
    <cellStyle name="Currency 2 7 3 3 2 4 2" xfId="8769" xr:uid="{00000000-0005-0000-0000-000041220000}"/>
    <cellStyle name="Currency 2 7 3 3 2 4 2 2" xfId="8770" xr:uid="{00000000-0005-0000-0000-000042220000}"/>
    <cellStyle name="Currency 2 7 3 3 2 4 3" xfId="8771" xr:uid="{00000000-0005-0000-0000-000043220000}"/>
    <cellStyle name="Currency 2 7 3 3 2 5" xfId="8772" xr:uid="{00000000-0005-0000-0000-000044220000}"/>
    <cellStyle name="Currency 2 7 3 3 2 5 2" xfId="8773" xr:uid="{00000000-0005-0000-0000-000045220000}"/>
    <cellStyle name="Currency 2 7 3 3 2 5 2 2" xfId="8774" xr:uid="{00000000-0005-0000-0000-000046220000}"/>
    <cellStyle name="Currency 2 7 3 3 2 5 3" xfId="8775" xr:uid="{00000000-0005-0000-0000-000047220000}"/>
    <cellStyle name="Currency 2 7 3 3 2 6" xfId="8776" xr:uid="{00000000-0005-0000-0000-000048220000}"/>
    <cellStyle name="Currency 2 7 3 3 2 6 2" xfId="8777" xr:uid="{00000000-0005-0000-0000-000049220000}"/>
    <cellStyle name="Currency 2 7 3 3 2 6 2 2" xfId="8778" xr:uid="{00000000-0005-0000-0000-00004A220000}"/>
    <cellStyle name="Currency 2 7 3 3 2 6 3" xfId="8779" xr:uid="{00000000-0005-0000-0000-00004B220000}"/>
    <cellStyle name="Currency 2 7 3 3 2 7" xfId="8780" xr:uid="{00000000-0005-0000-0000-00004C220000}"/>
    <cellStyle name="Currency 2 7 3 3 2 7 2" xfId="8781" xr:uid="{00000000-0005-0000-0000-00004D220000}"/>
    <cellStyle name="Currency 2 7 3 3 2 8" xfId="8782" xr:uid="{00000000-0005-0000-0000-00004E220000}"/>
    <cellStyle name="Currency 2 7 3 3 2 8 2" xfId="8783" xr:uid="{00000000-0005-0000-0000-00004F220000}"/>
    <cellStyle name="Currency 2 7 3 3 2 9" xfId="8784" xr:uid="{00000000-0005-0000-0000-000050220000}"/>
    <cellStyle name="Currency 2 7 3 3 3" xfId="8785" xr:uid="{00000000-0005-0000-0000-000051220000}"/>
    <cellStyle name="Currency 2 7 3 3 4" xfId="8786" xr:uid="{00000000-0005-0000-0000-000052220000}"/>
    <cellStyle name="Currency 2 7 3 3 4 2" xfId="8787" xr:uid="{00000000-0005-0000-0000-000053220000}"/>
    <cellStyle name="Currency 2 7 3 3 4 3" xfId="8788" xr:uid="{00000000-0005-0000-0000-000054220000}"/>
    <cellStyle name="Currency 2 7 3 3 5" xfId="8789" xr:uid="{00000000-0005-0000-0000-000055220000}"/>
    <cellStyle name="Currency 2 7 3 3 5 2" xfId="8790" xr:uid="{00000000-0005-0000-0000-000056220000}"/>
    <cellStyle name="Currency 2 7 3 3 5 2 2" xfId="8791" xr:uid="{00000000-0005-0000-0000-000057220000}"/>
    <cellStyle name="Currency 2 7 3 3 5 3" xfId="8792" xr:uid="{00000000-0005-0000-0000-000058220000}"/>
    <cellStyle name="Currency 2 7 3 3 6" xfId="8793" xr:uid="{00000000-0005-0000-0000-000059220000}"/>
    <cellStyle name="Currency 2 7 3 3 6 2" xfId="8794" xr:uid="{00000000-0005-0000-0000-00005A220000}"/>
    <cellStyle name="Currency 2 7 3 3 6 2 2" xfId="8795" xr:uid="{00000000-0005-0000-0000-00005B220000}"/>
    <cellStyle name="Currency 2 7 3 3 6 3" xfId="8796" xr:uid="{00000000-0005-0000-0000-00005C220000}"/>
    <cellStyle name="Currency 2 7 3 3 7" xfId="8797" xr:uid="{00000000-0005-0000-0000-00005D220000}"/>
    <cellStyle name="Currency 2 7 3 3 7 2" xfId="8798" xr:uid="{00000000-0005-0000-0000-00005E220000}"/>
    <cellStyle name="Currency 2 7 3 3 7 2 2" xfId="8799" xr:uid="{00000000-0005-0000-0000-00005F220000}"/>
    <cellStyle name="Currency 2 7 3 3 7 3" xfId="8800" xr:uid="{00000000-0005-0000-0000-000060220000}"/>
    <cellStyle name="Currency 2 7 3 3 8" xfId="8801" xr:uid="{00000000-0005-0000-0000-000061220000}"/>
    <cellStyle name="Currency 2 7 3 3 8 2" xfId="8802" xr:uid="{00000000-0005-0000-0000-000062220000}"/>
    <cellStyle name="Currency 2 7 3 3 9" xfId="8803" xr:uid="{00000000-0005-0000-0000-000063220000}"/>
    <cellStyle name="Currency 2 7 3 3 9 2" xfId="8804" xr:uid="{00000000-0005-0000-0000-000064220000}"/>
    <cellStyle name="Currency 2 7 3 4" xfId="8805" xr:uid="{00000000-0005-0000-0000-000065220000}"/>
    <cellStyle name="Currency 2 7 3 4 2" xfId="8806" xr:uid="{00000000-0005-0000-0000-000066220000}"/>
    <cellStyle name="Currency 2 7 3 4 2 10" xfId="8807" xr:uid="{00000000-0005-0000-0000-000067220000}"/>
    <cellStyle name="Currency 2 7 3 4 2 2" xfId="8808" xr:uid="{00000000-0005-0000-0000-000068220000}"/>
    <cellStyle name="Currency 2 7 3 4 2 3" xfId="8809" xr:uid="{00000000-0005-0000-0000-000069220000}"/>
    <cellStyle name="Currency 2 7 3 4 2 4" xfId="8810" xr:uid="{00000000-0005-0000-0000-00006A220000}"/>
    <cellStyle name="Currency 2 7 3 4 2 4 2" xfId="8811" xr:uid="{00000000-0005-0000-0000-00006B220000}"/>
    <cellStyle name="Currency 2 7 3 4 2 4 2 2" xfId="8812" xr:uid="{00000000-0005-0000-0000-00006C220000}"/>
    <cellStyle name="Currency 2 7 3 4 2 4 3" xfId="8813" xr:uid="{00000000-0005-0000-0000-00006D220000}"/>
    <cellStyle name="Currency 2 7 3 4 2 5" xfId="8814" xr:uid="{00000000-0005-0000-0000-00006E220000}"/>
    <cellStyle name="Currency 2 7 3 4 2 5 2" xfId="8815" xr:uid="{00000000-0005-0000-0000-00006F220000}"/>
    <cellStyle name="Currency 2 7 3 4 2 5 2 2" xfId="8816" xr:uid="{00000000-0005-0000-0000-000070220000}"/>
    <cellStyle name="Currency 2 7 3 4 2 5 3" xfId="8817" xr:uid="{00000000-0005-0000-0000-000071220000}"/>
    <cellStyle name="Currency 2 7 3 4 2 6" xfId="8818" xr:uid="{00000000-0005-0000-0000-000072220000}"/>
    <cellStyle name="Currency 2 7 3 4 2 6 2" xfId="8819" xr:uid="{00000000-0005-0000-0000-000073220000}"/>
    <cellStyle name="Currency 2 7 3 4 2 6 2 2" xfId="8820" xr:uid="{00000000-0005-0000-0000-000074220000}"/>
    <cellStyle name="Currency 2 7 3 4 2 6 3" xfId="8821" xr:uid="{00000000-0005-0000-0000-000075220000}"/>
    <cellStyle name="Currency 2 7 3 4 2 7" xfId="8822" xr:uid="{00000000-0005-0000-0000-000076220000}"/>
    <cellStyle name="Currency 2 7 3 4 2 7 2" xfId="8823" xr:uid="{00000000-0005-0000-0000-000077220000}"/>
    <cellStyle name="Currency 2 7 3 4 2 8" xfId="8824" xr:uid="{00000000-0005-0000-0000-000078220000}"/>
    <cellStyle name="Currency 2 7 3 4 2 8 2" xfId="8825" xr:uid="{00000000-0005-0000-0000-000079220000}"/>
    <cellStyle name="Currency 2 7 3 4 2 9" xfId="8826" xr:uid="{00000000-0005-0000-0000-00007A220000}"/>
    <cellStyle name="Currency 2 7 3 4 3" xfId="8827" xr:uid="{00000000-0005-0000-0000-00007B220000}"/>
    <cellStyle name="Currency 2 7 3 4 4" xfId="8828" xr:uid="{00000000-0005-0000-0000-00007C220000}"/>
    <cellStyle name="Currency 2 7 3 4 4 2" xfId="8829" xr:uid="{00000000-0005-0000-0000-00007D220000}"/>
    <cellStyle name="Currency 2 7 3 4 4 2 2" xfId="8830" xr:uid="{00000000-0005-0000-0000-00007E220000}"/>
    <cellStyle name="Currency 2 7 3 4 4 3" xfId="8831" xr:uid="{00000000-0005-0000-0000-00007F220000}"/>
    <cellStyle name="Currency 2 7 3 4 5" xfId="8832" xr:uid="{00000000-0005-0000-0000-000080220000}"/>
    <cellStyle name="Currency 2 7 3 4 5 2" xfId="8833" xr:uid="{00000000-0005-0000-0000-000081220000}"/>
    <cellStyle name="Currency 2 7 3 4 5 2 2" xfId="8834" xr:uid="{00000000-0005-0000-0000-000082220000}"/>
    <cellStyle name="Currency 2 7 3 4 5 3" xfId="8835" xr:uid="{00000000-0005-0000-0000-000083220000}"/>
    <cellStyle name="Currency 2 7 3 5" xfId="8836" xr:uid="{00000000-0005-0000-0000-000084220000}"/>
    <cellStyle name="Currency 2 7 3 5 2" xfId="8837" xr:uid="{00000000-0005-0000-0000-000085220000}"/>
    <cellStyle name="Currency 2 7 3 5 3" xfId="8838" xr:uid="{00000000-0005-0000-0000-000086220000}"/>
    <cellStyle name="Currency 2 7 3 5 3 2" xfId="8839" xr:uid="{00000000-0005-0000-0000-000087220000}"/>
    <cellStyle name="Currency 2 7 3 5 3 3" xfId="8840" xr:uid="{00000000-0005-0000-0000-000088220000}"/>
    <cellStyle name="Currency 2 7 3 5 4" xfId="8841" xr:uid="{00000000-0005-0000-0000-000089220000}"/>
    <cellStyle name="Currency 2 7 3 5 4 2" xfId="8842" xr:uid="{00000000-0005-0000-0000-00008A220000}"/>
    <cellStyle name="Currency 2 7 3 5 4 2 2" xfId="8843" xr:uid="{00000000-0005-0000-0000-00008B220000}"/>
    <cellStyle name="Currency 2 7 3 5 4 3" xfId="8844" xr:uid="{00000000-0005-0000-0000-00008C220000}"/>
    <cellStyle name="Currency 2 7 3 5 5" xfId="8845" xr:uid="{00000000-0005-0000-0000-00008D220000}"/>
    <cellStyle name="Currency 2 7 3 5 5 2" xfId="8846" xr:uid="{00000000-0005-0000-0000-00008E220000}"/>
    <cellStyle name="Currency 2 7 3 5 5 2 2" xfId="8847" xr:uid="{00000000-0005-0000-0000-00008F220000}"/>
    <cellStyle name="Currency 2 7 3 5 5 3" xfId="8848" xr:uid="{00000000-0005-0000-0000-000090220000}"/>
    <cellStyle name="Currency 2 7 3 5 6" xfId="8849" xr:uid="{00000000-0005-0000-0000-000091220000}"/>
    <cellStyle name="Currency 2 7 3 5 6 2" xfId="8850" xr:uid="{00000000-0005-0000-0000-000092220000}"/>
    <cellStyle name="Currency 2 7 3 5 6 2 2" xfId="8851" xr:uid="{00000000-0005-0000-0000-000093220000}"/>
    <cellStyle name="Currency 2 7 3 5 6 3" xfId="8852" xr:uid="{00000000-0005-0000-0000-000094220000}"/>
    <cellStyle name="Currency 2 7 3 5 7" xfId="8853" xr:uid="{00000000-0005-0000-0000-000095220000}"/>
    <cellStyle name="Currency 2 7 3 5 7 2" xfId="8854" xr:uid="{00000000-0005-0000-0000-000096220000}"/>
    <cellStyle name="Currency 2 7 3 5 8" xfId="8855" xr:uid="{00000000-0005-0000-0000-000097220000}"/>
    <cellStyle name="Currency 2 7 3 5 8 2" xfId="8856" xr:uid="{00000000-0005-0000-0000-000098220000}"/>
    <cellStyle name="Currency 2 7 3 5 9" xfId="8857" xr:uid="{00000000-0005-0000-0000-000099220000}"/>
    <cellStyle name="Currency 2 7 3 6" xfId="8858" xr:uid="{00000000-0005-0000-0000-00009A220000}"/>
    <cellStyle name="Currency 2 7 3 6 2" xfId="8859" xr:uid="{00000000-0005-0000-0000-00009B220000}"/>
    <cellStyle name="Currency 2 7 3 6 3" xfId="8860" xr:uid="{00000000-0005-0000-0000-00009C220000}"/>
    <cellStyle name="Currency 2 7 3 7" xfId="8861" xr:uid="{00000000-0005-0000-0000-00009D220000}"/>
    <cellStyle name="Currency 2 7 3 8" xfId="8862" xr:uid="{00000000-0005-0000-0000-00009E220000}"/>
    <cellStyle name="Currency 2 7 3 8 2" xfId="8863" xr:uid="{00000000-0005-0000-0000-00009F220000}"/>
    <cellStyle name="Currency 2 7 3 8 2 2" xfId="8864" xr:uid="{00000000-0005-0000-0000-0000A0220000}"/>
    <cellStyle name="Currency 2 7 3 8 3" xfId="8865" xr:uid="{00000000-0005-0000-0000-0000A1220000}"/>
    <cellStyle name="Currency 2 7 3 8 4" xfId="8866" xr:uid="{00000000-0005-0000-0000-0000A2220000}"/>
    <cellStyle name="Currency 2 7 3 9" xfId="8867" xr:uid="{00000000-0005-0000-0000-0000A3220000}"/>
    <cellStyle name="Currency 2 7 3 9 2" xfId="8868" xr:uid="{00000000-0005-0000-0000-0000A4220000}"/>
    <cellStyle name="Currency 2 7 3 9 2 2" xfId="8869" xr:uid="{00000000-0005-0000-0000-0000A5220000}"/>
    <cellStyle name="Currency 2 7 3 9 3" xfId="8870" xr:uid="{00000000-0005-0000-0000-0000A6220000}"/>
    <cellStyle name="Currency 2 7 4" xfId="8871" xr:uid="{00000000-0005-0000-0000-0000A7220000}"/>
    <cellStyle name="Currency 2 7 4 2" xfId="8872" xr:uid="{00000000-0005-0000-0000-0000A8220000}"/>
    <cellStyle name="Currency 2 7 4 2 2" xfId="8873" xr:uid="{00000000-0005-0000-0000-0000A9220000}"/>
    <cellStyle name="Currency 2 7 4 2 3" xfId="8874" xr:uid="{00000000-0005-0000-0000-0000AA220000}"/>
    <cellStyle name="Currency 2 7 4 2 3 2" xfId="8875" xr:uid="{00000000-0005-0000-0000-0000AB220000}"/>
    <cellStyle name="Currency 2 7 4 2 3 3" xfId="8876" xr:uid="{00000000-0005-0000-0000-0000AC220000}"/>
    <cellStyle name="Currency 2 7 4 2 4" xfId="8877" xr:uid="{00000000-0005-0000-0000-0000AD220000}"/>
    <cellStyle name="Currency 2 7 4 2 4 2" xfId="8878" xr:uid="{00000000-0005-0000-0000-0000AE220000}"/>
    <cellStyle name="Currency 2 7 4 2 4 2 2" xfId="8879" xr:uid="{00000000-0005-0000-0000-0000AF220000}"/>
    <cellStyle name="Currency 2 7 4 2 4 3" xfId="8880" xr:uid="{00000000-0005-0000-0000-0000B0220000}"/>
    <cellStyle name="Currency 2 7 4 2 5" xfId="8881" xr:uid="{00000000-0005-0000-0000-0000B1220000}"/>
    <cellStyle name="Currency 2 7 4 2 5 2" xfId="8882" xr:uid="{00000000-0005-0000-0000-0000B2220000}"/>
    <cellStyle name="Currency 2 7 4 2 5 2 2" xfId="8883" xr:uid="{00000000-0005-0000-0000-0000B3220000}"/>
    <cellStyle name="Currency 2 7 4 2 5 3" xfId="8884" xr:uid="{00000000-0005-0000-0000-0000B4220000}"/>
    <cellStyle name="Currency 2 7 4 2 6" xfId="8885" xr:uid="{00000000-0005-0000-0000-0000B5220000}"/>
    <cellStyle name="Currency 2 7 4 2 6 2" xfId="8886" xr:uid="{00000000-0005-0000-0000-0000B6220000}"/>
    <cellStyle name="Currency 2 7 4 2 6 2 2" xfId="8887" xr:uid="{00000000-0005-0000-0000-0000B7220000}"/>
    <cellStyle name="Currency 2 7 4 2 6 3" xfId="8888" xr:uid="{00000000-0005-0000-0000-0000B8220000}"/>
    <cellStyle name="Currency 2 7 4 2 7" xfId="8889" xr:uid="{00000000-0005-0000-0000-0000B9220000}"/>
    <cellStyle name="Currency 2 7 4 2 7 2" xfId="8890" xr:uid="{00000000-0005-0000-0000-0000BA220000}"/>
    <cellStyle name="Currency 2 7 4 2 8" xfId="8891" xr:uid="{00000000-0005-0000-0000-0000BB220000}"/>
    <cellStyle name="Currency 2 7 4 2 8 2" xfId="8892" xr:uid="{00000000-0005-0000-0000-0000BC220000}"/>
    <cellStyle name="Currency 2 7 4 2 9" xfId="8893" xr:uid="{00000000-0005-0000-0000-0000BD220000}"/>
    <cellStyle name="Currency 2 7 4 3" xfId="8894" xr:uid="{00000000-0005-0000-0000-0000BE220000}"/>
    <cellStyle name="Currency 2 7 4 3 2" xfId="8895" xr:uid="{00000000-0005-0000-0000-0000BF220000}"/>
    <cellStyle name="Currency 2 7 4 3 3" xfId="8896" xr:uid="{00000000-0005-0000-0000-0000C0220000}"/>
    <cellStyle name="Currency 2 7 4 3 3 2" xfId="8897" xr:uid="{00000000-0005-0000-0000-0000C1220000}"/>
    <cellStyle name="Currency 2 7 4 3 3 3" xfId="8898" xr:uid="{00000000-0005-0000-0000-0000C2220000}"/>
    <cellStyle name="Currency 2 7 4 3 4" xfId="8899" xr:uid="{00000000-0005-0000-0000-0000C3220000}"/>
    <cellStyle name="Currency 2 7 4 3 4 2" xfId="8900" xr:uid="{00000000-0005-0000-0000-0000C4220000}"/>
    <cellStyle name="Currency 2 7 4 3 4 2 2" xfId="8901" xr:uid="{00000000-0005-0000-0000-0000C5220000}"/>
    <cellStyle name="Currency 2 7 4 3 4 3" xfId="8902" xr:uid="{00000000-0005-0000-0000-0000C6220000}"/>
    <cellStyle name="Currency 2 7 4 3 5" xfId="8903" xr:uid="{00000000-0005-0000-0000-0000C7220000}"/>
    <cellStyle name="Currency 2 7 4 3 5 2" xfId="8904" xr:uid="{00000000-0005-0000-0000-0000C8220000}"/>
    <cellStyle name="Currency 2 7 4 3 5 2 2" xfId="8905" xr:uid="{00000000-0005-0000-0000-0000C9220000}"/>
    <cellStyle name="Currency 2 7 4 3 5 3" xfId="8906" xr:uid="{00000000-0005-0000-0000-0000CA220000}"/>
    <cellStyle name="Currency 2 7 4 3 6" xfId="8907" xr:uid="{00000000-0005-0000-0000-0000CB220000}"/>
    <cellStyle name="Currency 2 7 4 3 6 2" xfId="8908" xr:uid="{00000000-0005-0000-0000-0000CC220000}"/>
    <cellStyle name="Currency 2 7 4 3 6 2 2" xfId="8909" xr:uid="{00000000-0005-0000-0000-0000CD220000}"/>
    <cellStyle name="Currency 2 7 4 3 6 3" xfId="8910" xr:uid="{00000000-0005-0000-0000-0000CE220000}"/>
    <cellStyle name="Currency 2 7 4 3 7" xfId="8911" xr:uid="{00000000-0005-0000-0000-0000CF220000}"/>
    <cellStyle name="Currency 2 7 4 3 7 2" xfId="8912" xr:uid="{00000000-0005-0000-0000-0000D0220000}"/>
    <cellStyle name="Currency 2 7 4 3 8" xfId="8913" xr:uid="{00000000-0005-0000-0000-0000D1220000}"/>
    <cellStyle name="Currency 2 7 4 3 8 2" xfId="8914" xr:uid="{00000000-0005-0000-0000-0000D2220000}"/>
    <cellStyle name="Currency 2 7 4 3 9" xfId="8915" xr:uid="{00000000-0005-0000-0000-0000D3220000}"/>
    <cellStyle name="Currency 2 7 4 4" xfId="8916" xr:uid="{00000000-0005-0000-0000-0000D4220000}"/>
    <cellStyle name="Currency 2 7 4 4 2" xfId="8917" xr:uid="{00000000-0005-0000-0000-0000D5220000}"/>
    <cellStyle name="Currency 2 7 4 4 3" xfId="8918" xr:uid="{00000000-0005-0000-0000-0000D6220000}"/>
    <cellStyle name="Currency 2 7 4 4 3 2" xfId="8919" xr:uid="{00000000-0005-0000-0000-0000D7220000}"/>
    <cellStyle name="Currency 2 7 4 4 3 2 2" xfId="8920" xr:uid="{00000000-0005-0000-0000-0000D8220000}"/>
    <cellStyle name="Currency 2 7 4 4 3 3" xfId="8921" xr:uid="{00000000-0005-0000-0000-0000D9220000}"/>
    <cellStyle name="Currency 2 7 4 4 4" xfId="8922" xr:uid="{00000000-0005-0000-0000-0000DA220000}"/>
    <cellStyle name="Currency 2 7 4 4 4 2" xfId="8923" xr:uid="{00000000-0005-0000-0000-0000DB220000}"/>
    <cellStyle name="Currency 2 7 4 4 4 2 2" xfId="8924" xr:uid="{00000000-0005-0000-0000-0000DC220000}"/>
    <cellStyle name="Currency 2 7 4 4 4 3" xfId="8925" xr:uid="{00000000-0005-0000-0000-0000DD220000}"/>
    <cellStyle name="Currency 2 7 4 4 5" xfId="8926" xr:uid="{00000000-0005-0000-0000-0000DE220000}"/>
    <cellStyle name="Currency 2 7 4 4 5 2" xfId="8927" xr:uid="{00000000-0005-0000-0000-0000DF220000}"/>
    <cellStyle name="Currency 2 7 4 4 5 2 2" xfId="8928" xr:uid="{00000000-0005-0000-0000-0000E0220000}"/>
    <cellStyle name="Currency 2 7 4 4 5 3" xfId="8929" xr:uid="{00000000-0005-0000-0000-0000E1220000}"/>
    <cellStyle name="Currency 2 7 4 4 6" xfId="8930" xr:uid="{00000000-0005-0000-0000-0000E2220000}"/>
    <cellStyle name="Currency 2 7 4 4 6 2" xfId="8931" xr:uid="{00000000-0005-0000-0000-0000E3220000}"/>
    <cellStyle name="Currency 2 7 4 4 7" xfId="8932" xr:uid="{00000000-0005-0000-0000-0000E4220000}"/>
    <cellStyle name="Currency 2 7 4 4 7 2" xfId="8933" xr:uid="{00000000-0005-0000-0000-0000E5220000}"/>
    <cellStyle name="Currency 2 7 4 4 8" xfId="8934" xr:uid="{00000000-0005-0000-0000-0000E6220000}"/>
    <cellStyle name="Currency 2 7 4 4 9" xfId="8935" xr:uid="{00000000-0005-0000-0000-0000E7220000}"/>
    <cellStyle name="Currency 2 7 4 5" xfId="8936" xr:uid="{00000000-0005-0000-0000-0000E8220000}"/>
    <cellStyle name="Currency 2 7 4 5 2" xfId="8937" xr:uid="{00000000-0005-0000-0000-0000E9220000}"/>
    <cellStyle name="Currency 2 7 4 5 3" xfId="8938" xr:uid="{00000000-0005-0000-0000-0000EA220000}"/>
    <cellStyle name="Currency 2 7 4 6" xfId="8939" xr:uid="{00000000-0005-0000-0000-0000EB220000}"/>
    <cellStyle name="Currency 2 7 4 6 2" xfId="8940" xr:uid="{00000000-0005-0000-0000-0000EC220000}"/>
    <cellStyle name="Currency 2 7 4 6 2 2" xfId="8941" xr:uid="{00000000-0005-0000-0000-0000ED220000}"/>
    <cellStyle name="Currency 2 7 4 6 2 2 2" xfId="8942" xr:uid="{00000000-0005-0000-0000-0000EE220000}"/>
    <cellStyle name="Currency 2 7 4 6 2 3" xfId="8943" xr:uid="{00000000-0005-0000-0000-0000EF220000}"/>
    <cellStyle name="Currency 2 7 4 6 3" xfId="8944" xr:uid="{00000000-0005-0000-0000-0000F0220000}"/>
    <cellStyle name="Currency 2 7 4 6 3 2" xfId="8945" xr:uid="{00000000-0005-0000-0000-0000F1220000}"/>
    <cellStyle name="Currency 2 7 4 6 3 2 2" xfId="8946" xr:uid="{00000000-0005-0000-0000-0000F2220000}"/>
    <cellStyle name="Currency 2 7 4 6 3 3" xfId="8947" xr:uid="{00000000-0005-0000-0000-0000F3220000}"/>
    <cellStyle name="Currency 2 7 4 6 4" xfId="8948" xr:uid="{00000000-0005-0000-0000-0000F4220000}"/>
    <cellStyle name="Currency 2 7 4 6 4 2" xfId="8949" xr:uid="{00000000-0005-0000-0000-0000F5220000}"/>
    <cellStyle name="Currency 2 7 4 6 4 2 2" xfId="8950" xr:uid="{00000000-0005-0000-0000-0000F6220000}"/>
    <cellStyle name="Currency 2 7 4 6 4 3" xfId="8951" xr:uid="{00000000-0005-0000-0000-0000F7220000}"/>
    <cellStyle name="Currency 2 7 4 6 5" xfId="8952" xr:uid="{00000000-0005-0000-0000-0000F8220000}"/>
    <cellStyle name="Currency 2 7 4 6 5 2" xfId="8953" xr:uid="{00000000-0005-0000-0000-0000F9220000}"/>
    <cellStyle name="Currency 2 7 4 6 6" xfId="8954" xr:uid="{00000000-0005-0000-0000-0000FA220000}"/>
    <cellStyle name="Currency 2 7 4 6 6 2" xfId="8955" xr:uid="{00000000-0005-0000-0000-0000FB220000}"/>
    <cellStyle name="Currency 2 7 4 6 7" xfId="8956" xr:uid="{00000000-0005-0000-0000-0000FC220000}"/>
    <cellStyle name="Currency 2 7 4 7" xfId="8957" xr:uid="{00000000-0005-0000-0000-0000FD220000}"/>
    <cellStyle name="Currency 2 7 4 7 2" xfId="8958" xr:uid="{00000000-0005-0000-0000-0000FE220000}"/>
    <cellStyle name="Currency 2 7 4 7 2 2" xfId="8959" xr:uid="{00000000-0005-0000-0000-0000FF220000}"/>
    <cellStyle name="Currency 2 7 4 7 3" xfId="8960" xr:uid="{00000000-0005-0000-0000-000000230000}"/>
    <cellStyle name="Currency 2 7 4 8" xfId="8961" xr:uid="{00000000-0005-0000-0000-000001230000}"/>
    <cellStyle name="Currency 2 7 4 8 2" xfId="8962" xr:uid="{00000000-0005-0000-0000-000002230000}"/>
    <cellStyle name="Currency 2 7 4 8 2 2" xfId="8963" xr:uid="{00000000-0005-0000-0000-000003230000}"/>
    <cellStyle name="Currency 2 7 4 8 3" xfId="8964" xr:uid="{00000000-0005-0000-0000-000004230000}"/>
    <cellStyle name="Currency 2 7 5" xfId="8965" xr:uid="{00000000-0005-0000-0000-000005230000}"/>
    <cellStyle name="Currency 2 7 5 10" xfId="8966" xr:uid="{00000000-0005-0000-0000-000006230000}"/>
    <cellStyle name="Currency 2 7 5 2" xfId="8967" xr:uid="{00000000-0005-0000-0000-000007230000}"/>
    <cellStyle name="Currency 2 7 5 2 2" xfId="8968" xr:uid="{00000000-0005-0000-0000-000008230000}"/>
    <cellStyle name="Currency 2 7 5 2 3" xfId="8969" xr:uid="{00000000-0005-0000-0000-000009230000}"/>
    <cellStyle name="Currency 2 7 5 2 3 2" xfId="8970" xr:uid="{00000000-0005-0000-0000-00000A230000}"/>
    <cellStyle name="Currency 2 7 5 2 3 3" xfId="8971" xr:uid="{00000000-0005-0000-0000-00000B230000}"/>
    <cellStyle name="Currency 2 7 5 2 4" xfId="8972" xr:uid="{00000000-0005-0000-0000-00000C230000}"/>
    <cellStyle name="Currency 2 7 5 2 4 2" xfId="8973" xr:uid="{00000000-0005-0000-0000-00000D230000}"/>
    <cellStyle name="Currency 2 7 5 2 4 2 2" xfId="8974" xr:uid="{00000000-0005-0000-0000-00000E230000}"/>
    <cellStyle name="Currency 2 7 5 2 4 3" xfId="8975" xr:uid="{00000000-0005-0000-0000-00000F230000}"/>
    <cellStyle name="Currency 2 7 5 2 5" xfId="8976" xr:uid="{00000000-0005-0000-0000-000010230000}"/>
    <cellStyle name="Currency 2 7 5 2 5 2" xfId="8977" xr:uid="{00000000-0005-0000-0000-000011230000}"/>
    <cellStyle name="Currency 2 7 5 2 5 2 2" xfId="8978" xr:uid="{00000000-0005-0000-0000-000012230000}"/>
    <cellStyle name="Currency 2 7 5 2 5 3" xfId="8979" xr:uid="{00000000-0005-0000-0000-000013230000}"/>
    <cellStyle name="Currency 2 7 5 2 6" xfId="8980" xr:uid="{00000000-0005-0000-0000-000014230000}"/>
    <cellStyle name="Currency 2 7 5 2 6 2" xfId="8981" xr:uid="{00000000-0005-0000-0000-000015230000}"/>
    <cellStyle name="Currency 2 7 5 2 6 2 2" xfId="8982" xr:uid="{00000000-0005-0000-0000-000016230000}"/>
    <cellStyle name="Currency 2 7 5 2 6 3" xfId="8983" xr:uid="{00000000-0005-0000-0000-000017230000}"/>
    <cellStyle name="Currency 2 7 5 2 7" xfId="8984" xr:uid="{00000000-0005-0000-0000-000018230000}"/>
    <cellStyle name="Currency 2 7 5 2 7 2" xfId="8985" xr:uid="{00000000-0005-0000-0000-000019230000}"/>
    <cellStyle name="Currency 2 7 5 2 8" xfId="8986" xr:uid="{00000000-0005-0000-0000-00001A230000}"/>
    <cellStyle name="Currency 2 7 5 2 8 2" xfId="8987" xr:uid="{00000000-0005-0000-0000-00001B230000}"/>
    <cellStyle name="Currency 2 7 5 2 9" xfId="8988" xr:uid="{00000000-0005-0000-0000-00001C230000}"/>
    <cellStyle name="Currency 2 7 5 3" xfId="8989" xr:uid="{00000000-0005-0000-0000-00001D230000}"/>
    <cellStyle name="Currency 2 7 5 4" xfId="8990" xr:uid="{00000000-0005-0000-0000-00001E230000}"/>
    <cellStyle name="Currency 2 7 5 4 2" xfId="8991" xr:uid="{00000000-0005-0000-0000-00001F230000}"/>
    <cellStyle name="Currency 2 7 5 4 3" xfId="8992" xr:uid="{00000000-0005-0000-0000-000020230000}"/>
    <cellStyle name="Currency 2 7 5 5" xfId="8993" xr:uid="{00000000-0005-0000-0000-000021230000}"/>
    <cellStyle name="Currency 2 7 5 5 2" xfId="8994" xr:uid="{00000000-0005-0000-0000-000022230000}"/>
    <cellStyle name="Currency 2 7 5 5 2 2" xfId="8995" xr:uid="{00000000-0005-0000-0000-000023230000}"/>
    <cellStyle name="Currency 2 7 5 5 3" xfId="8996" xr:uid="{00000000-0005-0000-0000-000024230000}"/>
    <cellStyle name="Currency 2 7 5 6" xfId="8997" xr:uid="{00000000-0005-0000-0000-000025230000}"/>
    <cellStyle name="Currency 2 7 5 6 2" xfId="8998" xr:uid="{00000000-0005-0000-0000-000026230000}"/>
    <cellStyle name="Currency 2 7 5 6 2 2" xfId="8999" xr:uid="{00000000-0005-0000-0000-000027230000}"/>
    <cellStyle name="Currency 2 7 5 6 3" xfId="9000" xr:uid="{00000000-0005-0000-0000-000028230000}"/>
    <cellStyle name="Currency 2 7 5 7" xfId="9001" xr:uid="{00000000-0005-0000-0000-000029230000}"/>
    <cellStyle name="Currency 2 7 5 7 2" xfId="9002" xr:uid="{00000000-0005-0000-0000-00002A230000}"/>
    <cellStyle name="Currency 2 7 5 7 2 2" xfId="9003" xr:uid="{00000000-0005-0000-0000-00002B230000}"/>
    <cellStyle name="Currency 2 7 5 7 3" xfId="9004" xr:uid="{00000000-0005-0000-0000-00002C230000}"/>
    <cellStyle name="Currency 2 7 5 8" xfId="9005" xr:uid="{00000000-0005-0000-0000-00002D230000}"/>
    <cellStyle name="Currency 2 7 5 8 2" xfId="9006" xr:uid="{00000000-0005-0000-0000-00002E230000}"/>
    <cellStyle name="Currency 2 7 5 9" xfId="9007" xr:uid="{00000000-0005-0000-0000-00002F230000}"/>
    <cellStyle name="Currency 2 7 5 9 2" xfId="9008" xr:uid="{00000000-0005-0000-0000-000030230000}"/>
    <cellStyle name="Currency 2 7 6" xfId="9009" xr:uid="{00000000-0005-0000-0000-000031230000}"/>
    <cellStyle name="Currency 2 7 6 2" xfId="9010" xr:uid="{00000000-0005-0000-0000-000032230000}"/>
    <cellStyle name="Currency 2 7 6 2 10" xfId="9011" xr:uid="{00000000-0005-0000-0000-000033230000}"/>
    <cellStyle name="Currency 2 7 6 2 2" xfId="9012" xr:uid="{00000000-0005-0000-0000-000034230000}"/>
    <cellStyle name="Currency 2 7 6 2 3" xfId="9013" xr:uid="{00000000-0005-0000-0000-000035230000}"/>
    <cellStyle name="Currency 2 7 6 2 4" xfId="9014" xr:uid="{00000000-0005-0000-0000-000036230000}"/>
    <cellStyle name="Currency 2 7 6 2 4 2" xfId="9015" xr:uid="{00000000-0005-0000-0000-000037230000}"/>
    <cellStyle name="Currency 2 7 6 2 4 2 2" xfId="9016" xr:uid="{00000000-0005-0000-0000-000038230000}"/>
    <cellStyle name="Currency 2 7 6 2 4 3" xfId="9017" xr:uid="{00000000-0005-0000-0000-000039230000}"/>
    <cellStyle name="Currency 2 7 6 2 5" xfId="9018" xr:uid="{00000000-0005-0000-0000-00003A230000}"/>
    <cellStyle name="Currency 2 7 6 2 5 2" xfId="9019" xr:uid="{00000000-0005-0000-0000-00003B230000}"/>
    <cellStyle name="Currency 2 7 6 2 5 2 2" xfId="9020" xr:uid="{00000000-0005-0000-0000-00003C230000}"/>
    <cellStyle name="Currency 2 7 6 2 5 3" xfId="9021" xr:uid="{00000000-0005-0000-0000-00003D230000}"/>
    <cellStyle name="Currency 2 7 6 2 6" xfId="9022" xr:uid="{00000000-0005-0000-0000-00003E230000}"/>
    <cellStyle name="Currency 2 7 6 2 6 2" xfId="9023" xr:uid="{00000000-0005-0000-0000-00003F230000}"/>
    <cellStyle name="Currency 2 7 6 2 6 2 2" xfId="9024" xr:uid="{00000000-0005-0000-0000-000040230000}"/>
    <cellStyle name="Currency 2 7 6 2 6 3" xfId="9025" xr:uid="{00000000-0005-0000-0000-000041230000}"/>
    <cellStyle name="Currency 2 7 6 2 7" xfId="9026" xr:uid="{00000000-0005-0000-0000-000042230000}"/>
    <cellStyle name="Currency 2 7 6 2 7 2" xfId="9027" xr:uid="{00000000-0005-0000-0000-000043230000}"/>
    <cellStyle name="Currency 2 7 6 2 8" xfId="9028" xr:uid="{00000000-0005-0000-0000-000044230000}"/>
    <cellStyle name="Currency 2 7 6 2 8 2" xfId="9029" xr:uid="{00000000-0005-0000-0000-000045230000}"/>
    <cellStyle name="Currency 2 7 6 2 9" xfId="9030" xr:uid="{00000000-0005-0000-0000-000046230000}"/>
    <cellStyle name="Currency 2 7 6 3" xfId="9031" xr:uid="{00000000-0005-0000-0000-000047230000}"/>
    <cellStyle name="Currency 2 7 6 4" xfId="9032" xr:uid="{00000000-0005-0000-0000-000048230000}"/>
    <cellStyle name="Currency 2 7 6 4 2" xfId="9033" xr:uid="{00000000-0005-0000-0000-000049230000}"/>
    <cellStyle name="Currency 2 7 6 4 2 2" xfId="9034" xr:uid="{00000000-0005-0000-0000-00004A230000}"/>
    <cellStyle name="Currency 2 7 6 4 3" xfId="9035" xr:uid="{00000000-0005-0000-0000-00004B230000}"/>
    <cellStyle name="Currency 2 7 6 5" xfId="9036" xr:uid="{00000000-0005-0000-0000-00004C230000}"/>
    <cellStyle name="Currency 2 7 6 5 2" xfId="9037" xr:uid="{00000000-0005-0000-0000-00004D230000}"/>
    <cellStyle name="Currency 2 7 6 5 2 2" xfId="9038" xr:uid="{00000000-0005-0000-0000-00004E230000}"/>
    <cellStyle name="Currency 2 7 6 5 3" xfId="9039" xr:uid="{00000000-0005-0000-0000-00004F230000}"/>
    <cellStyle name="Currency 2 7 7" xfId="9040" xr:uid="{00000000-0005-0000-0000-000050230000}"/>
    <cellStyle name="Currency 2 7 7 2" xfId="9041" xr:uid="{00000000-0005-0000-0000-000051230000}"/>
    <cellStyle name="Currency 2 7 7 3" xfId="9042" xr:uid="{00000000-0005-0000-0000-000052230000}"/>
    <cellStyle name="Currency 2 7 7 3 2" xfId="9043" xr:uid="{00000000-0005-0000-0000-000053230000}"/>
    <cellStyle name="Currency 2 7 7 3 3" xfId="9044" xr:uid="{00000000-0005-0000-0000-000054230000}"/>
    <cellStyle name="Currency 2 7 7 4" xfId="9045" xr:uid="{00000000-0005-0000-0000-000055230000}"/>
    <cellStyle name="Currency 2 7 7 4 2" xfId="9046" xr:uid="{00000000-0005-0000-0000-000056230000}"/>
    <cellStyle name="Currency 2 7 7 4 2 2" xfId="9047" xr:uid="{00000000-0005-0000-0000-000057230000}"/>
    <cellStyle name="Currency 2 7 7 4 3" xfId="9048" xr:uid="{00000000-0005-0000-0000-000058230000}"/>
    <cellStyle name="Currency 2 7 7 5" xfId="9049" xr:uid="{00000000-0005-0000-0000-000059230000}"/>
    <cellStyle name="Currency 2 7 7 5 2" xfId="9050" xr:uid="{00000000-0005-0000-0000-00005A230000}"/>
    <cellStyle name="Currency 2 7 7 5 2 2" xfId="9051" xr:uid="{00000000-0005-0000-0000-00005B230000}"/>
    <cellStyle name="Currency 2 7 7 5 3" xfId="9052" xr:uid="{00000000-0005-0000-0000-00005C230000}"/>
    <cellStyle name="Currency 2 7 7 6" xfId="9053" xr:uid="{00000000-0005-0000-0000-00005D230000}"/>
    <cellStyle name="Currency 2 7 7 6 2" xfId="9054" xr:uid="{00000000-0005-0000-0000-00005E230000}"/>
    <cellStyle name="Currency 2 7 7 6 2 2" xfId="9055" xr:uid="{00000000-0005-0000-0000-00005F230000}"/>
    <cellStyle name="Currency 2 7 7 6 3" xfId="9056" xr:uid="{00000000-0005-0000-0000-000060230000}"/>
    <cellStyle name="Currency 2 7 7 7" xfId="9057" xr:uid="{00000000-0005-0000-0000-000061230000}"/>
    <cellStyle name="Currency 2 7 7 7 2" xfId="9058" xr:uid="{00000000-0005-0000-0000-000062230000}"/>
    <cellStyle name="Currency 2 7 7 8" xfId="9059" xr:uid="{00000000-0005-0000-0000-000063230000}"/>
    <cellStyle name="Currency 2 7 7 8 2" xfId="9060" xr:uid="{00000000-0005-0000-0000-000064230000}"/>
    <cellStyle name="Currency 2 7 7 9" xfId="9061" xr:uid="{00000000-0005-0000-0000-000065230000}"/>
    <cellStyle name="Currency 2 7 8" xfId="9062" xr:uid="{00000000-0005-0000-0000-000066230000}"/>
    <cellStyle name="Currency 2 7 8 2" xfId="9063" xr:uid="{00000000-0005-0000-0000-000067230000}"/>
    <cellStyle name="Currency 2 7 8 3" xfId="9064" xr:uid="{00000000-0005-0000-0000-000068230000}"/>
    <cellStyle name="Currency 2 7 9" xfId="9065" xr:uid="{00000000-0005-0000-0000-000069230000}"/>
    <cellStyle name="Currency 2 8" xfId="9066" xr:uid="{00000000-0005-0000-0000-00006A230000}"/>
    <cellStyle name="Currency 2 8 2" xfId="9067" xr:uid="{00000000-0005-0000-0000-00006B230000}"/>
    <cellStyle name="Currency 2 8 2 2" xfId="9068" xr:uid="{00000000-0005-0000-0000-00006C230000}"/>
    <cellStyle name="Currency 2 8 2 2 2" xfId="9069" xr:uid="{00000000-0005-0000-0000-00006D230000}"/>
    <cellStyle name="Currency 2 8 2 3" xfId="9070" xr:uid="{00000000-0005-0000-0000-00006E230000}"/>
    <cellStyle name="Currency 2 8 2 4" xfId="9071" xr:uid="{00000000-0005-0000-0000-00006F230000}"/>
    <cellStyle name="Currency 2 8 3" xfId="9072" xr:uid="{00000000-0005-0000-0000-000070230000}"/>
    <cellStyle name="Currency 2 8 3 2" xfId="9073" xr:uid="{00000000-0005-0000-0000-000071230000}"/>
    <cellStyle name="Currency 2 8 3 2 2" xfId="9074" xr:uid="{00000000-0005-0000-0000-000072230000}"/>
    <cellStyle name="Currency 2 8 3 3" xfId="9075" xr:uid="{00000000-0005-0000-0000-000073230000}"/>
    <cellStyle name="Currency 2 8 3 3 2" xfId="9076" xr:uid="{00000000-0005-0000-0000-000074230000}"/>
    <cellStyle name="Currency 2 8 3 4" xfId="9077" xr:uid="{00000000-0005-0000-0000-000075230000}"/>
    <cellStyle name="Currency 2 8 3 5" xfId="9078" xr:uid="{00000000-0005-0000-0000-000076230000}"/>
    <cellStyle name="Currency 2 8 4" xfId="9079" xr:uid="{00000000-0005-0000-0000-000077230000}"/>
    <cellStyle name="Currency 2 8 4 2" xfId="9080" xr:uid="{00000000-0005-0000-0000-000078230000}"/>
    <cellStyle name="Currency 2 8 4 3" xfId="9081" xr:uid="{00000000-0005-0000-0000-000079230000}"/>
    <cellStyle name="Currency 2 8 5" xfId="9082" xr:uid="{00000000-0005-0000-0000-00007A230000}"/>
    <cellStyle name="Currency 2 8 5 2" xfId="9083" xr:uid="{00000000-0005-0000-0000-00007B230000}"/>
    <cellStyle name="Currency 2 8 6" xfId="9084" xr:uid="{00000000-0005-0000-0000-00007C230000}"/>
    <cellStyle name="Currency 2 8 6 2" xfId="9085" xr:uid="{00000000-0005-0000-0000-00007D230000}"/>
    <cellStyle name="Currency 2 9" xfId="9086" xr:uid="{00000000-0005-0000-0000-00007E230000}"/>
    <cellStyle name="Currency 2 9 10" xfId="9087" xr:uid="{00000000-0005-0000-0000-00007F230000}"/>
    <cellStyle name="Currency 2 9 10 2" xfId="9088" xr:uid="{00000000-0005-0000-0000-000080230000}"/>
    <cellStyle name="Currency 2 9 10 2 2" xfId="9089" xr:uid="{00000000-0005-0000-0000-000081230000}"/>
    <cellStyle name="Currency 2 9 10 3" xfId="9090" xr:uid="{00000000-0005-0000-0000-000082230000}"/>
    <cellStyle name="Currency 2 9 11" xfId="9091" xr:uid="{00000000-0005-0000-0000-000083230000}"/>
    <cellStyle name="Currency 2 9 11 2" xfId="9092" xr:uid="{00000000-0005-0000-0000-000084230000}"/>
    <cellStyle name="Currency 2 9 12" xfId="9093" xr:uid="{00000000-0005-0000-0000-000085230000}"/>
    <cellStyle name="Currency 2 9 12 2" xfId="9094" xr:uid="{00000000-0005-0000-0000-000086230000}"/>
    <cellStyle name="Currency 2 9 13" xfId="9095" xr:uid="{00000000-0005-0000-0000-000087230000}"/>
    <cellStyle name="Currency 2 9 14" xfId="9096" xr:uid="{00000000-0005-0000-0000-000088230000}"/>
    <cellStyle name="Currency 2 9 15" xfId="9097" xr:uid="{00000000-0005-0000-0000-000089230000}"/>
    <cellStyle name="Currency 2 9 2" xfId="9098" xr:uid="{00000000-0005-0000-0000-00008A230000}"/>
    <cellStyle name="Currency 2 9 2 2" xfId="9099" xr:uid="{00000000-0005-0000-0000-00008B230000}"/>
    <cellStyle name="Currency 2 9 2 2 2" xfId="9100" xr:uid="{00000000-0005-0000-0000-00008C230000}"/>
    <cellStyle name="Currency 2 9 2 2 3" xfId="9101" xr:uid="{00000000-0005-0000-0000-00008D230000}"/>
    <cellStyle name="Currency 2 9 2 2 3 2" xfId="9102" xr:uid="{00000000-0005-0000-0000-00008E230000}"/>
    <cellStyle name="Currency 2 9 2 2 3 3" xfId="9103" xr:uid="{00000000-0005-0000-0000-00008F230000}"/>
    <cellStyle name="Currency 2 9 2 2 4" xfId="9104" xr:uid="{00000000-0005-0000-0000-000090230000}"/>
    <cellStyle name="Currency 2 9 2 2 4 2" xfId="9105" xr:uid="{00000000-0005-0000-0000-000091230000}"/>
    <cellStyle name="Currency 2 9 2 2 4 2 2" xfId="9106" xr:uid="{00000000-0005-0000-0000-000092230000}"/>
    <cellStyle name="Currency 2 9 2 2 4 3" xfId="9107" xr:uid="{00000000-0005-0000-0000-000093230000}"/>
    <cellStyle name="Currency 2 9 2 2 5" xfId="9108" xr:uid="{00000000-0005-0000-0000-000094230000}"/>
    <cellStyle name="Currency 2 9 2 2 5 2" xfId="9109" xr:uid="{00000000-0005-0000-0000-000095230000}"/>
    <cellStyle name="Currency 2 9 2 2 5 2 2" xfId="9110" xr:uid="{00000000-0005-0000-0000-000096230000}"/>
    <cellStyle name="Currency 2 9 2 2 5 3" xfId="9111" xr:uid="{00000000-0005-0000-0000-000097230000}"/>
    <cellStyle name="Currency 2 9 2 2 6" xfId="9112" xr:uid="{00000000-0005-0000-0000-000098230000}"/>
    <cellStyle name="Currency 2 9 2 2 6 2" xfId="9113" xr:uid="{00000000-0005-0000-0000-000099230000}"/>
    <cellStyle name="Currency 2 9 2 2 6 2 2" xfId="9114" xr:uid="{00000000-0005-0000-0000-00009A230000}"/>
    <cellStyle name="Currency 2 9 2 2 6 3" xfId="9115" xr:uid="{00000000-0005-0000-0000-00009B230000}"/>
    <cellStyle name="Currency 2 9 2 2 7" xfId="9116" xr:uid="{00000000-0005-0000-0000-00009C230000}"/>
    <cellStyle name="Currency 2 9 2 2 7 2" xfId="9117" xr:uid="{00000000-0005-0000-0000-00009D230000}"/>
    <cellStyle name="Currency 2 9 2 2 8" xfId="9118" xr:uid="{00000000-0005-0000-0000-00009E230000}"/>
    <cellStyle name="Currency 2 9 2 2 8 2" xfId="9119" xr:uid="{00000000-0005-0000-0000-00009F230000}"/>
    <cellStyle name="Currency 2 9 2 2 9" xfId="9120" xr:uid="{00000000-0005-0000-0000-0000A0230000}"/>
    <cellStyle name="Currency 2 9 2 3" xfId="9121" xr:uid="{00000000-0005-0000-0000-0000A1230000}"/>
    <cellStyle name="Currency 2 9 2 3 2" xfId="9122" xr:uid="{00000000-0005-0000-0000-0000A2230000}"/>
    <cellStyle name="Currency 2 9 2 3 3" xfId="9123" xr:uid="{00000000-0005-0000-0000-0000A3230000}"/>
    <cellStyle name="Currency 2 9 2 3 3 2" xfId="9124" xr:uid="{00000000-0005-0000-0000-0000A4230000}"/>
    <cellStyle name="Currency 2 9 2 3 3 3" xfId="9125" xr:uid="{00000000-0005-0000-0000-0000A5230000}"/>
    <cellStyle name="Currency 2 9 2 3 4" xfId="9126" xr:uid="{00000000-0005-0000-0000-0000A6230000}"/>
    <cellStyle name="Currency 2 9 2 3 4 2" xfId="9127" xr:uid="{00000000-0005-0000-0000-0000A7230000}"/>
    <cellStyle name="Currency 2 9 2 3 4 2 2" xfId="9128" xr:uid="{00000000-0005-0000-0000-0000A8230000}"/>
    <cellStyle name="Currency 2 9 2 3 4 3" xfId="9129" xr:uid="{00000000-0005-0000-0000-0000A9230000}"/>
    <cellStyle name="Currency 2 9 2 3 5" xfId="9130" xr:uid="{00000000-0005-0000-0000-0000AA230000}"/>
    <cellStyle name="Currency 2 9 2 3 5 2" xfId="9131" xr:uid="{00000000-0005-0000-0000-0000AB230000}"/>
    <cellStyle name="Currency 2 9 2 3 5 2 2" xfId="9132" xr:uid="{00000000-0005-0000-0000-0000AC230000}"/>
    <cellStyle name="Currency 2 9 2 3 5 3" xfId="9133" xr:uid="{00000000-0005-0000-0000-0000AD230000}"/>
    <cellStyle name="Currency 2 9 2 3 6" xfId="9134" xr:uid="{00000000-0005-0000-0000-0000AE230000}"/>
    <cellStyle name="Currency 2 9 2 3 6 2" xfId="9135" xr:uid="{00000000-0005-0000-0000-0000AF230000}"/>
    <cellStyle name="Currency 2 9 2 3 6 2 2" xfId="9136" xr:uid="{00000000-0005-0000-0000-0000B0230000}"/>
    <cellStyle name="Currency 2 9 2 3 6 3" xfId="9137" xr:uid="{00000000-0005-0000-0000-0000B1230000}"/>
    <cellStyle name="Currency 2 9 2 3 7" xfId="9138" xr:uid="{00000000-0005-0000-0000-0000B2230000}"/>
    <cellStyle name="Currency 2 9 2 3 7 2" xfId="9139" xr:uid="{00000000-0005-0000-0000-0000B3230000}"/>
    <cellStyle name="Currency 2 9 2 3 8" xfId="9140" xr:uid="{00000000-0005-0000-0000-0000B4230000}"/>
    <cellStyle name="Currency 2 9 2 3 8 2" xfId="9141" xr:uid="{00000000-0005-0000-0000-0000B5230000}"/>
    <cellStyle name="Currency 2 9 2 3 9" xfId="9142" xr:uid="{00000000-0005-0000-0000-0000B6230000}"/>
    <cellStyle name="Currency 2 9 2 4" xfId="9143" xr:uid="{00000000-0005-0000-0000-0000B7230000}"/>
    <cellStyle name="Currency 2 9 2 4 2" xfId="9144" xr:uid="{00000000-0005-0000-0000-0000B8230000}"/>
    <cellStyle name="Currency 2 9 2 4 3" xfId="9145" xr:uid="{00000000-0005-0000-0000-0000B9230000}"/>
    <cellStyle name="Currency 2 9 2 4 3 2" xfId="9146" xr:uid="{00000000-0005-0000-0000-0000BA230000}"/>
    <cellStyle name="Currency 2 9 2 4 3 2 2" xfId="9147" xr:uid="{00000000-0005-0000-0000-0000BB230000}"/>
    <cellStyle name="Currency 2 9 2 4 3 3" xfId="9148" xr:uid="{00000000-0005-0000-0000-0000BC230000}"/>
    <cellStyle name="Currency 2 9 2 4 4" xfId="9149" xr:uid="{00000000-0005-0000-0000-0000BD230000}"/>
    <cellStyle name="Currency 2 9 2 4 4 2" xfId="9150" xr:uid="{00000000-0005-0000-0000-0000BE230000}"/>
    <cellStyle name="Currency 2 9 2 4 4 2 2" xfId="9151" xr:uid="{00000000-0005-0000-0000-0000BF230000}"/>
    <cellStyle name="Currency 2 9 2 4 4 3" xfId="9152" xr:uid="{00000000-0005-0000-0000-0000C0230000}"/>
    <cellStyle name="Currency 2 9 2 4 5" xfId="9153" xr:uid="{00000000-0005-0000-0000-0000C1230000}"/>
    <cellStyle name="Currency 2 9 2 4 5 2" xfId="9154" xr:uid="{00000000-0005-0000-0000-0000C2230000}"/>
    <cellStyle name="Currency 2 9 2 4 5 2 2" xfId="9155" xr:uid="{00000000-0005-0000-0000-0000C3230000}"/>
    <cellStyle name="Currency 2 9 2 4 5 3" xfId="9156" xr:uid="{00000000-0005-0000-0000-0000C4230000}"/>
    <cellStyle name="Currency 2 9 2 4 6" xfId="9157" xr:uid="{00000000-0005-0000-0000-0000C5230000}"/>
    <cellStyle name="Currency 2 9 2 4 6 2" xfId="9158" xr:uid="{00000000-0005-0000-0000-0000C6230000}"/>
    <cellStyle name="Currency 2 9 2 4 7" xfId="9159" xr:uid="{00000000-0005-0000-0000-0000C7230000}"/>
    <cellStyle name="Currency 2 9 2 4 7 2" xfId="9160" xr:uid="{00000000-0005-0000-0000-0000C8230000}"/>
    <cellStyle name="Currency 2 9 2 4 8" xfId="9161" xr:uid="{00000000-0005-0000-0000-0000C9230000}"/>
    <cellStyle name="Currency 2 9 2 4 9" xfId="9162" xr:uid="{00000000-0005-0000-0000-0000CA230000}"/>
    <cellStyle name="Currency 2 9 2 5" xfId="9163" xr:uid="{00000000-0005-0000-0000-0000CB230000}"/>
    <cellStyle name="Currency 2 9 2 5 2" xfId="9164" xr:uid="{00000000-0005-0000-0000-0000CC230000}"/>
    <cellStyle name="Currency 2 9 2 5 3" xfId="9165" xr:uid="{00000000-0005-0000-0000-0000CD230000}"/>
    <cellStyle name="Currency 2 9 2 6" xfId="9166" xr:uid="{00000000-0005-0000-0000-0000CE230000}"/>
    <cellStyle name="Currency 2 9 2 6 2" xfId="9167" xr:uid="{00000000-0005-0000-0000-0000CF230000}"/>
    <cellStyle name="Currency 2 9 2 6 2 2" xfId="9168" xr:uid="{00000000-0005-0000-0000-0000D0230000}"/>
    <cellStyle name="Currency 2 9 2 6 2 2 2" xfId="9169" xr:uid="{00000000-0005-0000-0000-0000D1230000}"/>
    <cellStyle name="Currency 2 9 2 6 2 3" xfId="9170" xr:uid="{00000000-0005-0000-0000-0000D2230000}"/>
    <cellStyle name="Currency 2 9 2 6 3" xfId="9171" xr:uid="{00000000-0005-0000-0000-0000D3230000}"/>
    <cellStyle name="Currency 2 9 2 6 3 2" xfId="9172" xr:uid="{00000000-0005-0000-0000-0000D4230000}"/>
    <cellStyle name="Currency 2 9 2 6 3 2 2" xfId="9173" xr:uid="{00000000-0005-0000-0000-0000D5230000}"/>
    <cellStyle name="Currency 2 9 2 6 3 3" xfId="9174" xr:uid="{00000000-0005-0000-0000-0000D6230000}"/>
    <cellStyle name="Currency 2 9 2 6 4" xfId="9175" xr:uid="{00000000-0005-0000-0000-0000D7230000}"/>
    <cellStyle name="Currency 2 9 2 6 4 2" xfId="9176" xr:uid="{00000000-0005-0000-0000-0000D8230000}"/>
    <cellStyle name="Currency 2 9 2 6 4 2 2" xfId="9177" xr:uid="{00000000-0005-0000-0000-0000D9230000}"/>
    <cellStyle name="Currency 2 9 2 6 4 3" xfId="9178" xr:uid="{00000000-0005-0000-0000-0000DA230000}"/>
    <cellStyle name="Currency 2 9 2 6 5" xfId="9179" xr:uid="{00000000-0005-0000-0000-0000DB230000}"/>
    <cellStyle name="Currency 2 9 2 6 5 2" xfId="9180" xr:uid="{00000000-0005-0000-0000-0000DC230000}"/>
    <cellStyle name="Currency 2 9 2 6 6" xfId="9181" xr:uid="{00000000-0005-0000-0000-0000DD230000}"/>
    <cellStyle name="Currency 2 9 2 6 6 2" xfId="9182" xr:uid="{00000000-0005-0000-0000-0000DE230000}"/>
    <cellStyle name="Currency 2 9 2 6 7" xfId="9183" xr:uid="{00000000-0005-0000-0000-0000DF230000}"/>
    <cellStyle name="Currency 2 9 2 7" xfId="9184" xr:uid="{00000000-0005-0000-0000-0000E0230000}"/>
    <cellStyle name="Currency 2 9 2 7 2" xfId="9185" xr:uid="{00000000-0005-0000-0000-0000E1230000}"/>
    <cellStyle name="Currency 2 9 2 7 2 2" xfId="9186" xr:uid="{00000000-0005-0000-0000-0000E2230000}"/>
    <cellStyle name="Currency 2 9 2 7 3" xfId="9187" xr:uid="{00000000-0005-0000-0000-0000E3230000}"/>
    <cellStyle name="Currency 2 9 2 8" xfId="9188" xr:uid="{00000000-0005-0000-0000-0000E4230000}"/>
    <cellStyle name="Currency 2 9 2 8 2" xfId="9189" xr:uid="{00000000-0005-0000-0000-0000E5230000}"/>
    <cellStyle name="Currency 2 9 2 8 2 2" xfId="9190" xr:uid="{00000000-0005-0000-0000-0000E6230000}"/>
    <cellStyle name="Currency 2 9 2 8 3" xfId="9191" xr:uid="{00000000-0005-0000-0000-0000E7230000}"/>
    <cellStyle name="Currency 2 9 3" xfId="9192" xr:uid="{00000000-0005-0000-0000-0000E8230000}"/>
    <cellStyle name="Currency 2 9 3 10" xfId="9193" xr:uid="{00000000-0005-0000-0000-0000E9230000}"/>
    <cellStyle name="Currency 2 9 3 2" xfId="9194" xr:uid="{00000000-0005-0000-0000-0000EA230000}"/>
    <cellStyle name="Currency 2 9 3 2 2" xfId="9195" xr:uid="{00000000-0005-0000-0000-0000EB230000}"/>
    <cellStyle name="Currency 2 9 3 2 3" xfId="9196" xr:uid="{00000000-0005-0000-0000-0000EC230000}"/>
    <cellStyle name="Currency 2 9 3 2 3 2" xfId="9197" xr:uid="{00000000-0005-0000-0000-0000ED230000}"/>
    <cellStyle name="Currency 2 9 3 2 3 3" xfId="9198" xr:uid="{00000000-0005-0000-0000-0000EE230000}"/>
    <cellStyle name="Currency 2 9 3 2 4" xfId="9199" xr:uid="{00000000-0005-0000-0000-0000EF230000}"/>
    <cellStyle name="Currency 2 9 3 2 4 2" xfId="9200" xr:uid="{00000000-0005-0000-0000-0000F0230000}"/>
    <cellStyle name="Currency 2 9 3 2 4 2 2" xfId="9201" xr:uid="{00000000-0005-0000-0000-0000F1230000}"/>
    <cellStyle name="Currency 2 9 3 2 4 3" xfId="9202" xr:uid="{00000000-0005-0000-0000-0000F2230000}"/>
    <cellStyle name="Currency 2 9 3 2 5" xfId="9203" xr:uid="{00000000-0005-0000-0000-0000F3230000}"/>
    <cellStyle name="Currency 2 9 3 2 5 2" xfId="9204" xr:uid="{00000000-0005-0000-0000-0000F4230000}"/>
    <cellStyle name="Currency 2 9 3 2 5 2 2" xfId="9205" xr:uid="{00000000-0005-0000-0000-0000F5230000}"/>
    <cellStyle name="Currency 2 9 3 2 5 3" xfId="9206" xr:uid="{00000000-0005-0000-0000-0000F6230000}"/>
    <cellStyle name="Currency 2 9 3 2 6" xfId="9207" xr:uid="{00000000-0005-0000-0000-0000F7230000}"/>
    <cellStyle name="Currency 2 9 3 2 6 2" xfId="9208" xr:uid="{00000000-0005-0000-0000-0000F8230000}"/>
    <cellStyle name="Currency 2 9 3 2 6 2 2" xfId="9209" xr:uid="{00000000-0005-0000-0000-0000F9230000}"/>
    <cellStyle name="Currency 2 9 3 2 6 3" xfId="9210" xr:uid="{00000000-0005-0000-0000-0000FA230000}"/>
    <cellStyle name="Currency 2 9 3 2 7" xfId="9211" xr:uid="{00000000-0005-0000-0000-0000FB230000}"/>
    <cellStyle name="Currency 2 9 3 2 7 2" xfId="9212" xr:uid="{00000000-0005-0000-0000-0000FC230000}"/>
    <cellStyle name="Currency 2 9 3 2 8" xfId="9213" xr:uid="{00000000-0005-0000-0000-0000FD230000}"/>
    <cellStyle name="Currency 2 9 3 2 8 2" xfId="9214" xr:uid="{00000000-0005-0000-0000-0000FE230000}"/>
    <cellStyle name="Currency 2 9 3 2 9" xfId="9215" xr:uid="{00000000-0005-0000-0000-0000FF230000}"/>
    <cellStyle name="Currency 2 9 3 3" xfId="9216" xr:uid="{00000000-0005-0000-0000-000000240000}"/>
    <cellStyle name="Currency 2 9 3 4" xfId="9217" xr:uid="{00000000-0005-0000-0000-000001240000}"/>
    <cellStyle name="Currency 2 9 3 4 2" xfId="9218" xr:uid="{00000000-0005-0000-0000-000002240000}"/>
    <cellStyle name="Currency 2 9 3 4 3" xfId="9219" xr:uid="{00000000-0005-0000-0000-000003240000}"/>
    <cellStyle name="Currency 2 9 3 5" xfId="9220" xr:uid="{00000000-0005-0000-0000-000004240000}"/>
    <cellStyle name="Currency 2 9 3 5 2" xfId="9221" xr:uid="{00000000-0005-0000-0000-000005240000}"/>
    <cellStyle name="Currency 2 9 3 5 2 2" xfId="9222" xr:uid="{00000000-0005-0000-0000-000006240000}"/>
    <cellStyle name="Currency 2 9 3 5 3" xfId="9223" xr:uid="{00000000-0005-0000-0000-000007240000}"/>
    <cellStyle name="Currency 2 9 3 6" xfId="9224" xr:uid="{00000000-0005-0000-0000-000008240000}"/>
    <cellStyle name="Currency 2 9 3 6 2" xfId="9225" xr:uid="{00000000-0005-0000-0000-000009240000}"/>
    <cellStyle name="Currency 2 9 3 6 2 2" xfId="9226" xr:uid="{00000000-0005-0000-0000-00000A240000}"/>
    <cellStyle name="Currency 2 9 3 6 3" xfId="9227" xr:uid="{00000000-0005-0000-0000-00000B240000}"/>
    <cellStyle name="Currency 2 9 3 7" xfId="9228" xr:uid="{00000000-0005-0000-0000-00000C240000}"/>
    <cellStyle name="Currency 2 9 3 7 2" xfId="9229" xr:uid="{00000000-0005-0000-0000-00000D240000}"/>
    <cellStyle name="Currency 2 9 3 7 2 2" xfId="9230" xr:uid="{00000000-0005-0000-0000-00000E240000}"/>
    <cellStyle name="Currency 2 9 3 7 3" xfId="9231" xr:uid="{00000000-0005-0000-0000-00000F240000}"/>
    <cellStyle name="Currency 2 9 3 8" xfId="9232" xr:uid="{00000000-0005-0000-0000-000010240000}"/>
    <cellStyle name="Currency 2 9 3 8 2" xfId="9233" xr:uid="{00000000-0005-0000-0000-000011240000}"/>
    <cellStyle name="Currency 2 9 3 9" xfId="9234" xr:uid="{00000000-0005-0000-0000-000012240000}"/>
    <cellStyle name="Currency 2 9 3 9 2" xfId="9235" xr:uid="{00000000-0005-0000-0000-000013240000}"/>
    <cellStyle name="Currency 2 9 4" xfId="9236" xr:uid="{00000000-0005-0000-0000-000014240000}"/>
    <cellStyle name="Currency 2 9 4 2" xfId="9237" xr:uid="{00000000-0005-0000-0000-000015240000}"/>
    <cellStyle name="Currency 2 9 4 2 10" xfId="9238" xr:uid="{00000000-0005-0000-0000-000016240000}"/>
    <cellStyle name="Currency 2 9 4 2 2" xfId="9239" xr:uid="{00000000-0005-0000-0000-000017240000}"/>
    <cellStyle name="Currency 2 9 4 2 3" xfId="9240" xr:uid="{00000000-0005-0000-0000-000018240000}"/>
    <cellStyle name="Currency 2 9 4 2 4" xfId="9241" xr:uid="{00000000-0005-0000-0000-000019240000}"/>
    <cellStyle name="Currency 2 9 4 2 4 2" xfId="9242" xr:uid="{00000000-0005-0000-0000-00001A240000}"/>
    <cellStyle name="Currency 2 9 4 2 4 2 2" xfId="9243" xr:uid="{00000000-0005-0000-0000-00001B240000}"/>
    <cellStyle name="Currency 2 9 4 2 4 3" xfId="9244" xr:uid="{00000000-0005-0000-0000-00001C240000}"/>
    <cellStyle name="Currency 2 9 4 2 5" xfId="9245" xr:uid="{00000000-0005-0000-0000-00001D240000}"/>
    <cellStyle name="Currency 2 9 4 2 5 2" xfId="9246" xr:uid="{00000000-0005-0000-0000-00001E240000}"/>
    <cellStyle name="Currency 2 9 4 2 5 2 2" xfId="9247" xr:uid="{00000000-0005-0000-0000-00001F240000}"/>
    <cellStyle name="Currency 2 9 4 2 5 3" xfId="9248" xr:uid="{00000000-0005-0000-0000-000020240000}"/>
    <cellStyle name="Currency 2 9 4 2 6" xfId="9249" xr:uid="{00000000-0005-0000-0000-000021240000}"/>
    <cellStyle name="Currency 2 9 4 2 6 2" xfId="9250" xr:uid="{00000000-0005-0000-0000-000022240000}"/>
    <cellStyle name="Currency 2 9 4 2 6 2 2" xfId="9251" xr:uid="{00000000-0005-0000-0000-000023240000}"/>
    <cellStyle name="Currency 2 9 4 2 6 3" xfId="9252" xr:uid="{00000000-0005-0000-0000-000024240000}"/>
    <cellStyle name="Currency 2 9 4 2 7" xfId="9253" xr:uid="{00000000-0005-0000-0000-000025240000}"/>
    <cellStyle name="Currency 2 9 4 2 7 2" xfId="9254" xr:uid="{00000000-0005-0000-0000-000026240000}"/>
    <cellStyle name="Currency 2 9 4 2 8" xfId="9255" xr:uid="{00000000-0005-0000-0000-000027240000}"/>
    <cellStyle name="Currency 2 9 4 2 8 2" xfId="9256" xr:uid="{00000000-0005-0000-0000-000028240000}"/>
    <cellStyle name="Currency 2 9 4 2 9" xfId="9257" xr:uid="{00000000-0005-0000-0000-000029240000}"/>
    <cellStyle name="Currency 2 9 4 3" xfId="9258" xr:uid="{00000000-0005-0000-0000-00002A240000}"/>
    <cellStyle name="Currency 2 9 4 4" xfId="9259" xr:uid="{00000000-0005-0000-0000-00002B240000}"/>
    <cellStyle name="Currency 2 9 4 4 2" xfId="9260" xr:uid="{00000000-0005-0000-0000-00002C240000}"/>
    <cellStyle name="Currency 2 9 4 4 2 2" xfId="9261" xr:uid="{00000000-0005-0000-0000-00002D240000}"/>
    <cellStyle name="Currency 2 9 4 4 3" xfId="9262" xr:uid="{00000000-0005-0000-0000-00002E240000}"/>
    <cellStyle name="Currency 2 9 4 5" xfId="9263" xr:uid="{00000000-0005-0000-0000-00002F240000}"/>
    <cellStyle name="Currency 2 9 4 5 2" xfId="9264" xr:uid="{00000000-0005-0000-0000-000030240000}"/>
    <cellStyle name="Currency 2 9 4 5 2 2" xfId="9265" xr:uid="{00000000-0005-0000-0000-000031240000}"/>
    <cellStyle name="Currency 2 9 4 5 3" xfId="9266" xr:uid="{00000000-0005-0000-0000-000032240000}"/>
    <cellStyle name="Currency 2 9 5" xfId="9267" xr:uid="{00000000-0005-0000-0000-000033240000}"/>
    <cellStyle name="Currency 2 9 5 2" xfId="9268" xr:uid="{00000000-0005-0000-0000-000034240000}"/>
    <cellStyle name="Currency 2 9 5 3" xfId="9269" xr:uid="{00000000-0005-0000-0000-000035240000}"/>
    <cellStyle name="Currency 2 9 5 3 2" xfId="9270" xr:uid="{00000000-0005-0000-0000-000036240000}"/>
    <cellStyle name="Currency 2 9 5 3 3" xfId="9271" xr:uid="{00000000-0005-0000-0000-000037240000}"/>
    <cellStyle name="Currency 2 9 5 4" xfId="9272" xr:uid="{00000000-0005-0000-0000-000038240000}"/>
    <cellStyle name="Currency 2 9 5 4 2" xfId="9273" xr:uid="{00000000-0005-0000-0000-000039240000}"/>
    <cellStyle name="Currency 2 9 5 4 2 2" xfId="9274" xr:uid="{00000000-0005-0000-0000-00003A240000}"/>
    <cellStyle name="Currency 2 9 5 4 3" xfId="9275" xr:uid="{00000000-0005-0000-0000-00003B240000}"/>
    <cellStyle name="Currency 2 9 5 5" xfId="9276" xr:uid="{00000000-0005-0000-0000-00003C240000}"/>
    <cellStyle name="Currency 2 9 5 5 2" xfId="9277" xr:uid="{00000000-0005-0000-0000-00003D240000}"/>
    <cellStyle name="Currency 2 9 5 5 2 2" xfId="9278" xr:uid="{00000000-0005-0000-0000-00003E240000}"/>
    <cellStyle name="Currency 2 9 5 5 3" xfId="9279" xr:uid="{00000000-0005-0000-0000-00003F240000}"/>
    <cellStyle name="Currency 2 9 5 6" xfId="9280" xr:uid="{00000000-0005-0000-0000-000040240000}"/>
    <cellStyle name="Currency 2 9 5 6 2" xfId="9281" xr:uid="{00000000-0005-0000-0000-000041240000}"/>
    <cellStyle name="Currency 2 9 5 6 2 2" xfId="9282" xr:uid="{00000000-0005-0000-0000-000042240000}"/>
    <cellStyle name="Currency 2 9 5 6 3" xfId="9283" xr:uid="{00000000-0005-0000-0000-000043240000}"/>
    <cellStyle name="Currency 2 9 5 7" xfId="9284" xr:uid="{00000000-0005-0000-0000-000044240000}"/>
    <cellStyle name="Currency 2 9 5 7 2" xfId="9285" xr:uid="{00000000-0005-0000-0000-000045240000}"/>
    <cellStyle name="Currency 2 9 5 8" xfId="9286" xr:uid="{00000000-0005-0000-0000-000046240000}"/>
    <cellStyle name="Currency 2 9 5 8 2" xfId="9287" xr:uid="{00000000-0005-0000-0000-000047240000}"/>
    <cellStyle name="Currency 2 9 5 9" xfId="9288" xr:uid="{00000000-0005-0000-0000-000048240000}"/>
    <cellStyle name="Currency 2 9 6" xfId="9289" xr:uid="{00000000-0005-0000-0000-000049240000}"/>
    <cellStyle name="Currency 2 9 6 2" xfId="9290" xr:uid="{00000000-0005-0000-0000-00004A240000}"/>
    <cellStyle name="Currency 2 9 6 3" xfId="9291" xr:uid="{00000000-0005-0000-0000-00004B240000}"/>
    <cellStyle name="Currency 2 9 7" xfId="9292" xr:uid="{00000000-0005-0000-0000-00004C240000}"/>
    <cellStyle name="Currency 2 9 8" xfId="9293" xr:uid="{00000000-0005-0000-0000-00004D240000}"/>
    <cellStyle name="Currency 2 9 8 2" xfId="9294" xr:uid="{00000000-0005-0000-0000-00004E240000}"/>
    <cellStyle name="Currency 2 9 8 2 2" xfId="9295" xr:uid="{00000000-0005-0000-0000-00004F240000}"/>
    <cellStyle name="Currency 2 9 8 3" xfId="9296" xr:uid="{00000000-0005-0000-0000-000050240000}"/>
    <cellStyle name="Currency 2 9 8 4" xfId="9297" xr:uid="{00000000-0005-0000-0000-000051240000}"/>
    <cellStyle name="Currency 2 9 9" xfId="9298" xr:uid="{00000000-0005-0000-0000-000052240000}"/>
    <cellStyle name="Currency 2 9 9 2" xfId="9299" xr:uid="{00000000-0005-0000-0000-000053240000}"/>
    <cellStyle name="Currency 2 9 9 2 2" xfId="9300" xr:uid="{00000000-0005-0000-0000-000054240000}"/>
    <cellStyle name="Currency 2 9 9 3" xfId="9301" xr:uid="{00000000-0005-0000-0000-000055240000}"/>
    <cellStyle name="Currency 3" xfId="9302" xr:uid="{00000000-0005-0000-0000-000056240000}"/>
    <cellStyle name="Currency 3 2" xfId="9303" xr:uid="{00000000-0005-0000-0000-000057240000}"/>
    <cellStyle name="Currency 3 2 2" xfId="9304" xr:uid="{00000000-0005-0000-0000-000058240000}"/>
    <cellStyle name="Currency 3 2 2 2" xfId="9305" xr:uid="{00000000-0005-0000-0000-000059240000}"/>
    <cellStyle name="Currency 3 2 2 2 2" xfId="9306" xr:uid="{00000000-0005-0000-0000-00005A240000}"/>
    <cellStyle name="Currency 3 2 2 2 2 2" xfId="9307" xr:uid="{00000000-0005-0000-0000-00005B240000}"/>
    <cellStyle name="Currency 3 2 2 2 2 3" xfId="9308" xr:uid="{00000000-0005-0000-0000-00005C240000}"/>
    <cellStyle name="Currency 3 2 2 2 3" xfId="9309" xr:uid="{00000000-0005-0000-0000-00005D240000}"/>
    <cellStyle name="Currency 3 2 2 2 4" xfId="9310" xr:uid="{00000000-0005-0000-0000-00005E240000}"/>
    <cellStyle name="Currency 3 2 2 3" xfId="9311" xr:uid="{00000000-0005-0000-0000-00005F240000}"/>
    <cellStyle name="Currency 3 2 2 3 2" xfId="9312" xr:uid="{00000000-0005-0000-0000-000060240000}"/>
    <cellStyle name="Currency 3 2 2 3 3" xfId="9313" xr:uid="{00000000-0005-0000-0000-000061240000}"/>
    <cellStyle name="Currency 3 2 2 4" xfId="9314" xr:uid="{00000000-0005-0000-0000-000062240000}"/>
    <cellStyle name="Currency 3 2 2 4 2" xfId="9315" xr:uid="{00000000-0005-0000-0000-000063240000}"/>
    <cellStyle name="Currency 3 2 2 4 3" xfId="9316" xr:uid="{00000000-0005-0000-0000-000064240000}"/>
    <cellStyle name="Currency 3 2 2 4 4" xfId="9317" xr:uid="{00000000-0005-0000-0000-000065240000}"/>
    <cellStyle name="Currency 3 2 3" xfId="9318" xr:uid="{00000000-0005-0000-0000-000066240000}"/>
    <cellStyle name="Currency 3 2 3 2" xfId="9319" xr:uid="{00000000-0005-0000-0000-000067240000}"/>
    <cellStyle name="Currency 3 2 3 2 2" xfId="9320" xr:uid="{00000000-0005-0000-0000-000068240000}"/>
    <cellStyle name="Currency 3 2 3 2 2 2" xfId="9321" xr:uid="{00000000-0005-0000-0000-000069240000}"/>
    <cellStyle name="Currency 3 2 3 2 2 3" xfId="9322" xr:uid="{00000000-0005-0000-0000-00006A240000}"/>
    <cellStyle name="Currency 3 2 3 2 3" xfId="9323" xr:uid="{00000000-0005-0000-0000-00006B240000}"/>
    <cellStyle name="Currency 3 2 3 3" xfId="9324" xr:uid="{00000000-0005-0000-0000-00006C240000}"/>
    <cellStyle name="Currency 3 2 3 3 2" xfId="9325" xr:uid="{00000000-0005-0000-0000-00006D240000}"/>
    <cellStyle name="Currency 3 2 3 3 2 2" xfId="9326" xr:uid="{00000000-0005-0000-0000-00006E240000}"/>
    <cellStyle name="Currency 3 2 3 3 2 3" xfId="9327" xr:uid="{00000000-0005-0000-0000-00006F240000}"/>
    <cellStyle name="Currency 3 2 3 3 3" xfId="9328" xr:uid="{00000000-0005-0000-0000-000070240000}"/>
    <cellStyle name="Currency 3 2 3 3 3 2" xfId="9329" xr:uid="{00000000-0005-0000-0000-000071240000}"/>
    <cellStyle name="Currency 3 2 3 3 3 3" xfId="9330" xr:uid="{00000000-0005-0000-0000-000072240000}"/>
    <cellStyle name="Currency 3 2 3 3 4" xfId="9331" xr:uid="{00000000-0005-0000-0000-000073240000}"/>
    <cellStyle name="Currency 3 2 3 4" xfId="9332" xr:uid="{00000000-0005-0000-0000-000074240000}"/>
    <cellStyle name="Currency 3 2 3 4 2" xfId="9333" xr:uid="{00000000-0005-0000-0000-000075240000}"/>
    <cellStyle name="Currency 3 2 3 4 3" xfId="9334" xr:uid="{00000000-0005-0000-0000-000076240000}"/>
    <cellStyle name="Currency 3 2 3 5" xfId="9335" xr:uid="{00000000-0005-0000-0000-000077240000}"/>
    <cellStyle name="Currency 3 2 3 6" xfId="9336" xr:uid="{00000000-0005-0000-0000-000078240000}"/>
    <cellStyle name="Currency 3 2 3 7" xfId="9337" xr:uid="{00000000-0005-0000-0000-000079240000}"/>
    <cellStyle name="Currency 3 2 4" xfId="9338" xr:uid="{00000000-0005-0000-0000-00007A240000}"/>
    <cellStyle name="Currency 3 2 4 2" xfId="9339" xr:uid="{00000000-0005-0000-0000-00007B240000}"/>
    <cellStyle name="Currency 3 2 4 3" xfId="9340" xr:uid="{00000000-0005-0000-0000-00007C240000}"/>
    <cellStyle name="Currency 3 2 4 4" xfId="9341" xr:uid="{00000000-0005-0000-0000-00007D240000}"/>
    <cellStyle name="Currency 3 2 5" xfId="9342" xr:uid="{00000000-0005-0000-0000-00007E240000}"/>
    <cellStyle name="Currency 3 2 5 2" xfId="9343" xr:uid="{00000000-0005-0000-0000-00007F240000}"/>
    <cellStyle name="Currency 3 2 5 3" xfId="9344" xr:uid="{00000000-0005-0000-0000-000080240000}"/>
    <cellStyle name="Currency 3 2 5 4" xfId="9345" xr:uid="{00000000-0005-0000-0000-000081240000}"/>
    <cellStyle name="Currency 3 2 6" xfId="9346" xr:uid="{00000000-0005-0000-0000-000082240000}"/>
    <cellStyle name="Currency 3 2 7" xfId="9347" xr:uid="{00000000-0005-0000-0000-000083240000}"/>
    <cellStyle name="Currency 3 2 8" xfId="9348" xr:uid="{00000000-0005-0000-0000-000084240000}"/>
    <cellStyle name="Currency 3 3" xfId="9349" xr:uid="{00000000-0005-0000-0000-000085240000}"/>
    <cellStyle name="Currency 3 3 2" xfId="9350" xr:uid="{00000000-0005-0000-0000-000086240000}"/>
    <cellStyle name="Currency 3 4" xfId="9351" xr:uid="{00000000-0005-0000-0000-000087240000}"/>
    <cellStyle name="Currency 4" xfId="9352" xr:uid="{00000000-0005-0000-0000-000088240000}"/>
    <cellStyle name="Currency 4 2" xfId="9353" xr:uid="{00000000-0005-0000-0000-000089240000}"/>
    <cellStyle name="Currency 4 2 2" xfId="9354" xr:uid="{00000000-0005-0000-0000-00008A240000}"/>
    <cellStyle name="Currency 4 3" xfId="9355" xr:uid="{00000000-0005-0000-0000-00008B240000}"/>
    <cellStyle name="Currency 5" xfId="9356" xr:uid="{00000000-0005-0000-0000-00008C240000}"/>
    <cellStyle name="Currency 5 2" xfId="9357" xr:uid="{00000000-0005-0000-0000-00008D240000}"/>
    <cellStyle name="Currency 6" xfId="9358" xr:uid="{00000000-0005-0000-0000-00008E240000}"/>
    <cellStyle name="Currency 6 2" xfId="9359" xr:uid="{00000000-0005-0000-0000-00008F240000}"/>
    <cellStyle name="Currency 6 2 2" xfId="9360" xr:uid="{00000000-0005-0000-0000-000090240000}"/>
    <cellStyle name="Currency 6 3" xfId="9361" xr:uid="{00000000-0005-0000-0000-000091240000}"/>
    <cellStyle name="Currency 7" xfId="9362" xr:uid="{00000000-0005-0000-0000-000092240000}"/>
    <cellStyle name="Currency 7 2" xfId="9363" xr:uid="{00000000-0005-0000-0000-000093240000}"/>
    <cellStyle name="Currency 7 2 2" xfId="9364" xr:uid="{00000000-0005-0000-0000-000094240000}"/>
    <cellStyle name="Currency 7 2 2 2" xfId="9365" xr:uid="{00000000-0005-0000-0000-000095240000}"/>
    <cellStyle name="Currency 7 2 2 2 2" xfId="9366" xr:uid="{00000000-0005-0000-0000-000096240000}"/>
    <cellStyle name="Currency 7 2 2 2 3" xfId="9367" xr:uid="{00000000-0005-0000-0000-000097240000}"/>
    <cellStyle name="Currency 7 2 2 3" xfId="9368" xr:uid="{00000000-0005-0000-0000-000098240000}"/>
    <cellStyle name="Currency 7 2 2 4" xfId="9369" xr:uid="{00000000-0005-0000-0000-000099240000}"/>
    <cellStyle name="Currency 7 2 3" xfId="9370" xr:uid="{00000000-0005-0000-0000-00009A240000}"/>
    <cellStyle name="Currency 7 2 3 2" xfId="9371" xr:uid="{00000000-0005-0000-0000-00009B240000}"/>
    <cellStyle name="Currency 7 2 3 3" xfId="9372" xr:uid="{00000000-0005-0000-0000-00009C240000}"/>
    <cellStyle name="Currency 7 2 4" xfId="9373" xr:uid="{00000000-0005-0000-0000-00009D240000}"/>
    <cellStyle name="Currency 7 2 5" xfId="9374" xr:uid="{00000000-0005-0000-0000-00009E240000}"/>
    <cellStyle name="Currency 7 3" xfId="9375" xr:uid="{00000000-0005-0000-0000-00009F240000}"/>
    <cellStyle name="Currency 7 3 2" xfId="9376" xr:uid="{00000000-0005-0000-0000-0000A0240000}"/>
    <cellStyle name="Currency 7 3 3" xfId="9377" xr:uid="{00000000-0005-0000-0000-0000A1240000}"/>
    <cellStyle name="Currency 7 4" xfId="9378" xr:uid="{00000000-0005-0000-0000-0000A2240000}"/>
    <cellStyle name="Currency 7 5" xfId="9379" xr:uid="{00000000-0005-0000-0000-0000A3240000}"/>
    <cellStyle name="Currency 8" xfId="9380" xr:uid="{00000000-0005-0000-0000-0000A4240000}"/>
    <cellStyle name="Currency 8 2" xfId="9381" xr:uid="{00000000-0005-0000-0000-0000A5240000}"/>
    <cellStyle name="Currency 8 2 2" xfId="9382" xr:uid="{00000000-0005-0000-0000-0000A6240000}"/>
    <cellStyle name="Currency 8 3" xfId="9383" xr:uid="{00000000-0005-0000-0000-0000A7240000}"/>
    <cellStyle name="Currency 9" xfId="9384" xr:uid="{00000000-0005-0000-0000-0000A8240000}"/>
    <cellStyle name="Currency 9 2" xfId="9385" xr:uid="{00000000-0005-0000-0000-0000A9240000}"/>
    <cellStyle name="Currency 9 2 2" xfId="9386" xr:uid="{00000000-0005-0000-0000-0000AA240000}"/>
    <cellStyle name="Currency 9 2 3" xfId="9387" xr:uid="{00000000-0005-0000-0000-0000AB240000}"/>
    <cellStyle name="Currency 9 3" xfId="9388" xr:uid="{00000000-0005-0000-0000-0000AC240000}"/>
    <cellStyle name="Currency 9 4" xfId="9389" xr:uid="{00000000-0005-0000-0000-0000AD240000}"/>
    <cellStyle name="Explanatory Text 2" xfId="9390" xr:uid="{00000000-0005-0000-0000-0000AE240000}"/>
    <cellStyle name="Good 2" xfId="9391" xr:uid="{00000000-0005-0000-0000-0000AF240000}"/>
    <cellStyle name="hl tb" xfId="9392" xr:uid="{00000000-0005-0000-0000-0000B0240000}"/>
    <cellStyle name="hl tb 2" xfId="9393" xr:uid="{00000000-0005-0000-0000-0000B1240000}"/>
    <cellStyle name="hl tl" xfId="9394" xr:uid="{00000000-0005-0000-0000-0000B2240000}"/>
    <cellStyle name="hl tl 2" xfId="9395" xr:uid="{00000000-0005-0000-0000-0000B3240000}"/>
    <cellStyle name="Hyperlink" xfId="25687" builtinId="8"/>
    <cellStyle name="Input 2" xfId="9396" xr:uid="{00000000-0005-0000-0000-0000B4240000}"/>
    <cellStyle name="Linked Cell 2" xfId="9397" xr:uid="{00000000-0005-0000-0000-0000B5240000}"/>
    <cellStyle name="Milliers 2" xfId="9398" xr:uid="{00000000-0005-0000-0000-0000B6240000}"/>
    <cellStyle name="Milliers 2 2" xfId="9399" xr:uid="{00000000-0005-0000-0000-0000B7240000}"/>
    <cellStyle name="Milliers 2 2 2" xfId="9400" xr:uid="{00000000-0005-0000-0000-0000B8240000}"/>
    <cellStyle name="Milliers 2 3" xfId="9401" xr:uid="{00000000-0005-0000-0000-0000B9240000}"/>
    <cellStyle name="Neutral 2" xfId="9402" xr:uid="{00000000-0005-0000-0000-0000BA240000}"/>
    <cellStyle name="Normal" xfId="0" builtinId="0"/>
    <cellStyle name="Normal 10" xfId="9403" xr:uid="{00000000-0005-0000-0000-0000BC240000}"/>
    <cellStyle name="Normal 10 2" xfId="9404" xr:uid="{00000000-0005-0000-0000-0000BD240000}"/>
    <cellStyle name="Normal 10 4" xfId="9405" xr:uid="{00000000-0005-0000-0000-0000BE240000}"/>
    <cellStyle name="Normal 100" xfId="9406" xr:uid="{00000000-0005-0000-0000-0000BF240000}"/>
    <cellStyle name="Normal 100 2" xfId="9407" xr:uid="{00000000-0005-0000-0000-0000C0240000}"/>
    <cellStyle name="Normal 100 2 2" xfId="9408" xr:uid="{00000000-0005-0000-0000-0000C1240000}"/>
    <cellStyle name="Normal 100 3" xfId="9409" xr:uid="{00000000-0005-0000-0000-0000C2240000}"/>
    <cellStyle name="Normal 101" xfId="9410" xr:uid="{00000000-0005-0000-0000-0000C3240000}"/>
    <cellStyle name="Normal 101 2" xfId="9411" xr:uid="{00000000-0005-0000-0000-0000C4240000}"/>
    <cellStyle name="Normal 101 2 2" xfId="9412" xr:uid="{00000000-0005-0000-0000-0000C5240000}"/>
    <cellStyle name="Normal 101 3" xfId="9413" xr:uid="{00000000-0005-0000-0000-0000C6240000}"/>
    <cellStyle name="Normal 102" xfId="9414" xr:uid="{00000000-0005-0000-0000-0000C7240000}"/>
    <cellStyle name="Normal 102 2" xfId="9415" xr:uid="{00000000-0005-0000-0000-0000C8240000}"/>
    <cellStyle name="Normal 103" xfId="9416" xr:uid="{00000000-0005-0000-0000-0000C9240000}"/>
    <cellStyle name="Normal 103 2" xfId="9417" xr:uid="{00000000-0005-0000-0000-0000CA240000}"/>
    <cellStyle name="Normal 104" xfId="9418" xr:uid="{00000000-0005-0000-0000-0000CB240000}"/>
    <cellStyle name="Normal 105" xfId="9419" xr:uid="{00000000-0005-0000-0000-0000CC240000}"/>
    <cellStyle name="Normal 106" xfId="9420" xr:uid="{00000000-0005-0000-0000-0000CD240000}"/>
    <cellStyle name="Normal 107" xfId="9421" xr:uid="{00000000-0005-0000-0000-0000CE240000}"/>
    <cellStyle name="Normal 11" xfId="9422" xr:uid="{00000000-0005-0000-0000-0000CF240000}"/>
    <cellStyle name="Normal 11 2" xfId="9423" xr:uid="{00000000-0005-0000-0000-0000D0240000}"/>
    <cellStyle name="Normal 12" xfId="9424" xr:uid="{00000000-0005-0000-0000-0000D1240000}"/>
    <cellStyle name="Normal 13" xfId="9425" xr:uid="{00000000-0005-0000-0000-0000D2240000}"/>
    <cellStyle name="Normal 14" xfId="9426" xr:uid="{00000000-0005-0000-0000-0000D3240000}"/>
    <cellStyle name="Normal 15" xfId="9427" xr:uid="{00000000-0005-0000-0000-0000D4240000}"/>
    <cellStyle name="Normal 15 10" xfId="9428" xr:uid="{00000000-0005-0000-0000-0000D5240000}"/>
    <cellStyle name="Normal 15 10 2" xfId="9429" xr:uid="{00000000-0005-0000-0000-0000D6240000}"/>
    <cellStyle name="Normal 15 10 2 2" xfId="9430" xr:uid="{00000000-0005-0000-0000-0000D7240000}"/>
    <cellStyle name="Normal 15 10 2 2 2" xfId="9431" xr:uid="{00000000-0005-0000-0000-0000D8240000}"/>
    <cellStyle name="Normal 15 10 2 3" xfId="9432" xr:uid="{00000000-0005-0000-0000-0000D9240000}"/>
    <cellStyle name="Normal 15 10 3" xfId="9433" xr:uid="{00000000-0005-0000-0000-0000DA240000}"/>
    <cellStyle name="Normal 15 10 3 2" xfId="9434" xr:uid="{00000000-0005-0000-0000-0000DB240000}"/>
    <cellStyle name="Normal 15 10 3 2 2" xfId="9435" xr:uid="{00000000-0005-0000-0000-0000DC240000}"/>
    <cellStyle name="Normal 15 10 3 3" xfId="9436" xr:uid="{00000000-0005-0000-0000-0000DD240000}"/>
    <cellStyle name="Normal 15 10 4" xfId="9437" xr:uid="{00000000-0005-0000-0000-0000DE240000}"/>
    <cellStyle name="Normal 15 10 4 2" xfId="9438" xr:uid="{00000000-0005-0000-0000-0000DF240000}"/>
    <cellStyle name="Normal 15 10 4 2 2" xfId="9439" xr:uid="{00000000-0005-0000-0000-0000E0240000}"/>
    <cellStyle name="Normal 15 10 4 3" xfId="9440" xr:uid="{00000000-0005-0000-0000-0000E1240000}"/>
    <cellStyle name="Normal 15 10 5" xfId="9441" xr:uid="{00000000-0005-0000-0000-0000E2240000}"/>
    <cellStyle name="Normal 15 10 5 2" xfId="9442" xr:uid="{00000000-0005-0000-0000-0000E3240000}"/>
    <cellStyle name="Normal 15 10 6" xfId="9443" xr:uid="{00000000-0005-0000-0000-0000E4240000}"/>
    <cellStyle name="Normal 15 10 6 2" xfId="9444" xr:uid="{00000000-0005-0000-0000-0000E5240000}"/>
    <cellStyle name="Normal 15 10 7" xfId="9445" xr:uid="{00000000-0005-0000-0000-0000E6240000}"/>
    <cellStyle name="Normal 15 11" xfId="9446" xr:uid="{00000000-0005-0000-0000-0000E7240000}"/>
    <cellStyle name="Normal 15 11 2" xfId="9447" xr:uid="{00000000-0005-0000-0000-0000E8240000}"/>
    <cellStyle name="Normal 15 11 2 2" xfId="9448" xr:uid="{00000000-0005-0000-0000-0000E9240000}"/>
    <cellStyle name="Normal 15 11 3" xfId="9449" xr:uid="{00000000-0005-0000-0000-0000EA240000}"/>
    <cellStyle name="Normal 15 12" xfId="9450" xr:uid="{00000000-0005-0000-0000-0000EB240000}"/>
    <cellStyle name="Normal 15 12 2" xfId="9451" xr:uid="{00000000-0005-0000-0000-0000EC240000}"/>
    <cellStyle name="Normal 15 12 2 2" xfId="9452" xr:uid="{00000000-0005-0000-0000-0000ED240000}"/>
    <cellStyle name="Normal 15 12 3" xfId="9453" xr:uid="{00000000-0005-0000-0000-0000EE240000}"/>
    <cellStyle name="Normal 15 13" xfId="9454" xr:uid="{00000000-0005-0000-0000-0000EF240000}"/>
    <cellStyle name="Normal 15 13 2" xfId="9455" xr:uid="{00000000-0005-0000-0000-0000F0240000}"/>
    <cellStyle name="Normal 15 13 2 2" xfId="9456" xr:uid="{00000000-0005-0000-0000-0000F1240000}"/>
    <cellStyle name="Normal 15 13 3" xfId="9457" xr:uid="{00000000-0005-0000-0000-0000F2240000}"/>
    <cellStyle name="Normal 15 14" xfId="9458" xr:uid="{00000000-0005-0000-0000-0000F3240000}"/>
    <cellStyle name="Normal 15 14 2" xfId="9459" xr:uid="{00000000-0005-0000-0000-0000F4240000}"/>
    <cellStyle name="Normal 15 15" xfId="9460" xr:uid="{00000000-0005-0000-0000-0000F5240000}"/>
    <cellStyle name="Normal 15 15 2" xfId="9461" xr:uid="{00000000-0005-0000-0000-0000F6240000}"/>
    <cellStyle name="Normal 15 16" xfId="9462" xr:uid="{00000000-0005-0000-0000-0000F7240000}"/>
    <cellStyle name="Normal 15 2" xfId="9463" xr:uid="{00000000-0005-0000-0000-0000F8240000}"/>
    <cellStyle name="Normal 15 2 10" xfId="9464" xr:uid="{00000000-0005-0000-0000-0000F9240000}"/>
    <cellStyle name="Normal 15 2 10 2" xfId="9465" xr:uid="{00000000-0005-0000-0000-0000FA240000}"/>
    <cellStyle name="Normal 15 2 10 2 2" xfId="9466" xr:uid="{00000000-0005-0000-0000-0000FB240000}"/>
    <cellStyle name="Normal 15 2 10 3" xfId="9467" xr:uid="{00000000-0005-0000-0000-0000FC240000}"/>
    <cellStyle name="Normal 15 2 11" xfId="9468" xr:uid="{00000000-0005-0000-0000-0000FD240000}"/>
    <cellStyle name="Normal 15 2 11 2" xfId="9469" xr:uid="{00000000-0005-0000-0000-0000FE240000}"/>
    <cellStyle name="Normal 15 2 11 2 2" xfId="9470" xr:uid="{00000000-0005-0000-0000-0000FF240000}"/>
    <cellStyle name="Normal 15 2 11 3" xfId="9471" xr:uid="{00000000-0005-0000-0000-000000250000}"/>
    <cellStyle name="Normal 15 2 12" xfId="9472" xr:uid="{00000000-0005-0000-0000-000001250000}"/>
    <cellStyle name="Normal 15 2 12 2" xfId="9473" xr:uid="{00000000-0005-0000-0000-000002250000}"/>
    <cellStyle name="Normal 15 2 13" xfId="9474" xr:uid="{00000000-0005-0000-0000-000003250000}"/>
    <cellStyle name="Normal 15 2 13 2" xfId="9475" xr:uid="{00000000-0005-0000-0000-000004250000}"/>
    <cellStyle name="Normal 15 2 14" xfId="9476" xr:uid="{00000000-0005-0000-0000-000005250000}"/>
    <cellStyle name="Normal 15 2 2" xfId="9477" xr:uid="{00000000-0005-0000-0000-000006250000}"/>
    <cellStyle name="Normal 15 2 2 10" xfId="9478" xr:uid="{00000000-0005-0000-0000-000007250000}"/>
    <cellStyle name="Normal 15 2 2 10 2" xfId="9479" xr:uid="{00000000-0005-0000-0000-000008250000}"/>
    <cellStyle name="Normal 15 2 2 11" xfId="9480" xr:uid="{00000000-0005-0000-0000-000009250000}"/>
    <cellStyle name="Normal 15 2 2 11 2" xfId="9481" xr:uid="{00000000-0005-0000-0000-00000A250000}"/>
    <cellStyle name="Normal 15 2 2 12" xfId="9482" xr:uid="{00000000-0005-0000-0000-00000B250000}"/>
    <cellStyle name="Normal 15 2 2 2" xfId="9483" xr:uid="{00000000-0005-0000-0000-00000C250000}"/>
    <cellStyle name="Normal 15 2 2 2 10" xfId="9484" xr:uid="{00000000-0005-0000-0000-00000D250000}"/>
    <cellStyle name="Normal 15 2 2 2 2" xfId="9485" xr:uid="{00000000-0005-0000-0000-00000E250000}"/>
    <cellStyle name="Normal 15 2 2 2 2 2" xfId="9486" xr:uid="{00000000-0005-0000-0000-00000F250000}"/>
    <cellStyle name="Normal 15 2 2 2 2 2 2" xfId="9487" xr:uid="{00000000-0005-0000-0000-000010250000}"/>
    <cellStyle name="Normal 15 2 2 2 2 2 2 2" xfId="9488" xr:uid="{00000000-0005-0000-0000-000011250000}"/>
    <cellStyle name="Normal 15 2 2 2 2 2 2 2 2" xfId="9489" xr:uid="{00000000-0005-0000-0000-000012250000}"/>
    <cellStyle name="Normal 15 2 2 2 2 2 2 3" xfId="9490" xr:uid="{00000000-0005-0000-0000-000013250000}"/>
    <cellStyle name="Normal 15 2 2 2 2 2 3" xfId="9491" xr:uid="{00000000-0005-0000-0000-000014250000}"/>
    <cellStyle name="Normal 15 2 2 2 2 2 3 2" xfId="9492" xr:uid="{00000000-0005-0000-0000-000015250000}"/>
    <cellStyle name="Normal 15 2 2 2 2 2 3 2 2" xfId="9493" xr:uid="{00000000-0005-0000-0000-000016250000}"/>
    <cellStyle name="Normal 15 2 2 2 2 2 3 3" xfId="9494" xr:uid="{00000000-0005-0000-0000-000017250000}"/>
    <cellStyle name="Normal 15 2 2 2 2 2 4" xfId="9495" xr:uid="{00000000-0005-0000-0000-000018250000}"/>
    <cellStyle name="Normal 15 2 2 2 2 2 4 2" xfId="9496" xr:uid="{00000000-0005-0000-0000-000019250000}"/>
    <cellStyle name="Normal 15 2 2 2 2 2 4 2 2" xfId="9497" xr:uid="{00000000-0005-0000-0000-00001A250000}"/>
    <cellStyle name="Normal 15 2 2 2 2 2 4 3" xfId="9498" xr:uid="{00000000-0005-0000-0000-00001B250000}"/>
    <cellStyle name="Normal 15 2 2 2 2 2 5" xfId="9499" xr:uid="{00000000-0005-0000-0000-00001C250000}"/>
    <cellStyle name="Normal 15 2 2 2 2 2 5 2" xfId="9500" xr:uid="{00000000-0005-0000-0000-00001D250000}"/>
    <cellStyle name="Normal 15 2 2 2 2 2 6" xfId="9501" xr:uid="{00000000-0005-0000-0000-00001E250000}"/>
    <cellStyle name="Normal 15 2 2 2 2 2 6 2" xfId="9502" xr:uid="{00000000-0005-0000-0000-00001F250000}"/>
    <cellStyle name="Normal 15 2 2 2 2 2 7" xfId="9503" xr:uid="{00000000-0005-0000-0000-000020250000}"/>
    <cellStyle name="Normal 15 2 2 2 2 3" xfId="9504" xr:uid="{00000000-0005-0000-0000-000021250000}"/>
    <cellStyle name="Normal 15 2 2 2 2 3 2" xfId="9505" xr:uid="{00000000-0005-0000-0000-000022250000}"/>
    <cellStyle name="Normal 15 2 2 2 2 3 2 2" xfId="9506" xr:uid="{00000000-0005-0000-0000-000023250000}"/>
    <cellStyle name="Normal 15 2 2 2 2 3 2 2 2" xfId="9507" xr:uid="{00000000-0005-0000-0000-000024250000}"/>
    <cellStyle name="Normal 15 2 2 2 2 3 2 3" xfId="9508" xr:uid="{00000000-0005-0000-0000-000025250000}"/>
    <cellStyle name="Normal 15 2 2 2 2 3 3" xfId="9509" xr:uid="{00000000-0005-0000-0000-000026250000}"/>
    <cellStyle name="Normal 15 2 2 2 2 3 3 2" xfId="9510" xr:uid="{00000000-0005-0000-0000-000027250000}"/>
    <cellStyle name="Normal 15 2 2 2 2 3 3 2 2" xfId="9511" xr:uid="{00000000-0005-0000-0000-000028250000}"/>
    <cellStyle name="Normal 15 2 2 2 2 3 3 3" xfId="9512" xr:uid="{00000000-0005-0000-0000-000029250000}"/>
    <cellStyle name="Normal 15 2 2 2 2 3 4" xfId="9513" xr:uid="{00000000-0005-0000-0000-00002A250000}"/>
    <cellStyle name="Normal 15 2 2 2 2 3 4 2" xfId="9514" xr:uid="{00000000-0005-0000-0000-00002B250000}"/>
    <cellStyle name="Normal 15 2 2 2 2 3 4 2 2" xfId="9515" xr:uid="{00000000-0005-0000-0000-00002C250000}"/>
    <cellStyle name="Normal 15 2 2 2 2 3 4 3" xfId="9516" xr:uid="{00000000-0005-0000-0000-00002D250000}"/>
    <cellStyle name="Normal 15 2 2 2 2 3 5" xfId="9517" xr:uid="{00000000-0005-0000-0000-00002E250000}"/>
    <cellStyle name="Normal 15 2 2 2 2 3 5 2" xfId="9518" xr:uid="{00000000-0005-0000-0000-00002F250000}"/>
    <cellStyle name="Normal 15 2 2 2 2 3 6" xfId="9519" xr:uid="{00000000-0005-0000-0000-000030250000}"/>
    <cellStyle name="Normal 15 2 2 2 2 3 6 2" xfId="9520" xr:uid="{00000000-0005-0000-0000-000031250000}"/>
    <cellStyle name="Normal 15 2 2 2 2 3 7" xfId="9521" xr:uid="{00000000-0005-0000-0000-000032250000}"/>
    <cellStyle name="Normal 15 2 2 2 2 4" xfId="9522" xr:uid="{00000000-0005-0000-0000-000033250000}"/>
    <cellStyle name="Normal 15 2 2 2 2 4 2" xfId="9523" xr:uid="{00000000-0005-0000-0000-000034250000}"/>
    <cellStyle name="Normal 15 2 2 2 2 4 2 2" xfId="9524" xr:uid="{00000000-0005-0000-0000-000035250000}"/>
    <cellStyle name="Normal 15 2 2 2 2 4 3" xfId="9525" xr:uid="{00000000-0005-0000-0000-000036250000}"/>
    <cellStyle name="Normal 15 2 2 2 2 5" xfId="9526" xr:uid="{00000000-0005-0000-0000-000037250000}"/>
    <cellStyle name="Normal 15 2 2 2 2 5 2" xfId="9527" xr:uid="{00000000-0005-0000-0000-000038250000}"/>
    <cellStyle name="Normal 15 2 2 2 2 5 2 2" xfId="9528" xr:uid="{00000000-0005-0000-0000-000039250000}"/>
    <cellStyle name="Normal 15 2 2 2 2 5 3" xfId="9529" xr:uid="{00000000-0005-0000-0000-00003A250000}"/>
    <cellStyle name="Normal 15 2 2 2 2 6" xfId="9530" xr:uid="{00000000-0005-0000-0000-00003B250000}"/>
    <cellStyle name="Normal 15 2 2 2 2 6 2" xfId="9531" xr:uid="{00000000-0005-0000-0000-00003C250000}"/>
    <cellStyle name="Normal 15 2 2 2 2 6 2 2" xfId="9532" xr:uid="{00000000-0005-0000-0000-00003D250000}"/>
    <cellStyle name="Normal 15 2 2 2 2 6 3" xfId="9533" xr:uid="{00000000-0005-0000-0000-00003E250000}"/>
    <cellStyle name="Normal 15 2 2 2 2 7" xfId="9534" xr:uid="{00000000-0005-0000-0000-00003F250000}"/>
    <cellStyle name="Normal 15 2 2 2 2 7 2" xfId="9535" xr:uid="{00000000-0005-0000-0000-000040250000}"/>
    <cellStyle name="Normal 15 2 2 2 2 8" xfId="9536" xr:uid="{00000000-0005-0000-0000-000041250000}"/>
    <cellStyle name="Normal 15 2 2 2 2 8 2" xfId="9537" xr:uid="{00000000-0005-0000-0000-000042250000}"/>
    <cellStyle name="Normal 15 2 2 2 2 9" xfId="9538" xr:uid="{00000000-0005-0000-0000-000043250000}"/>
    <cellStyle name="Normal 15 2 2 2 3" xfId="9539" xr:uid="{00000000-0005-0000-0000-000044250000}"/>
    <cellStyle name="Normal 15 2 2 2 3 2" xfId="9540" xr:uid="{00000000-0005-0000-0000-000045250000}"/>
    <cellStyle name="Normal 15 2 2 2 3 2 2" xfId="9541" xr:uid="{00000000-0005-0000-0000-000046250000}"/>
    <cellStyle name="Normal 15 2 2 2 3 2 2 2" xfId="9542" xr:uid="{00000000-0005-0000-0000-000047250000}"/>
    <cellStyle name="Normal 15 2 2 2 3 2 3" xfId="9543" xr:uid="{00000000-0005-0000-0000-000048250000}"/>
    <cellStyle name="Normal 15 2 2 2 3 3" xfId="9544" xr:uid="{00000000-0005-0000-0000-000049250000}"/>
    <cellStyle name="Normal 15 2 2 2 3 3 2" xfId="9545" xr:uid="{00000000-0005-0000-0000-00004A250000}"/>
    <cellStyle name="Normal 15 2 2 2 3 3 2 2" xfId="9546" xr:uid="{00000000-0005-0000-0000-00004B250000}"/>
    <cellStyle name="Normal 15 2 2 2 3 3 3" xfId="9547" xr:uid="{00000000-0005-0000-0000-00004C250000}"/>
    <cellStyle name="Normal 15 2 2 2 3 4" xfId="9548" xr:uid="{00000000-0005-0000-0000-00004D250000}"/>
    <cellStyle name="Normal 15 2 2 2 3 4 2" xfId="9549" xr:uid="{00000000-0005-0000-0000-00004E250000}"/>
    <cellStyle name="Normal 15 2 2 2 3 4 2 2" xfId="9550" xr:uid="{00000000-0005-0000-0000-00004F250000}"/>
    <cellStyle name="Normal 15 2 2 2 3 4 3" xfId="9551" xr:uid="{00000000-0005-0000-0000-000050250000}"/>
    <cellStyle name="Normal 15 2 2 2 3 5" xfId="9552" xr:uid="{00000000-0005-0000-0000-000051250000}"/>
    <cellStyle name="Normal 15 2 2 2 3 5 2" xfId="9553" xr:uid="{00000000-0005-0000-0000-000052250000}"/>
    <cellStyle name="Normal 15 2 2 2 3 6" xfId="9554" xr:uid="{00000000-0005-0000-0000-000053250000}"/>
    <cellStyle name="Normal 15 2 2 2 3 6 2" xfId="9555" xr:uid="{00000000-0005-0000-0000-000054250000}"/>
    <cellStyle name="Normal 15 2 2 2 3 7" xfId="9556" xr:uid="{00000000-0005-0000-0000-000055250000}"/>
    <cellStyle name="Normal 15 2 2 2 4" xfId="9557" xr:uid="{00000000-0005-0000-0000-000056250000}"/>
    <cellStyle name="Normal 15 2 2 2 4 2" xfId="9558" xr:uid="{00000000-0005-0000-0000-000057250000}"/>
    <cellStyle name="Normal 15 2 2 2 4 2 2" xfId="9559" xr:uid="{00000000-0005-0000-0000-000058250000}"/>
    <cellStyle name="Normal 15 2 2 2 4 2 2 2" xfId="9560" xr:uid="{00000000-0005-0000-0000-000059250000}"/>
    <cellStyle name="Normal 15 2 2 2 4 2 3" xfId="9561" xr:uid="{00000000-0005-0000-0000-00005A250000}"/>
    <cellStyle name="Normal 15 2 2 2 4 3" xfId="9562" xr:uid="{00000000-0005-0000-0000-00005B250000}"/>
    <cellStyle name="Normal 15 2 2 2 4 3 2" xfId="9563" xr:uid="{00000000-0005-0000-0000-00005C250000}"/>
    <cellStyle name="Normal 15 2 2 2 4 3 2 2" xfId="9564" xr:uid="{00000000-0005-0000-0000-00005D250000}"/>
    <cellStyle name="Normal 15 2 2 2 4 3 3" xfId="9565" xr:uid="{00000000-0005-0000-0000-00005E250000}"/>
    <cellStyle name="Normal 15 2 2 2 4 4" xfId="9566" xr:uid="{00000000-0005-0000-0000-00005F250000}"/>
    <cellStyle name="Normal 15 2 2 2 4 4 2" xfId="9567" xr:uid="{00000000-0005-0000-0000-000060250000}"/>
    <cellStyle name="Normal 15 2 2 2 4 4 2 2" xfId="9568" xr:uid="{00000000-0005-0000-0000-000061250000}"/>
    <cellStyle name="Normal 15 2 2 2 4 4 3" xfId="9569" xr:uid="{00000000-0005-0000-0000-000062250000}"/>
    <cellStyle name="Normal 15 2 2 2 4 5" xfId="9570" xr:uid="{00000000-0005-0000-0000-000063250000}"/>
    <cellStyle name="Normal 15 2 2 2 4 5 2" xfId="9571" xr:uid="{00000000-0005-0000-0000-000064250000}"/>
    <cellStyle name="Normal 15 2 2 2 4 6" xfId="9572" xr:uid="{00000000-0005-0000-0000-000065250000}"/>
    <cellStyle name="Normal 15 2 2 2 4 6 2" xfId="9573" xr:uid="{00000000-0005-0000-0000-000066250000}"/>
    <cellStyle name="Normal 15 2 2 2 4 7" xfId="9574" xr:uid="{00000000-0005-0000-0000-000067250000}"/>
    <cellStyle name="Normal 15 2 2 2 5" xfId="9575" xr:uid="{00000000-0005-0000-0000-000068250000}"/>
    <cellStyle name="Normal 15 2 2 2 5 2" xfId="9576" xr:uid="{00000000-0005-0000-0000-000069250000}"/>
    <cellStyle name="Normal 15 2 2 2 5 2 2" xfId="9577" xr:uid="{00000000-0005-0000-0000-00006A250000}"/>
    <cellStyle name="Normal 15 2 2 2 5 3" xfId="9578" xr:uid="{00000000-0005-0000-0000-00006B250000}"/>
    <cellStyle name="Normal 15 2 2 2 6" xfId="9579" xr:uid="{00000000-0005-0000-0000-00006C250000}"/>
    <cellStyle name="Normal 15 2 2 2 6 2" xfId="9580" xr:uid="{00000000-0005-0000-0000-00006D250000}"/>
    <cellStyle name="Normal 15 2 2 2 6 2 2" xfId="9581" xr:uid="{00000000-0005-0000-0000-00006E250000}"/>
    <cellStyle name="Normal 15 2 2 2 6 3" xfId="9582" xr:uid="{00000000-0005-0000-0000-00006F250000}"/>
    <cellStyle name="Normal 15 2 2 2 7" xfId="9583" xr:uid="{00000000-0005-0000-0000-000070250000}"/>
    <cellStyle name="Normal 15 2 2 2 7 2" xfId="9584" xr:uid="{00000000-0005-0000-0000-000071250000}"/>
    <cellStyle name="Normal 15 2 2 2 7 2 2" xfId="9585" xr:uid="{00000000-0005-0000-0000-000072250000}"/>
    <cellStyle name="Normal 15 2 2 2 7 3" xfId="9586" xr:uid="{00000000-0005-0000-0000-000073250000}"/>
    <cellStyle name="Normal 15 2 2 2 8" xfId="9587" xr:uid="{00000000-0005-0000-0000-000074250000}"/>
    <cellStyle name="Normal 15 2 2 2 8 2" xfId="9588" xr:uid="{00000000-0005-0000-0000-000075250000}"/>
    <cellStyle name="Normal 15 2 2 2 9" xfId="9589" xr:uid="{00000000-0005-0000-0000-000076250000}"/>
    <cellStyle name="Normal 15 2 2 2 9 2" xfId="9590" xr:uid="{00000000-0005-0000-0000-000077250000}"/>
    <cellStyle name="Normal 15 2 2 3" xfId="9591" xr:uid="{00000000-0005-0000-0000-000078250000}"/>
    <cellStyle name="Normal 15 2 2 3 10" xfId="9592" xr:uid="{00000000-0005-0000-0000-000079250000}"/>
    <cellStyle name="Normal 15 2 2 3 10 2" xfId="9593" xr:uid="{00000000-0005-0000-0000-00007A250000}"/>
    <cellStyle name="Normal 15 2 2 3 11" xfId="9594" xr:uid="{00000000-0005-0000-0000-00007B250000}"/>
    <cellStyle name="Normal 15 2 2 3 2" xfId="9595" xr:uid="{00000000-0005-0000-0000-00007C250000}"/>
    <cellStyle name="Normal 15 2 2 3 2 2" xfId="9596" xr:uid="{00000000-0005-0000-0000-00007D250000}"/>
    <cellStyle name="Normal 15 2 2 3 2 2 2" xfId="9597" xr:uid="{00000000-0005-0000-0000-00007E250000}"/>
    <cellStyle name="Normal 15 2 2 3 2 2 2 2" xfId="9598" xr:uid="{00000000-0005-0000-0000-00007F250000}"/>
    <cellStyle name="Normal 15 2 2 3 2 2 2 2 2" xfId="9599" xr:uid="{00000000-0005-0000-0000-000080250000}"/>
    <cellStyle name="Normal 15 2 2 3 2 2 2 3" xfId="9600" xr:uid="{00000000-0005-0000-0000-000081250000}"/>
    <cellStyle name="Normal 15 2 2 3 2 2 3" xfId="9601" xr:uid="{00000000-0005-0000-0000-000082250000}"/>
    <cellStyle name="Normal 15 2 2 3 2 2 3 2" xfId="9602" xr:uid="{00000000-0005-0000-0000-000083250000}"/>
    <cellStyle name="Normal 15 2 2 3 2 2 3 2 2" xfId="9603" xr:uid="{00000000-0005-0000-0000-000084250000}"/>
    <cellStyle name="Normal 15 2 2 3 2 2 3 3" xfId="9604" xr:uid="{00000000-0005-0000-0000-000085250000}"/>
    <cellStyle name="Normal 15 2 2 3 2 2 4" xfId="9605" xr:uid="{00000000-0005-0000-0000-000086250000}"/>
    <cellStyle name="Normal 15 2 2 3 2 2 4 2" xfId="9606" xr:uid="{00000000-0005-0000-0000-000087250000}"/>
    <cellStyle name="Normal 15 2 2 3 2 2 4 2 2" xfId="9607" xr:uid="{00000000-0005-0000-0000-000088250000}"/>
    <cellStyle name="Normal 15 2 2 3 2 2 4 3" xfId="9608" xr:uid="{00000000-0005-0000-0000-000089250000}"/>
    <cellStyle name="Normal 15 2 2 3 2 2 5" xfId="9609" xr:uid="{00000000-0005-0000-0000-00008A250000}"/>
    <cellStyle name="Normal 15 2 2 3 2 2 5 2" xfId="9610" xr:uid="{00000000-0005-0000-0000-00008B250000}"/>
    <cellStyle name="Normal 15 2 2 3 2 2 6" xfId="9611" xr:uid="{00000000-0005-0000-0000-00008C250000}"/>
    <cellStyle name="Normal 15 2 2 3 2 2 6 2" xfId="9612" xr:uid="{00000000-0005-0000-0000-00008D250000}"/>
    <cellStyle name="Normal 15 2 2 3 2 2 7" xfId="9613" xr:uid="{00000000-0005-0000-0000-00008E250000}"/>
    <cellStyle name="Normal 15 2 2 3 2 3" xfId="9614" xr:uid="{00000000-0005-0000-0000-00008F250000}"/>
    <cellStyle name="Normal 15 2 2 3 2 3 2" xfId="9615" xr:uid="{00000000-0005-0000-0000-000090250000}"/>
    <cellStyle name="Normal 15 2 2 3 2 3 2 2" xfId="9616" xr:uid="{00000000-0005-0000-0000-000091250000}"/>
    <cellStyle name="Normal 15 2 2 3 2 3 2 2 2" xfId="9617" xr:uid="{00000000-0005-0000-0000-000092250000}"/>
    <cellStyle name="Normal 15 2 2 3 2 3 2 3" xfId="9618" xr:uid="{00000000-0005-0000-0000-000093250000}"/>
    <cellStyle name="Normal 15 2 2 3 2 3 3" xfId="9619" xr:uid="{00000000-0005-0000-0000-000094250000}"/>
    <cellStyle name="Normal 15 2 2 3 2 3 3 2" xfId="9620" xr:uid="{00000000-0005-0000-0000-000095250000}"/>
    <cellStyle name="Normal 15 2 2 3 2 3 3 2 2" xfId="9621" xr:uid="{00000000-0005-0000-0000-000096250000}"/>
    <cellStyle name="Normal 15 2 2 3 2 3 3 3" xfId="9622" xr:uid="{00000000-0005-0000-0000-000097250000}"/>
    <cellStyle name="Normal 15 2 2 3 2 3 4" xfId="9623" xr:uid="{00000000-0005-0000-0000-000098250000}"/>
    <cellStyle name="Normal 15 2 2 3 2 3 4 2" xfId="9624" xr:uid="{00000000-0005-0000-0000-000099250000}"/>
    <cellStyle name="Normal 15 2 2 3 2 3 4 2 2" xfId="9625" xr:uid="{00000000-0005-0000-0000-00009A250000}"/>
    <cellStyle name="Normal 15 2 2 3 2 3 4 3" xfId="9626" xr:uid="{00000000-0005-0000-0000-00009B250000}"/>
    <cellStyle name="Normal 15 2 2 3 2 3 5" xfId="9627" xr:uid="{00000000-0005-0000-0000-00009C250000}"/>
    <cellStyle name="Normal 15 2 2 3 2 3 5 2" xfId="9628" xr:uid="{00000000-0005-0000-0000-00009D250000}"/>
    <cellStyle name="Normal 15 2 2 3 2 3 6" xfId="9629" xr:uid="{00000000-0005-0000-0000-00009E250000}"/>
    <cellStyle name="Normal 15 2 2 3 2 3 6 2" xfId="9630" xr:uid="{00000000-0005-0000-0000-00009F250000}"/>
    <cellStyle name="Normal 15 2 2 3 2 3 7" xfId="9631" xr:uid="{00000000-0005-0000-0000-0000A0250000}"/>
    <cellStyle name="Normal 15 2 2 3 2 4" xfId="9632" xr:uid="{00000000-0005-0000-0000-0000A1250000}"/>
    <cellStyle name="Normal 15 2 2 3 2 4 2" xfId="9633" xr:uid="{00000000-0005-0000-0000-0000A2250000}"/>
    <cellStyle name="Normal 15 2 2 3 2 4 2 2" xfId="9634" xr:uid="{00000000-0005-0000-0000-0000A3250000}"/>
    <cellStyle name="Normal 15 2 2 3 2 4 3" xfId="9635" xr:uid="{00000000-0005-0000-0000-0000A4250000}"/>
    <cellStyle name="Normal 15 2 2 3 2 5" xfId="9636" xr:uid="{00000000-0005-0000-0000-0000A5250000}"/>
    <cellStyle name="Normal 15 2 2 3 2 5 2" xfId="9637" xr:uid="{00000000-0005-0000-0000-0000A6250000}"/>
    <cellStyle name="Normal 15 2 2 3 2 5 2 2" xfId="9638" xr:uid="{00000000-0005-0000-0000-0000A7250000}"/>
    <cellStyle name="Normal 15 2 2 3 2 5 3" xfId="9639" xr:uid="{00000000-0005-0000-0000-0000A8250000}"/>
    <cellStyle name="Normal 15 2 2 3 2 6" xfId="9640" xr:uid="{00000000-0005-0000-0000-0000A9250000}"/>
    <cellStyle name="Normal 15 2 2 3 2 6 2" xfId="9641" xr:uid="{00000000-0005-0000-0000-0000AA250000}"/>
    <cellStyle name="Normal 15 2 2 3 2 6 2 2" xfId="9642" xr:uid="{00000000-0005-0000-0000-0000AB250000}"/>
    <cellStyle name="Normal 15 2 2 3 2 6 3" xfId="9643" xr:uid="{00000000-0005-0000-0000-0000AC250000}"/>
    <cellStyle name="Normal 15 2 2 3 2 7" xfId="9644" xr:uid="{00000000-0005-0000-0000-0000AD250000}"/>
    <cellStyle name="Normal 15 2 2 3 2 7 2" xfId="9645" xr:uid="{00000000-0005-0000-0000-0000AE250000}"/>
    <cellStyle name="Normal 15 2 2 3 2 8" xfId="9646" xr:uid="{00000000-0005-0000-0000-0000AF250000}"/>
    <cellStyle name="Normal 15 2 2 3 2 8 2" xfId="9647" xr:uid="{00000000-0005-0000-0000-0000B0250000}"/>
    <cellStyle name="Normal 15 2 2 3 2 9" xfId="9648" xr:uid="{00000000-0005-0000-0000-0000B1250000}"/>
    <cellStyle name="Normal 15 2 2 3 3" xfId="9649" xr:uid="{00000000-0005-0000-0000-0000B2250000}"/>
    <cellStyle name="Normal 15 2 2 3 3 2" xfId="9650" xr:uid="{00000000-0005-0000-0000-0000B3250000}"/>
    <cellStyle name="Normal 15 2 2 3 3 2 2" xfId="9651" xr:uid="{00000000-0005-0000-0000-0000B4250000}"/>
    <cellStyle name="Normal 15 2 2 3 3 2 2 2" xfId="9652" xr:uid="{00000000-0005-0000-0000-0000B5250000}"/>
    <cellStyle name="Normal 15 2 2 3 3 2 2 2 2" xfId="9653" xr:uid="{00000000-0005-0000-0000-0000B6250000}"/>
    <cellStyle name="Normal 15 2 2 3 3 2 2 3" xfId="9654" xr:uid="{00000000-0005-0000-0000-0000B7250000}"/>
    <cellStyle name="Normal 15 2 2 3 3 2 3" xfId="9655" xr:uid="{00000000-0005-0000-0000-0000B8250000}"/>
    <cellStyle name="Normal 15 2 2 3 3 2 3 2" xfId="9656" xr:uid="{00000000-0005-0000-0000-0000B9250000}"/>
    <cellStyle name="Normal 15 2 2 3 3 2 3 2 2" xfId="9657" xr:uid="{00000000-0005-0000-0000-0000BA250000}"/>
    <cellStyle name="Normal 15 2 2 3 3 2 3 3" xfId="9658" xr:uid="{00000000-0005-0000-0000-0000BB250000}"/>
    <cellStyle name="Normal 15 2 2 3 3 2 4" xfId="9659" xr:uid="{00000000-0005-0000-0000-0000BC250000}"/>
    <cellStyle name="Normal 15 2 2 3 3 2 4 2" xfId="9660" xr:uid="{00000000-0005-0000-0000-0000BD250000}"/>
    <cellStyle name="Normal 15 2 2 3 3 2 4 2 2" xfId="9661" xr:uid="{00000000-0005-0000-0000-0000BE250000}"/>
    <cellStyle name="Normal 15 2 2 3 3 2 4 3" xfId="9662" xr:uid="{00000000-0005-0000-0000-0000BF250000}"/>
    <cellStyle name="Normal 15 2 2 3 3 2 5" xfId="9663" xr:uid="{00000000-0005-0000-0000-0000C0250000}"/>
    <cellStyle name="Normal 15 2 2 3 3 2 5 2" xfId="9664" xr:uid="{00000000-0005-0000-0000-0000C1250000}"/>
    <cellStyle name="Normal 15 2 2 3 3 2 6" xfId="9665" xr:uid="{00000000-0005-0000-0000-0000C2250000}"/>
    <cellStyle name="Normal 15 2 2 3 3 2 6 2" xfId="9666" xr:uid="{00000000-0005-0000-0000-0000C3250000}"/>
    <cellStyle name="Normal 15 2 2 3 3 2 7" xfId="9667" xr:uid="{00000000-0005-0000-0000-0000C4250000}"/>
    <cellStyle name="Normal 15 2 2 3 3 3" xfId="9668" xr:uid="{00000000-0005-0000-0000-0000C5250000}"/>
    <cellStyle name="Normal 15 2 2 3 3 3 2" xfId="9669" xr:uid="{00000000-0005-0000-0000-0000C6250000}"/>
    <cellStyle name="Normal 15 2 2 3 3 3 2 2" xfId="9670" xr:uid="{00000000-0005-0000-0000-0000C7250000}"/>
    <cellStyle name="Normal 15 2 2 3 3 3 3" xfId="9671" xr:uid="{00000000-0005-0000-0000-0000C8250000}"/>
    <cellStyle name="Normal 15 2 2 3 3 4" xfId="9672" xr:uid="{00000000-0005-0000-0000-0000C9250000}"/>
    <cellStyle name="Normal 15 2 2 3 3 4 2" xfId="9673" xr:uid="{00000000-0005-0000-0000-0000CA250000}"/>
    <cellStyle name="Normal 15 2 2 3 3 4 2 2" xfId="9674" xr:uid="{00000000-0005-0000-0000-0000CB250000}"/>
    <cellStyle name="Normal 15 2 2 3 3 4 3" xfId="9675" xr:uid="{00000000-0005-0000-0000-0000CC250000}"/>
    <cellStyle name="Normal 15 2 2 3 3 5" xfId="9676" xr:uid="{00000000-0005-0000-0000-0000CD250000}"/>
    <cellStyle name="Normal 15 2 2 3 3 5 2" xfId="9677" xr:uid="{00000000-0005-0000-0000-0000CE250000}"/>
    <cellStyle name="Normal 15 2 2 3 3 5 2 2" xfId="9678" xr:uid="{00000000-0005-0000-0000-0000CF250000}"/>
    <cellStyle name="Normal 15 2 2 3 3 5 3" xfId="9679" xr:uid="{00000000-0005-0000-0000-0000D0250000}"/>
    <cellStyle name="Normal 15 2 2 3 3 6" xfId="9680" xr:uid="{00000000-0005-0000-0000-0000D1250000}"/>
    <cellStyle name="Normal 15 2 2 3 3 6 2" xfId="9681" xr:uid="{00000000-0005-0000-0000-0000D2250000}"/>
    <cellStyle name="Normal 15 2 2 3 3 7" xfId="9682" xr:uid="{00000000-0005-0000-0000-0000D3250000}"/>
    <cellStyle name="Normal 15 2 2 3 3 7 2" xfId="9683" xr:uid="{00000000-0005-0000-0000-0000D4250000}"/>
    <cellStyle name="Normal 15 2 2 3 3 8" xfId="9684" xr:uid="{00000000-0005-0000-0000-0000D5250000}"/>
    <cellStyle name="Normal 15 2 2 3 4" xfId="9685" xr:uid="{00000000-0005-0000-0000-0000D6250000}"/>
    <cellStyle name="Normal 15 2 2 3 4 2" xfId="9686" xr:uid="{00000000-0005-0000-0000-0000D7250000}"/>
    <cellStyle name="Normal 15 2 2 3 4 2 2" xfId="9687" xr:uid="{00000000-0005-0000-0000-0000D8250000}"/>
    <cellStyle name="Normal 15 2 2 3 4 2 2 2" xfId="9688" xr:uid="{00000000-0005-0000-0000-0000D9250000}"/>
    <cellStyle name="Normal 15 2 2 3 4 2 3" xfId="9689" xr:uid="{00000000-0005-0000-0000-0000DA250000}"/>
    <cellStyle name="Normal 15 2 2 3 4 3" xfId="9690" xr:uid="{00000000-0005-0000-0000-0000DB250000}"/>
    <cellStyle name="Normal 15 2 2 3 4 3 2" xfId="9691" xr:uid="{00000000-0005-0000-0000-0000DC250000}"/>
    <cellStyle name="Normal 15 2 2 3 4 3 2 2" xfId="9692" xr:uid="{00000000-0005-0000-0000-0000DD250000}"/>
    <cellStyle name="Normal 15 2 2 3 4 3 3" xfId="9693" xr:uid="{00000000-0005-0000-0000-0000DE250000}"/>
    <cellStyle name="Normal 15 2 2 3 4 4" xfId="9694" xr:uid="{00000000-0005-0000-0000-0000DF250000}"/>
    <cellStyle name="Normal 15 2 2 3 4 4 2" xfId="9695" xr:uid="{00000000-0005-0000-0000-0000E0250000}"/>
    <cellStyle name="Normal 15 2 2 3 4 4 2 2" xfId="9696" xr:uid="{00000000-0005-0000-0000-0000E1250000}"/>
    <cellStyle name="Normal 15 2 2 3 4 4 3" xfId="9697" xr:uid="{00000000-0005-0000-0000-0000E2250000}"/>
    <cellStyle name="Normal 15 2 2 3 4 5" xfId="9698" xr:uid="{00000000-0005-0000-0000-0000E3250000}"/>
    <cellStyle name="Normal 15 2 2 3 4 5 2" xfId="9699" xr:uid="{00000000-0005-0000-0000-0000E4250000}"/>
    <cellStyle name="Normal 15 2 2 3 4 6" xfId="9700" xr:uid="{00000000-0005-0000-0000-0000E5250000}"/>
    <cellStyle name="Normal 15 2 2 3 4 6 2" xfId="9701" xr:uid="{00000000-0005-0000-0000-0000E6250000}"/>
    <cellStyle name="Normal 15 2 2 3 4 7" xfId="9702" xr:uid="{00000000-0005-0000-0000-0000E7250000}"/>
    <cellStyle name="Normal 15 2 2 3 5" xfId="9703" xr:uid="{00000000-0005-0000-0000-0000E8250000}"/>
    <cellStyle name="Normal 15 2 2 3 5 2" xfId="9704" xr:uid="{00000000-0005-0000-0000-0000E9250000}"/>
    <cellStyle name="Normal 15 2 2 3 5 2 2" xfId="9705" xr:uid="{00000000-0005-0000-0000-0000EA250000}"/>
    <cellStyle name="Normal 15 2 2 3 5 2 2 2" xfId="9706" xr:uid="{00000000-0005-0000-0000-0000EB250000}"/>
    <cellStyle name="Normal 15 2 2 3 5 2 3" xfId="9707" xr:uid="{00000000-0005-0000-0000-0000EC250000}"/>
    <cellStyle name="Normal 15 2 2 3 5 3" xfId="9708" xr:uid="{00000000-0005-0000-0000-0000ED250000}"/>
    <cellStyle name="Normal 15 2 2 3 5 3 2" xfId="9709" xr:uid="{00000000-0005-0000-0000-0000EE250000}"/>
    <cellStyle name="Normal 15 2 2 3 5 3 2 2" xfId="9710" xr:uid="{00000000-0005-0000-0000-0000EF250000}"/>
    <cellStyle name="Normal 15 2 2 3 5 3 3" xfId="9711" xr:uid="{00000000-0005-0000-0000-0000F0250000}"/>
    <cellStyle name="Normal 15 2 2 3 5 4" xfId="9712" xr:uid="{00000000-0005-0000-0000-0000F1250000}"/>
    <cellStyle name="Normal 15 2 2 3 5 4 2" xfId="9713" xr:uid="{00000000-0005-0000-0000-0000F2250000}"/>
    <cellStyle name="Normal 15 2 2 3 5 4 2 2" xfId="9714" xr:uid="{00000000-0005-0000-0000-0000F3250000}"/>
    <cellStyle name="Normal 15 2 2 3 5 4 3" xfId="9715" xr:uid="{00000000-0005-0000-0000-0000F4250000}"/>
    <cellStyle name="Normal 15 2 2 3 5 5" xfId="9716" xr:uid="{00000000-0005-0000-0000-0000F5250000}"/>
    <cellStyle name="Normal 15 2 2 3 5 5 2" xfId="9717" xr:uid="{00000000-0005-0000-0000-0000F6250000}"/>
    <cellStyle name="Normal 15 2 2 3 5 6" xfId="9718" xr:uid="{00000000-0005-0000-0000-0000F7250000}"/>
    <cellStyle name="Normal 15 2 2 3 5 6 2" xfId="9719" xr:uid="{00000000-0005-0000-0000-0000F8250000}"/>
    <cellStyle name="Normal 15 2 2 3 5 7" xfId="9720" xr:uid="{00000000-0005-0000-0000-0000F9250000}"/>
    <cellStyle name="Normal 15 2 2 3 6" xfId="9721" xr:uid="{00000000-0005-0000-0000-0000FA250000}"/>
    <cellStyle name="Normal 15 2 2 3 6 2" xfId="9722" xr:uid="{00000000-0005-0000-0000-0000FB250000}"/>
    <cellStyle name="Normal 15 2 2 3 6 2 2" xfId="9723" xr:uid="{00000000-0005-0000-0000-0000FC250000}"/>
    <cellStyle name="Normal 15 2 2 3 6 3" xfId="9724" xr:uid="{00000000-0005-0000-0000-0000FD250000}"/>
    <cellStyle name="Normal 15 2 2 3 7" xfId="9725" xr:uid="{00000000-0005-0000-0000-0000FE250000}"/>
    <cellStyle name="Normal 15 2 2 3 7 2" xfId="9726" xr:uid="{00000000-0005-0000-0000-0000FF250000}"/>
    <cellStyle name="Normal 15 2 2 3 7 2 2" xfId="9727" xr:uid="{00000000-0005-0000-0000-000000260000}"/>
    <cellStyle name="Normal 15 2 2 3 7 3" xfId="9728" xr:uid="{00000000-0005-0000-0000-000001260000}"/>
    <cellStyle name="Normal 15 2 2 3 8" xfId="9729" xr:uid="{00000000-0005-0000-0000-000002260000}"/>
    <cellStyle name="Normal 15 2 2 3 8 2" xfId="9730" xr:uid="{00000000-0005-0000-0000-000003260000}"/>
    <cellStyle name="Normal 15 2 2 3 8 2 2" xfId="9731" xr:uid="{00000000-0005-0000-0000-000004260000}"/>
    <cellStyle name="Normal 15 2 2 3 8 3" xfId="9732" xr:uid="{00000000-0005-0000-0000-000005260000}"/>
    <cellStyle name="Normal 15 2 2 3 9" xfId="9733" xr:uid="{00000000-0005-0000-0000-000006260000}"/>
    <cellStyle name="Normal 15 2 2 3 9 2" xfId="9734" xr:uid="{00000000-0005-0000-0000-000007260000}"/>
    <cellStyle name="Normal 15 2 2 4" xfId="9735" xr:uid="{00000000-0005-0000-0000-000008260000}"/>
    <cellStyle name="Normal 15 2 2 4 2" xfId="9736" xr:uid="{00000000-0005-0000-0000-000009260000}"/>
    <cellStyle name="Normal 15 2 2 4 2 2" xfId="9737" xr:uid="{00000000-0005-0000-0000-00000A260000}"/>
    <cellStyle name="Normal 15 2 2 4 2 2 2" xfId="9738" xr:uid="{00000000-0005-0000-0000-00000B260000}"/>
    <cellStyle name="Normal 15 2 2 4 2 2 2 2" xfId="9739" xr:uid="{00000000-0005-0000-0000-00000C260000}"/>
    <cellStyle name="Normal 15 2 2 4 2 2 3" xfId="9740" xr:uid="{00000000-0005-0000-0000-00000D260000}"/>
    <cellStyle name="Normal 15 2 2 4 2 3" xfId="9741" xr:uid="{00000000-0005-0000-0000-00000E260000}"/>
    <cellStyle name="Normal 15 2 2 4 2 3 2" xfId="9742" xr:uid="{00000000-0005-0000-0000-00000F260000}"/>
    <cellStyle name="Normal 15 2 2 4 2 3 2 2" xfId="9743" xr:uid="{00000000-0005-0000-0000-000010260000}"/>
    <cellStyle name="Normal 15 2 2 4 2 3 3" xfId="9744" xr:uid="{00000000-0005-0000-0000-000011260000}"/>
    <cellStyle name="Normal 15 2 2 4 2 4" xfId="9745" xr:uid="{00000000-0005-0000-0000-000012260000}"/>
    <cellStyle name="Normal 15 2 2 4 2 4 2" xfId="9746" xr:uid="{00000000-0005-0000-0000-000013260000}"/>
    <cellStyle name="Normal 15 2 2 4 2 4 2 2" xfId="9747" xr:uid="{00000000-0005-0000-0000-000014260000}"/>
    <cellStyle name="Normal 15 2 2 4 2 4 3" xfId="9748" xr:uid="{00000000-0005-0000-0000-000015260000}"/>
    <cellStyle name="Normal 15 2 2 4 2 5" xfId="9749" xr:uid="{00000000-0005-0000-0000-000016260000}"/>
    <cellStyle name="Normal 15 2 2 4 2 5 2" xfId="9750" xr:uid="{00000000-0005-0000-0000-000017260000}"/>
    <cellStyle name="Normal 15 2 2 4 2 6" xfId="9751" xr:uid="{00000000-0005-0000-0000-000018260000}"/>
    <cellStyle name="Normal 15 2 2 4 2 6 2" xfId="9752" xr:uid="{00000000-0005-0000-0000-000019260000}"/>
    <cellStyle name="Normal 15 2 2 4 2 7" xfId="9753" xr:uid="{00000000-0005-0000-0000-00001A260000}"/>
    <cellStyle name="Normal 15 2 2 4 3" xfId="9754" xr:uid="{00000000-0005-0000-0000-00001B260000}"/>
    <cellStyle name="Normal 15 2 2 4 3 2" xfId="9755" xr:uid="{00000000-0005-0000-0000-00001C260000}"/>
    <cellStyle name="Normal 15 2 2 4 3 2 2" xfId="9756" xr:uid="{00000000-0005-0000-0000-00001D260000}"/>
    <cellStyle name="Normal 15 2 2 4 3 2 2 2" xfId="9757" xr:uid="{00000000-0005-0000-0000-00001E260000}"/>
    <cellStyle name="Normal 15 2 2 4 3 2 3" xfId="9758" xr:uid="{00000000-0005-0000-0000-00001F260000}"/>
    <cellStyle name="Normal 15 2 2 4 3 3" xfId="9759" xr:uid="{00000000-0005-0000-0000-000020260000}"/>
    <cellStyle name="Normal 15 2 2 4 3 3 2" xfId="9760" xr:uid="{00000000-0005-0000-0000-000021260000}"/>
    <cellStyle name="Normal 15 2 2 4 3 3 2 2" xfId="9761" xr:uid="{00000000-0005-0000-0000-000022260000}"/>
    <cellStyle name="Normal 15 2 2 4 3 3 3" xfId="9762" xr:uid="{00000000-0005-0000-0000-000023260000}"/>
    <cellStyle name="Normal 15 2 2 4 3 4" xfId="9763" xr:uid="{00000000-0005-0000-0000-000024260000}"/>
    <cellStyle name="Normal 15 2 2 4 3 4 2" xfId="9764" xr:uid="{00000000-0005-0000-0000-000025260000}"/>
    <cellStyle name="Normal 15 2 2 4 3 4 2 2" xfId="9765" xr:uid="{00000000-0005-0000-0000-000026260000}"/>
    <cellStyle name="Normal 15 2 2 4 3 4 3" xfId="9766" xr:uid="{00000000-0005-0000-0000-000027260000}"/>
    <cellStyle name="Normal 15 2 2 4 3 5" xfId="9767" xr:uid="{00000000-0005-0000-0000-000028260000}"/>
    <cellStyle name="Normal 15 2 2 4 3 5 2" xfId="9768" xr:uid="{00000000-0005-0000-0000-000029260000}"/>
    <cellStyle name="Normal 15 2 2 4 3 6" xfId="9769" xr:uid="{00000000-0005-0000-0000-00002A260000}"/>
    <cellStyle name="Normal 15 2 2 4 3 6 2" xfId="9770" xr:uid="{00000000-0005-0000-0000-00002B260000}"/>
    <cellStyle name="Normal 15 2 2 4 3 7" xfId="9771" xr:uid="{00000000-0005-0000-0000-00002C260000}"/>
    <cellStyle name="Normal 15 2 2 4 4" xfId="9772" xr:uid="{00000000-0005-0000-0000-00002D260000}"/>
    <cellStyle name="Normal 15 2 2 4 4 2" xfId="9773" xr:uid="{00000000-0005-0000-0000-00002E260000}"/>
    <cellStyle name="Normal 15 2 2 4 4 2 2" xfId="9774" xr:uid="{00000000-0005-0000-0000-00002F260000}"/>
    <cellStyle name="Normal 15 2 2 4 4 3" xfId="9775" xr:uid="{00000000-0005-0000-0000-000030260000}"/>
    <cellStyle name="Normal 15 2 2 4 5" xfId="9776" xr:uid="{00000000-0005-0000-0000-000031260000}"/>
    <cellStyle name="Normal 15 2 2 4 5 2" xfId="9777" xr:uid="{00000000-0005-0000-0000-000032260000}"/>
    <cellStyle name="Normal 15 2 2 4 5 2 2" xfId="9778" xr:uid="{00000000-0005-0000-0000-000033260000}"/>
    <cellStyle name="Normal 15 2 2 4 5 3" xfId="9779" xr:uid="{00000000-0005-0000-0000-000034260000}"/>
    <cellStyle name="Normal 15 2 2 4 6" xfId="9780" xr:uid="{00000000-0005-0000-0000-000035260000}"/>
    <cellStyle name="Normal 15 2 2 4 6 2" xfId="9781" xr:uid="{00000000-0005-0000-0000-000036260000}"/>
    <cellStyle name="Normal 15 2 2 4 6 2 2" xfId="9782" xr:uid="{00000000-0005-0000-0000-000037260000}"/>
    <cellStyle name="Normal 15 2 2 4 6 3" xfId="9783" xr:uid="{00000000-0005-0000-0000-000038260000}"/>
    <cellStyle name="Normal 15 2 2 4 7" xfId="9784" xr:uid="{00000000-0005-0000-0000-000039260000}"/>
    <cellStyle name="Normal 15 2 2 4 7 2" xfId="9785" xr:uid="{00000000-0005-0000-0000-00003A260000}"/>
    <cellStyle name="Normal 15 2 2 4 8" xfId="9786" xr:uid="{00000000-0005-0000-0000-00003B260000}"/>
    <cellStyle name="Normal 15 2 2 4 8 2" xfId="9787" xr:uid="{00000000-0005-0000-0000-00003C260000}"/>
    <cellStyle name="Normal 15 2 2 4 9" xfId="9788" xr:uid="{00000000-0005-0000-0000-00003D260000}"/>
    <cellStyle name="Normal 15 2 2 5" xfId="9789" xr:uid="{00000000-0005-0000-0000-00003E260000}"/>
    <cellStyle name="Normal 15 2 2 5 2" xfId="9790" xr:uid="{00000000-0005-0000-0000-00003F260000}"/>
    <cellStyle name="Normal 15 2 2 5 2 2" xfId="9791" xr:uid="{00000000-0005-0000-0000-000040260000}"/>
    <cellStyle name="Normal 15 2 2 5 2 2 2" xfId="9792" xr:uid="{00000000-0005-0000-0000-000041260000}"/>
    <cellStyle name="Normal 15 2 2 5 2 3" xfId="9793" xr:uid="{00000000-0005-0000-0000-000042260000}"/>
    <cellStyle name="Normal 15 2 2 5 3" xfId="9794" xr:uid="{00000000-0005-0000-0000-000043260000}"/>
    <cellStyle name="Normal 15 2 2 5 3 2" xfId="9795" xr:uid="{00000000-0005-0000-0000-000044260000}"/>
    <cellStyle name="Normal 15 2 2 5 3 2 2" xfId="9796" xr:uid="{00000000-0005-0000-0000-000045260000}"/>
    <cellStyle name="Normal 15 2 2 5 3 3" xfId="9797" xr:uid="{00000000-0005-0000-0000-000046260000}"/>
    <cellStyle name="Normal 15 2 2 5 4" xfId="9798" xr:uid="{00000000-0005-0000-0000-000047260000}"/>
    <cellStyle name="Normal 15 2 2 5 4 2" xfId="9799" xr:uid="{00000000-0005-0000-0000-000048260000}"/>
    <cellStyle name="Normal 15 2 2 5 4 2 2" xfId="9800" xr:uid="{00000000-0005-0000-0000-000049260000}"/>
    <cellStyle name="Normal 15 2 2 5 4 3" xfId="9801" xr:uid="{00000000-0005-0000-0000-00004A260000}"/>
    <cellStyle name="Normal 15 2 2 5 5" xfId="9802" xr:uid="{00000000-0005-0000-0000-00004B260000}"/>
    <cellStyle name="Normal 15 2 2 5 5 2" xfId="9803" xr:uid="{00000000-0005-0000-0000-00004C260000}"/>
    <cellStyle name="Normal 15 2 2 5 6" xfId="9804" xr:uid="{00000000-0005-0000-0000-00004D260000}"/>
    <cellStyle name="Normal 15 2 2 5 6 2" xfId="9805" xr:uid="{00000000-0005-0000-0000-00004E260000}"/>
    <cellStyle name="Normal 15 2 2 5 7" xfId="9806" xr:uid="{00000000-0005-0000-0000-00004F260000}"/>
    <cellStyle name="Normal 15 2 2 6" xfId="9807" xr:uid="{00000000-0005-0000-0000-000050260000}"/>
    <cellStyle name="Normal 15 2 2 6 2" xfId="9808" xr:uid="{00000000-0005-0000-0000-000051260000}"/>
    <cellStyle name="Normal 15 2 2 6 2 2" xfId="9809" xr:uid="{00000000-0005-0000-0000-000052260000}"/>
    <cellStyle name="Normal 15 2 2 6 2 2 2" xfId="9810" xr:uid="{00000000-0005-0000-0000-000053260000}"/>
    <cellStyle name="Normal 15 2 2 6 2 3" xfId="9811" xr:uid="{00000000-0005-0000-0000-000054260000}"/>
    <cellStyle name="Normal 15 2 2 6 3" xfId="9812" xr:uid="{00000000-0005-0000-0000-000055260000}"/>
    <cellStyle name="Normal 15 2 2 6 3 2" xfId="9813" xr:uid="{00000000-0005-0000-0000-000056260000}"/>
    <cellStyle name="Normal 15 2 2 6 3 2 2" xfId="9814" xr:uid="{00000000-0005-0000-0000-000057260000}"/>
    <cellStyle name="Normal 15 2 2 6 3 3" xfId="9815" xr:uid="{00000000-0005-0000-0000-000058260000}"/>
    <cellStyle name="Normal 15 2 2 6 4" xfId="9816" xr:uid="{00000000-0005-0000-0000-000059260000}"/>
    <cellStyle name="Normal 15 2 2 6 4 2" xfId="9817" xr:uid="{00000000-0005-0000-0000-00005A260000}"/>
    <cellStyle name="Normal 15 2 2 6 4 2 2" xfId="9818" xr:uid="{00000000-0005-0000-0000-00005B260000}"/>
    <cellStyle name="Normal 15 2 2 6 4 3" xfId="9819" xr:uid="{00000000-0005-0000-0000-00005C260000}"/>
    <cellStyle name="Normal 15 2 2 6 5" xfId="9820" xr:uid="{00000000-0005-0000-0000-00005D260000}"/>
    <cellStyle name="Normal 15 2 2 6 5 2" xfId="9821" xr:uid="{00000000-0005-0000-0000-00005E260000}"/>
    <cellStyle name="Normal 15 2 2 6 6" xfId="9822" xr:uid="{00000000-0005-0000-0000-00005F260000}"/>
    <cellStyle name="Normal 15 2 2 6 6 2" xfId="9823" xr:uid="{00000000-0005-0000-0000-000060260000}"/>
    <cellStyle name="Normal 15 2 2 6 7" xfId="9824" xr:uid="{00000000-0005-0000-0000-000061260000}"/>
    <cellStyle name="Normal 15 2 2 7" xfId="9825" xr:uid="{00000000-0005-0000-0000-000062260000}"/>
    <cellStyle name="Normal 15 2 2 7 2" xfId="9826" xr:uid="{00000000-0005-0000-0000-000063260000}"/>
    <cellStyle name="Normal 15 2 2 7 2 2" xfId="9827" xr:uid="{00000000-0005-0000-0000-000064260000}"/>
    <cellStyle name="Normal 15 2 2 7 3" xfId="9828" xr:uid="{00000000-0005-0000-0000-000065260000}"/>
    <cellStyle name="Normal 15 2 2 8" xfId="9829" xr:uid="{00000000-0005-0000-0000-000066260000}"/>
    <cellStyle name="Normal 15 2 2 8 2" xfId="9830" xr:uid="{00000000-0005-0000-0000-000067260000}"/>
    <cellStyle name="Normal 15 2 2 8 2 2" xfId="9831" xr:uid="{00000000-0005-0000-0000-000068260000}"/>
    <cellStyle name="Normal 15 2 2 8 3" xfId="9832" xr:uid="{00000000-0005-0000-0000-000069260000}"/>
    <cellStyle name="Normal 15 2 2 9" xfId="9833" xr:uid="{00000000-0005-0000-0000-00006A260000}"/>
    <cellStyle name="Normal 15 2 2 9 2" xfId="9834" xr:uid="{00000000-0005-0000-0000-00006B260000}"/>
    <cellStyle name="Normal 15 2 2 9 2 2" xfId="9835" xr:uid="{00000000-0005-0000-0000-00006C260000}"/>
    <cellStyle name="Normal 15 2 2 9 3" xfId="9836" xr:uid="{00000000-0005-0000-0000-00006D260000}"/>
    <cellStyle name="Normal 15 2 2_Confidential Information" xfId="9837" xr:uid="{00000000-0005-0000-0000-00006E260000}"/>
    <cellStyle name="Normal 15 2 3" xfId="9838" xr:uid="{00000000-0005-0000-0000-00006F260000}"/>
    <cellStyle name="Normal 15 2 3 10" xfId="9839" xr:uid="{00000000-0005-0000-0000-000070260000}"/>
    <cellStyle name="Normal 15 2 3 10 2" xfId="9840" xr:uid="{00000000-0005-0000-0000-000071260000}"/>
    <cellStyle name="Normal 15 2 3 10 2 2" xfId="9841" xr:uid="{00000000-0005-0000-0000-000072260000}"/>
    <cellStyle name="Normal 15 2 3 10 3" xfId="9842" xr:uid="{00000000-0005-0000-0000-000073260000}"/>
    <cellStyle name="Normal 15 2 3 11" xfId="9843" xr:uid="{00000000-0005-0000-0000-000074260000}"/>
    <cellStyle name="Normal 15 2 3 11 2" xfId="9844" xr:uid="{00000000-0005-0000-0000-000075260000}"/>
    <cellStyle name="Normal 15 2 3 12" xfId="9845" xr:uid="{00000000-0005-0000-0000-000076260000}"/>
    <cellStyle name="Normal 15 2 3 12 2" xfId="9846" xr:uid="{00000000-0005-0000-0000-000077260000}"/>
    <cellStyle name="Normal 15 2 3 13" xfId="9847" xr:uid="{00000000-0005-0000-0000-000078260000}"/>
    <cellStyle name="Normal 15 2 3 2" xfId="9848" xr:uid="{00000000-0005-0000-0000-000079260000}"/>
    <cellStyle name="Normal 15 2 3 2 10" xfId="9849" xr:uid="{00000000-0005-0000-0000-00007A260000}"/>
    <cellStyle name="Normal 15 2 3 2 10 2" xfId="9850" xr:uid="{00000000-0005-0000-0000-00007B260000}"/>
    <cellStyle name="Normal 15 2 3 2 11" xfId="9851" xr:uid="{00000000-0005-0000-0000-00007C260000}"/>
    <cellStyle name="Normal 15 2 3 2 2" xfId="9852" xr:uid="{00000000-0005-0000-0000-00007D260000}"/>
    <cellStyle name="Normal 15 2 3 2 2 2" xfId="9853" xr:uid="{00000000-0005-0000-0000-00007E260000}"/>
    <cellStyle name="Normal 15 2 3 2 2 2 2" xfId="9854" xr:uid="{00000000-0005-0000-0000-00007F260000}"/>
    <cellStyle name="Normal 15 2 3 2 2 2 2 2" xfId="9855" xr:uid="{00000000-0005-0000-0000-000080260000}"/>
    <cellStyle name="Normal 15 2 3 2 2 2 2 2 2" xfId="9856" xr:uid="{00000000-0005-0000-0000-000081260000}"/>
    <cellStyle name="Normal 15 2 3 2 2 2 2 3" xfId="9857" xr:uid="{00000000-0005-0000-0000-000082260000}"/>
    <cellStyle name="Normal 15 2 3 2 2 2 3" xfId="9858" xr:uid="{00000000-0005-0000-0000-000083260000}"/>
    <cellStyle name="Normal 15 2 3 2 2 2 3 2" xfId="9859" xr:uid="{00000000-0005-0000-0000-000084260000}"/>
    <cellStyle name="Normal 15 2 3 2 2 2 3 2 2" xfId="9860" xr:uid="{00000000-0005-0000-0000-000085260000}"/>
    <cellStyle name="Normal 15 2 3 2 2 2 3 3" xfId="9861" xr:uid="{00000000-0005-0000-0000-000086260000}"/>
    <cellStyle name="Normal 15 2 3 2 2 2 4" xfId="9862" xr:uid="{00000000-0005-0000-0000-000087260000}"/>
    <cellStyle name="Normal 15 2 3 2 2 2 4 2" xfId="9863" xr:uid="{00000000-0005-0000-0000-000088260000}"/>
    <cellStyle name="Normal 15 2 3 2 2 2 4 2 2" xfId="9864" xr:uid="{00000000-0005-0000-0000-000089260000}"/>
    <cellStyle name="Normal 15 2 3 2 2 2 4 3" xfId="9865" xr:uid="{00000000-0005-0000-0000-00008A260000}"/>
    <cellStyle name="Normal 15 2 3 2 2 2 5" xfId="9866" xr:uid="{00000000-0005-0000-0000-00008B260000}"/>
    <cellStyle name="Normal 15 2 3 2 2 2 5 2" xfId="9867" xr:uid="{00000000-0005-0000-0000-00008C260000}"/>
    <cellStyle name="Normal 15 2 3 2 2 2 6" xfId="9868" xr:uid="{00000000-0005-0000-0000-00008D260000}"/>
    <cellStyle name="Normal 15 2 3 2 2 2 6 2" xfId="9869" xr:uid="{00000000-0005-0000-0000-00008E260000}"/>
    <cellStyle name="Normal 15 2 3 2 2 2 7" xfId="9870" xr:uid="{00000000-0005-0000-0000-00008F260000}"/>
    <cellStyle name="Normal 15 2 3 2 2 3" xfId="9871" xr:uid="{00000000-0005-0000-0000-000090260000}"/>
    <cellStyle name="Normal 15 2 3 2 2 3 2" xfId="9872" xr:uid="{00000000-0005-0000-0000-000091260000}"/>
    <cellStyle name="Normal 15 2 3 2 2 3 2 2" xfId="9873" xr:uid="{00000000-0005-0000-0000-000092260000}"/>
    <cellStyle name="Normal 15 2 3 2 2 3 2 2 2" xfId="9874" xr:uid="{00000000-0005-0000-0000-000093260000}"/>
    <cellStyle name="Normal 15 2 3 2 2 3 2 3" xfId="9875" xr:uid="{00000000-0005-0000-0000-000094260000}"/>
    <cellStyle name="Normal 15 2 3 2 2 3 3" xfId="9876" xr:uid="{00000000-0005-0000-0000-000095260000}"/>
    <cellStyle name="Normal 15 2 3 2 2 3 3 2" xfId="9877" xr:uid="{00000000-0005-0000-0000-000096260000}"/>
    <cellStyle name="Normal 15 2 3 2 2 3 3 2 2" xfId="9878" xr:uid="{00000000-0005-0000-0000-000097260000}"/>
    <cellStyle name="Normal 15 2 3 2 2 3 3 3" xfId="9879" xr:uid="{00000000-0005-0000-0000-000098260000}"/>
    <cellStyle name="Normal 15 2 3 2 2 3 4" xfId="9880" xr:uid="{00000000-0005-0000-0000-000099260000}"/>
    <cellStyle name="Normal 15 2 3 2 2 3 4 2" xfId="9881" xr:uid="{00000000-0005-0000-0000-00009A260000}"/>
    <cellStyle name="Normal 15 2 3 2 2 3 4 2 2" xfId="9882" xr:uid="{00000000-0005-0000-0000-00009B260000}"/>
    <cellStyle name="Normal 15 2 3 2 2 3 4 3" xfId="9883" xr:uid="{00000000-0005-0000-0000-00009C260000}"/>
    <cellStyle name="Normal 15 2 3 2 2 3 5" xfId="9884" xr:uid="{00000000-0005-0000-0000-00009D260000}"/>
    <cellStyle name="Normal 15 2 3 2 2 3 5 2" xfId="9885" xr:uid="{00000000-0005-0000-0000-00009E260000}"/>
    <cellStyle name="Normal 15 2 3 2 2 3 6" xfId="9886" xr:uid="{00000000-0005-0000-0000-00009F260000}"/>
    <cellStyle name="Normal 15 2 3 2 2 3 6 2" xfId="9887" xr:uid="{00000000-0005-0000-0000-0000A0260000}"/>
    <cellStyle name="Normal 15 2 3 2 2 3 7" xfId="9888" xr:uid="{00000000-0005-0000-0000-0000A1260000}"/>
    <cellStyle name="Normal 15 2 3 2 2 4" xfId="9889" xr:uid="{00000000-0005-0000-0000-0000A2260000}"/>
    <cellStyle name="Normal 15 2 3 2 2 4 2" xfId="9890" xr:uid="{00000000-0005-0000-0000-0000A3260000}"/>
    <cellStyle name="Normal 15 2 3 2 2 4 2 2" xfId="9891" xr:uid="{00000000-0005-0000-0000-0000A4260000}"/>
    <cellStyle name="Normal 15 2 3 2 2 4 3" xfId="9892" xr:uid="{00000000-0005-0000-0000-0000A5260000}"/>
    <cellStyle name="Normal 15 2 3 2 2 5" xfId="9893" xr:uid="{00000000-0005-0000-0000-0000A6260000}"/>
    <cellStyle name="Normal 15 2 3 2 2 5 2" xfId="9894" xr:uid="{00000000-0005-0000-0000-0000A7260000}"/>
    <cellStyle name="Normal 15 2 3 2 2 5 2 2" xfId="9895" xr:uid="{00000000-0005-0000-0000-0000A8260000}"/>
    <cellStyle name="Normal 15 2 3 2 2 5 3" xfId="9896" xr:uid="{00000000-0005-0000-0000-0000A9260000}"/>
    <cellStyle name="Normal 15 2 3 2 2 6" xfId="9897" xr:uid="{00000000-0005-0000-0000-0000AA260000}"/>
    <cellStyle name="Normal 15 2 3 2 2 6 2" xfId="9898" xr:uid="{00000000-0005-0000-0000-0000AB260000}"/>
    <cellStyle name="Normal 15 2 3 2 2 6 2 2" xfId="9899" xr:uid="{00000000-0005-0000-0000-0000AC260000}"/>
    <cellStyle name="Normal 15 2 3 2 2 6 3" xfId="9900" xr:uid="{00000000-0005-0000-0000-0000AD260000}"/>
    <cellStyle name="Normal 15 2 3 2 2 7" xfId="9901" xr:uid="{00000000-0005-0000-0000-0000AE260000}"/>
    <cellStyle name="Normal 15 2 3 2 2 7 2" xfId="9902" xr:uid="{00000000-0005-0000-0000-0000AF260000}"/>
    <cellStyle name="Normal 15 2 3 2 2 8" xfId="9903" xr:uid="{00000000-0005-0000-0000-0000B0260000}"/>
    <cellStyle name="Normal 15 2 3 2 2 8 2" xfId="9904" xr:uid="{00000000-0005-0000-0000-0000B1260000}"/>
    <cellStyle name="Normal 15 2 3 2 2 9" xfId="9905" xr:uid="{00000000-0005-0000-0000-0000B2260000}"/>
    <cellStyle name="Normal 15 2 3 2 3" xfId="9906" xr:uid="{00000000-0005-0000-0000-0000B3260000}"/>
    <cellStyle name="Normal 15 2 3 2 3 2" xfId="9907" xr:uid="{00000000-0005-0000-0000-0000B4260000}"/>
    <cellStyle name="Normal 15 2 3 2 3 2 2" xfId="9908" xr:uid="{00000000-0005-0000-0000-0000B5260000}"/>
    <cellStyle name="Normal 15 2 3 2 3 2 2 2" xfId="9909" xr:uid="{00000000-0005-0000-0000-0000B6260000}"/>
    <cellStyle name="Normal 15 2 3 2 3 2 2 2 2" xfId="9910" xr:uid="{00000000-0005-0000-0000-0000B7260000}"/>
    <cellStyle name="Normal 15 2 3 2 3 2 2 3" xfId="9911" xr:uid="{00000000-0005-0000-0000-0000B8260000}"/>
    <cellStyle name="Normal 15 2 3 2 3 2 3" xfId="9912" xr:uid="{00000000-0005-0000-0000-0000B9260000}"/>
    <cellStyle name="Normal 15 2 3 2 3 2 3 2" xfId="9913" xr:uid="{00000000-0005-0000-0000-0000BA260000}"/>
    <cellStyle name="Normal 15 2 3 2 3 2 3 2 2" xfId="9914" xr:uid="{00000000-0005-0000-0000-0000BB260000}"/>
    <cellStyle name="Normal 15 2 3 2 3 2 3 3" xfId="9915" xr:uid="{00000000-0005-0000-0000-0000BC260000}"/>
    <cellStyle name="Normal 15 2 3 2 3 2 4" xfId="9916" xr:uid="{00000000-0005-0000-0000-0000BD260000}"/>
    <cellStyle name="Normal 15 2 3 2 3 2 4 2" xfId="9917" xr:uid="{00000000-0005-0000-0000-0000BE260000}"/>
    <cellStyle name="Normal 15 2 3 2 3 2 4 2 2" xfId="9918" xr:uid="{00000000-0005-0000-0000-0000BF260000}"/>
    <cellStyle name="Normal 15 2 3 2 3 2 4 3" xfId="9919" xr:uid="{00000000-0005-0000-0000-0000C0260000}"/>
    <cellStyle name="Normal 15 2 3 2 3 2 5" xfId="9920" xr:uid="{00000000-0005-0000-0000-0000C1260000}"/>
    <cellStyle name="Normal 15 2 3 2 3 2 5 2" xfId="9921" xr:uid="{00000000-0005-0000-0000-0000C2260000}"/>
    <cellStyle name="Normal 15 2 3 2 3 2 6" xfId="9922" xr:uid="{00000000-0005-0000-0000-0000C3260000}"/>
    <cellStyle name="Normal 15 2 3 2 3 2 6 2" xfId="9923" xr:uid="{00000000-0005-0000-0000-0000C4260000}"/>
    <cellStyle name="Normal 15 2 3 2 3 2 7" xfId="9924" xr:uid="{00000000-0005-0000-0000-0000C5260000}"/>
    <cellStyle name="Normal 15 2 3 2 3 3" xfId="9925" xr:uid="{00000000-0005-0000-0000-0000C6260000}"/>
    <cellStyle name="Normal 15 2 3 2 3 3 2" xfId="9926" xr:uid="{00000000-0005-0000-0000-0000C7260000}"/>
    <cellStyle name="Normal 15 2 3 2 3 3 2 2" xfId="9927" xr:uid="{00000000-0005-0000-0000-0000C8260000}"/>
    <cellStyle name="Normal 15 2 3 2 3 3 3" xfId="9928" xr:uid="{00000000-0005-0000-0000-0000C9260000}"/>
    <cellStyle name="Normal 15 2 3 2 3 4" xfId="9929" xr:uid="{00000000-0005-0000-0000-0000CA260000}"/>
    <cellStyle name="Normal 15 2 3 2 3 4 2" xfId="9930" xr:uid="{00000000-0005-0000-0000-0000CB260000}"/>
    <cellStyle name="Normal 15 2 3 2 3 4 2 2" xfId="9931" xr:uid="{00000000-0005-0000-0000-0000CC260000}"/>
    <cellStyle name="Normal 15 2 3 2 3 4 3" xfId="9932" xr:uid="{00000000-0005-0000-0000-0000CD260000}"/>
    <cellStyle name="Normal 15 2 3 2 3 5" xfId="9933" xr:uid="{00000000-0005-0000-0000-0000CE260000}"/>
    <cellStyle name="Normal 15 2 3 2 3 5 2" xfId="9934" xr:uid="{00000000-0005-0000-0000-0000CF260000}"/>
    <cellStyle name="Normal 15 2 3 2 3 5 2 2" xfId="9935" xr:uid="{00000000-0005-0000-0000-0000D0260000}"/>
    <cellStyle name="Normal 15 2 3 2 3 5 3" xfId="9936" xr:uid="{00000000-0005-0000-0000-0000D1260000}"/>
    <cellStyle name="Normal 15 2 3 2 3 6" xfId="9937" xr:uid="{00000000-0005-0000-0000-0000D2260000}"/>
    <cellStyle name="Normal 15 2 3 2 3 6 2" xfId="9938" xr:uid="{00000000-0005-0000-0000-0000D3260000}"/>
    <cellStyle name="Normal 15 2 3 2 3 7" xfId="9939" xr:uid="{00000000-0005-0000-0000-0000D4260000}"/>
    <cellStyle name="Normal 15 2 3 2 3 7 2" xfId="9940" xr:uid="{00000000-0005-0000-0000-0000D5260000}"/>
    <cellStyle name="Normal 15 2 3 2 3 8" xfId="9941" xr:uid="{00000000-0005-0000-0000-0000D6260000}"/>
    <cellStyle name="Normal 15 2 3 2 4" xfId="9942" xr:uid="{00000000-0005-0000-0000-0000D7260000}"/>
    <cellStyle name="Normal 15 2 3 2 4 2" xfId="9943" xr:uid="{00000000-0005-0000-0000-0000D8260000}"/>
    <cellStyle name="Normal 15 2 3 2 4 2 2" xfId="9944" xr:uid="{00000000-0005-0000-0000-0000D9260000}"/>
    <cellStyle name="Normal 15 2 3 2 4 2 2 2" xfId="9945" xr:uid="{00000000-0005-0000-0000-0000DA260000}"/>
    <cellStyle name="Normal 15 2 3 2 4 2 3" xfId="9946" xr:uid="{00000000-0005-0000-0000-0000DB260000}"/>
    <cellStyle name="Normal 15 2 3 2 4 3" xfId="9947" xr:uid="{00000000-0005-0000-0000-0000DC260000}"/>
    <cellStyle name="Normal 15 2 3 2 4 3 2" xfId="9948" xr:uid="{00000000-0005-0000-0000-0000DD260000}"/>
    <cellStyle name="Normal 15 2 3 2 4 3 2 2" xfId="9949" xr:uid="{00000000-0005-0000-0000-0000DE260000}"/>
    <cellStyle name="Normal 15 2 3 2 4 3 3" xfId="9950" xr:uid="{00000000-0005-0000-0000-0000DF260000}"/>
    <cellStyle name="Normal 15 2 3 2 4 4" xfId="9951" xr:uid="{00000000-0005-0000-0000-0000E0260000}"/>
    <cellStyle name="Normal 15 2 3 2 4 4 2" xfId="9952" xr:uid="{00000000-0005-0000-0000-0000E1260000}"/>
    <cellStyle name="Normal 15 2 3 2 4 4 2 2" xfId="9953" xr:uid="{00000000-0005-0000-0000-0000E2260000}"/>
    <cellStyle name="Normal 15 2 3 2 4 4 3" xfId="9954" xr:uid="{00000000-0005-0000-0000-0000E3260000}"/>
    <cellStyle name="Normal 15 2 3 2 4 5" xfId="9955" xr:uid="{00000000-0005-0000-0000-0000E4260000}"/>
    <cellStyle name="Normal 15 2 3 2 4 5 2" xfId="9956" xr:uid="{00000000-0005-0000-0000-0000E5260000}"/>
    <cellStyle name="Normal 15 2 3 2 4 6" xfId="9957" xr:uid="{00000000-0005-0000-0000-0000E6260000}"/>
    <cellStyle name="Normal 15 2 3 2 4 6 2" xfId="9958" xr:uid="{00000000-0005-0000-0000-0000E7260000}"/>
    <cellStyle name="Normal 15 2 3 2 4 7" xfId="9959" xr:uid="{00000000-0005-0000-0000-0000E8260000}"/>
    <cellStyle name="Normal 15 2 3 2 5" xfId="9960" xr:uid="{00000000-0005-0000-0000-0000E9260000}"/>
    <cellStyle name="Normal 15 2 3 2 5 2" xfId="9961" xr:uid="{00000000-0005-0000-0000-0000EA260000}"/>
    <cellStyle name="Normal 15 2 3 2 5 2 2" xfId="9962" xr:uid="{00000000-0005-0000-0000-0000EB260000}"/>
    <cellStyle name="Normal 15 2 3 2 5 2 2 2" xfId="9963" xr:uid="{00000000-0005-0000-0000-0000EC260000}"/>
    <cellStyle name="Normal 15 2 3 2 5 2 3" xfId="9964" xr:uid="{00000000-0005-0000-0000-0000ED260000}"/>
    <cellStyle name="Normal 15 2 3 2 5 3" xfId="9965" xr:uid="{00000000-0005-0000-0000-0000EE260000}"/>
    <cellStyle name="Normal 15 2 3 2 5 3 2" xfId="9966" xr:uid="{00000000-0005-0000-0000-0000EF260000}"/>
    <cellStyle name="Normal 15 2 3 2 5 3 2 2" xfId="9967" xr:uid="{00000000-0005-0000-0000-0000F0260000}"/>
    <cellStyle name="Normal 15 2 3 2 5 3 3" xfId="9968" xr:uid="{00000000-0005-0000-0000-0000F1260000}"/>
    <cellStyle name="Normal 15 2 3 2 5 4" xfId="9969" xr:uid="{00000000-0005-0000-0000-0000F2260000}"/>
    <cellStyle name="Normal 15 2 3 2 5 4 2" xfId="9970" xr:uid="{00000000-0005-0000-0000-0000F3260000}"/>
    <cellStyle name="Normal 15 2 3 2 5 4 2 2" xfId="9971" xr:uid="{00000000-0005-0000-0000-0000F4260000}"/>
    <cellStyle name="Normal 15 2 3 2 5 4 3" xfId="9972" xr:uid="{00000000-0005-0000-0000-0000F5260000}"/>
    <cellStyle name="Normal 15 2 3 2 5 5" xfId="9973" xr:uid="{00000000-0005-0000-0000-0000F6260000}"/>
    <cellStyle name="Normal 15 2 3 2 5 5 2" xfId="9974" xr:uid="{00000000-0005-0000-0000-0000F7260000}"/>
    <cellStyle name="Normal 15 2 3 2 5 6" xfId="9975" xr:uid="{00000000-0005-0000-0000-0000F8260000}"/>
    <cellStyle name="Normal 15 2 3 2 5 6 2" xfId="9976" xr:uid="{00000000-0005-0000-0000-0000F9260000}"/>
    <cellStyle name="Normal 15 2 3 2 5 7" xfId="9977" xr:uid="{00000000-0005-0000-0000-0000FA260000}"/>
    <cellStyle name="Normal 15 2 3 2 6" xfId="9978" xr:uid="{00000000-0005-0000-0000-0000FB260000}"/>
    <cellStyle name="Normal 15 2 3 2 6 2" xfId="9979" xr:uid="{00000000-0005-0000-0000-0000FC260000}"/>
    <cellStyle name="Normal 15 2 3 2 6 2 2" xfId="9980" xr:uid="{00000000-0005-0000-0000-0000FD260000}"/>
    <cellStyle name="Normal 15 2 3 2 6 3" xfId="9981" xr:uid="{00000000-0005-0000-0000-0000FE260000}"/>
    <cellStyle name="Normal 15 2 3 2 7" xfId="9982" xr:uid="{00000000-0005-0000-0000-0000FF260000}"/>
    <cellStyle name="Normal 15 2 3 2 7 2" xfId="9983" xr:uid="{00000000-0005-0000-0000-000000270000}"/>
    <cellStyle name="Normal 15 2 3 2 7 2 2" xfId="9984" xr:uid="{00000000-0005-0000-0000-000001270000}"/>
    <cellStyle name="Normal 15 2 3 2 7 3" xfId="9985" xr:uid="{00000000-0005-0000-0000-000002270000}"/>
    <cellStyle name="Normal 15 2 3 2 8" xfId="9986" xr:uid="{00000000-0005-0000-0000-000003270000}"/>
    <cellStyle name="Normal 15 2 3 2 8 2" xfId="9987" xr:uid="{00000000-0005-0000-0000-000004270000}"/>
    <cellStyle name="Normal 15 2 3 2 8 2 2" xfId="9988" xr:uid="{00000000-0005-0000-0000-000005270000}"/>
    <cellStyle name="Normal 15 2 3 2 8 3" xfId="9989" xr:uid="{00000000-0005-0000-0000-000006270000}"/>
    <cellStyle name="Normal 15 2 3 2 9" xfId="9990" xr:uid="{00000000-0005-0000-0000-000007270000}"/>
    <cellStyle name="Normal 15 2 3 2 9 2" xfId="9991" xr:uid="{00000000-0005-0000-0000-000008270000}"/>
    <cellStyle name="Normal 15 2 3 3" xfId="9992" xr:uid="{00000000-0005-0000-0000-000009270000}"/>
    <cellStyle name="Normal 15 2 3 3 10" xfId="9993" xr:uid="{00000000-0005-0000-0000-00000A270000}"/>
    <cellStyle name="Normal 15 2 3 3 10 2" xfId="9994" xr:uid="{00000000-0005-0000-0000-00000B270000}"/>
    <cellStyle name="Normal 15 2 3 3 11" xfId="9995" xr:uid="{00000000-0005-0000-0000-00000C270000}"/>
    <cellStyle name="Normal 15 2 3 3 2" xfId="9996" xr:uid="{00000000-0005-0000-0000-00000D270000}"/>
    <cellStyle name="Normal 15 2 3 3 2 2" xfId="9997" xr:uid="{00000000-0005-0000-0000-00000E270000}"/>
    <cellStyle name="Normal 15 2 3 3 2 2 2" xfId="9998" xr:uid="{00000000-0005-0000-0000-00000F270000}"/>
    <cellStyle name="Normal 15 2 3 3 2 2 2 2" xfId="9999" xr:uid="{00000000-0005-0000-0000-000010270000}"/>
    <cellStyle name="Normal 15 2 3 3 2 2 2 2 2" xfId="10000" xr:uid="{00000000-0005-0000-0000-000011270000}"/>
    <cellStyle name="Normal 15 2 3 3 2 2 2 3" xfId="10001" xr:uid="{00000000-0005-0000-0000-000012270000}"/>
    <cellStyle name="Normal 15 2 3 3 2 2 3" xfId="10002" xr:uid="{00000000-0005-0000-0000-000013270000}"/>
    <cellStyle name="Normal 15 2 3 3 2 2 3 2" xfId="10003" xr:uid="{00000000-0005-0000-0000-000014270000}"/>
    <cellStyle name="Normal 15 2 3 3 2 2 3 2 2" xfId="10004" xr:uid="{00000000-0005-0000-0000-000015270000}"/>
    <cellStyle name="Normal 15 2 3 3 2 2 3 3" xfId="10005" xr:uid="{00000000-0005-0000-0000-000016270000}"/>
    <cellStyle name="Normal 15 2 3 3 2 2 4" xfId="10006" xr:uid="{00000000-0005-0000-0000-000017270000}"/>
    <cellStyle name="Normal 15 2 3 3 2 2 4 2" xfId="10007" xr:uid="{00000000-0005-0000-0000-000018270000}"/>
    <cellStyle name="Normal 15 2 3 3 2 2 4 2 2" xfId="10008" xr:uid="{00000000-0005-0000-0000-000019270000}"/>
    <cellStyle name="Normal 15 2 3 3 2 2 4 3" xfId="10009" xr:uid="{00000000-0005-0000-0000-00001A270000}"/>
    <cellStyle name="Normal 15 2 3 3 2 2 5" xfId="10010" xr:uid="{00000000-0005-0000-0000-00001B270000}"/>
    <cellStyle name="Normal 15 2 3 3 2 2 5 2" xfId="10011" xr:uid="{00000000-0005-0000-0000-00001C270000}"/>
    <cellStyle name="Normal 15 2 3 3 2 2 6" xfId="10012" xr:uid="{00000000-0005-0000-0000-00001D270000}"/>
    <cellStyle name="Normal 15 2 3 3 2 2 6 2" xfId="10013" xr:uid="{00000000-0005-0000-0000-00001E270000}"/>
    <cellStyle name="Normal 15 2 3 3 2 2 7" xfId="10014" xr:uid="{00000000-0005-0000-0000-00001F270000}"/>
    <cellStyle name="Normal 15 2 3 3 2 3" xfId="10015" xr:uid="{00000000-0005-0000-0000-000020270000}"/>
    <cellStyle name="Normal 15 2 3 3 2 3 2" xfId="10016" xr:uid="{00000000-0005-0000-0000-000021270000}"/>
    <cellStyle name="Normal 15 2 3 3 2 3 2 2" xfId="10017" xr:uid="{00000000-0005-0000-0000-000022270000}"/>
    <cellStyle name="Normal 15 2 3 3 2 3 2 2 2" xfId="10018" xr:uid="{00000000-0005-0000-0000-000023270000}"/>
    <cellStyle name="Normal 15 2 3 3 2 3 2 3" xfId="10019" xr:uid="{00000000-0005-0000-0000-000024270000}"/>
    <cellStyle name="Normal 15 2 3 3 2 3 3" xfId="10020" xr:uid="{00000000-0005-0000-0000-000025270000}"/>
    <cellStyle name="Normal 15 2 3 3 2 3 3 2" xfId="10021" xr:uid="{00000000-0005-0000-0000-000026270000}"/>
    <cellStyle name="Normal 15 2 3 3 2 3 3 2 2" xfId="10022" xr:uid="{00000000-0005-0000-0000-000027270000}"/>
    <cellStyle name="Normal 15 2 3 3 2 3 3 3" xfId="10023" xr:uid="{00000000-0005-0000-0000-000028270000}"/>
    <cellStyle name="Normal 15 2 3 3 2 3 4" xfId="10024" xr:uid="{00000000-0005-0000-0000-000029270000}"/>
    <cellStyle name="Normal 15 2 3 3 2 3 4 2" xfId="10025" xr:uid="{00000000-0005-0000-0000-00002A270000}"/>
    <cellStyle name="Normal 15 2 3 3 2 3 4 2 2" xfId="10026" xr:uid="{00000000-0005-0000-0000-00002B270000}"/>
    <cellStyle name="Normal 15 2 3 3 2 3 4 3" xfId="10027" xr:uid="{00000000-0005-0000-0000-00002C270000}"/>
    <cellStyle name="Normal 15 2 3 3 2 3 5" xfId="10028" xr:uid="{00000000-0005-0000-0000-00002D270000}"/>
    <cellStyle name="Normal 15 2 3 3 2 3 5 2" xfId="10029" xr:uid="{00000000-0005-0000-0000-00002E270000}"/>
    <cellStyle name="Normal 15 2 3 3 2 3 6" xfId="10030" xr:uid="{00000000-0005-0000-0000-00002F270000}"/>
    <cellStyle name="Normal 15 2 3 3 2 3 6 2" xfId="10031" xr:uid="{00000000-0005-0000-0000-000030270000}"/>
    <cellStyle name="Normal 15 2 3 3 2 3 7" xfId="10032" xr:uid="{00000000-0005-0000-0000-000031270000}"/>
    <cellStyle name="Normal 15 2 3 3 2 4" xfId="10033" xr:uid="{00000000-0005-0000-0000-000032270000}"/>
    <cellStyle name="Normal 15 2 3 3 2 4 2" xfId="10034" xr:uid="{00000000-0005-0000-0000-000033270000}"/>
    <cellStyle name="Normal 15 2 3 3 2 4 2 2" xfId="10035" xr:uid="{00000000-0005-0000-0000-000034270000}"/>
    <cellStyle name="Normal 15 2 3 3 2 4 3" xfId="10036" xr:uid="{00000000-0005-0000-0000-000035270000}"/>
    <cellStyle name="Normal 15 2 3 3 2 5" xfId="10037" xr:uid="{00000000-0005-0000-0000-000036270000}"/>
    <cellStyle name="Normal 15 2 3 3 2 5 2" xfId="10038" xr:uid="{00000000-0005-0000-0000-000037270000}"/>
    <cellStyle name="Normal 15 2 3 3 2 5 2 2" xfId="10039" xr:uid="{00000000-0005-0000-0000-000038270000}"/>
    <cellStyle name="Normal 15 2 3 3 2 5 3" xfId="10040" xr:uid="{00000000-0005-0000-0000-000039270000}"/>
    <cellStyle name="Normal 15 2 3 3 2 6" xfId="10041" xr:uid="{00000000-0005-0000-0000-00003A270000}"/>
    <cellStyle name="Normal 15 2 3 3 2 6 2" xfId="10042" xr:uid="{00000000-0005-0000-0000-00003B270000}"/>
    <cellStyle name="Normal 15 2 3 3 2 6 2 2" xfId="10043" xr:uid="{00000000-0005-0000-0000-00003C270000}"/>
    <cellStyle name="Normal 15 2 3 3 2 6 3" xfId="10044" xr:uid="{00000000-0005-0000-0000-00003D270000}"/>
    <cellStyle name="Normal 15 2 3 3 2 7" xfId="10045" xr:uid="{00000000-0005-0000-0000-00003E270000}"/>
    <cellStyle name="Normal 15 2 3 3 2 7 2" xfId="10046" xr:uid="{00000000-0005-0000-0000-00003F270000}"/>
    <cellStyle name="Normal 15 2 3 3 2 8" xfId="10047" xr:uid="{00000000-0005-0000-0000-000040270000}"/>
    <cellStyle name="Normal 15 2 3 3 2 8 2" xfId="10048" xr:uid="{00000000-0005-0000-0000-000041270000}"/>
    <cellStyle name="Normal 15 2 3 3 2 9" xfId="10049" xr:uid="{00000000-0005-0000-0000-000042270000}"/>
    <cellStyle name="Normal 15 2 3 3 3" xfId="10050" xr:uid="{00000000-0005-0000-0000-000043270000}"/>
    <cellStyle name="Normal 15 2 3 3 3 2" xfId="10051" xr:uid="{00000000-0005-0000-0000-000044270000}"/>
    <cellStyle name="Normal 15 2 3 3 3 2 2" xfId="10052" xr:uid="{00000000-0005-0000-0000-000045270000}"/>
    <cellStyle name="Normal 15 2 3 3 3 2 2 2" xfId="10053" xr:uid="{00000000-0005-0000-0000-000046270000}"/>
    <cellStyle name="Normal 15 2 3 3 3 2 2 2 2" xfId="10054" xr:uid="{00000000-0005-0000-0000-000047270000}"/>
    <cellStyle name="Normal 15 2 3 3 3 2 2 3" xfId="10055" xr:uid="{00000000-0005-0000-0000-000048270000}"/>
    <cellStyle name="Normal 15 2 3 3 3 2 3" xfId="10056" xr:uid="{00000000-0005-0000-0000-000049270000}"/>
    <cellStyle name="Normal 15 2 3 3 3 2 3 2" xfId="10057" xr:uid="{00000000-0005-0000-0000-00004A270000}"/>
    <cellStyle name="Normal 15 2 3 3 3 2 3 2 2" xfId="10058" xr:uid="{00000000-0005-0000-0000-00004B270000}"/>
    <cellStyle name="Normal 15 2 3 3 3 2 3 3" xfId="10059" xr:uid="{00000000-0005-0000-0000-00004C270000}"/>
    <cellStyle name="Normal 15 2 3 3 3 2 4" xfId="10060" xr:uid="{00000000-0005-0000-0000-00004D270000}"/>
    <cellStyle name="Normal 15 2 3 3 3 2 4 2" xfId="10061" xr:uid="{00000000-0005-0000-0000-00004E270000}"/>
    <cellStyle name="Normal 15 2 3 3 3 2 4 2 2" xfId="10062" xr:uid="{00000000-0005-0000-0000-00004F270000}"/>
    <cellStyle name="Normal 15 2 3 3 3 2 4 3" xfId="10063" xr:uid="{00000000-0005-0000-0000-000050270000}"/>
    <cellStyle name="Normal 15 2 3 3 3 2 5" xfId="10064" xr:uid="{00000000-0005-0000-0000-000051270000}"/>
    <cellStyle name="Normal 15 2 3 3 3 2 5 2" xfId="10065" xr:uid="{00000000-0005-0000-0000-000052270000}"/>
    <cellStyle name="Normal 15 2 3 3 3 2 6" xfId="10066" xr:uid="{00000000-0005-0000-0000-000053270000}"/>
    <cellStyle name="Normal 15 2 3 3 3 2 6 2" xfId="10067" xr:uid="{00000000-0005-0000-0000-000054270000}"/>
    <cellStyle name="Normal 15 2 3 3 3 2 7" xfId="10068" xr:uid="{00000000-0005-0000-0000-000055270000}"/>
    <cellStyle name="Normal 15 2 3 3 3 3" xfId="10069" xr:uid="{00000000-0005-0000-0000-000056270000}"/>
    <cellStyle name="Normal 15 2 3 3 3 3 2" xfId="10070" xr:uid="{00000000-0005-0000-0000-000057270000}"/>
    <cellStyle name="Normal 15 2 3 3 3 3 2 2" xfId="10071" xr:uid="{00000000-0005-0000-0000-000058270000}"/>
    <cellStyle name="Normal 15 2 3 3 3 3 3" xfId="10072" xr:uid="{00000000-0005-0000-0000-000059270000}"/>
    <cellStyle name="Normal 15 2 3 3 3 4" xfId="10073" xr:uid="{00000000-0005-0000-0000-00005A270000}"/>
    <cellStyle name="Normal 15 2 3 3 3 4 2" xfId="10074" xr:uid="{00000000-0005-0000-0000-00005B270000}"/>
    <cellStyle name="Normal 15 2 3 3 3 4 2 2" xfId="10075" xr:uid="{00000000-0005-0000-0000-00005C270000}"/>
    <cellStyle name="Normal 15 2 3 3 3 4 3" xfId="10076" xr:uid="{00000000-0005-0000-0000-00005D270000}"/>
    <cellStyle name="Normal 15 2 3 3 3 5" xfId="10077" xr:uid="{00000000-0005-0000-0000-00005E270000}"/>
    <cellStyle name="Normal 15 2 3 3 3 5 2" xfId="10078" xr:uid="{00000000-0005-0000-0000-00005F270000}"/>
    <cellStyle name="Normal 15 2 3 3 3 5 2 2" xfId="10079" xr:uid="{00000000-0005-0000-0000-000060270000}"/>
    <cellStyle name="Normal 15 2 3 3 3 5 3" xfId="10080" xr:uid="{00000000-0005-0000-0000-000061270000}"/>
    <cellStyle name="Normal 15 2 3 3 3 6" xfId="10081" xr:uid="{00000000-0005-0000-0000-000062270000}"/>
    <cellStyle name="Normal 15 2 3 3 3 6 2" xfId="10082" xr:uid="{00000000-0005-0000-0000-000063270000}"/>
    <cellStyle name="Normal 15 2 3 3 3 7" xfId="10083" xr:uid="{00000000-0005-0000-0000-000064270000}"/>
    <cellStyle name="Normal 15 2 3 3 3 7 2" xfId="10084" xr:uid="{00000000-0005-0000-0000-000065270000}"/>
    <cellStyle name="Normal 15 2 3 3 3 8" xfId="10085" xr:uid="{00000000-0005-0000-0000-000066270000}"/>
    <cellStyle name="Normal 15 2 3 3 4" xfId="10086" xr:uid="{00000000-0005-0000-0000-000067270000}"/>
    <cellStyle name="Normal 15 2 3 3 4 2" xfId="10087" xr:uid="{00000000-0005-0000-0000-000068270000}"/>
    <cellStyle name="Normal 15 2 3 3 4 2 2" xfId="10088" xr:uid="{00000000-0005-0000-0000-000069270000}"/>
    <cellStyle name="Normal 15 2 3 3 4 2 2 2" xfId="10089" xr:uid="{00000000-0005-0000-0000-00006A270000}"/>
    <cellStyle name="Normal 15 2 3 3 4 2 3" xfId="10090" xr:uid="{00000000-0005-0000-0000-00006B270000}"/>
    <cellStyle name="Normal 15 2 3 3 4 3" xfId="10091" xr:uid="{00000000-0005-0000-0000-00006C270000}"/>
    <cellStyle name="Normal 15 2 3 3 4 3 2" xfId="10092" xr:uid="{00000000-0005-0000-0000-00006D270000}"/>
    <cellStyle name="Normal 15 2 3 3 4 3 2 2" xfId="10093" xr:uid="{00000000-0005-0000-0000-00006E270000}"/>
    <cellStyle name="Normal 15 2 3 3 4 3 3" xfId="10094" xr:uid="{00000000-0005-0000-0000-00006F270000}"/>
    <cellStyle name="Normal 15 2 3 3 4 4" xfId="10095" xr:uid="{00000000-0005-0000-0000-000070270000}"/>
    <cellStyle name="Normal 15 2 3 3 4 4 2" xfId="10096" xr:uid="{00000000-0005-0000-0000-000071270000}"/>
    <cellStyle name="Normal 15 2 3 3 4 4 2 2" xfId="10097" xr:uid="{00000000-0005-0000-0000-000072270000}"/>
    <cellStyle name="Normal 15 2 3 3 4 4 3" xfId="10098" xr:uid="{00000000-0005-0000-0000-000073270000}"/>
    <cellStyle name="Normal 15 2 3 3 4 5" xfId="10099" xr:uid="{00000000-0005-0000-0000-000074270000}"/>
    <cellStyle name="Normal 15 2 3 3 4 5 2" xfId="10100" xr:uid="{00000000-0005-0000-0000-000075270000}"/>
    <cellStyle name="Normal 15 2 3 3 4 6" xfId="10101" xr:uid="{00000000-0005-0000-0000-000076270000}"/>
    <cellStyle name="Normal 15 2 3 3 4 6 2" xfId="10102" xr:uid="{00000000-0005-0000-0000-000077270000}"/>
    <cellStyle name="Normal 15 2 3 3 4 7" xfId="10103" xr:uid="{00000000-0005-0000-0000-000078270000}"/>
    <cellStyle name="Normal 15 2 3 3 5" xfId="10104" xr:uid="{00000000-0005-0000-0000-000079270000}"/>
    <cellStyle name="Normal 15 2 3 3 5 2" xfId="10105" xr:uid="{00000000-0005-0000-0000-00007A270000}"/>
    <cellStyle name="Normal 15 2 3 3 5 2 2" xfId="10106" xr:uid="{00000000-0005-0000-0000-00007B270000}"/>
    <cellStyle name="Normal 15 2 3 3 5 2 2 2" xfId="10107" xr:uid="{00000000-0005-0000-0000-00007C270000}"/>
    <cellStyle name="Normal 15 2 3 3 5 2 3" xfId="10108" xr:uid="{00000000-0005-0000-0000-00007D270000}"/>
    <cellStyle name="Normal 15 2 3 3 5 3" xfId="10109" xr:uid="{00000000-0005-0000-0000-00007E270000}"/>
    <cellStyle name="Normal 15 2 3 3 5 3 2" xfId="10110" xr:uid="{00000000-0005-0000-0000-00007F270000}"/>
    <cellStyle name="Normal 15 2 3 3 5 3 2 2" xfId="10111" xr:uid="{00000000-0005-0000-0000-000080270000}"/>
    <cellStyle name="Normal 15 2 3 3 5 3 3" xfId="10112" xr:uid="{00000000-0005-0000-0000-000081270000}"/>
    <cellStyle name="Normal 15 2 3 3 5 4" xfId="10113" xr:uid="{00000000-0005-0000-0000-000082270000}"/>
    <cellStyle name="Normal 15 2 3 3 5 4 2" xfId="10114" xr:uid="{00000000-0005-0000-0000-000083270000}"/>
    <cellStyle name="Normal 15 2 3 3 5 4 2 2" xfId="10115" xr:uid="{00000000-0005-0000-0000-000084270000}"/>
    <cellStyle name="Normal 15 2 3 3 5 4 3" xfId="10116" xr:uid="{00000000-0005-0000-0000-000085270000}"/>
    <cellStyle name="Normal 15 2 3 3 5 5" xfId="10117" xr:uid="{00000000-0005-0000-0000-000086270000}"/>
    <cellStyle name="Normal 15 2 3 3 5 5 2" xfId="10118" xr:uid="{00000000-0005-0000-0000-000087270000}"/>
    <cellStyle name="Normal 15 2 3 3 5 6" xfId="10119" xr:uid="{00000000-0005-0000-0000-000088270000}"/>
    <cellStyle name="Normal 15 2 3 3 5 6 2" xfId="10120" xr:uid="{00000000-0005-0000-0000-000089270000}"/>
    <cellStyle name="Normal 15 2 3 3 5 7" xfId="10121" xr:uid="{00000000-0005-0000-0000-00008A270000}"/>
    <cellStyle name="Normal 15 2 3 3 6" xfId="10122" xr:uid="{00000000-0005-0000-0000-00008B270000}"/>
    <cellStyle name="Normal 15 2 3 3 6 2" xfId="10123" xr:uid="{00000000-0005-0000-0000-00008C270000}"/>
    <cellStyle name="Normal 15 2 3 3 6 2 2" xfId="10124" xr:uid="{00000000-0005-0000-0000-00008D270000}"/>
    <cellStyle name="Normal 15 2 3 3 6 3" xfId="10125" xr:uid="{00000000-0005-0000-0000-00008E270000}"/>
    <cellStyle name="Normal 15 2 3 3 7" xfId="10126" xr:uid="{00000000-0005-0000-0000-00008F270000}"/>
    <cellStyle name="Normal 15 2 3 3 7 2" xfId="10127" xr:uid="{00000000-0005-0000-0000-000090270000}"/>
    <cellStyle name="Normal 15 2 3 3 7 2 2" xfId="10128" xr:uid="{00000000-0005-0000-0000-000091270000}"/>
    <cellStyle name="Normal 15 2 3 3 7 3" xfId="10129" xr:uid="{00000000-0005-0000-0000-000092270000}"/>
    <cellStyle name="Normal 15 2 3 3 8" xfId="10130" xr:uid="{00000000-0005-0000-0000-000093270000}"/>
    <cellStyle name="Normal 15 2 3 3 8 2" xfId="10131" xr:uid="{00000000-0005-0000-0000-000094270000}"/>
    <cellStyle name="Normal 15 2 3 3 8 2 2" xfId="10132" xr:uid="{00000000-0005-0000-0000-000095270000}"/>
    <cellStyle name="Normal 15 2 3 3 8 3" xfId="10133" xr:uid="{00000000-0005-0000-0000-000096270000}"/>
    <cellStyle name="Normal 15 2 3 3 9" xfId="10134" xr:uid="{00000000-0005-0000-0000-000097270000}"/>
    <cellStyle name="Normal 15 2 3 3 9 2" xfId="10135" xr:uid="{00000000-0005-0000-0000-000098270000}"/>
    <cellStyle name="Normal 15 2 3 4" xfId="10136" xr:uid="{00000000-0005-0000-0000-000099270000}"/>
    <cellStyle name="Normal 15 2 3 4 2" xfId="10137" xr:uid="{00000000-0005-0000-0000-00009A270000}"/>
    <cellStyle name="Normal 15 2 3 4 2 2" xfId="10138" xr:uid="{00000000-0005-0000-0000-00009B270000}"/>
    <cellStyle name="Normal 15 2 3 4 2 2 2" xfId="10139" xr:uid="{00000000-0005-0000-0000-00009C270000}"/>
    <cellStyle name="Normal 15 2 3 4 2 2 2 2" xfId="10140" xr:uid="{00000000-0005-0000-0000-00009D270000}"/>
    <cellStyle name="Normal 15 2 3 4 2 2 3" xfId="10141" xr:uid="{00000000-0005-0000-0000-00009E270000}"/>
    <cellStyle name="Normal 15 2 3 4 2 3" xfId="10142" xr:uid="{00000000-0005-0000-0000-00009F270000}"/>
    <cellStyle name="Normal 15 2 3 4 2 3 2" xfId="10143" xr:uid="{00000000-0005-0000-0000-0000A0270000}"/>
    <cellStyle name="Normal 15 2 3 4 2 3 2 2" xfId="10144" xr:uid="{00000000-0005-0000-0000-0000A1270000}"/>
    <cellStyle name="Normal 15 2 3 4 2 3 3" xfId="10145" xr:uid="{00000000-0005-0000-0000-0000A2270000}"/>
    <cellStyle name="Normal 15 2 3 4 2 4" xfId="10146" xr:uid="{00000000-0005-0000-0000-0000A3270000}"/>
    <cellStyle name="Normal 15 2 3 4 2 4 2" xfId="10147" xr:uid="{00000000-0005-0000-0000-0000A4270000}"/>
    <cellStyle name="Normal 15 2 3 4 2 4 2 2" xfId="10148" xr:uid="{00000000-0005-0000-0000-0000A5270000}"/>
    <cellStyle name="Normal 15 2 3 4 2 4 3" xfId="10149" xr:uid="{00000000-0005-0000-0000-0000A6270000}"/>
    <cellStyle name="Normal 15 2 3 4 2 5" xfId="10150" xr:uid="{00000000-0005-0000-0000-0000A7270000}"/>
    <cellStyle name="Normal 15 2 3 4 2 5 2" xfId="10151" xr:uid="{00000000-0005-0000-0000-0000A8270000}"/>
    <cellStyle name="Normal 15 2 3 4 2 6" xfId="10152" xr:uid="{00000000-0005-0000-0000-0000A9270000}"/>
    <cellStyle name="Normal 15 2 3 4 2 6 2" xfId="10153" xr:uid="{00000000-0005-0000-0000-0000AA270000}"/>
    <cellStyle name="Normal 15 2 3 4 2 7" xfId="10154" xr:uid="{00000000-0005-0000-0000-0000AB270000}"/>
    <cellStyle name="Normal 15 2 3 4 3" xfId="10155" xr:uid="{00000000-0005-0000-0000-0000AC270000}"/>
    <cellStyle name="Normal 15 2 3 4 3 2" xfId="10156" xr:uid="{00000000-0005-0000-0000-0000AD270000}"/>
    <cellStyle name="Normal 15 2 3 4 3 2 2" xfId="10157" xr:uid="{00000000-0005-0000-0000-0000AE270000}"/>
    <cellStyle name="Normal 15 2 3 4 3 2 2 2" xfId="10158" xr:uid="{00000000-0005-0000-0000-0000AF270000}"/>
    <cellStyle name="Normal 15 2 3 4 3 2 3" xfId="10159" xr:uid="{00000000-0005-0000-0000-0000B0270000}"/>
    <cellStyle name="Normal 15 2 3 4 3 3" xfId="10160" xr:uid="{00000000-0005-0000-0000-0000B1270000}"/>
    <cellStyle name="Normal 15 2 3 4 3 3 2" xfId="10161" xr:uid="{00000000-0005-0000-0000-0000B2270000}"/>
    <cellStyle name="Normal 15 2 3 4 3 3 2 2" xfId="10162" xr:uid="{00000000-0005-0000-0000-0000B3270000}"/>
    <cellStyle name="Normal 15 2 3 4 3 3 3" xfId="10163" xr:uid="{00000000-0005-0000-0000-0000B4270000}"/>
    <cellStyle name="Normal 15 2 3 4 3 4" xfId="10164" xr:uid="{00000000-0005-0000-0000-0000B5270000}"/>
    <cellStyle name="Normal 15 2 3 4 3 4 2" xfId="10165" xr:uid="{00000000-0005-0000-0000-0000B6270000}"/>
    <cellStyle name="Normal 15 2 3 4 3 4 2 2" xfId="10166" xr:uid="{00000000-0005-0000-0000-0000B7270000}"/>
    <cellStyle name="Normal 15 2 3 4 3 4 3" xfId="10167" xr:uid="{00000000-0005-0000-0000-0000B8270000}"/>
    <cellStyle name="Normal 15 2 3 4 3 5" xfId="10168" xr:uid="{00000000-0005-0000-0000-0000B9270000}"/>
    <cellStyle name="Normal 15 2 3 4 3 5 2" xfId="10169" xr:uid="{00000000-0005-0000-0000-0000BA270000}"/>
    <cellStyle name="Normal 15 2 3 4 3 6" xfId="10170" xr:uid="{00000000-0005-0000-0000-0000BB270000}"/>
    <cellStyle name="Normal 15 2 3 4 3 6 2" xfId="10171" xr:uid="{00000000-0005-0000-0000-0000BC270000}"/>
    <cellStyle name="Normal 15 2 3 4 3 7" xfId="10172" xr:uid="{00000000-0005-0000-0000-0000BD270000}"/>
    <cellStyle name="Normal 15 2 3 4 4" xfId="10173" xr:uid="{00000000-0005-0000-0000-0000BE270000}"/>
    <cellStyle name="Normal 15 2 3 4 4 2" xfId="10174" xr:uid="{00000000-0005-0000-0000-0000BF270000}"/>
    <cellStyle name="Normal 15 2 3 4 4 2 2" xfId="10175" xr:uid="{00000000-0005-0000-0000-0000C0270000}"/>
    <cellStyle name="Normal 15 2 3 4 4 3" xfId="10176" xr:uid="{00000000-0005-0000-0000-0000C1270000}"/>
    <cellStyle name="Normal 15 2 3 4 5" xfId="10177" xr:uid="{00000000-0005-0000-0000-0000C2270000}"/>
    <cellStyle name="Normal 15 2 3 4 5 2" xfId="10178" xr:uid="{00000000-0005-0000-0000-0000C3270000}"/>
    <cellStyle name="Normal 15 2 3 4 5 2 2" xfId="10179" xr:uid="{00000000-0005-0000-0000-0000C4270000}"/>
    <cellStyle name="Normal 15 2 3 4 5 3" xfId="10180" xr:uid="{00000000-0005-0000-0000-0000C5270000}"/>
    <cellStyle name="Normal 15 2 3 4 6" xfId="10181" xr:uid="{00000000-0005-0000-0000-0000C6270000}"/>
    <cellStyle name="Normal 15 2 3 4 6 2" xfId="10182" xr:uid="{00000000-0005-0000-0000-0000C7270000}"/>
    <cellStyle name="Normal 15 2 3 4 6 2 2" xfId="10183" xr:uid="{00000000-0005-0000-0000-0000C8270000}"/>
    <cellStyle name="Normal 15 2 3 4 6 3" xfId="10184" xr:uid="{00000000-0005-0000-0000-0000C9270000}"/>
    <cellStyle name="Normal 15 2 3 4 7" xfId="10185" xr:uid="{00000000-0005-0000-0000-0000CA270000}"/>
    <cellStyle name="Normal 15 2 3 4 7 2" xfId="10186" xr:uid="{00000000-0005-0000-0000-0000CB270000}"/>
    <cellStyle name="Normal 15 2 3 4 8" xfId="10187" xr:uid="{00000000-0005-0000-0000-0000CC270000}"/>
    <cellStyle name="Normal 15 2 3 4 8 2" xfId="10188" xr:uid="{00000000-0005-0000-0000-0000CD270000}"/>
    <cellStyle name="Normal 15 2 3 4 9" xfId="10189" xr:uid="{00000000-0005-0000-0000-0000CE270000}"/>
    <cellStyle name="Normal 15 2 3 5" xfId="10190" xr:uid="{00000000-0005-0000-0000-0000CF270000}"/>
    <cellStyle name="Normal 15 2 3 5 2" xfId="10191" xr:uid="{00000000-0005-0000-0000-0000D0270000}"/>
    <cellStyle name="Normal 15 2 3 5 2 2" xfId="10192" xr:uid="{00000000-0005-0000-0000-0000D1270000}"/>
    <cellStyle name="Normal 15 2 3 5 2 2 2" xfId="10193" xr:uid="{00000000-0005-0000-0000-0000D2270000}"/>
    <cellStyle name="Normal 15 2 3 5 2 2 2 2" xfId="10194" xr:uid="{00000000-0005-0000-0000-0000D3270000}"/>
    <cellStyle name="Normal 15 2 3 5 2 2 3" xfId="10195" xr:uid="{00000000-0005-0000-0000-0000D4270000}"/>
    <cellStyle name="Normal 15 2 3 5 2 3" xfId="10196" xr:uid="{00000000-0005-0000-0000-0000D5270000}"/>
    <cellStyle name="Normal 15 2 3 5 2 3 2" xfId="10197" xr:uid="{00000000-0005-0000-0000-0000D6270000}"/>
    <cellStyle name="Normal 15 2 3 5 2 3 2 2" xfId="10198" xr:uid="{00000000-0005-0000-0000-0000D7270000}"/>
    <cellStyle name="Normal 15 2 3 5 2 3 3" xfId="10199" xr:uid="{00000000-0005-0000-0000-0000D8270000}"/>
    <cellStyle name="Normal 15 2 3 5 2 4" xfId="10200" xr:uid="{00000000-0005-0000-0000-0000D9270000}"/>
    <cellStyle name="Normal 15 2 3 5 2 4 2" xfId="10201" xr:uid="{00000000-0005-0000-0000-0000DA270000}"/>
    <cellStyle name="Normal 15 2 3 5 2 4 2 2" xfId="10202" xr:uid="{00000000-0005-0000-0000-0000DB270000}"/>
    <cellStyle name="Normal 15 2 3 5 2 4 3" xfId="10203" xr:uid="{00000000-0005-0000-0000-0000DC270000}"/>
    <cellStyle name="Normal 15 2 3 5 2 5" xfId="10204" xr:uid="{00000000-0005-0000-0000-0000DD270000}"/>
    <cellStyle name="Normal 15 2 3 5 2 5 2" xfId="10205" xr:uid="{00000000-0005-0000-0000-0000DE270000}"/>
    <cellStyle name="Normal 15 2 3 5 2 6" xfId="10206" xr:uid="{00000000-0005-0000-0000-0000DF270000}"/>
    <cellStyle name="Normal 15 2 3 5 2 6 2" xfId="10207" xr:uid="{00000000-0005-0000-0000-0000E0270000}"/>
    <cellStyle name="Normal 15 2 3 5 2 7" xfId="10208" xr:uid="{00000000-0005-0000-0000-0000E1270000}"/>
    <cellStyle name="Normal 15 2 3 5 3" xfId="10209" xr:uid="{00000000-0005-0000-0000-0000E2270000}"/>
    <cellStyle name="Normal 15 2 3 5 3 2" xfId="10210" xr:uid="{00000000-0005-0000-0000-0000E3270000}"/>
    <cellStyle name="Normal 15 2 3 5 3 2 2" xfId="10211" xr:uid="{00000000-0005-0000-0000-0000E4270000}"/>
    <cellStyle name="Normal 15 2 3 5 3 3" xfId="10212" xr:uid="{00000000-0005-0000-0000-0000E5270000}"/>
    <cellStyle name="Normal 15 2 3 5 4" xfId="10213" xr:uid="{00000000-0005-0000-0000-0000E6270000}"/>
    <cellStyle name="Normal 15 2 3 5 4 2" xfId="10214" xr:uid="{00000000-0005-0000-0000-0000E7270000}"/>
    <cellStyle name="Normal 15 2 3 5 4 2 2" xfId="10215" xr:uid="{00000000-0005-0000-0000-0000E8270000}"/>
    <cellStyle name="Normal 15 2 3 5 4 3" xfId="10216" xr:uid="{00000000-0005-0000-0000-0000E9270000}"/>
    <cellStyle name="Normal 15 2 3 5 5" xfId="10217" xr:uid="{00000000-0005-0000-0000-0000EA270000}"/>
    <cellStyle name="Normal 15 2 3 5 5 2" xfId="10218" xr:uid="{00000000-0005-0000-0000-0000EB270000}"/>
    <cellStyle name="Normal 15 2 3 5 5 2 2" xfId="10219" xr:uid="{00000000-0005-0000-0000-0000EC270000}"/>
    <cellStyle name="Normal 15 2 3 5 5 3" xfId="10220" xr:uid="{00000000-0005-0000-0000-0000ED270000}"/>
    <cellStyle name="Normal 15 2 3 5 6" xfId="10221" xr:uid="{00000000-0005-0000-0000-0000EE270000}"/>
    <cellStyle name="Normal 15 2 3 5 6 2" xfId="10222" xr:uid="{00000000-0005-0000-0000-0000EF270000}"/>
    <cellStyle name="Normal 15 2 3 5 7" xfId="10223" xr:uid="{00000000-0005-0000-0000-0000F0270000}"/>
    <cellStyle name="Normal 15 2 3 5 7 2" xfId="10224" xr:uid="{00000000-0005-0000-0000-0000F1270000}"/>
    <cellStyle name="Normal 15 2 3 5 8" xfId="10225" xr:uid="{00000000-0005-0000-0000-0000F2270000}"/>
    <cellStyle name="Normal 15 2 3 6" xfId="10226" xr:uid="{00000000-0005-0000-0000-0000F3270000}"/>
    <cellStyle name="Normal 15 2 3 6 2" xfId="10227" xr:uid="{00000000-0005-0000-0000-0000F4270000}"/>
    <cellStyle name="Normal 15 2 3 6 2 2" xfId="10228" xr:uid="{00000000-0005-0000-0000-0000F5270000}"/>
    <cellStyle name="Normal 15 2 3 6 2 2 2" xfId="10229" xr:uid="{00000000-0005-0000-0000-0000F6270000}"/>
    <cellStyle name="Normal 15 2 3 6 2 3" xfId="10230" xr:uid="{00000000-0005-0000-0000-0000F7270000}"/>
    <cellStyle name="Normal 15 2 3 6 3" xfId="10231" xr:uid="{00000000-0005-0000-0000-0000F8270000}"/>
    <cellStyle name="Normal 15 2 3 6 3 2" xfId="10232" xr:uid="{00000000-0005-0000-0000-0000F9270000}"/>
    <cellStyle name="Normal 15 2 3 6 3 2 2" xfId="10233" xr:uid="{00000000-0005-0000-0000-0000FA270000}"/>
    <cellStyle name="Normal 15 2 3 6 3 3" xfId="10234" xr:uid="{00000000-0005-0000-0000-0000FB270000}"/>
    <cellStyle name="Normal 15 2 3 6 4" xfId="10235" xr:uid="{00000000-0005-0000-0000-0000FC270000}"/>
    <cellStyle name="Normal 15 2 3 6 4 2" xfId="10236" xr:uid="{00000000-0005-0000-0000-0000FD270000}"/>
    <cellStyle name="Normal 15 2 3 6 4 2 2" xfId="10237" xr:uid="{00000000-0005-0000-0000-0000FE270000}"/>
    <cellStyle name="Normal 15 2 3 6 4 3" xfId="10238" xr:uid="{00000000-0005-0000-0000-0000FF270000}"/>
    <cellStyle name="Normal 15 2 3 6 5" xfId="10239" xr:uid="{00000000-0005-0000-0000-000000280000}"/>
    <cellStyle name="Normal 15 2 3 6 5 2" xfId="10240" xr:uid="{00000000-0005-0000-0000-000001280000}"/>
    <cellStyle name="Normal 15 2 3 6 6" xfId="10241" xr:uid="{00000000-0005-0000-0000-000002280000}"/>
    <cellStyle name="Normal 15 2 3 6 6 2" xfId="10242" xr:uid="{00000000-0005-0000-0000-000003280000}"/>
    <cellStyle name="Normal 15 2 3 6 7" xfId="10243" xr:uid="{00000000-0005-0000-0000-000004280000}"/>
    <cellStyle name="Normal 15 2 3 7" xfId="10244" xr:uid="{00000000-0005-0000-0000-000005280000}"/>
    <cellStyle name="Normal 15 2 3 7 2" xfId="10245" xr:uid="{00000000-0005-0000-0000-000006280000}"/>
    <cellStyle name="Normal 15 2 3 7 2 2" xfId="10246" xr:uid="{00000000-0005-0000-0000-000007280000}"/>
    <cellStyle name="Normal 15 2 3 7 2 2 2" xfId="10247" xr:uid="{00000000-0005-0000-0000-000008280000}"/>
    <cellStyle name="Normal 15 2 3 7 2 3" xfId="10248" xr:uid="{00000000-0005-0000-0000-000009280000}"/>
    <cellStyle name="Normal 15 2 3 7 3" xfId="10249" xr:uid="{00000000-0005-0000-0000-00000A280000}"/>
    <cellStyle name="Normal 15 2 3 7 3 2" xfId="10250" xr:uid="{00000000-0005-0000-0000-00000B280000}"/>
    <cellStyle name="Normal 15 2 3 7 3 2 2" xfId="10251" xr:uid="{00000000-0005-0000-0000-00000C280000}"/>
    <cellStyle name="Normal 15 2 3 7 3 3" xfId="10252" xr:uid="{00000000-0005-0000-0000-00000D280000}"/>
    <cellStyle name="Normal 15 2 3 7 4" xfId="10253" xr:uid="{00000000-0005-0000-0000-00000E280000}"/>
    <cellStyle name="Normal 15 2 3 7 4 2" xfId="10254" xr:uid="{00000000-0005-0000-0000-00000F280000}"/>
    <cellStyle name="Normal 15 2 3 7 4 2 2" xfId="10255" xr:uid="{00000000-0005-0000-0000-000010280000}"/>
    <cellStyle name="Normal 15 2 3 7 4 3" xfId="10256" xr:uid="{00000000-0005-0000-0000-000011280000}"/>
    <cellStyle name="Normal 15 2 3 7 5" xfId="10257" xr:uid="{00000000-0005-0000-0000-000012280000}"/>
    <cellStyle name="Normal 15 2 3 7 5 2" xfId="10258" xr:uid="{00000000-0005-0000-0000-000013280000}"/>
    <cellStyle name="Normal 15 2 3 7 6" xfId="10259" xr:uid="{00000000-0005-0000-0000-000014280000}"/>
    <cellStyle name="Normal 15 2 3 7 6 2" xfId="10260" xr:uid="{00000000-0005-0000-0000-000015280000}"/>
    <cellStyle name="Normal 15 2 3 7 7" xfId="10261" xr:uid="{00000000-0005-0000-0000-000016280000}"/>
    <cellStyle name="Normal 15 2 3 8" xfId="10262" xr:uid="{00000000-0005-0000-0000-000017280000}"/>
    <cellStyle name="Normal 15 2 3 8 2" xfId="10263" xr:uid="{00000000-0005-0000-0000-000018280000}"/>
    <cellStyle name="Normal 15 2 3 8 2 2" xfId="10264" xr:uid="{00000000-0005-0000-0000-000019280000}"/>
    <cellStyle name="Normal 15 2 3 8 3" xfId="10265" xr:uid="{00000000-0005-0000-0000-00001A280000}"/>
    <cellStyle name="Normal 15 2 3 9" xfId="10266" xr:uid="{00000000-0005-0000-0000-00001B280000}"/>
    <cellStyle name="Normal 15 2 3 9 2" xfId="10267" xr:uid="{00000000-0005-0000-0000-00001C280000}"/>
    <cellStyle name="Normal 15 2 3 9 2 2" xfId="10268" xr:uid="{00000000-0005-0000-0000-00001D280000}"/>
    <cellStyle name="Normal 15 2 3 9 3" xfId="10269" xr:uid="{00000000-0005-0000-0000-00001E280000}"/>
    <cellStyle name="Normal 15 2 3_Confidential Information" xfId="10270" xr:uid="{00000000-0005-0000-0000-00001F280000}"/>
    <cellStyle name="Normal 15 2 4" xfId="10271" xr:uid="{00000000-0005-0000-0000-000020280000}"/>
    <cellStyle name="Normal 15 2 4 10" xfId="10272" xr:uid="{00000000-0005-0000-0000-000021280000}"/>
    <cellStyle name="Normal 15 2 4 10 2" xfId="10273" xr:uid="{00000000-0005-0000-0000-000022280000}"/>
    <cellStyle name="Normal 15 2 4 11" xfId="10274" xr:uid="{00000000-0005-0000-0000-000023280000}"/>
    <cellStyle name="Normal 15 2 4 2" xfId="10275" xr:uid="{00000000-0005-0000-0000-000024280000}"/>
    <cellStyle name="Normal 15 2 4 2 2" xfId="10276" xr:uid="{00000000-0005-0000-0000-000025280000}"/>
    <cellStyle name="Normal 15 2 4 2 2 2" xfId="10277" xr:uid="{00000000-0005-0000-0000-000026280000}"/>
    <cellStyle name="Normal 15 2 4 2 2 2 2" xfId="10278" xr:uid="{00000000-0005-0000-0000-000027280000}"/>
    <cellStyle name="Normal 15 2 4 2 2 2 2 2" xfId="10279" xr:uid="{00000000-0005-0000-0000-000028280000}"/>
    <cellStyle name="Normal 15 2 4 2 2 2 3" xfId="10280" xr:uid="{00000000-0005-0000-0000-000029280000}"/>
    <cellStyle name="Normal 15 2 4 2 2 3" xfId="10281" xr:uid="{00000000-0005-0000-0000-00002A280000}"/>
    <cellStyle name="Normal 15 2 4 2 2 3 2" xfId="10282" xr:uid="{00000000-0005-0000-0000-00002B280000}"/>
    <cellStyle name="Normal 15 2 4 2 2 3 2 2" xfId="10283" xr:uid="{00000000-0005-0000-0000-00002C280000}"/>
    <cellStyle name="Normal 15 2 4 2 2 3 3" xfId="10284" xr:uid="{00000000-0005-0000-0000-00002D280000}"/>
    <cellStyle name="Normal 15 2 4 2 2 4" xfId="10285" xr:uid="{00000000-0005-0000-0000-00002E280000}"/>
    <cellStyle name="Normal 15 2 4 2 2 4 2" xfId="10286" xr:uid="{00000000-0005-0000-0000-00002F280000}"/>
    <cellStyle name="Normal 15 2 4 2 2 4 2 2" xfId="10287" xr:uid="{00000000-0005-0000-0000-000030280000}"/>
    <cellStyle name="Normal 15 2 4 2 2 4 3" xfId="10288" xr:uid="{00000000-0005-0000-0000-000031280000}"/>
    <cellStyle name="Normal 15 2 4 2 2 5" xfId="10289" xr:uid="{00000000-0005-0000-0000-000032280000}"/>
    <cellStyle name="Normal 15 2 4 2 2 5 2" xfId="10290" xr:uid="{00000000-0005-0000-0000-000033280000}"/>
    <cellStyle name="Normal 15 2 4 2 2 6" xfId="10291" xr:uid="{00000000-0005-0000-0000-000034280000}"/>
    <cellStyle name="Normal 15 2 4 2 2 6 2" xfId="10292" xr:uid="{00000000-0005-0000-0000-000035280000}"/>
    <cellStyle name="Normal 15 2 4 2 2 7" xfId="10293" xr:uid="{00000000-0005-0000-0000-000036280000}"/>
    <cellStyle name="Normal 15 2 4 2 3" xfId="10294" xr:uid="{00000000-0005-0000-0000-000037280000}"/>
    <cellStyle name="Normal 15 2 4 2 3 2" xfId="10295" xr:uid="{00000000-0005-0000-0000-000038280000}"/>
    <cellStyle name="Normal 15 2 4 2 3 2 2" xfId="10296" xr:uid="{00000000-0005-0000-0000-000039280000}"/>
    <cellStyle name="Normal 15 2 4 2 3 2 2 2" xfId="10297" xr:uid="{00000000-0005-0000-0000-00003A280000}"/>
    <cellStyle name="Normal 15 2 4 2 3 2 3" xfId="10298" xr:uid="{00000000-0005-0000-0000-00003B280000}"/>
    <cellStyle name="Normal 15 2 4 2 3 3" xfId="10299" xr:uid="{00000000-0005-0000-0000-00003C280000}"/>
    <cellStyle name="Normal 15 2 4 2 3 3 2" xfId="10300" xr:uid="{00000000-0005-0000-0000-00003D280000}"/>
    <cellStyle name="Normal 15 2 4 2 3 3 2 2" xfId="10301" xr:uid="{00000000-0005-0000-0000-00003E280000}"/>
    <cellStyle name="Normal 15 2 4 2 3 3 3" xfId="10302" xr:uid="{00000000-0005-0000-0000-00003F280000}"/>
    <cellStyle name="Normal 15 2 4 2 3 4" xfId="10303" xr:uid="{00000000-0005-0000-0000-000040280000}"/>
    <cellStyle name="Normal 15 2 4 2 3 4 2" xfId="10304" xr:uid="{00000000-0005-0000-0000-000041280000}"/>
    <cellStyle name="Normal 15 2 4 2 3 4 2 2" xfId="10305" xr:uid="{00000000-0005-0000-0000-000042280000}"/>
    <cellStyle name="Normal 15 2 4 2 3 4 3" xfId="10306" xr:uid="{00000000-0005-0000-0000-000043280000}"/>
    <cellStyle name="Normal 15 2 4 2 3 5" xfId="10307" xr:uid="{00000000-0005-0000-0000-000044280000}"/>
    <cellStyle name="Normal 15 2 4 2 3 5 2" xfId="10308" xr:uid="{00000000-0005-0000-0000-000045280000}"/>
    <cellStyle name="Normal 15 2 4 2 3 6" xfId="10309" xr:uid="{00000000-0005-0000-0000-000046280000}"/>
    <cellStyle name="Normal 15 2 4 2 3 6 2" xfId="10310" xr:uid="{00000000-0005-0000-0000-000047280000}"/>
    <cellStyle name="Normal 15 2 4 2 3 7" xfId="10311" xr:uid="{00000000-0005-0000-0000-000048280000}"/>
    <cellStyle name="Normal 15 2 4 2 4" xfId="10312" xr:uid="{00000000-0005-0000-0000-000049280000}"/>
    <cellStyle name="Normal 15 2 4 2 4 2" xfId="10313" xr:uid="{00000000-0005-0000-0000-00004A280000}"/>
    <cellStyle name="Normal 15 2 4 2 4 2 2" xfId="10314" xr:uid="{00000000-0005-0000-0000-00004B280000}"/>
    <cellStyle name="Normal 15 2 4 2 4 3" xfId="10315" xr:uid="{00000000-0005-0000-0000-00004C280000}"/>
    <cellStyle name="Normal 15 2 4 2 5" xfId="10316" xr:uid="{00000000-0005-0000-0000-00004D280000}"/>
    <cellStyle name="Normal 15 2 4 2 5 2" xfId="10317" xr:uid="{00000000-0005-0000-0000-00004E280000}"/>
    <cellStyle name="Normal 15 2 4 2 5 2 2" xfId="10318" xr:uid="{00000000-0005-0000-0000-00004F280000}"/>
    <cellStyle name="Normal 15 2 4 2 5 3" xfId="10319" xr:uid="{00000000-0005-0000-0000-000050280000}"/>
    <cellStyle name="Normal 15 2 4 2 6" xfId="10320" xr:uid="{00000000-0005-0000-0000-000051280000}"/>
    <cellStyle name="Normal 15 2 4 2 6 2" xfId="10321" xr:uid="{00000000-0005-0000-0000-000052280000}"/>
    <cellStyle name="Normal 15 2 4 2 6 2 2" xfId="10322" xr:uid="{00000000-0005-0000-0000-000053280000}"/>
    <cellStyle name="Normal 15 2 4 2 6 3" xfId="10323" xr:uid="{00000000-0005-0000-0000-000054280000}"/>
    <cellStyle name="Normal 15 2 4 2 7" xfId="10324" xr:uid="{00000000-0005-0000-0000-000055280000}"/>
    <cellStyle name="Normal 15 2 4 2 7 2" xfId="10325" xr:uid="{00000000-0005-0000-0000-000056280000}"/>
    <cellStyle name="Normal 15 2 4 2 8" xfId="10326" xr:uid="{00000000-0005-0000-0000-000057280000}"/>
    <cellStyle name="Normal 15 2 4 2 8 2" xfId="10327" xr:uid="{00000000-0005-0000-0000-000058280000}"/>
    <cellStyle name="Normal 15 2 4 2 9" xfId="10328" xr:uid="{00000000-0005-0000-0000-000059280000}"/>
    <cellStyle name="Normal 15 2 4 3" xfId="10329" xr:uid="{00000000-0005-0000-0000-00005A280000}"/>
    <cellStyle name="Normal 15 2 4 3 2" xfId="10330" xr:uid="{00000000-0005-0000-0000-00005B280000}"/>
    <cellStyle name="Normal 15 2 4 3 2 2" xfId="10331" xr:uid="{00000000-0005-0000-0000-00005C280000}"/>
    <cellStyle name="Normal 15 2 4 3 2 2 2" xfId="10332" xr:uid="{00000000-0005-0000-0000-00005D280000}"/>
    <cellStyle name="Normal 15 2 4 3 2 2 2 2" xfId="10333" xr:uid="{00000000-0005-0000-0000-00005E280000}"/>
    <cellStyle name="Normal 15 2 4 3 2 2 3" xfId="10334" xr:uid="{00000000-0005-0000-0000-00005F280000}"/>
    <cellStyle name="Normal 15 2 4 3 2 3" xfId="10335" xr:uid="{00000000-0005-0000-0000-000060280000}"/>
    <cellStyle name="Normal 15 2 4 3 2 3 2" xfId="10336" xr:uid="{00000000-0005-0000-0000-000061280000}"/>
    <cellStyle name="Normal 15 2 4 3 2 3 2 2" xfId="10337" xr:uid="{00000000-0005-0000-0000-000062280000}"/>
    <cellStyle name="Normal 15 2 4 3 2 3 3" xfId="10338" xr:uid="{00000000-0005-0000-0000-000063280000}"/>
    <cellStyle name="Normal 15 2 4 3 2 4" xfId="10339" xr:uid="{00000000-0005-0000-0000-000064280000}"/>
    <cellStyle name="Normal 15 2 4 3 2 4 2" xfId="10340" xr:uid="{00000000-0005-0000-0000-000065280000}"/>
    <cellStyle name="Normal 15 2 4 3 2 4 2 2" xfId="10341" xr:uid="{00000000-0005-0000-0000-000066280000}"/>
    <cellStyle name="Normal 15 2 4 3 2 4 3" xfId="10342" xr:uid="{00000000-0005-0000-0000-000067280000}"/>
    <cellStyle name="Normal 15 2 4 3 2 5" xfId="10343" xr:uid="{00000000-0005-0000-0000-000068280000}"/>
    <cellStyle name="Normal 15 2 4 3 2 5 2" xfId="10344" xr:uid="{00000000-0005-0000-0000-000069280000}"/>
    <cellStyle name="Normal 15 2 4 3 2 6" xfId="10345" xr:uid="{00000000-0005-0000-0000-00006A280000}"/>
    <cellStyle name="Normal 15 2 4 3 2 6 2" xfId="10346" xr:uid="{00000000-0005-0000-0000-00006B280000}"/>
    <cellStyle name="Normal 15 2 4 3 2 7" xfId="10347" xr:uid="{00000000-0005-0000-0000-00006C280000}"/>
    <cellStyle name="Normal 15 2 4 3 3" xfId="10348" xr:uid="{00000000-0005-0000-0000-00006D280000}"/>
    <cellStyle name="Normal 15 2 4 3 3 2" xfId="10349" xr:uid="{00000000-0005-0000-0000-00006E280000}"/>
    <cellStyle name="Normal 15 2 4 3 3 2 2" xfId="10350" xr:uid="{00000000-0005-0000-0000-00006F280000}"/>
    <cellStyle name="Normal 15 2 4 3 3 3" xfId="10351" xr:uid="{00000000-0005-0000-0000-000070280000}"/>
    <cellStyle name="Normal 15 2 4 3 4" xfId="10352" xr:uid="{00000000-0005-0000-0000-000071280000}"/>
    <cellStyle name="Normal 15 2 4 3 4 2" xfId="10353" xr:uid="{00000000-0005-0000-0000-000072280000}"/>
    <cellStyle name="Normal 15 2 4 3 4 2 2" xfId="10354" xr:uid="{00000000-0005-0000-0000-000073280000}"/>
    <cellStyle name="Normal 15 2 4 3 4 3" xfId="10355" xr:uid="{00000000-0005-0000-0000-000074280000}"/>
    <cellStyle name="Normal 15 2 4 3 5" xfId="10356" xr:uid="{00000000-0005-0000-0000-000075280000}"/>
    <cellStyle name="Normal 15 2 4 3 5 2" xfId="10357" xr:uid="{00000000-0005-0000-0000-000076280000}"/>
    <cellStyle name="Normal 15 2 4 3 5 2 2" xfId="10358" xr:uid="{00000000-0005-0000-0000-000077280000}"/>
    <cellStyle name="Normal 15 2 4 3 5 3" xfId="10359" xr:uid="{00000000-0005-0000-0000-000078280000}"/>
    <cellStyle name="Normal 15 2 4 3 6" xfId="10360" xr:uid="{00000000-0005-0000-0000-000079280000}"/>
    <cellStyle name="Normal 15 2 4 3 6 2" xfId="10361" xr:uid="{00000000-0005-0000-0000-00007A280000}"/>
    <cellStyle name="Normal 15 2 4 3 7" xfId="10362" xr:uid="{00000000-0005-0000-0000-00007B280000}"/>
    <cellStyle name="Normal 15 2 4 3 7 2" xfId="10363" xr:uid="{00000000-0005-0000-0000-00007C280000}"/>
    <cellStyle name="Normal 15 2 4 3 8" xfId="10364" xr:uid="{00000000-0005-0000-0000-00007D280000}"/>
    <cellStyle name="Normal 15 2 4 4" xfId="10365" xr:uid="{00000000-0005-0000-0000-00007E280000}"/>
    <cellStyle name="Normal 15 2 4 4 2" xfId="10366" xr:uid="{00000000-0005-0000-0000-00007F280000}"/>
    <cellStyle name="Normal 15 2 4 4 2 2" xfId="10367" xr:uid="{00000000-0005-0000-0000-000080280000}"/>
    <cellStyle name="Normal 15 2 4 4 2 2 2" xfId="10368" xr:uid="{00000000-0005-0000-0000-000081280000}"/>
    <cellStyle name="Normal 15 2 4 4 2 3" xfId="10369" xr:uid="{00000000-0005-0000-0000-000082280000}"/>
    <cellStyle name="Normal 15 2 4 4 3" xfId="10370" xr:uid="{00000000-0005-0000-0000-000083280000}"/>
    <cellStyle name="Normal 15 2 4 4 3 2" xfId="10371" xr:uid="{00000000-0005-0000-0000-000084280000}"/>
    <cellStyle name="Normal 15 2 4 4 3 2 2" xfId="10372" xr:uid="{00000000-0005-0000-0000-000085280000}"/>
    <cellStyle name="Normal 15 2 4 4 3 3" xfId="10373" xr:uid="{00000000-0005-0000-0000-000086280000}"/>
    <cellStyle name="Normal 15 2 4 4 4" xfId="10374" xr:uid="{00000000-0005-0000-0000-000087280000}"/>
    <cellStyle name="Normal 15 2 4 4 4 2" xfId="10375" xr:uid="{00000000-0005-0000-0000-000088280000}"/>
    <cellStyle name="Normal 15 2 4 4 4 2 2" xfId="10376" xr:uid="{00000000-0005-0000-0000-000089280000}"/>
    <cellStyle name="Normal 15 2 4 4 4 3" xfId="10377" xr:uid="{00000000-0005-0000-0000-00008A280000}"/>
    <cellStyle name="Normal 15 2 4 4 5" xfId="10378" xr:uid="{00000000-0005-0000-0000-00008B280000}"/>
    <cellStyle name="Normal 15 2 4 4 5 2" xfId="10379" xr:uid="{00000000-0005-0000-0000-00008C280000}"/>
    <cellStyle name="Normal 15 2 4 4 6" xfId="10380" xr:uid="{00000000-0005-0000-0000-00008D280000}"/>
    <cellStyle name="Normal 15 2 4 4 6 2" xfId="10381" xr:uid="{00000000-0005-0000-0000-00008E280000}"/>
    <cellStyle name="Normal 15 2 4 4 7" xfId="10382" xr:uid="{00000000-0005-0000-0000-00008F280000}"/>
    <cellStyle name="Normal 15 2 4 5" xfId="10383" xr:uid="{00000000-0005-0000-0000-000090280000}"/>
    <cellStyle name="Normal 15 2 4 5 2" xfId="10384" xr:uid="{00000000-0005-0000-0000-000091280000}"/>
    <cellStyle name="Normal 15 2 4 5 2 2" xfId="10385" xr:uid="{00000000-0005-0000-0000-000092280000}"/>
    <cellStyle name="Normal 15 2 4 5 2 2 2" xfId="10386" xr:uid="{00000000-0005-0000-0000-000093280000}"/>
    <cellStyle name="Normal 15 2 4 5 2 3" xfId="10387" xr:uid="{00000000-0005-0000-0000-000094280000}"/>
    <cellStyle name="Normal 15 2 4 5 3" xfId="10388" xr:uid="{00000000-0005-0000-0000-000095280000}"/>
    <cellStyle name="Normal 15 2 4 5 3 2" xfId="10389" xr:uid="{00000000-0005-0000-0000-000096280000}"/>
    <cellStyle name="Normal 15 2 4 5 3 2 2" xfId="10390" xr:uid="{00000000-0005-0000-0000-000097280000}"/>
    <cellStyle name="Normal 15 2 4 5 3 3" xfId="10391" xr:uid="{00000000-0005-0000-0000-000098280000}"/>
    <cellStyle name="Normal 15 2 4 5 4" xfId="10392" xr:uid="{00000000-0005-0000-0000-000099280000}"/>
    <cellStyle name="Normal 15 2 4 5 4 2" xfId="10393" xr:uid="{00000000-0005-0000-0000-00009A280000}"/>
    <cellStyle name="Normal 15 2 4 5 4 2 2" xfId="10394" xr:uid="{00000000-0005-0000-0000-00009B280000}"/>
    <cellStyle name="Normal 15 2 4 5 4 3" xfId="10395" xr:uid="{00000000-0005-0000-0000-00009C280000}"/>
    <cellStyle name="Normal 15 2 4 5 5" xfId="10396" xr:uid="{00000000-0005-0000-0000-00009D280000}"/>
    <cellStyle name="Normal 15 2 4 5 5 2" xfId="10397" xr:uid="{00000000-0005-0000-0000-00009E280000}"/>
    <cellStyle name="Normal 15 2 4 5 6" xfId="10398" xr:uid="{00000000-0005-0000-0000-00009F280000}"/>
    <cellStyle name="Normal 15 2 4 5 6 2" xfId="10399" xr:uid="{00000000-0005-0000-0000-0000A0280000}"/>
    <cellStyle name="Normal 15 2 4 5 7" xfId="10400" xr:uid="{00000000-0005-0000-0000-0000A1280000}"/>
    <cellStyle name="Normal 15 2 4 6" xfId="10401" xr:uid="{00000000-0005-0000-0000-0000A2280000}"/>
    <cellStyle name="Normal 15 2 4 6 2" xfId="10402" xr:uid="{00000000-0005-0000-0000-0000A3280000}"/>
    <cellStyle name="Normal 15 2 4 6 2 2" xfId="10403" xr:uid="{00000000-0005-0000-0000-0000A4280000}"/>
    <cellStyle name="Normal 15 2 4 6 3" xfId="10404" xr:uid="{00000000-0005-0000-0000-0000A5280000}"/>
    <cellStyle name="Normal 15 2 4 7" xfId="10405" xr:uid="{00000000-0005-0000-0000-0000A6280000}"/>
    <cellStyle name="Normal 15 2 4 7 2" xfId="10406" xr:uid="{00000000-0005-0000-0000-0000A7280000}"/>
    <cellStyle name="Normal 15 2 4 7 2 2" xfId="10407" xr:uid="{00000000-0005-0000-0000-0000A8280000}"/>
    <cellStyle name="Normal 15 2 4 7 3" xfId="10408" xr:uid="{00000000-0005-0000-0000-0000A9280000}"/>
    <cellStyle name="Normal 15 2 4 8" xfId="10409" xr:uid="{00000000-0005-0000-0000-0000AA280000}"/>
    <cellStyle name="Normal 15 2 4 8 2" xfId="10410" xr:uid="{00000000-0005-0000-0000-0000AB280000}"/>
    <cellStyle name="Normal 15 2 4 8 2 2" xfId="10411" xr:uid="{00000000-0005-0000-0000-0000AC280000}"/>
    <cellStyle name="Normal 15 2 4 8 3" xfId="10412" xr:uid="{00000000-0005-0000-0000-0000AD280000}"/>
    <cellStyle name="Normal 15 2 4 9" xfId="10413" xr:uid="{00000000-0005-0000-0000-0000AE280000}"/>
    <cellStyle name="Normal 15 2 4 9 2" xfId="10414" xr:uid="{00000000-0005-0000-0000-0000AF280000}"/>
    <cellStyle name="Normal 15 2 5" xfId="10415" xr:uid="{00000000-0005-0000-0000-0000B0280000}"/>
    <cellStyle name="Normal 15 2 5 10" xfId="10416" xr:uid="{00000000-0005-0000-0000-0000B1280000}"/>
    <cellStyle name="Normal 15 2 5 10 2" xfId="10417" xr:uid="{00000000-0005-0000-0000-0000B2280000}"/>
    <cellStyle name="Normal 15 2 5 11" xfId="10418" xr:uid="{00000000-0005-0000-0000-0000B3280000}"/>
    <cellStyle name="Normal 15 2 5 2" xfId="10419" xr:uid="{00000000-0005-0000-0000-0000B4280000}"/>
    <cellStyle name="Normal 15 2 5 2 2" xfId="10420" xr:uid="{00000000-0005-0000-0000-0000B5280000}"/>
    <cellStyle name="Normal 15 2 5 2 2 2" xfId="10421" xr:uid="{00000000-0005-0000-0000-0000B6280000}"/>
    <cellStyle name="Normal 15 2 5 2 2 2 2" xfId="10422" xr:uid="{00000000-0005-0000-0000-0000B7280000}"/>
    <cellStyle name="Normal 15 2 5 2 2 2 2 2" xfId="10423" xr:uid="{00000000-0005-0000-0000-0000B8280000}"/>
    <cellStyle name="Normal 15 2 5 2 2 2 3" xfId="10424" xr:uid="{00000000-0005-0000-0000-0000B9280000}"/>
    <cellStyle name="Normal 15 2 5 2 2 3" xfId="10425" xr:uid="{00000000-0005-0000-0000-0000BA280000}"/>
    <cellStyle name="Normal 15 2 5 2 2 3 2" xfId="10426" xr:uid="{00000000-0005-0000-0000-0000BB280000}"/>
    <cellStyle name="Normal 15 2 5 2 2 3 2 2" xfId="10427" xr:uid="{00000000-0005-0000-0000-0000BC280000}"/>
    <cellStyle name="Normal 15 2 5 2 2 3 3" xfId="10428" xr:uid="{00000000-0005-0000-0000-0000BD280000}"/>
    <cellStyle name="Normal 15 2 5 2 2 4" xfId="10429" xr:uid="{00000000-0005-0000-0000-0000BE280000}"/>
    <cellStyle name="Normal 15 2 5 2 2 4 2" xfId="10430" xr:uid="{00000000-0005-0000-0000-0000BF280000}"/>
    <cellStyle name="Normal 15 2 5 2 2 4 2 2" xfId="10431" xr:uid="{00000000-0005-0000-0000-0000C0280000}"/>
    <cellStyle name="Normal 15 2 5 2 2 4 3" xfId="10432" xr:uid="{00000000-0005-0000-0000-0000C1280000}"/>
    <cellStyle name="Normal 15 2 5 2 2 5" xfId="10433" xr:uid="{00000000-0005-0000-0000-0000C2280000}"/>
    <cellStyle name="Normal 15 2 5 2 2 5 2" xfId="10434" xr:uid="{00000000-0005-0000-0000-0000C3280000}"/>
    <cellStyle name="Normal 15 2 5 2 2 6" xfId="10435" xr:uid="{00000000-0005-0000-0000-0000C4280000}"/>
    <cellStyle name="Normal 15 2 5 2 2 6 2" xfId="10436" xr:uid="{00000000-0005-0000-0000-0000C5280000}"/>
    <cellStyle name="Normal 15 2 5 2 2 7" xfId="10437" xr:uid="{00000000-0005-0000-0000-0000C6280000}"/>
    <cellStyle name="Normal 15 2 5 2 3" xfId="10438" xr:uid="{00000000-0005-0000-0000-0000C7280000}"/>
    <cellStyle name="Normal 15 2 5 2 3 2" xfId="10439" xr:uid="{00000000-0005-0000-0000-0000C8280000}"/>
    <cellStyle name="Normal 15 2 5 2 3 2 2" xfId="10440" xr:uid="{00000000-0005-0000-0000-0000C9280000}"/>
    <cellStyle name="Normal 15 2 5 2 3 2 2 2" xfId="10441" xr:uid="{00000000-0005-0000-0000-0000CA280000}"/>
    <cellStyle name="Normal 15 2 5 2 3 2 3" xfId="10442" xr:uid="{00000000-0005-0000-0000-0000CB280000}"/>
    <cellStyle name="Normal 15 2 5 2 3 3" xfId="10443" xr:uid="{00000000-0005-0000-0000-0000CC280000}"/>
    <cellStyle name="Normal 15 2 5 2 3 3 2" xfId="10444" xr:uid="{00000000-0005-0000-0000-0000CD280000}"/>
    <cellStyle name="Normal 15 2 5 2 3 3 2 2" xfId="10445" xr:uid="{00000000-0005-0000-0000-0000CE280000}"/>
    <cellStyle name="Normal 15 2 5 2 3 3 3" xfId="10446" xr:uid="{00000000-0005-0000-0000-0000CF280000}"/>
    <cellStyle name="Normal 15 2 5 2 3 4" xfId="10447" xr:uid="{00000000-0005-0000-0000-0000D0280000}"/>
    <cellStyle name="Normal 15 2 5 2 3 4 2" xfId="10448" xr:uid="{00000000-0005-0000-0000-0000D1280000}"/>
    <cellStyle name="Normal 15 2 5 2 3 4 2 2" xfId="10449" xr:uid="{00000000-0005-0000-0000-0000D2280000}"/>
    <cellStyle name="Normal 15 2 5 2 3 4 3" xfId="10450" xr:uid="{00000000-0005-0000-0000-0000D3280000}"/>
    <cellStyle name="Normal 15 2 5 2 3 5" xfId="10451" xr:uid="{00000000-0005-0000-0000-0000D4280000}"/>
    <cellStyle name="Normal 15 2 5 2 3 5 2" xfId="10452" xr:uid="{00000000-0005-0000-0000-0000D5280000}"/>
    <cellStyle name="Normal 15 2 5 2 3 6" xfId="10453" xr:uid="{00000000-0005-0000-0000-0000D6280000}"/>
    <cellStyle name="Normal 15 2 5 2 3 6 2" xfId="10454" xr:uid="{00000000-0005-0000-0000-0000D7280000}"/>
    <cellStyle name="Normal 15 2 5 2 3 7" xfId="10455" xr:uid="{00000000-0005-0000-0000-0000D8280000}"/>
    <cellStyle name="Normal 15 2 5 2 4" xfId="10456" xr:uid="{00000000-0005-0000-0000-0000D9280000}"/>
    <cellStyle name="Normal 15 2 5 2 4 2" xfId="10457" xr:uid="{00000000-0005-0000-0000-0000DA280000}"/>
    <cellStyle name="Normal 15 2 5 2 4 2 2" xfId="10458" xr:uid="{00000000-0005-0000-0000-0000DB280000}"/>
    <cellStyle name="Normal 15 2 5 2 4 3" xfId="10459" xr:uid="{00000000-0005-0000-0000-0000DC280000}"/>
    <cellStyle name="Normal 15 2 5 2 5" xfId="10460" xr:uid="{00000000-0005-0000-0000-0000DD280000}"/>
    <cellStyle name="Normal 15 2 5 2 5 2" xfId="10461" xr:uid="{00000000-0005-0000-0000-0000DE280000}"/>
    <cellStyle name="Normal 15 2 5 2 5 2 2" xfId="10462" xr:uid="{00000000-0005-0000-0000-0000DF280000}"/>
    <cellStyle name="Normal 15 2 5 2 5 3" xfId="10463" xr:uid="{00000000-0005-0000-0000-0000E0280000}"/>
    <cellStyle name="Normal 15 2 5 2 6" xfId="10464" xr:uid="{00000000-0005-0000-0000-0000E1280000}"/>
    <cellStyle name="Normal 15 2 5 2 6 2" xfId="10465" xr:uid="{00000000-0005-0000-0000-0000E2280000}"/>
    <cellStyle name="Normal 15 2 5 2 6 2 2" xfId="10466" xr:uid="{00000000-0005-0000-0000-0000E3280000}"/>
    <cellStyle name="Normal 15 2 5 2 6 3" xfId="10467" xr:uid="{00000000-0005-0000-0000-0000E4280000}"/>
    <cellStyle name="Normal 15 2 5 2 7" xfId="10468" xr:uid="{00000000-0005-0000-0000-0000E5280000}"/>
    <cellStyle name="Normal 15 2 5 2 7 2" xfId="10469" xr:uid="{00000000-0005-0000-0000-0000E6280000}"/>
    <cellStyle name="Normal 15 2 5 2 8" xfId="10470" xr:uid="{00000000-0005-0000-0000-0000E7280000}"/>
    <cellStyle name="Normal 15 2 5 2 8 2" xfId="10471" xr:uid="{00000000-0005-0000-0000-0000E8280000}"/>
    <cellStyle name="Normal 15 2 5 2 9" xfId="10472" xr:uid="{00000000-0005-0000-0000-0000E9280000}"/>
    <cellStyle name="Normal 15 2 5 3" xfId="10473" xr:uid="{00000000-0005-0000-0000-0000EA280000}"/>
    <cellStyle name="Normal 15 2 5 3 2" xfId="10474" xr:uid="{00000000-0005-0000-0000-0000EB280000}"/>
    <cellStyle name="Normal 15 2 5 3 2 2" xfId="10475" xr:uid="{00000000-0005-0000-0000-0000EC280000}"/>
    <cellStyle name="Normal 15 2 5 3 2 2 2" xfId="10476" xr:uid="{00000000-0005-0000-0000-0000ED280000}"/>
    <cellStyle name="Normal 15 2 5 3 2 2 2 2" xfId="10477" xr:uid="{00000000-0005-0000-0000-0000EE280000}"/>
    <cellStyle name="Normal 15 2 5 3 2 2 3" xfId="10478" xr:uid="{00000000-0005-0000-0000-0000EF280000}"/>
    <cellStyle name="Normal 15 2 5 3 2 3" xfId="10479" xr:uid="{00000000-0005-0000-0000-0000F0280000}"/>
    <cellStyle name="Normal 15 2 5 3 2 3 2" xfId="10480" xr:uid="{00000000-0005-0000-0000-0000F1280000}"/>
    <cellStyle name="Normal 15 2 5 3 2 3 2 2" xfId="10481" xr:uid="{00000000-0005-0000-0000-0000F2280000}"/>
    <cellStyle name="Normal 15 2 5 3 2 3 3" xfId="10482" xr:uid="{00000000-0005-0000-0000-0000F3280000}"/>
    <cellStyle name="Normal 15 2 5 3 2 4" xfId="10483" xr:uid="{00000000-0005-0000-0000-0000F4280000}"/>
    <cellStyle name="Normal 15 2 5 3 2 4 2" xfId="10484" xr:uid="{00000000-0005-0000-0000-0000F5280000}"/>
    <cellStyle name="Normal 15 2 5 3 2 4 2 2" xfId="10485" xr:uid="{00000000-0005-0000-0000-0000F6280000}"/>
    <cellStyle name="Normal 15 2 5 3 2 4 3" xfId="10486" xr:uid="{00000000-0005-0000-0000-0000F7280000}"/>
    <cellStyle name="Normal 15 2 5 3 2 5" xfId="10487" xr:uid="{00000000-0005-0000-0000-0000F8280000}"/>
    <cellStyle name="Normal 15 2 5 3 2 5 2" xfId="10488" xr:uid="{00000000-0005-0000-0000-0000F9280000}"/>
    <cellStyle name="Normal 15 2 5 3 2 6" xfId="10489" xr:uid="{00000000-0005-0000-0000-0000FA280000}"/>
    <cellStyle name="Normal 15 2 5 3 2 6 2" xfId="10490" xr:uid="{00000000-0005-0000-0000-0000FB280000}"/>
    <cellStyle name="Normal 15 2 5 3 2 7" xfId="10491" xr:uid="{00000000-0005-0000-0000-0000FC280000}"/>
    <cellStyle name="Normal 15 2 5 3 3" xfId="10492" xr:uid="{00000000-0005-0000-0000-0000FD280000}"/>
    <cellStyle name="Normal 15 2 5 3 3 2" xfId="10493" xr:uid="{00000000-0005-0000-0000-0000FE280000}"/>
    <cellStyle name="Normal 15 2 5 3 3 2 2" xfId="10494" xr:uid="{00000000-0005-0000-0000-0000FF280000}"/>
    <cellStyle name="Normal 15 2 5 3 3 3" xfId="10495" xr:uid="{00000000-0005-0000-0000-000000290000}"/>
    <cellStyle name="Normal 15 2 5 3 4" xfId="10496" xr:uid="{00000000-0005-0000-0000-000001290000}"/>
    <cellStyle name="Normal 15 2 5 3 4 2" xfId="10497" xr:uid="{00000000-0005-0000-0000-000002290000}"/>
    <cellStyle name="Normal 15 2 5 3 4 2 2" xfId="10498" xr:uid="{00000000-0005-0000-0000-000003290000}"/>
    <cellStyle name="Normal 15 2 5 3 4 3" xfId="10499" xr:uid="{00000000-0005-0000-0000-000004290000}"/>
    <cellStyle name="Normal 15 2 5 3 5" xfId="10500" xr:uid="{00000000-0005-0000-0000-000005290000}"/>
    <cellStyle name="Normal 15 2 5 3 5 2" xfId="10501" xr:uid="{00000000-0005-0000-0000-000006290000}"/>
    <cellStyle name="Normal 15 2 5 3 5 2 2" xfId="10502" xr:uid="{00000000-0005-0000-0000-000007290000}"/>
    <cellStyle name="Normal 15 2 5 3 5 3" xfId="10503" xr:uid="{00000000-0005-0000-0000-000008290000}"/>
    <cellStyle name="Normal 15 2 5 3 6" xfId="10504" xr:uid="{00000000-0005-0000-0000-000009290000}"/>
    <cellStyle name="Normal 15 2 5 3 6 2" xfId="10505" xr:uid="{00000000-0005-0000-0000-00000A290000}"/>
    <cellStyle name="Normal 15 2 5 3 7" xfId="10506" xr:uid="{00000000-0005-0000-0000-00000B290000}"/>
    <cellStyle name="Normal 15 2 5 3 7 2" xfId="10507" xr:uid="{00000000-0005-0000-0000-00000C290000}"/>
    <cellStyle name="Normal 15 2 5 3 8" xfId="10508" xr:uid="{00000000-0005-0000-0000-00000D290000}"/>
    <cellStyle name="Normal 15 2 5 4" xfId="10509" xr:uid="{00000000-0005-0000-0000-00000E290000}"/>
    <cellStyle name="Normal 15 2 5 4 2" xfId="10510" xr:uid="{00000000-0005-0000-0000-00000F290000}"/>
    <cellStyle name="Normal 15 2 5 4 2 2" xfId="10511" xr:uid="{00000000-0005-0000-0000-000010290000}"/>
    <cellStyle name="Normal 15 2 5 4 2 2 2" xfId="10512" xr:uid="{00000000-0005-0000-0000-000011290000}"/>
    <cellStyle name="Normal 15 2 5 4 2 3" xfId="10513" xr:uid="{00000000-0005-0000-0000-000012290000}"/>
    <cellStyle name="Normal 15 2 5 4 3" xfId="10514" xr:uid="{00000000-0005-0000-0000-000013290000}"/>
    <cellStyle name="Normal 15 2 5 4 3 2" xfId="10515" xr:uid="{00000000-0005-0000-0000-000014290000}"/>
    <cellStyle name="Normal 15 2 5 4 3 2 2" xfId="10516" xr:uid="{00000000-0005-0000-0000-000015290000}"/>
    <cellStyle name="Normal 15 2 5 4 3 3" xfId="10517" xr:uid="{00000000-0005-0000-0000-000016290000}"/>
    <cellStyle name="Normal 15 2 5 4 4" xfId="10518" xr:uid="{00000000-0005-0000-0000-000017290000}"/>
    <cellStyle name="Normal 15 2 5 4 4 2" xfId="10519" xr:uid="{00000000-0005-0000-0000-000018290000}"/>
    <cellStyle name="Normal 15 2 5 4 4 2 2" xfId="10520" xr:uid="{00000000-0005-0000-0000-000019290000}"/>
    <cellStyle name="Normal 15 2 5 4 4 3" xfId="10521" xr:uid="{00000000-0005-0000-0000-00001A290000}"/>
    <cellStyle name="Normal 15 2 5 4 5" xfId="10522" xr:uid="{00000000-0005-0000-0000-00001B290000}"/>
    <cellStyle name="Normal 15 2 5 4 5 2" xfId="10523" xr:uid="{00000000-0005-0000-0000-00001C290000}"/>
    <cellStyle name="Normal 15 2 5 4 6" xfId="10524" xr:uid="{00000000-0005-0000-0000-00001D290000}"/>
    <cellStyle name="Normal 15 2 5 4 6 2" xfId="10525" xr:uid="{00000000-0005-0000-0000-00001E290000}"/>
    <cellStyle name="Normal 15 2 5 4 7" xfId="10526" xr:uid="{00000000-0005-0000-0000-00001F290000}"/>
    <cellStyle name="Normal 15 2 5 5" xfId="10527" xr:uid="{00000000-0005-0000-0000-000020290000}"/>
    <cellStyle name="Normal 15 2 5 5 2" xfId="10528" xr:uid="{00000000-0005-0000-0000-000021290000}"/>
    <cellStyle name="Normal 15 2 5 5 2 2" xfId="10529" xr:uid="{00000000-0005-0000-0000-000022290000}"/>
    <cellStyle name="Normal 15 2 5 5 2 2 2" xfId="10530" xr:uid="{00000000-0005-0000-0000-000023290000}"/>
    <cellStyle name="Normal 15 2 5 5 2 3" xfId="10531" xr:uid="{00000000-0005-0000-0000-000024290000}"/>
    <cellStyle name="Normal 15 2 5 5 3" xfId="10532" xr:uid="{00000000-0005-0000-0000-000025290000}"/>
    <cellStyle name="Normal 15 2 5 5 3 2" xfId="10533" xr:uid="{00000000-0005-0000-0000-000026290000}"/>
    <cellStyle name="Normal 15 2 5 5 3 2 2" xfId="10534" xr:uid="{00000000-0005-0000-0000-000027290000}"/>
    <cellStyle name="Normal 15 2 5 5 3 3" xfId="10535" xr:uid="{00000000-0005-0000-0000-000028290000}"/>
    <cellStyle name="Normal 15 2 5 5 4" xfId="10536" xr:uid="{00000000-0005-0000-0000-000029290000}"/>
    <cellStyle name="Normal 15 2 5 5 4 2" xfId="10537" xr:uid="{00000000-0005-0000-0000-00002A290000}"/>
    <cellStyle name="Normal 15 2 5 5 4 2 2" xfId="10538" xr:uid="{00000000-0005-0000-0000-00002B290000}"/>
    <cellStyle name="Normal 15 2 5 5 4 3" xfId="10539" xr:uid="{00000000-0005-0000-0000-00002C290000}"/>
    <cellStyle name="Normal 15 2 5 5 5" xfId="10540" xr:uid="{00000000-0005-0000-0000-00002D290000}"/>
    <cellStyle name="Normal 15 2 5 5 5 2" xfId="10541" xr:uid="{00000000-0005-0000-0000-00002E290000}"/>
    <cellStyle name="Normal 15 2 5 5 6" xfId="10542" xr:uid="{00000000-0005-0000-0000-00002F290000}"/>
    <cellStyle name="Normal 15 2 5 5 6 2" xfId="10543" xr:uid="{00000000-0005-0000-0000-000030290000}"/>
    <cellStyle name="Normal 15 2 5 5 7" xfId="10544" xr:uid="{00000000-0005-0000-0000-000031290000}"/>
    <cellStyle name="Normal 15 2 5 6" xfId="10545" xr:uid="{00000000-0005-0000-0000-000032290000}"/>
    <cellStyle name="Normal 15 2 5 6 2" xfId="10546" xr:uid="{00000000-0005-0000-0000-000033290000}"/>
    <cellStyle name="Normal 15 2 5 6 2 2" xfId="10547" xr:uid="{00000000-0005-0000-0000-000034290000}"/>
    <cellStyle name="Normal 15 2 5 6 3" xfId="10548" xr:uid="{00000000-0005-0000-0000-000035290000}"/>
    <cellStyle name="Normal 15 2 5 7" xfId="10549" xr:uid="{00000000-0005-0000-0000-000036290000}"/>
    <cellStyle name="Normal 15 2 5 7 2" xfId="10550" xr:uid="{00000000-0005-0000-0000-000037290000}"/>
    <cellStyle name="Normal 15 2 5 7 2 2" xfId="10551" xr:uid="{00000000-0005-0000-0000-000038290000}"/>
    <cellStyle name="Normal 15 2 5 7 3" xfId="10552" xr:uid="{00000000-0005-0000-0000-000039290000}"/>
    <cellStyle name="Normal 15 2 5 8" xfId="10553" xr:uid="{00000000-0005-0000-0000-00003A290000}"/>
    <cellStyle name="Normal 15 2 5 8 2" xfId="10554" xr:uid="{00000000-0005-0000-0000-00003B290000}"/>
    <cellStyle name="Normal 15 2 5 8 2 2" xfId="10555" xr:uid="{00000000-0005-0000-0000-00003C290000}"/>
    <cellStyle name="Normal 15 2 5 8 3" xfId="10556" xr:uid="{00000000-0005-0000-0000-00003D290000}"/>
    <cellStyle name="Normal 15 2 5 9" xfId="10557" xr:uid="{00000000-0005-0000-0000-00003E290000}"/>
    <cellStyle name="Normal 15 2 5 9 2" xfId="10558" xr:uid="{00000000-0005-0000-0000-00003F290000}"/>
    <cellStyle name="Normal 15 2 6" xfId="10559" xr:uid="{00000000-0005-0000-0000-000040290000}"/>
    <cellStyle name="Normal 15 2 6 2" xfId="10560" xr:uid="{00000000-0005-0000-0000-000041290000}"/>
    <cellStyle name="Normal 15 2 6 2 2" xfId="10561" xr:uid="{00000000-0005-0000-0000-000042290000}"/>
    <cellStyle name="Normal 15 2 6 2 2 2" xfId="10562" xr:uid="{00000000-0005-0000-0000-000043290000}"/>
    <cellStyle name="Normal 15 2 6 2 2 2 2" xfId="10563" xr:uid="{00000000-0005-0000-0000-000044290000}"/>
    <cellStyle name="Normal 15 2 6 2 2 3" xfId="10564" xr:uid="{00000000-0005-0000-0000-000045290000}"/>
    <cellStyle name="Normal 15 2 6 2 3" xfId="10565" xr:uid="{00000000-0005-0000-0000-000046290000}"/>
    <cellStyle name="Normal 15 2 6 2 3 2" xfId="10566" xr:uid="{00000000-0005-0000-0000-000047290000}"/>
    <cellStyle name="Normal 15 2 6 2 3 2 2" xfId="10567" xr:uid="{00000000-0005-0000-0000-000048290000}"/>
    <cellStyle name="Normal 15 2 6 2 3 3" xfId="10568" xr:uid="{00000000-0005-0000-0000-000049290000}"/>
    <cellStyle name="Normal 15 2 6 2 4" xfId="10569" xr:uid="{00000000-0005-0000-0000-00004A290000}"/>
    <cellStyle name="Normal 15 2 6 2 4 2" xfId="10570" xr:uid="{00000000-0005-0000-0000-00004B290000}"/>
    <cellStyle name="Normal 15 2 6 2 4 2 2" xfId="10571" xr:uid="{00000000-0005-0000-0000-00004C290000}"/>
    <cellStyle name="Normal 15 2 6 2 4 3" xfId="10572" xr:uid="{00000000-0005-0000-0000-00004D290000}"/>
    <cellStyle name="Normal 15 2 6 2 5" xfId="10573" xr:uid="{00000000-0005-0000-0000-00004E290000}"/>
    <cellStyle name="Normal 15 2 6 2 5 2" xfId="10574" xr:uid="{00000000-0005-0000-0000-00004F290000}"/>
    <cellStyle name="Normal 15 2 6 2 6" xfId="10575" xr:uid="{00000000-0005-0000-0000-000050290000}"/>
    <cellStyle name="Normal 15 2 6 2 6 2" xfId="10576" xr:uid="{00000000-0005-0000-0000-000051290000}"/>
    <cellStyle name="Normal 15 2 6 2 7" xfId="10577" xr:uid="{00000000-0005-0000-0000-000052290000}"/>
    <cellStyle name="Normal 15 2 6 3" xfId="10578" xr:uid="{00000000-0005-0000-0000-000053290000}"/>
    <cellStyle name="Normal 15 2 6 3 2" xfId="10579" xr:uid="{00000000-0005-0000-0000-000054290000}"/>
    <cellStyle name="Normal 15 2 6 3 2 2" xfId="10580" xr:uid="{00000000-0005-0000-0000-000055290000}"/>
    <cellStyle name="Normal 15 2 6 3 2 2 2" xfId="10581" xr:uid="{00000000-0005-0000-0000-000056290000}"/>
    <cellStyle name="Normal 15 2 6 3 2 3" xfId="10582" xr:uid="{00000000-0005-0000-0000-000057290000}"/>
    <cellStyle name="Normal 15 2 6 3 3" xfId="10583" xr:uid="{00000000-0005-0000-0000-000058290000}"/>
    <cellStyle name="Normal 15 2 6 3 3 2" xfId="10584" xr:uid="{00000000-0005-0000-0000-000059290000}"/>
    <cellStyle name="Normal 15 2 6 3 3 2 2" xfId="10585" xr:uid="{00000000-0005-0000-0000-00005A290000}"/>
    <cellStyle name="Normal 15 2 6 3 3 3" xfId="10586" xr:uid="{00000000-0005-0000-0000-00005B290000}"/>
    <cellStyle name="Normal 15 2 6 3 4" xfId="10587" xr:uid="{00000000-0005-0000-0000-00005C290000}"/>
    <cellStyle name="Normal 15 2 6 3 4 2" xfId="10588" xr:uid="{00000000-0005-0000-0000-00005D290000}"/>
    <cellStyle name="Normal 15 2 6 3 4 2 2" xfId="10589" xr:uid="{00000000-0005-0000-0000-00005E290000}"/>
    <cellStyle name="Normal 15 2 6 3 4 3" xfId="10590" xr:uid="{00000000-0005-0000-0000-00005F290000}"/>
    <cellStyle name="Normal 15 2 6 3 5" xfId="10591" xr:uid="{00000000-0005-0000-0000-000060290000}"/>
    <cellStyle name="Normal 15 2 6 3 5 2" xfId="10592" xr:uid="{00000000-0005-0000-0000-000061290000}"/>
    <cellStyle name="Normal 15 2 6 3 6" xfId="10593" xr:uid="{00000000-0005-0000-0000-000062290000}"/>
    <cellStyle name="Normal 15 2 6 3 6 2" xfId="10594" xr:uid="{00000000-0005-0000-0000-000063290000}"/>
    <cellStyle name="Normal 15 2 6 3 7" xfId="10595" xr:uid="{00000000-0005-0000-0000-000064290000}"/>
    <cellStyle name="Normal 15 2 6 4" xfId="10596" xr:uid="{00000000-0005-0000-0000-000065290000}"/>
    <cellStyle name="Normal 15 2 6 4 2" xfId="10597" xr:uid="{00000000-0005-0000-0000-000066290000}"/>
    <cellStyle name="Normal 15 2 6 4 2 2" xfId="10598" xr:uid="{00000000-0005-0000-0000-000067290000}"/>
    <cellStyle name="Normal 15 2 6 4 3" xfId="10599" xr:uid="{00000000-0005-0000-0000-000068290000}"/>
    <cellStyle name="Normal 15 2 6 5" xfId="10600" xr:uid="{00000000-0005-0000-0000-000069290000}"/>
    <cellStyle name="Normal 15 2 6 5 2" xfId="10601" xr:uid="{00000000-0005-0000-0000-00006A290000}"/>
    <cellStyle name="Normal 15 2 6 5 2 2" xfId="10602" xr:uid="{00000000-0005-0000-0000-00006B290000}"/>
    <cellStyle name="Normal 15 2 6 5 3" xfId="10603" xr:uid="{00000000-0005-0000-0000-00006C290000}"/>
    <cellStyle name="Normal 15 2 6 6" xfId="10604" xr:uid="{00000000-0005-0000-0000-00006D290000}"/>
    <cellStyle name="Normal 15 2 6 6 2" xfId="10605" xr:uid="{00000000-0005-0000-0000-00006E290000}"/>
    <cellStyle name="Normal 15 2 6 6 2 2" xfId="10606" xr:uid="{00000000-0005-0000-0000-00006F290000}"/>
    <cellStyle name="Normal 15 2 6 6 3" xfId="10607" xr:uid="{00000000-0005-0000-0000-000070290000}"/>
    <cellStyle name="Normal 15 2 6 7" xfId="10608" xr:uid="{00000000-0005-0000-0000-000071290000}"/>
    <cellStyle name="Normal 15 2 6 7 2" xfId="10609" xr:uid="{00000000-0005-0000-0000-000072290000}"/>
    <cellStyle name="Normal 15 2 6 8" xfId="10610" xr:uid="{00000000-0005-0000-0000-000073290000}"/>
    <cellStyle name="Normal 15 2 6 8 2" xfId="10611" xr:uid="{00000000-0005-0000-0000-000074290000}"/>
    <cellStyle name="Normal 15 2 6 9" xfId="10612" xr:uid="{00000000-0005-0000-0000-000075290000}"/>
    <cellStyle name="Normal 15 2 7" xfId="10613" xr:uid="{00000000-0005-0000-0000-000076290000}"/>
    <cellStyle name="Normal 15 2 7 2" xfId="10614" xr:uid="{00000000-0005-0000-0000-000077290000}"/>
    <cellStyle name="Normal 15 2 7 2 2" xfId="10615" xr:uid="{00000000-0005-0000-0000-000078290000}"/>
    <cellStyle name="Normal 15 2 7 2 2 2" xfId="10616" xr:uid="{00000000-0005-0000-0000-000079290000}"/>
    <cellStyle name="Normal 15 2 7 2 3" xfId="10617" xr:uid="{00000000-0005-0000-0000-00007A290000}"/>
    <cellStyle name="Normal 15 2 7 3" xfId="10618" xr:uid="{00000000-0005-0000-0000-00007B290000}"/>
    <cellStyle name="Normal 15 2 7 3 2" xfId="10619" xr:uid="{00000000-0005-0000-0000-00007C290000}"/>
    <cellStyle name="Normal 15 2 7 3 2 2" xfId="10620" xr:uid="{00000000-0005-0000-0000-00007D290000}"/>
    <cellStyle name="Normal 15 2 7 3 3" xfId="10621" xr:uid="{00000000-0005-0000-0000-00007E290000}"/>
    <cellStyle name="Normal 15 2 7 4" xfId="10622" xr:uid="{00000000-0005-0000-0000-00007F290000}"/>
    <cellStyle name="Normal 15 2 7 4 2" xfId="10623" xr:uid="{00000000-0005-0000-0000-000080290000}"/>
    <cellStyle name="Normal 15 2 7 4 2 2" xfId="10624" xr:uid="{00000000-0005-0000-0000-000081290000}"/>
    <cellStyle name="Normal 15 2 7 4 3" xfId="10625" xr:uid="{00000000-0005-0000-0000-000082290000}"/>
    <cellStyle name="Normal 15 2 7 5" xfId="10626" xr:uid="{00000000-0005-0000-0000-000083290000}"/>
    <cellStyle name="Normal 15 2 7 5 2" xfId="10627" xr:uid="{00000000-0005-0000-0000-000084290000}"/>
    <cellStyle name="Normal 15 2 7 6" xfId="10628" xr:uid="{00000000-0005-0000-0000-000085290000}"/>
    <cellStyle name="Normal 15 2 7 6 2" xfId="10629" xr:uid="{00000000-0005-0000-0000-000086290000}"/>
    <cellStyle name="Normal 15 2 7 7" xfId="10630" xr:uid="{00000000-0005-0000-0000-000087290000}"/>
    <cellStyle name="Normal 15 2 8" xfId="10631" xr:uid="{00000000-0005-0000-0000-000088290000}"/>
    <cellStyle name="Normal 15 2 8 2" xfId="10632" xr:uid="{00000000-0005-0000-0000-000089290000}"/>
    <cellStyle name="Normal 15 2 8 2 2" xfId="10633" xr:uid="{00000000-0005-0000-0000-00008A290000}"/>
    <cellStyle name="Normal 15 2 8 2 2 2" xfId="10634" xr:uid="{00000000-0005-0000-0000-00008B290000}"/>
    <cellStyle name="Normal 15 2 8 2 3" xfId="10635" xr:uid="{00000000-0005-0000-0000-00008C290000}"/>
    <cellStyle name="Normal 15 2 8 3" xfId="10636" xr:uid="{00000000-0005-0000-0000-00008D290000}"/>
    <cellStyle name="Normal 15 2 8 3 2" xfId="10637" xr:uid="{00000000-0005-0000-0000-00008E290000}"/>
    <cellStyle name="Normal 15 2 8 3 2 2" xfId="10638" xr:uid="{00000000-0005-0000-0000-00008F290000}"/>
    <cellStyle name="Normal 15 2 8 3 3" xfId="10639" xr:uid="{00000000-0005-0000-0000-000090290000}"/>
    <cellStyle name="Normal 15 2 8 4" xfId="10640" xr:uid="{00000000-0005-0000-0000-000091290000}"/>
    <cellStyle name="Normal 15 2 8 4 2" xfId="10641" xr:uid="{00000000-0005-0000-0000-000092290000}"/>
    <cellStyle name="Normal 15 2 8 4 2 2" xfId="10642" xr:uid="{00000000-0005-0000-0000-000093290000}"/>
    <cellStyle name="Normal 15 2 8 4 3" xfId="10643" xr:uid="{00000000-0005-0000-0000-000094290000}"/>
    <cellStyle name="Normal 15 2 8 5" xfId="10644" xr:uid="{00000000-0005-0000-0000-000095290000}"/>
    <cellStyle name="Normal 15 2 8 5 2" xfId="10645" xr:uid="{00000000-0005-0000-0000-000096290000}"/>
    <cellStyle name="Normal 15 2 8 6" xfId="10646" xr:uid="{00000000-0005-0000-0000-000097290000}"/>
    <cellStyle name="Normal 15 2 8 6 2" xfId="10647" xr:uid="{00000000-0005-0000-0000-000098290000}"/>
    <cellStyle name="Normal 15 2 8 7" xfId="10648" xr:uid="{00000000-0005-0000-0000-000099290000}"/>
    <cellStyle name="Normal 15 2 9" xfId="10649" xr:uid="{00000000-0005-0000-0000-00009A290000}"/>
    <cellStyle name="Normal 15 2 9 2" xfId="10650" xr:uid="{00000000-0005-0000-0000-00009B290000}"/>
    <cellStyle name="Normal 15 2 9 2 2" xfId="10651" xr:uid="{00000000-0005-0000-0000-00009C290000}"/>
    <cellStyle name="Normal 15 2 9 3" xfId="10652" xr:uid="{00000000-0005-0000-0000-00009D290000}"/>
    <cellStyle name="Normal 15 2_Confidential Information" xfId="10653" xr:uid="{00000000-0005-0000-0000-00009E290000}"/>
    <cellStyle name="Normal 15 3" xfId="10654" xr:uid="{00000000-0005-0000-0000-00009F290000}"/>
    <cellStyle name="Normal 15 3 10" xfId="10655" xr:uid="{00000000-0005-0000-0000-0000A0290000}"/>
    <cellStyle name="Normal 15 3 10 2" xfId="10656" xr:uid="{00000000-0005-0000-0000-0000A1290000}"/>
    <cellStyle name="Normal 15 3 10 2 2" xfId="10657" xr:uid="{00000000-0005-0000-0000-0000A2290000}"/>
    <cellStyle name="Normal 15 3 10 3" xfId="10658" xr:uid="{00000000-0005-0000-0000-0000A3290000}"/>
    <cellStyle name="Normal 15 3 11" xfId="10659" xr:uid="{00000000-0005-0000-0000-0000A4290000}"/>
    <cellStyle name="Normal 15 3 11 2" xfId="10660" xr:uid="{00000000-0005-0000-0000-0000A5290000}"/>
    <cellStyle name="Normal 15 3 12" xfId="10661" xr:uid="{00000000-0005-0000-0000-0000A6290000}"/>
    <cellStyle name="Normal 15 3 12 2" xfId="10662" xr:uid="{00000000-0005-0000-0000-0000A7290000}"/>
    <cellStyle name="Normal 15 3 13" xfId="10663" xr:uid="{00000000-0005-0000-0000-0000A8290000}"/>
    <cellStyle name="Normal 15 3 2" xfId="10664" xr:uid="{00000000-0005-0000-0000-0000A9290000}"/>
    <cellStyle name="Normal 15 3 2 10" xfId="10665" xr:uid="{00000000-0005-0000-0000-0000AA290000}"/>
    <cellStyle name="Normal 15 3 2 10 2" xfId="10666" xr:uid="{00000000-0005-0000-0000-0000AB290000}"/>
    <cellStyle name="Normal 15 3 2 11" xfId="10667" xr:uid="{00000000-0005-0000-0000-0000AC290000}"/>
    <cellStyle name="Normal 15 3 2 2" xfId="10668" xr:uid="{00000000-0005-0000-0000-0000AD290000}"/>
    <cellStyle name="Normal 15 3 2 2 2" xfId="10669" xr:uid="{00000000-0005-0000-0000-0000AE290000}"/>
    <cellStyle name="Normal 15 3 2 2 2 2" xfId="10670" xr:uid="{00000000-0005-0000-0000-0000AF290000}"/>
    <cellStyle name="Normal 15 3 2 2 2 2 2" xfId="10671" xr:uid="{00000000-0005-0000-0000-0000B0290000}"/>
    <cellStyle name="Normal 15 3 2 2 2 2 2 2" xfId="10672" xr:uid="{00000000-0005-0000-0000-0000B1290000}"/>
    <cellStyle name="Normal 15 3 2 2 2 2 3" xfId="10673" xr:uid="{00000000-0005-0000-0000-0000B2290000}"/>
    <cellStyle name="Normal 15 3 2 2 2 3" xfId="10674" xr:uid="{00000000-0005-0000-0000-0000B3290000}"/>
    <cellStyle name="Normal 15 3 2 2 2 3 2" xfId="10675" xr:uid="{00000000-0005-0000-0000-0000B4290000}"/>
    <cellStyle name="Normal 15 3 2 2 2 3 2 2" xfId="10676" xr:uid="{00000000-0005-0000-0000-0000B5290000}"/>
    <cellStyle name="Normal 15 3 2 2 2 3 3" xfId="10677" xr:uid="{00000000-0005-0000-0000-0000B6290000}"/>
    <cellStyle name="Normal 15 3 2 2 2 4" xfId="10678" xr:uid="{00000000-0005-0000-0000-0000B7290000}"/>
    <cellStyle name="Normal 15 3 2 2 2 4 2" xfId="10679" xr:uid="{00000000-0005-0000-0000-0000B8290000}"/>
    <cellStyle name="Normal 15 3 2 2 2 4 2 2" xfId="10680" xr:uid="{00000000-0005-0000-0000-0000B9290000}"/>
    <cellStyle name="Normal 15 3 2 2 2 4 3" xfId="10681" xr:uid="{00000000-0005-0000-0000-0000BA290000}"/>
    <cellStyle name="Normal 15 3 2 2 2 5" xfId="10682" xr:uid="{00000000-0005-0000-0000-0000BB290000}"/>
    <cellStyle name="Normal 15 3 2 2 2 5 2" xfId="10683" xr:uid="{00000000-0005-0000-0000-0000BC290000}"/>
    <cellStyle name="Normal 15 3 2 2 2 6" xfId="10684" xr:uid="{00000000-0005-0000-0000-0000BD290000}"/>
    <cellStyle name="Normal 15 3 2 2 2 6 2" xfId="10685" xr:uid="{00000000-0005-0000-0000-0000BE290000}"/>
    <cellStyle name="Normal 15 3 2 2 2 7" xfId="10686" xr:uid="{00000000-0005-0000-0000-0000BF290000}"/>
    <cellStyle name="Normal 15 3 2 2 3" xfId="10687" xr:uid="{00000000-0005-0000-0000-0000C0290000}"/>
    <cellStyle name="Normal 15 3 2 2 3 2" xfId="10688" xr:uid="{00000000-0005-0000-0000-0000C1290000}"/>
    <cellStyle name="Normal 15 3 2 2 3 2 2" xfId="10689" xr:uid="{00000000-0005-0000-0000-0000C2290000}"/>
    <cellStyle name="Normal 15 3 2 2 3 2 2 2" xfId="10690" xr:uid="{00000000-0005-0000-0000-0000C3290000}"/>
    <cellStyle name="Normal 15 3 2 2 3 2 3" xfId="10691" xr:uid="{00000000-0005-0000-0000-0000C4290000}"/>
    <cellStyle name="Normal 15 3 2 2 3 3" xfId="10692" xr:uid="{00000000-0005-0000-0000-0000C5290000}"/>
    <cellStyle name="Normal 15 3 2 2 3 3 2" xfId="10693" xr:uid="{00000000-0005-0000-0000-0000C6290000}"/>
    <cellStyle name="Normal 15 3 2 2 3 3 2 2" xfId="10694" xr:uid="{00000000-0005-0000-0000-0000C7290000}"/>
    <cellStyle name="Normal 15 3 2 2 3 3 3" xfId="10695" xr:uid="{00000000-0005-0000-0000-0000C8290000}"/>
    <cellStyle name="Normal 15 3 2 2 3 4" xfId="10696" xr:uid="{00000000-0005-0000-0000-0000C9290000}"/>
    <cellStyle name="Normal 15 3 2 2 3 4 2" xfId="10697" xr:uid="{00000000-0005-0000-0000-0000CA290000}"/>
    <cellStyle name="Normal 15 3 2 2 3 4 2 2" xfId="10698" xr:uid="{00000000-0005-0000-0000-0000CB290000}"/>
    <cellStyle name="Normal 15 3 2 2 3 4 3" xfId="10699" xr:uid="{00000000-0005-0000-0000-0000CC290000}"/>
    <cellStyle name="Normal 15 3 2 2 3 5" xfId="10700" xr:uid="{00000000-0005-0000-0000-0000CD290000}"/>
    <cellStyle name="Normal 15 3 2 2 3 5 2" xfId="10701" xr:uid="{00000000-0005-0000-0000-0000CE290000}"/>
    <cellStyle name="Normal 15 3 2 2 3 6" xfId="10702" xr:uid="{00000000-0005-0000-0000-0000CF290000}"/>
    <cellStyle name="Normal 15 3 2 2 3 6 2" xfId="10703" xr:uid="{00000000-0005-0000-0000-0000D0290000}"/>
    <cellStyle name="Normal 15 3 2 2 3 7" xfId="10704" xr:uid="{00000000-0005-0000-0000-0000D1290000}"/>
    <cellStyle name="Normal 15 3 2 2 4" xfId="10705" xr:uid="{00000000-0005-0000-0000-0000D2290000}"/>
    <cellStyle name="Normal 15 3 2 2 4 2" xfId="10706" xr:uid="{00000000-0005-0000-0000-0000D3290000}"/>
    <cellStyle name="Normal 15 3 2 2 4 2 2" xfId="10707" xr:uid="{00000000-0005-0000-0000-0000D4290000}"/>
    <cellStyle name="Normal 15 3 2 2 4 3" xfId="10708" xr:uid="{00000000-0005-0000-0000-0000D5290000}"/>
    <cellStyle name="Normal 15 3 2 2 5" xfId="10709" xr:uid="{00000000-0005-0000-0000-0000D6290000}"/>
    <cellStyle name="Normal 15 3 2 2 5 2" xfId="10710" xr:uid="{00000000-0005-0000-0000-0000D7290000}"/>
    <cellStyle name="Normal 15 3 2 2 5 2 2" xfId="10711" xr:uid="{00000000-0005-0000-0000-0000D8290000}"/>
    <cellStyle name="Normal 15 3 2 2 5 3" xfId="10712" xr:uid="{00000000-0005-0000-0000-0000D9290000}"/>
    <cellStyle name="Normal 15 3 2 2 6" xfId="10713" xr:uid="{00000000-0005-0000-0000-0000DA290000}"/>
    <cellStyle name="Normal 15 3 2 2 6 2" xfId="10714" xr:uid="{00000000-0005-0000-0000-0000DB290000}"/>
    <cellStyle name="Normal 15 3 2 2 6 2 2" xfId="10715" xr:uid="{00000000-0005-0000-0000-0000DC290000}"/>
    <cellStyle name="Normal 15 3 2 2 6 3" xfId="10716" xr:uid="{00000000-0005-0000-0000-0000DD290000}"/>
    <cellStyle name="Normal 15 3 2 2 7" xfId="10717" xr:uid="{00000000-0005-0000-0000-0000DE290000}"/>
    <cellStyle name="Normal 15 3 2 2 7 2" xfId="10718" xr:uid="{00000000-0005-0000-0000-0000DF290000}"/>
    <cellStyle name="Normal 15 3 2 2 8" xfId="10719" xr:uid="{00000000-0005-0000-0000-0000E0290000}"/>
    <cellStyle name="Normal 15 3 2 2 8 2" xfId="10720" xr:uid="{00000000-0005-0000-0000-0000E1290000}"/>
    <cellStyle name="Normal 15 3 2 2 9" xfId="10721" xr:uid="{00000000-0005-0000-0000-0000E2290000}"/>
    <cellStyle name="Normal 15 3 2 3" xfId="10722" xr:uid="{00000000-0005-0000-0000-0000E3290000}"/>
    <cellStyle name="Normal 15 3 2 3 2" xfId="10723" xr:uid="{00000000-0005-0000-0000-0000E4290000}"/>
    <cellStyle name="Normal 15 3 2 3 2 2" xfId="10724" xr:uid="{00000000-0005-0000-0000-0000E5290000}"/>
    <cellStyle name="Normal 15 3 2 3 2 2 2" xfId="10725" xr:uid="{00000000-0005-0000-0000-0000E6290000}"/>
    <cellStyle name="Normal 15 3 2 3 2 2 2 2" xfId="10726" xr:uid="{00000000-0005-0000-0000-0000E7290000}"/>
    <cellStyle name="Normal 15 3 2 3 2 2 3" xfId="10727" xr:uid="{00000000-0005-0000-0000-0000E8290000}"/>
    <cellStyle name="Normal 15 3 2 3 2 3" xfId="10728" xr:uid="{00000000-0005-0000-0000-0000E9290000}"/>
    <cellStyle name="Normal 15 3 2 3 2 3 2" xfId="10729" xr:uid="{00000000-0005-0000-0000-0000EA290000}"/>
    <cellStyle name="Normal 15 3 2 3 2 3 2 2" xfId="10730" xr:uid="{00000000-0005-0000-0000-0000EB290000}"/>
    <cellStyle name="Normal 15 3 2 3 2 3 3" xfId="10731" xr:uid="{00000000-0005-0000-0000-0000EC290000}"/>
    <cellStyle name="Normal 15 3 2 3 2 4" xfId="10732" xr:uid="{00000000-0005-0000-0000-0000ED290000}"/>
    <cellStyle name="Normal 15 3 2 3 2 4 2" xfId="10733" xr:uid="{00000000-0005-0000-0000-0000EE290000}"/>
    <cellStyle name="Normal 15 3 2 3 2 4 2 2" xfId="10734" xr:uid="{00000000-0005-0000-0000-0000EF290000}"/>
    <cellStyle name="Normal 15 3 2 3 2 4 3" xfId="10735" xr:uid="{00000000-0005-0000-0000-0000F0290000}"/>
    <cellStyle name="Normal 15 3 2 3 2 5" xfId="10736" xr:uid="{00000000-0005-0000-0000-0000F1290000}"/>
    <cellStyle name="Normal 15 3 2 3 2 5 2" xfId="10737" xr:uid="{00000000-0005-0000-0000-0000F2290000}"/>
    <cellStyle name="Normal 15 3 2 3 2 6" xfId="10738" xr:uid="{00000000-0005-0000-0000-0000F3290000}"/>
    <cellStyle name="Normal 15 3 2 3 2 6 2" xfId="10739" xr:uid="{00000000-0005-0000-0000-0000F4290000}"/>
    <cellStyle name="Normal 15 3 2 3 2 7" xfId="10740" xr:uid="{00000000-0005-0000-0000-0000F5290000}"/>
    <cellStyle name="Normal 15 3 2 3 3" xfId="10741" xr:uid="{00000000-0005-0000-0000-0000F6290000}"/>
    <cellStyle name="Normal 15 3 2 3 3 2" xfId="10742" xr:uid="{00000000-0005-0000-0000-0000F7290000}"/>
    <cellStyle name="Normal 15 3 2 3 3 2 2" xfId="10743" xr:uid="{00000000-0005-0000-0000-0000F8290000}"/>
    <cellStyle name="Normal 15 3 2 3 3 3" xfId="10744" xr:uid="{00000000-0005-0000-0000-0000F9290000}"/>
    <cellStyle name="Normal 15 3 2 3 4" xfId="10745" xr:uid="{00000000-0005-0000-0000-0000FA290000}"/>
    <cellStyle name="Normal 15 3 2 3 4 2" xfId="10746" xr:uid="{00000000-0005-0000-0000-0000FB290000}"/>
    <cellStyle name="Normal 15 3 2 3 4 2 2" xfId="10747" xr:uid="{00000000-0005-0000-0000-0000FC290000}"/>
    <cellStyle name="Normal 15 3 2 3 4 3" xfId="10748" xr:uid="{00000000-0005-0000-0000-0000FD290000}"/>
    <cellStyle name="Normal 15 3 2 3 5" xfId="10749" xr:uid="{00000000-0005-0000-0000-0000FE290000}"/>
    <cellStyle name="Normal 15 3 2 3 5 2" xfId="10750" xr:uid="{00000000-0005-0000-0000-0000FF290000}"/>
    <cellStyle name="Normal 15 3 2 3 5 2 2" xfId="10751" xr:uid="{00000000-0005-0000-0000-0000002A0000}"/>
    <cellStyle name="Normal 15 3 2 3 5 3" xfId="10752" xr:uid="{00000000-0005-0000-0000-0000012A0000}"/>
    <cellStyle name="Normal 15 3 2 3 6" xfId="10753" xr:uid="{00000000-0005-0000-0000-0000022A0000}"/>
    <cellStyle name="Normal 15 3 2 3 6 2" xfId="10754" xr:uid="{00000000-0005-0000-0000-0000032A0000}"/>
    <cellStyle name="Normal 15 3 2 3 7" xfId="10755" xr:uid="{00000000-0005-0000-0000-0000042A0000}"/>
    <cellStyle name="Normal 15 3 2 3 7 2" xfId="10756" xr:uid="{00000000-0005-0000-0000-0000052A0000}"/>
    <cellStyle name="Normal 15 3 2 3 8" xfId="10757" xr:uid="{00000000-0005-0000-0000-0000062A0000}"/>
    <cellStyle name="Normal 15 3 2 4" xfId="10758" xr:uid="{00000000-0005-0000-0000-0000072A0000}"/>
    <cellStyle name="Normal 15 3 2 4 2" xfId="10759" xr:uid="{00000000-0005-0000-0000-0000082A0000}"/>
    <cellStyle name="Normal 15 3 2 4 2 2" xfId="10760" xr:uid="{00000000-0005-0000-0000-0000092A0000}"/>
    <cellStyle name="Normal 15 3 2 4 2 2 2" xfId="10761" xr:uid="{00000000-0005-0000-0000-00000A2A0000}"/>
    <cellStyle name="Normal 15 3 2 4 2 3" xfId="10762" xr:uid="{00000000-0005-0000-0000-00000B2A0000}"/>
    <cellStyle name="Normal 15 3 2 4 3" xfId="10763" xr:uid="{00000000-0005-0000-0000-00000C2A0000}"/>
    <cellStyle name="Normal 15 3 2 4 3 2" xfId="10764" xr:uid="{00000000-0005-0000-0000-00000D2A0000}"/>
    <cellStyle name="Normal 15 3 2 4 3 2 2" xfId="10765" xr:uid="{00000000-0005-0000-0000-00000E2A0000}"/>
    <cellStyle name="Normal 15 3 2 4 3 3" xfId="10766" xr:uid="{00000000-0005-0000-0000-00000F2A0000}"/>
    <cellStyle name="Normal 15 3 2 4 4" xfId="10767" xr:uid="{00000000-0005-0000-0000-0000102A0000}"/>
    <cellStyle name="Normal 15 3 2 4 4 2" xfId="10768" xr:uid="{00000000-0005-0000-0000-0000112A0000}"/>
    <cellStyle name="Normal 15 3 2 4 4 2 2" xfId="10769" xr:uid="{00000000-0005-0000-0000-0000122A0000}"/>
    <cellStyle name="Normal 15 3 2 4 4 3" xfId="10770" xr:uid="{00000000-0005-0000-0000-0000132A0000}"/>
    <cellStyle name="Normal 15 3 2 4 5" xfId="10771" xr:uid="{00000000-0005-0000-0000-0000142A0000}"/>
    <cellStyle name="Normal 15 3 2 4 5 2" xfId="10772" xr:uid="{00000000-0005-0000-0000-0000152A0000}"/>
    <cellStyle name="Normal 15 3 2 4 6" xfId="10773" xr:uid="{00000000-0005-0000-0000-0000162A0000}"/>
    <cellStyle name="Normal 15 3 2 4 6 2" xfId="10774" xr:uid="{00000000-0005-0000-0000-0000172A0000}"/>
    <cellStyle name="Normal 15 3 2 4 7" xfId="10775" xr:uid="{00000000-0005-0000-0000-0000182A0000}"/>
    <cellStyle name="Normal 15 3 2 5" xfId="10776" xr:uid="{00000000-0005-0000-0000-0000192A0000}"/>
    <cellStyle name="Normal 15 3 2 5 2" xfId="10777" xr:uid="{00000000-0005-0000-0000-00001A2A0000}"/>
    <cellStyle name="Normal 15 3 2 5 2 2" xfId="10778" xr:uid="{00000000-0005-0000-0000-00001B2A0000}"/>
    <cellStyle name="Normal 15 3 2 5 2 2 2" xfId="10779" xr:uid="{00000000-0005-0000-0000-00001C2A0000}"/>
    <cellStyle name="Normal 15 3 2 5 2 3" xfId="10780" xr:uid="{00000000-0005-0000-0000-00001D2A0000}"/>
    <cellStyle name="Normal 15 3 2 5 3" xfId="10781" xr:uid="{00000000-0005-0000-0000-00001E2A0000}"/>
    <cellStyle name="Normal 15 3 2 5 3 2" xfId="10782" xr:uid="{00000000-0005-0000-0000-00001F2A0000}"/>
    <cellStyle name="Normal 15 3 2 5 3 2 2" xfId="10783" xr:uid="{00000000-0005-0000-0000-0000202A0000}"/>
    <cellStyle name="Normal 15 3 2 5 3 3" xfId="10784" xr:uid="{00000000-0005-0000-0000-0000212A0000}"/>
    <cellStyle name="Normal 15 3 2 5 4" xfId="10785" xr:uid="{00000000-0005-0000-0000-0000222A0000}"/>
    <cellStyle name="Normal 15 3 2 5 4 2" xfId="10786" xr:uid="{00000000-0005-0000-0000-0000232A0000}"/>
    <cellStyle name="Normal 15 3 2 5 4 2 2" xfId="10787" xr:uid="{00000000-0005-0000-0000-0000242A0000}"/>
    <cellStyle name="Normal 15 3 2 5 4 3" xfId="10788" xr:uid="{00000000-0005-0000-0000-0000252A0000}"/>
    <cellStyle name="Normal 15 3 2 5 5" xfId="10789" xr:uid="{00000000-0005-0000-0000-0000262A0000}"/>
    <cellStyle name="Normal 15 3 2 5 5 2" xfId="10790" xr:uid="{00000000-0005-0000-0000-0000272A0000}"/>
    <cellStyle name="Normal 15 3 2 5 6" xfId="10791" xr:uid="{00000000-0005-0000-0000-0000282A0000}"/>
    <cellStyle name="Normal 15 3 2 5 6 2" xfId="10792" xr:uid="{00000000-0005-0000-0000-0000292A0000}"/>
    <cellStyle name="Normal 15 3 2 5 7" xfId="10793" xr:uid="{00000000-0005-0000-0000-00002A2A0000}"/>
    <cellStyle name="Normal 15 3 2 6" xfId="10794" xr:uid="{00000000-0005-0000-0000-00002B2A0000}"/>
    <cellStyle name="Normal 15 3 2 6 2" xfId="10795" xr:uid="{00000000-0005-0000-0000-00002C2A0000}"/>
    <cellStyle name="Normal 15 3 2 6 2 2" xfId="10796" xr:uid="{00000000-0005-0000-0000-00002D2A0000}"/>
    <cellStyle name="Normal 15 3 2 6 3" xfId="10797" xr:uid="{00000000-0005-0000-0000-00002E2A0000}"/>
    <cellStyle name="Normal 15 3 2 7" xfId="10798" xr:uid="{00000000-0005-0000-0000-00002F2A0000}"/>
    <cellStyle name="Normal 15 3 2 7 2" xfId="10799" xr:uid="{00000000-0005-0000-0000-0000302A0000}"/>
    <cellStyle name="Normal 15 3 2 7 2 2" xfId="10800" xr:uid="{00000000-0005-0000-0000-0000312A0000}"/>
    <cellStyle name="Normal 15 3 2 7 3" xfId="10801" xr:uid="{00000000-0005-0000-0000-0000322A0000}"/>
    <cellStyle name="Normal 15 3 2 8" xfId="10802" xr:uid="{00000000-0005-0000-0000-0000332A0000}"/>
    <cellStyle name="Normal 15 3 2 8 2" xfId="10803" xr:uid="{00000000-0005-0000-0000-0000342A0000}"/>
    <cellStyle name="Normal 15 3 2 8 2 2" xfId="10804" xr:uid="{00000000-0005-0000-0000-0000352A0000}"/>
    <cellStyle name="Normal 15 3 2 8 3" xfId="10805" xr:uid="{00000000-0005-0000-0000-0000362A0000}"/>
    <cellStyle name="Normal 15 3 2 9" xfId="10806" xr:uid="{00000000-0005-0000-0000-0000372A0000}"/>
    <cellStyle name="Normal 15 3 2 9 2" xfId="10807" xr:uid="{00000000-0005-0000-0000-0000382A0000}"/>
    <cellStyle name="Normal 15 3 3" xfId="10808" xr:uid="{00000000-0005-0000-0000-0000392A0000}"/>
    <cellStyle name="Normal 15 3 3 10" xfId="10809" xr:uid="{00000000-0005-0000-0000-00003A2A0000}"/>
    <cellStyle name="Normal 15 3 3 10 2" xfId="10810" xr:uid="{00000000-0005-0000-0000-00003B2A0000}"/>
    <cellStyle name="Normal 15 3 3 11" xfId="10811" xr:uid="{00000000-0005-0000-0000-00003C2A0000}"/>
    <cellStyle name="Normal 15 3 3 2" xfId="10812" xr:uid="{00000000-0005-0000-0000-00003D2A0000}"/>
    <cellStyle name="Normal 15 3 3 2 2" xfId="10813" xr:uid="{00000000-0005-0000-0000-00003E2A0000}"/>
    <cellStyle name="Normal 15 3 3 2 2 2" xfId="10814" xr:uid="{00000000-0005-0000-0000-00003F2A0000}"/>
    <cellStyle name="Normal 15 3 3 2 2 2 2" xfId="10815" xr:uid="{00000000-0005-0000-0000-0000402A0000}"/>
    <cellStyle name="Normal 15 3 3 2 2 2 2 2" xfId="10816" xr:uid="{00000000-0005-0000-0000-0000412A0000}"/>
    <cellStyle name="Normal 15 3 3 2 2 2 3" xfId="10817" xr:uid="{00000000-0005-0000-0000-0000422A0000}"/>
    <cellStyle name="Normal 15 3 3 2 2 3" xfId="10818" xr:uid="{00000000-0005-0000-0000-0000432A0000}"/>
    <cellStyle name="Normal 15 3 3 2 2 3 2" xfId="10819" xr:uid="{00000000-0005-0000-0000-0000442A0000}"/>
    <cellStyle name="Normal 15 3 3 2 2 3 2 2" xfId="10820" xr:uid="{00000000-0005-0000-0000-0000452A0000}"/>
    <cellStyle name="Normal 15 3 3 2 2 3 3" xfId="10821" xr:uid="{00000000-0005-0000-0000-0000462A0000}"/>
    <cellStyle name="Normal 15 3 3 2 2 4" xfId="10822" xr:uid="{00000000-0005-0000-0000-0000472A0000}"/>
    <cellStyle name="Normal 15 3 3 2 2 4 2" xfId="10823" xr:uid="{00000000-0005-0000-0000-0000482A0000}"/>
    <cellStyle name="Normal 15 3 3 2 2 4 2 2" xfId="10824" xr:uid="{00000000-0005-0000-0000-0000492A0000}"/>
    <cellStyle name="Normal 15 3 3 2 2 4 3" xfId="10825" xr:uid="{00000000-0005-0000-0000-00004A2A0000}"/>
    <cellStyle name="Normal 15 3 3 2 2 5" xfId="10826" xr:uid="{00000000-0005-0000-0000-00004B2A0000}"/>
    <cellStyle name="Normal 15 3 3 2 2 5 2" xfId="10827" xr:uid="{00000000-0005-0000-0000-00004C2A0000}"/>
    <cellStyle name="Normal 15 3 3 2 2 6" xfId="10828" xr:uid="{00000000-0005-0000-0000-00004D2A0000}"/>
    <cellStyle name="Normal 15 3 3 2 2 6 2" xfId="10829" xr:uid="{00000000-0005-0000-0000-00004E2A0000}"/>
    <cellStyle name="Normal 15 3 3 2 2 7" xfId="10830" xr:uid="{00000000-0005-0000-0000-00004F2A0000}"/>
    <cellStyle name="Normal 15 3 3 2 3" xfId="10831" xr:uid="{00000000-0005-0000-0000-0000502A0000}"/>
    <cellStyle name="Normal 15 3 3 2 3 2" xfId="10832" xr:uid="{00000000-0005-0000-0000-0000512A0000}"/>
    <cellStyle name="Normal 15 3 3 2 3 2 2" xfId="10833" xr:uid="{00000000-0005-0000-0000-0000522A0000}"/>
    <cellStyle name="Normal 15 3 3 2 3 2 2 2" xfId="10834" xr:uid="{00000000-0005-0000-0000-0000532A0000}"/>
    <cellStyle name="Normal 15 3 3 2 3 2 3" xfId="10835" xr:uid="{00000000-0005-0000-0000-0000542A0000}"/>
    <cellStyle name="Normal 15 3 3 2 3 3" xfId="10836" xr:uid="{00000000-0005-0000-0000-0000552A0000}"/>
    <cellStyle name="Normal 15 3 3 2 3 3 2" xfId="10837" xr:uid="{00000000-0005-0000-0000-0000562A0000}"/>
    <cellStyle name="Normal 15 3 3 2 3 3 2 2" xfId="10838" xr:uid="{00000000-0005-0000-0000-0000572A0000}"/>
    <cellStyle name="Normal 15 3 3 2 3 3 3" xfId="10839" xr:uid="{00000000-0005-0000-0000-0000582A0000}"/>
    <cellStyle name="Normal 15 3 3 2 3 4" xfId="10840" xr:uid="{00000000-0005-0000-0000-0000592A0000}"/>
    <cellStyle name="Normal 15 3 3 2 3 4 2" xfId="10841" xr:uid="{00000000-0005-0000-0000-00005A2A0000}"/>
    <cellStyle name="Normal 15 3 3 2 3 4 2 2" xfId="10842" xr:uid="{00000000-0005-0000-0000-00005B2A0000}"/>
    <cellStyle name="Normal 15 3 3 2 3 4 3" xfId="10843" xr:uid="{00000000-0005-0000-0000-00005C2A0000}"/>
    <cellStyle name="Normal 15 3 3 2 3 5" xfId="10844" xr:uid="{00000000-0005-0000-0000-00005D2A0000}"/>
    <cellStyle name="Normal 15 3 3 2 3 5 2" xfId="10845" xr:uid="{00000000-0005-0000-0000-00005E2A0000}"/>
    <cellStyle name="Normal 15 3 3 2 3 6" xfId="10846" xr:uid="{00000000-0005-0000-0000-00005F2A0000}"/>
    <cellStyle name="Normal 15 3 3 2 3 6 2" xfId="10847" xr:uid="{00000000-0005-0000-0000-0000602A0000}"/>
    <cellStyle name="Normal 15 3 3 2 3 7" xfId="10848" xr:uid="{00000000-0005-0000-0000-0000612A0000}"/>
    <cellStyle name="Normal 15 3 3 2 4" xfId="10849" xr:uid="{00000000-0005-0000-0000-0000622A0000}"/>
    <cellStyle name="Normal 15 3 3 2 4 2" xfId="10850" xr:uid="{00000000-0005-0000-0000-0000632A0000}"/>
    <cellStyle name="Normal 15 3 3 2 4 2 2" xfId="10851" xr:uid="{00000000-0005-0000-0000-0000642A0000}"/>
    <cellStyle name="Normal 15 3 3 2 4 3" xfId="10852" xr:uid="{00000000-0005-0000-0000-0000652A0000}"/>
    <cellStyle name="Normal 15 3 3 2 5" xfId="10853" xr:uid="{00000000-0005-0000-0000-0000662A0000}"/>
    <cellStyle name="Normal 15 3 3 2 5 2" xfId="10854" xr:uid="{00000000-0005-0000-0000-0000672A0000}"/>
    <cellStyle name="Normal 15 3 3 2 5 2 2" xfId="10855" xr:uid="{00000000-0005-0000-0000-0000682A0000}"/>
    <cellStyle name="Normal 15 3 3 2 5 3" xfId="10856" xr:uid="{00000000-0005-0000-0000-0000692A0000}"/>
    <cellStyle name="Normal 15 3 3 2 6" xfId="10857" xr:uid="{00000000-0005-0000-0000-00006A2A0000}"/>
    <cellStyle name="Normal 15 3 3 2 6 2" xfId="10858" xr:uid="{00000000-0005-0000-0000-00006B2A0000}"/>
    <cellStyle name="Normal 15 3 3 2 6 2 2" xfId="10859" xr:uid="{00000000-0005-0000-0000-00006C2A0000}"/>
    <cellStyle name="Normal 15 3 3 2 6 3" xfId="10860" xr:uid="{00000000-0005-0000-0000-00006D2A0000}"/>
    <cellStyle name="Normal 15 3 3 2 7" xfId="10861" xr:uid="{00000000-0005-0000-0000-00006E2A0000}"/>
    <cellStyle name="Normal 15 3 3 2 7 2" xfId="10862" xr:uid="{00000000-0005-0000-0000-00006F2A0000}"/>
    <cellStyle name="Normal 15 3 3 2 8" xfId="10863" xr:uid="{00000000-0005-0000-0000-0000702A0000}"/>
    <cellStyle name="Normal 15 3 3 2 8 2" xfId="10864" xr:uid="{00000000-0005-0000-0000-0000712A0000}"/>
    <cellStyle name="Normal 15 3 3 2 9" xfId="10865" xr:uid="{00000000-0005-0000-0000-0000722A0000}"/>
    <cellStyle name="Normal 15 3 3 3" xfId="10866" xr:uid="{00000000-0005-0000-0000-0000732A0000}"/>
    <cellStyle name="Normal 15 3 3 3 2" xfId="10867" xr:uid="{00000000-0005-0000-0000-0000742A0000}"/>
    <cellStyle name="Normal 15 3 3 3 2 2" xfId="10868" xr:uid="{00000000-0005-0000-0000-0000752A0000}"/>
    <cellStyle name="Normal 15 3 3 3 2 2 2" xfId="10869" xr:uid="{00000000-0005-0000-0000-0000762A0000}"/>
    <cellStyle name="Normal 15 3 3 3 2 2 2 2" xfId="10870" xr:uid="{00000000-0005-0000-0000-0000772A0000}"/>
    <cellStyle name="Normal 15 3 3 3 2 2 3" xfId="10871" xr:uid="{00000000-0005-0000-0000-0000782A0000}"/>
    <cellStyle name="Normal 15 3 3 3 2 3" xfId="10872" xr:uid="{00000000-0005-0000-0000-0000792A0000}"/>
    <cellStyle name="Normal 15 3 3 3 2 3 2" xfId="10873" xr:uid="{00000000-0005-0000-0000-00007A2A0000}"/>
    <cellStyle name="Normal 15 3 3 3 2 3 2 2" xfId="10874" xr:uid="{00000000-0005-0000-0000-00007B2A0000}"/>
    <cellStyle name="Normal 15 3 3 3 2 3 3" xfId="10875" xr:uid="{00000000-0005-0000-0000-00007C2A0000}"/>
    <cellStyle name="Normal 15 3 3 3 2 4" xfId="10876" xr:uid="{00000000-0005-0000-0000-00007D2A0000}"/>
    <cellStyle name="Normal 15 3 3 3 2 4 2" xfId="10877" xr:uid="{00000000-0005-0000-0000-00007E2A0000}"/>
    <cellStyle name="Normal 15 3 3 3 2 4 2 2" xfId="10878" xr:uid="{00000000-0005-0000-0000-00007F2A0000}"/>
    <cellStyle name="Normal 15 3 3 3 2 4 3" xfId="10879" xr:uid="{00000000-0005-0000-0000-0000802A0000}"/>
    <cellStyle name="Normal 15 3 3 3 2 5" xfId="10880" xr:uid="{00000000-0005-0000-0000-0000812A0000}"/>
    <cellStyle name="Normal 15 3 3 3 2 5 2" xfId="10881" xr:uid="{00000000-0005-0000-0000-0000822A0000}"/>
    <cellStyle name="Normal 15 3 3 3 2 6" xfId="10882" xr:uid="{00000000-0005-0000-0000-0000832A0000}"/>
    <cellStyle name="Normal 15 3 3 3 2 6 2" xfId="10883" xr:uid="{00000000-0005-0000-0000-0000842A0000}"/>
    <cellStyle name="Normal 15 3 3 3 2 7" xfId="10884" xr:uid="{00000000-0005-0000-0000-0000852A0000}"/>
    <cellStyle name="Normal 15 3 3 3 3" xfId="10885" xr:uid="{00000000-0005-0000-0000-0000862A0000}"/>
    <cellStyle name="Normal 15 3 3 3 3 2" xfId="10886" xr:uid="{00000000-0005-0000-0000-0000872A0000}"/>
    <cellStyle name="Normal 15 3 3 3 3 2 2" xfId="10887" xr:uid="{00000000-0005-0000-0000-0000882A0000}"/>
    <cellStyle name="Normal 15 3 3 3 3 3" xfId="10888" xr:uid="{00000000-0005-0000-0000-0000892A0000}"/>
    <cellStyle name="Normal 15 3 3 3 4" xfId="10889" xr:uid="{00000000-0005-0000-0000-00008A2A0000}"/>
    <cellStyle name="Normal 15 3 3 3 4 2" xfId="10890" xr:uid="{00000000-0005-0000-0000-00008B2A0000}"/>
    <cellStyle name="Normal 15 3 3 3 4 2 2" xfId="10891" xr:uid="{00000000-0005-0000-0000-00008C2A0000}"/>
    <cellStyle name="Normal 15 3 3 3 4 3" xfId="10892" xr:uid="{00000000-0005-0000-0000-00008D2A0000}"/>
    <cellStyle name="Normal 15 3 3 3 5" xfId="10893" xr:uid="{00000000-0005-0000-0000-00008E2A0000}"/>
    <cellStyle name="Normal 15 3 3 3 5 2" xfId="10894" xr:uid="{00000000-0005-0000-0000-00008F2A0000}"/>
    <cellStyle name="Normal 15 3 3 3 5 2 2" xfId="10895" xr:uid="{00000000-0005-0000-0000-0000902A0000}"/>
    <cellStyle name="Normal 15 3 3 3 5 3" xfId="10896" xr:uid="{00000000-0005-0000-0000-0000912A0000}"/>
    <cellStyle name="Normal 15 3 3 3 6" xfId="10897" xr:uid="{00000000-0005-0000-0000-0000922A0000}"/>
    <cellStyle name="Normal 15 3 3 3 6 2" xfId="10898" xr:uid="{00000000-0005-0000-0000-0000932A0000}"/>
    <cellStyle name="Normal 15 3 3 3 7" xfId="10899" xr:uid="{00000000-0005-0000-0000-0000942A0000}"/>
    <cellStyle name="Normal 15 3 3 3 7 2" xfId="10900" xr:uid="{00000000-0005-0000-0000-0000952A0000}"/>
    <cellStyle name="Normal 15 3 3 3 8" xfId="10901" xr:uid="{00000000-0005-0000-0000-0000962A0000}"/>
    <cellStyle name="Normal 15 3 3 4" xfId="10902" xr:uid="{00000000-0005-0000-0000-0000972A0000}"/>
    <cellStyle name="Normal 15 3 3 4 2" xfId="10903" xr:uid="{00000000-0005-0000-0000-0000982A0000}"/>
    <cellStyle name="Normal 15 3 3 4 2 2" xfId="10904" xr:uid="{00000000-0005-0000-0000-0000992A0000}"/>
    <cellStyle name="Normal 15 3 3 4 2 2 2" xfId="10905" xr:uid="{00000000-0005-0000-0000-00009A2A0000}"/>
    <cellStyle name="Normal 15 3 3 4 2 3" xfId="10906" xr:uid="{00000000-0005-0000-0000-00009B2A0000}"/>
    <cellStyle name="Normal 15 3 3 4 3" xfId="10907" xr:uid="{00000000-0005-0000-0000-00009C2A0000}"/>
    <cellStyle name="Normal 15 3 3 4 3 2" xfId="10908" xr:uid="{00000000-0005-0000-0000-00009D2A0000}"/>
    <cellStyle name="Normal 15 3 3 4 3 2 2" xfId="10909" xr:uid="{00000000-0005-0000-0000-00009E2A0000}"/>
    <cellStyle name="Normal 15 3 3 4 3 3" xfId="10910" xr:uid="{00000000-0005-0000-0000-00009F2A0000}"/>
    <cellStyle name="Normal 15 3 3 4 4" xfId="10911" xr:uid="{00000000-0005-0000-0000-0000A02A0000}"/>
    <cellStyle name="Normal 15 3 3 4 4 2" xfId="10912" xr:uid="{00000000-0005-0000-0000-0000A12A0000}"/>
    <cellStyle name="Normal 15 3 3 4 4 2 2" xfId="10913" xr:uid="{00000000-0005-0000-0000-0000A22A0000}"/>
    <cellStyle name="Normal 15 3 3 4 4 3" xfId="10914" xr:uid="{00000000-0005-0000-0000-0000A32A0000}"/>
    <cellStyle name="Normal 15 3 3 4 5" xfId="10915" xr:uid="{00000000-0005-0000-0000-0000A42A0000}"/>
    <cellStyle name="Normal 15 3 3 4 5 2" xfId="10916" xr:uid="{00000000-0005-0000-0000-0000A52A0000}"/>
    <cellStyle name="Normal 15 3 3 4 6" xfId="10917" xr:uid="{00000000-0005-0000-0000-0000A62A0000}"/>
    <cellStyle name="Normal 15 3 3 4 6 2" xfId="10918" xr:uid="{00000000-0005-0000-0000-0000A72A0000}"/>
    <cellStyle name="Normal 15 3 3 4 7" xfId="10919" xr:uid="{00000000-0005-0000-0000-0000A82A0000}"/>
    <cellStyle name="Normal 15 3 3 5" xfId="10920" xr:uid="{00000000-0005-0000-0000-0000A92A0000}"/>
    <cellStyle name="Normal 15 3 3 5 2" xfId="10921" xr:uid="{00000000-0005-0000-0000-0000AA2A0000}"/>
    <cellStyle name="Normal 15 3 3 5 2 2" xfId="10922" xr:uid="{00000000-0005-0000-0000-0000AB2A0000}"/>
    <cellStyle name="Normal 15 3 3 5 2 2 2" xfId="10923" xr:uid="{00000000-0005-0000-0000-0000AC2A0000}"/>
    <cellStyle name="Normal 15 3 3 5 2 3" xfId="10924" xr:uid="{00000000-0005-0000-0000-0000AD2A0000}"/>
    <cellStyle name="Normal 15 3 3 5 3" xfId="10925" xr:uid="{00000000-0005-0000-0000-0000AE2A0000}"/>
    <cellStyle name="Normal 15 3 3 5 3 2" xfId="10926" xr:uid="{00000000-0005-0000-0000-0000AF2A0000}"/>
    <cellStyle name="Normal 15 3 3 5 3 2 2" xfId="10927" xr:uid="{00000000-0005-0000-0000-0000B02A0000}"/>
    <cellStyle name="Normal 15 3 3 5 3 3" xfId="10928" xr:uid="{00000000-0005-0000-0000-0000B12A0000}"/>
    <cellStyle name="Normal 15 3 3 5 4" xfId="10929" xr:uid="{00000000-0005-0000-0000-0000B22A0000}"/>
    <cellStyle name="Normal 15 3 3 5 4 2" xfId="10930" xr:uid="{00000000-0005-0000-0000-0000B32A0000}"/>
    <cellStyle name="Normal 15 3 3 5 4 2 2" xfId="10931" xr:uid="{00000000-0005-0000-0000-0000B42A0000}"/>
    <cellStyle name="Normal 15 3 3 5 4 3" xfId="10932" xr:uid="{00000000-0005-0000-0000-0000B52A0000}"/>
    <cellStyle name="Normal 15 3 3 5 5" xfId="10933" xr:uid="{00000000-0005-0000-0000-0000B62A0000}"/>
    <cellStyle name="Normal 15 3 3 5 5 2" xfId="10934" xr:uid="{00000000-0005-0000-0000-0000B72A0000}"/>
    <cellStyle name="Normal 15 3 3 5 6" xfId="10935" xr:uid="{00000000-0005-0000-0000-0000B82A0000}"/>
    <cellStyle name="Normal 15 3 3 5 6 2" xfId="10936" xr:uid="{00000000-0005-0000-0000-0000B92A0000}"/>
    <cellStyle name="Normal 15 3 3 5 7" xfId="10937" xr:uid="{00000000-0005-0000-0000-0000BA2A0000}"/>
    <cellStyle name="Normal 15 3 3 6" xfId="10938" xr:uid="{00000000-0005-0000-0000-0000BB2A0000}"/>
    <cellStyle name="Normal 15 3 3 6 2" xfId="10939" xr:uid="{00000000-0005-0000-0000-0000BC2A0000}"/>
    <cellStyle name="Normal 15 3 3 6 2 2" xfId="10940" xr:uid="{00000000-0005-0000-0000-0000BD2A0000}"/>
    <cellStyle name="Normal 15 3 3 6 3" xfId="10941" xr:uid="{00000000-0005-0000-0000-0000BE2A0000}"/>
    <cellStyle name="Normal 15 3 3 7" xfId="10942" xr:uid="{00000000-0005-0000-0000-0000BF2A0000}"/>
    <cellStyle name="Normal 15 3 3 7 2" xfId="10943" xr:uid="{00000000-0005-0000-0000-0000C02A0000}"/>
    <cellStyle name="Normal 15 3 3 7 2 2" xfId="10944" xr:uid="{00000000-0005-0000-0000-0000C12A0000}"/>
    <cellStyle name="Normal 15 3 3 7 3" xfId="10945" xr:uid="{00000000-0005-0000-0000-0000C22A0000}"/>
    <cellStyle name="Normal 15 3 3 8" xfId="10946" xr:uid="{00000000-0005-0000-0000-0000C32A0000}"/>
    <cellStyle name="Normal 15 3 3 8 2" xfId="10947" xr:uid="{00000000-0005-0000-0000-0000C42A0000}"/>
    <cellStyle name="Normal 15 3 3 8 2 2" xfId="10948" xr:uid="{00000000-0005-0000-0000-0000C52A0000}"/>
    <cellStyle name="Normal 15 3 3 8 3" xfId="10949" xr:uid="{00000000-0005-0000-0000-0000C62A0000}"/>
    <cellStyle name="Normal 15 3 3 9" xfId="10950" xr:uid="{00000000-0005-0000-0000-0000C72A0000}"/>
    <cellStyle name="Normal 15 3 3 9 2" xfId="10951" xr:uid="{00000000-0005-0000-0000-0000C82A0000}"/>
    <cellStyle name="Normal 15 3 4" xfId="10952" xr:uid="{00000000-0005-0000-0000-0000C92A0000}"/>
    <cellStyle name="Normal 15 3 4 2" xfId="10953" xr:uid="{00000000-0005-0000-0000-0000CA2A0000}"/>
    <cellStyle name="Normal 15 3 4 2 2" xfId="10954" xr:uid="{00000000-0005-0000-0000-0000CB2A0000}"/>
    <cellStyle name="Normal 15 3 4 2 2 2" xfId="10955" xr:uid="{00000000-0005-0000-0000-0000CC2A0000}"/>
    <cellStyle name="Normal 15 3 4 2 2 2 2" xfId="10956" xr:uid="{00000000-0005-0000-0000-0000CD2A0000}"/>
    <cellStyle name="Normal 15 3 4 2 2 3" xfId="10957" xr:uid="{00000000-0005-0000-0000-0000CE2A0000}"/>
    <cellStyle name="Normal 15 3 4 2 3" xfId="10958" xr:uid="{00000000-0005-0000-0000-0000CF2A0000}"/>
    <cellStyle name="Normal 15 3 4 2 3 2" xfId="10959" xr:uid="{00000000-0005-0000-0000-0000D02A0000}"/>
    <cellStyle name="Normal 15 3 4 2 3 2 2" xfId="10960" xr:uid="{00000000-0005-0000-0000-0000D12A0000}"/>
    <cellStyle name="Normal 15 3 4 2 3 3" xfId="10961" xr:uid="{00000000-0005-0000-0000-0000D22A0000}"/>
    <cellStyle name="Normal 15 3 4 2 4" xfId="10962" xr:uid="{00000000-0005-0000-0000-0000D32A0000}"/>
    <cellStyle name="Normal 15 3 4 2 4 2" xfId="10963" xr:uid="{00000000-0005-0000-0000-0000D42A0000}"/>
    <cellStyle name="Normal 15 3 4 2 4 2 2" xfId="10964" xr:uid="{00000000-0005-0000-0000-0000D52A0000}"/>
    <cellStyle name="Normal 15 3 4 2 4 3" xfId="10965" xr:uid="{00000000-0005-0000-0000-0000D62A0000}"/>
    <cellStyle name="Normal 15 3 4 2 5" xfId="10966" xr:uid="{00000000-0005-0000-0000-0000D72A0000}"/>
    <cellStyle name="Normal 15 3 4 2 5 2" xfId="10967" xr:uid="{00000000-0005-0000-0000-0000D82A0000}"/>
    <cellStyle name="Normal 15 3 4 2 6" xfId="10968" xr:uid="{00000000-0005-0000-0000-0000D92A0000}"/>
    <cellStyle name="Normal 15 3 4 2 6 2" xfId="10969" xr:uid="{00000000-0005-0000-0000-0000DA2A0000}"/>
    <cellStyle name="Normal 15 3 4 2 7" xfId="10970" xr:uid="{00000000-0005-0000-0000-0000DB2A0000}"/>
    <cellStyle name="Normal 15 3 4 3" xfId="10971" xr:uid="{00000000-0005-0000-0000-0000DC2A0000}"/>
    <cellStyle name="Normal 15 3 4 3 2" xfId="10972" xr:uid="{00000000-0005-0000-0000-0000DD2A0000}"/>
    <cellStyle name="Normal 15 3 4 3 2 2" xfId="10973" xr:uid="{00000000-0005-0000-0000-0000DE2A0000}"/>
    <cellStyle name="Normal 15 3 4 3 2 2 2" xfId="10974" xr:uid="{00000000-0005-0000-0000-0000DF2A0000}"/>
    <cellStyle name="Normal 15 3 4 3 2 3" xfId="10975" xr:uid="{00000000-0005-0000-0000-0000E02A0000}"/>
    <cellStyle name="Normal 15 3 4 3 3" xfId="10976" xr:uid="{00000000-0005-0000-0000-0000E12A0000}"/>
    <cellStyle name="Normal 15 3 4 3 3 2" xfId="10977" xr:uid="{00000000-0005-0000-0000-0000E22A0000}"/>
    <cellStyle name="Normal 15 3 4 3 3 2 2" xfId="10978" xr:uid="{00000000-0005-0000-0000-0000E32A0000}"/>
    <cellStyle name="Normal 15 3 4 3 3 3" xfId="10979" xr:uid="{00000000-0005-0000-0000-0000E42A0000}"/>
    <cellStyle name="Normal 15 3 4 3 4" xfId="10980" xr:uid="{00000000-0005-0000-0000-0000E52A0000}"/>
    <cellStyle name="Normal 15 3 4 3 4 2" xfId="10981" xr:uid="{00000000-0005-0000-0000-0000E62A0000}"/>
    <cellStyle name="Normal 15 3 4 3 4 2 2" xfId="10982" xr:uid="{00000000-0005-0000-0000-0000E72A0000}"/>
    <cellStyle name="Normal 15 3 4 3 4 3" xfId="10983" xr:uid="{00000000-0005-0000-0000-0000E82A0000}"/>
    <cellStyle name="Normal 15 3 4 3 5" xfId="10984" xr:uid="{00000000-0005-0000-0000-0000E92A0000}"/>
    <cellStyle name="Normal 15 3 4 3 5 2" xfId="10985" xr:uid="{00000000-0005-0000-0000-0000EA2A0000}"/>
    <cellStyle name="Normal 15 3 4 3 6" xfId="10986" xr:uid="{00000000-0005-0000-0000-0000EB2A0000}"/>
    <cellStyle name="Normal 15 3 4 3 6 2" xfId="10987" xr:uid="{00000000-0005-0000-0000-0000EC2A0000}"/>
    <cellStyle name="Normal 15 3 4 3 7" xfId="10988" xr:uid="{00000000-0005-0000-0000-0000ED2A0000}"/>
    <cellStyle name="Normal 15 3 4 4" xfId="10989" xr:uid="{00000000-0005-0000-0000-0000EE2A0000}"/>
    <cellStyle name="Normal 15 3 4 4 2" xfId="10990" xr:uid="{00000000-0005-0000-0000-0000EF2A0000}"/>
    <cellStyle name="Normal 15 3 4 4 2 2" xfId="10991" xr:uid="{00000000-0005-0000-0000-0000F02A0000}"/>
    <cellStyle name="Normal 15 3 4 4 3" xfId="10992" xr:uid="{00000000-0005-0000-0000-0000F12A0000}"/>
    <cellStyle name="Normal 15 3 4 5" xfId="10993" xr:uid="{00000000-0005-0000-0000-0000F22A0000}"/>
    <cellStyle name="Normal 15 3 4 5 2" xfId="10994" xr:uid="{00000000-0005-0000-0000-0000F32A0000}"/>
    <cellStyle name="Normal 15 3 4 5 2 2" xfId="10995" xr:uid="{00000000-0005-0000-0000-0000F42A0000}"/>
    <cellStyle name="Normal 15 3 4 5 3" xfId="10996" xr:uid="{00000000-0005-0000-0000-0000F52A0000}"/>
    <cellStyle name="Normal 15 3 4 6" xfId="10997" xr:uid="{00000000-0005-0000-0000-0000F62A0000}"/>
    <cellStyle name="Normal 15 3 4 6 2" xfId="10998" xr:uid="{00000000-0005-0000-0000-0000F72A0000}"/>
    <cellStyle name="Normal 15 3 4 6 2 2" xfId="10999" xr:uid="{00000000-0005-0000-0000-0000F82A0000}"/>
    <cellStyle name="Normal 15 3 4 6 3" xfId="11000" xr:uid="{00000000-0005-0000-0000-0000F92A0000}"/>
    <cellStyle name="Normal 15 3 4 7" xfId="11001" xr:uid="{00000000-0005-0000-0000-0000FA2A0000}"/>
    <cellStyle name="Normal 15 3 4 7 2" xfId="11002" xr:uid="{00000000-0005-0000-0000-0000FB2A0000}"/>
    <cellStyle name="Normal 15 3 4 8" xfId="11003" xr:uid="{00000000-0005-0000-0000-0000FC2A0000}"/>
    <cellStyle name="Normal 15 3 4 8 2" xfId="11004" xr:uid="{00000000-0005-0000-0000-0000FD2A0000}"/>
    <cellStyle name="Normal 15 3 4 9" xfId="11005" xr:uid="{00000000-0005-0000-0000-0000FE2A0000}"/>
    <cellStyle name="Normal 15 3 5" xfId="11006" xr:uid="{00000000-0005-0000-0000-0000FF2A0000}"/>
    <cellStyle name="Normal 15 3 5 2" xfId="11007" xr:uid="{00000000-0005-0000-0000-0000002B0000}"/>
    <cellStyle name="Normal 15 3 5 2 2" xfId="11008" xr:uid="{00000000-0005-0000-0000-0000012B0000}"/>
    <cellStyle name="Normal 15 3 5 2 2 2" xfId="11009" xr:uid="{00000000-0005-0000-0000-0000022B0000}"/>
    <cellStyle name="Normal 15 3 5 2 2 2 2" xfId="11010" xr:uid="{00000000-0005-0000-0000-0000032B0000}"/>
    <cellStyle name="Normal 15 3 5 2 2 3" xfId="11011" xr:uid="{00000000-0005-0000-0000-0000042B0000}"/>
    <cellStyle name="Normal 15 3 5 2 3" xfId="11012" xr:uid="{00000000-0005-0000-0000-0000052B0000}"/>
    <cellStyle name="Normal 15 3 5 2 3 2" xfId="11013" xr:uid="{00000000-0005-0000-0000-0000062B0000}"/>
    <cellStyle name="Normal 15 3 5 2 3 2 2" xfId="11014" xr:uid="{00000000-0005-0000-0000-0000072B0000}"/>
    <cellStyle name="Normal 15 3 5 2 3 3" xfId="11015" xr:uid="{00000000-0005-0000-0000-0000082B0000}"/>
    <cellStyle name="Normal 15 3 5 2 4" xfId="11016" xr:uid="{00000000-0005-0000-0000-0000092B0000}"/>
    <cellStyle name="Normal 15 3 5 2 4 2" xfId="11017" xr:uid="{00000000-0005-0000-0000-00000A2B0000}"/>
    <cellStyle name="Normal 15 3 5 2 4 2 2" xfId="11018" xr:uid="{00000000-0005-0000-0000-00000B2B0000}"/>
    <cellStyle name="Normal 15 3 5 2 4 3" xfId="11019" xr:uid="{00000000-0005-0000-0000-00000C2B0000}"/>
    <cellStyle name="Normal 15 3 5 2 5" xfId="11020" xr:uid="{00000000-0005-0000-0000-00000D2B0000}"/>
    <cellStyle name="Normal 15 3 5 2 5 2" xfId="11021" xr:uid="{00000000-0005-0000-0000-00000E2B0000}"/>
    <cellStyle name="Normal 15 3 5 2 6" xfId="11022" xr:uid="{00000000-0005-0000-0000-00000F2B0000}"/>
    <cellStyle name="Normal 15 3 5 2 6 2" xfId="11023" xr:uid="{00000000-0005-0000-0000-0000102B0000}"/>
    <cellStyle name="Normal 15 3 5 2 7" xfId="11024" xr:uid="{00000000-0005-0000-0000-0000112B0000}"/>
    <cellStyle name="Normal 15 3 5 3" xfId="11025" xr:uid="{00000000-0005-0000-0000-0000122B0000}"/>
    <cellStyle name="Normal 15 3 5 3 2" xfId="11026" xr:uid="{00000000-0005-0000-0000-0000132B0000}"/>
    <cellStyle name="Normal 15 3 5 3 2 2" xfId="11027" xr:uid="{00000000-0005-0000-0000-0000142B0000}"/>
    <cellStyle name="Normal 15 3 5 3 3" xfId="11028" xr:uid="{00000000-0005-0000-0000-0000152B0000}"/>
    <cellStyle name="Normal 15 3 5 4" xfId="11029" xr:uid="{00000000-0005-0000-0000-0000162B0000}"/>
    <cellStyle name="Normal 15 3 5 4 2" xfId="11030" xr:uid="{00000000-0005-0000-0000-0000172B0000}"/>
    <cellStyle name="Normal 15 3 5 4 2 2" xfId="11031" xr:uid="{00000000-0005-0000-0000-0000182B0000}"/>
    <cellStyle name="Normal 15 3 5 4 3" xfId="11032" xr:uid="{00000000-0005-0000-0000-0000192B0000}"/>
    <cellStyle name="Normal 15 3 5 5" xfId="11033" xr:uid="{00000000-0005-0000-0000-00001A2B0000}"/>
    <cellStyle name="Normal 15 3 5 5 2" xfId="11034" xr:uid="{00000000-0005-0000-0000-00001B2B0000}"/>
    <cellStyle name="Normal 15 3 5 5 2 2" xfId="11035" xr:uid="{00000000-0005-0000-0000-00001C2B0000}"/>
    <cellStyle name="Normal 15 3 5 5 3" xfId="11036" xr:uid="{00000000-0005-0000-0000-00001D2B0000}"/>
    <cellStyle name="Normal 15 3 5 6" xfId="11037" xr:uid="{00000000-0005-0000-0000-00001E2B0000}"/>
    <cellStyle name="Normal 15 3 5 6 2" xfId="11038" xr:uid="{00000000-0005-0000-0000-00001F2B0000}"/>
    <cellStyle name="Normal 15 3 5 7" xfId="11039" xr:uid="{00000000-0005-0000-0000-0000202B0000}"/>
    <cellStyle name="Normal 15 3 5 7 2" xfId="11040" xr:uid="{00000000-0005-0000-0000-0000212B0000}"/>
    <cellStyle name="Normal 15 3 5 8" xfId="11041" xr:uid="{00000000-0005-0000-0000-0000222B0000}"/>
    <cellStyle name="Normal 15 3 6" xfId="11042" xr:uid="{00000000-0005-0000-0000-0000232B0000}"/>
    <cellStyle name="Normal 15 3 6 2" xfId="11043" xr:uid="{00000000-0005-0000-0000-0000242B0000}"/>
    <cellStyle name="Normal 15 3 6 2 2" xfId="11044" xr:uid="{00000000-0005-0000-0000-0000252B0000}"/>
    <cellStyle name="Normal 15 3 6 2 2 2" xfId="11045" xr:uid="{00000000-0005-0000-0000-0000262B0000}"/>
    <cellStyle name="Normal 15 3 6 2 3" xfId="11046" xr:uid="{00000000-0005-0000-0000-0000272B0000}"/>
    <cellStyle name="Normal 15 3 6 3" xfId="11047" xr:uid="{00000000-0005-0000-0000-0000282B0000}"/>
    <cellStyle name="Normal 15 3 6 3 2" xfId="11048" xr:uid="{00000000-0005-0000-0000-0000292B0000}"/>
    <cellStyle name="Normal 15 3 6 3 2 2" xfId="11049" xr:uid="{00000000-0005-0000-0000-00002A2B0000}"/>
    <cellStyle name="Normal 15 3 6 3 3" xfId="11050" xr:uid="{00000000-0005-0000-0000-00002B2B0000}"/>
    <cellStyle name="Normal 15 3 6 4" xfId="11051" xr:uid="{00000000-0005-0000-0000-00002C2B0000}"/>
    <cellStyle name="Normal 15 3 6 4 2" xfId="11052" xr:uid="{00000000-0005-0000-0000-00002D2B0000}"/>
    <cellStyle name="Normal 15 3 6 4 2 2" xfId="11053" xr:uid="{00000000-0005-0000-0000-00002E2B0000}"/>
    <cellStyle name="Normal 15 3 6 4 3" xfId="11054" xr:uid="{00000000-0005-0000-0000-00002F2B0000}"/>
    <cellStyle name="Normal 15 3 6 5" xfId="11055" xr:uid="{00000000-0005-0000-0000-0000302B0000}"/>
    <cellStyle name="Normal 15 3 6 5 2" xfId="11056" xr:uid="{00000000-0005-0000-0000-0000312B0000}"/>
    <cellStyle name="Normal 15 3 6 6" xfId="11057" xr:uid="{00000000-0005-0000-0000-0000322B0000}"/>
    <cellStyle name="Normal 15 3 6 6 2" xfId="11058" xr:uid="{00000000-0005-0000-0000-0000332B0000}"/>
    <cellStyle name="Normal 15 3 6 7" xfId="11059" xr:uid="{00000000-0005-0000-0000-0000342B0000}"/>
    <cellStyle name="Normal 15 3 7" xfId="11060" xr:uid="{00000000-0005-0000-0000-0000352B0000}"/>
    <cellStyle name="Normal 15 3 7 2" xfId="11061" xr:uid="{00000000-0005-0000-0000-0000362B0000}"/>
    <cellStyle name="Normal 15 3 7 2 2" xfId="11062" xr:uid="{00000000-0005-0000-0000-0000372B0000}"/>
    <cellStyle name="Normal 15 3 7 2 2 2" xfId="11063" xr:uid="{00000000-0005-0000-0000-0000382B0000}"/>
    <cellStyle name="Normal 15 3 7 2 3" xfId="11064" xr:uid="{00000000-0005-0000-0000-0000392B0000}"/>
    <cellStyle name="Normal 15 3 7 3" xfId="11065" xr:uid="{00000000-0005-0000-0000-00003A2B0000}"/>
    <cellStyle name="Normal 15 3 7 3 2" xfId="11066" xr:uid="{00000000-0005-0000-0000-00003B2B0000}"/>
    <cellStyle name="Normal 15 3 7 3 2 2" xfId="11067" xr:uid="{00000000-0005-0000-0000-00003C2B0000}"/>
    <cellStyle name="Normal 15 3 7 3 3" xfId="11068" xr:uid="{00000000-0005-0000-0000-00003D2B0000}"/>
    <cellStyle name="Normal 15 3 7 4" xfId="11069" xr:uid="{00000000-0005-0000-0000-00003E2B0000}"/>
    <cellStyle name="Normal 15 3 7 4 2" xfId="11070" xr:uid="{00000000-0005-0000-0000-00003F2B0000}"/>
    <cellStyle name="Normal 15 3 7 4 2 2" xfId="11071" xr:uid="{00000000-0005-0000-0000-0000402B0000}"/>
    <cellStyle name="Normal 15 3 7 4 3" xfId="11072" xr:uid="{00000000-0005-0000-0000-0000412B0000}"/>
    <cellStyle name="Normal 15 3 7 5" xfId="11073" xr:uid="{00000000-0005-0000-0000-0000422B0000}"/>
    <cellStyle name="Normal 15 3 7 5 2" xfId="11074" xr:uid="{00000000-0005-0000-0000-0000432B0000}"/>
    <cellStyle name="Normal 15 3 7 6" xfId="11075" xr:uid="{00000000-0005-0000-0000-0000442B0000}"/>
    <cellStyle name="Normal 15 3 7 6 2" xfId="11076" xr:uid="{00000000-0005-0000-0000-0000452B0000}"/>
    <cellStyle name="Normal 15 3 7 7" xfId="11077" xr:uid="{00000000-0005-0000-0000-0000462B0000}"/>
    <cellStyle name="Normal 15 3 8" xfId="11078" xr:uid="{00000000-0005-0000-0000-0000472B0000}"/>
    <cellStyle name="Normal 15 3 8 2" xfId="11079" xr:uid="{00000000-0005-0000-0000-0000482B0000}"/>
    <cellStyle name="Normal 15 3 8 2 2" xfId="11080" xr:uid="{00000000-0005-0000-0000-0000492B0000}"/>
    <cellStyle name="Normal 15 3 8 3" xfId="11081" xr:uid="{00000000-0005-0000-0000-00004A2B0000}"/>
    <cellStyle name="Normal 15 3 9" xfId="11082" xr:uid="{00000000-0005-0000-0000-00004B2B0000}"/>
    <cellStyle name="Normal 15 3 9 2" xfId="11083" xr:uid="{00000000-0005-0000-0000-00004C2B0000}"/>
    <cellStyle name="Normal 15 3 9 2 2" xfId="11084" xr:uid="{00000000-0005-0000-0000-00004D2B0000}"/>
    <cellStyle name="Normal 15 3 9 3" xfId="11085" xr:uid="{00000000-0005-0000-0000-00004E2B0000}"/>
    <cellStyle name="Normal 15 3_Confidential Information" xfId="11086" xr:uid="{00000000-0005-0000-0000-00004F2B0000}"/>
    <cellStyle name="Normal 15 4" xfId="11087" xr:uid="{00000000-0005-0000-0000-0000502B0000}"/>
    <cellStyle name="Normal 15 4 10" xfId="11088" xr:uid="{00000000-0005-0000-0000-0000512B0000}"/>
    <cellStyle name="Normal 15 4 10 2" xfId="11089" xr:uid="{00000000-0005-0000-0000-0000522B0000}"/>
    <cellStyle name="Normal 15 4 10 2 2" xfId="11090" xr:uid="{00000000-0005-0000-0000-0000532B0000}"/>
    <cellStyle name="Normal 15 4 10 3" xfId="11091" xr:uid="{00000000-0005-0000-0000-0000542B0000}"/>
    <cellStyle name="Normal 15 4 11" xfId="11092" xr:uid="{00000000-0005-0000-0000-0000552B0000}"/>
    <cellStyle name="Normal 15 4 11 2" xfId="11093" xr:uid="{00000000-0005-0000-0000-0000562B0000}"/>
    <cellStyle name="Normal 15 4 12" xfId="11094" xr:uid="{00000000-0005-0000-0000-0000572B0000}"/>
    <cellStyle name="Normal 15 4 12 2" xfId="11095" xr:uid="{00000000-0005-0000-0000-0000582B0000}"/>
    <cellStyle name="Normal 15 4 13" xfId="11096" xr:uid="{00000000-0005-0000-0000-0000592B0000}"/>
    <cellStyle name="Normal 15 4 2" xfId="11097" xr:uid="{00000000-0005-0000-0000-00005A2B0000}"/>
    <cellStyle name="Normal 15 4 2 10" xfId="11098" xr:uid="{00000000-0005-0000-0000-00005B2B0000}"/>
    <cellStyle name="Normal 15 4 2 10 2" xfId="11099" xr:uid="{00000000-0005-0000-0000-00005C2B0000}"/>
    <cellStyle name="Normal 15 4 2 11" xfId="11100" xr:uid="{00000000-0005-0000-0000-00005D2B0000}"/>
    <cellStyle name="Normal 15 4 2 2" xfId="11101" xr:uid="{00000000-0005-0000-0000-00005E2B0000}"/>
    <cellStyle name="Normal 15 4 2 2 2" xfId="11102" xr:uid="{00000000-0005-0000-0000-00005F2B0000}"/>
    <cellStyle name="Normal 15 4 2 2 2 2" xfId="11103" xr:uid="{00000000-0005-0000-0000-0000602B0000}"/>
    <cellStyle name="Normal 15 4 2 2 2 2 2" xfId="11104" xr:uid="{00000000-0005-0000-0000-0000612B0000}"/>
    <cellStyle name="Normal 15 4 2 2 2 2 2 2" xfId="11105" xr:uid="{00000000-0005-0000-0000-0000622B0000}"/>
    <cellStyle name="Normal 15 4 2 2 2 2 3" xfId="11106" xr:uid="{00000000-0005-0000-0000-0000632B0000}"/>
    <cellStyle name="Normal 15 4 2 2 2 3" xfId="11107" xr:uid="{00000000-0005-0000-0000-0000642B0000}"/>
    <cellStyle name="Normal 15 4 2 2 2 3 2" xfId="11108" xr:uid="{00000000-0005-0000-0000-0000652B0000}"/>
    <cellStyle name="Normal 15 4 2 2 2 3 2 2" xfId="11109" xr:uid="{00000000-0005-0000-0000-0000662B0000}"/>
    <cellStyle name="Normal 15 4 2 2 2 3 3" xfId="11110" xr:uid="{00000000-0005-0000-0000-0000672B0000}"/>
    <cellStyle name="Normal 15 4 2 2 2 4" xfId="11111" xr:uid="{00000000-0005-0000-0000-0000682B0000}"/>
    <cellStyle name="Normal 15 4 2 2 2 4 2" xfId="11112" xr:uid="{00000000-0005-0000-0000-0000692B0000}"/>
    <cellStyle name="Normal 15 4 2 2 2 4 2 2" xfId="11113" xr:uid="{00000000-0005-0000-0000-00006A2B0000}"/>
    <cellStyle name="Normal 15 4 2 2 2 4 3" xfId="11114" xr:uid="{00000000-0005-0000-0000-00006B2B0000}"/>
    <cellStyle name="Normal 15 4 2 2 2 5" xfId="11115" xr:uid="{00000000-0005-0000-0000-00006C2B0000}"/>
    <cellStyle name="Normal 15 4 2 2 2 5 2" xfId="11116" xr:uid="{00000000-0005-0000-0000-00006D2B0000}"/>
    <cellStyle name="Normal 15 4 2 2 2 6" xfId="11117" xr:uid="{00000000-0005-0000-0000-00006E2B0000}"/>
    <cellStyle name="Normal 15 4 2 2 2 6 2" xfId="11118" xr:uid="{00000000-0005-0000-0000-00006F2B0000}"/>
    <cellStyle name="Normal 15 4 2 2 2 7" xfId="11119" xr:uid="{00000000-0005-0000-0000-0000702B0000}"/>
    <cellStyle name="Normal 15 4 2 2 3" xfId="11120" xr:uid="{00000000-0005-0000-0000-0000712B0000}"/>
    <cellStyle name="Normal 15 4 2 2 3 2" xfId="11121" xr:uid="{00000000-0005-0000-0000-0000722B0000}"/>
    <cellStyle name="Normal 15 4 2 2 3 2 2" xfId="11122" xr:uid="{00000000-0005-0000-0000-0000732B0000}"/>
    <cellStyle name="Normal 15 4 2 2 3 2 2 2" xfId="11123" xr:uid="{00000000-0005-0000-0000-0000742B0000}"/>
    <cellStyle name="Normal 15 4 2 2 3 2 3" xfId="11124" xr:uid="{00000000-0005-0000-0000-0000752B0000}"/>
    <cellStyle name="Normal 15 4 2 2 3 3" xfId="11125" xr:uid="{00000000-0005-0000-0000-0000762B0000}"/>
    <cellStyle name="Normal 15 4 2 2 3 3 2" xfId="11126" xr:uid="{00000000-0005-0000-0000-0000772B0000}"/>
    <cellStyle name="Normal 15 4 2 2 3 3 2 2" xfId="11127" xr:uid="{00000000-0005-0000-0000-0000782B0000}"/>
    <cellStyle name="Normal 15 4 2 2 3 3 3" xfId="11128" xr:uid="{00000000-0005-0000-0000-0000792B0000}"/>
    <cellStyle name="Normal 15 4 2 2 3 4" xfId="11129" xr:uid="{00000000-0005-0000-0000-00007A2B0000}"/>
    <cellStyle name="Normal 15 4 2 2 3 4 2" xfId="11130" xr:uid="{00000000-0005-0000-0000-00007B2B0000}"/>
    <cellStyle name="Normal 15 4 2 2 3 4 2 2" xfId="11131" xr:uid="{00000000-0005-0000-0000-00007C2B0000}"/>
    <cellStyle name="Normal 15 4 2 2 3 4 3" xfId="11132" xr:uid="{00000000-0005-0000-0000-00007D2B0000}"/>
    <cellStyle name="Normal 15 4 2 2 3 5" xfId="11133" xr:uid="{00000000-0005-0000-0000-00007E2B0000}"/>
    <cellStyle name="Normal 15 4 2 2 3 5 2" xfId="11134" xr:uid="{00000000-0005-0000-0000-00007F2B0000}"/>
    <cellStyle name="Normal 15 4 2 2 3 6" xfId="11135" xr:uid="{00000000-0005-0000-0000-0000802B0000}"/>
    <cellStyle name="Normal 15 4 2 2 3 6 2" xfId="11136" xr:uid="{00000000-0005-0000-0000-0000812B0000}"/>
    <cellStyle name="Normal 15 4 2 2 3 7" xfId="11137" xr:uid="{00000000-0005-0000-0000-0000822B0000}"/>
    <cellStyle name="Normal 15 4 2 2 4" xfId="11138" xr:uid="{00000000-0005-0000-0000-0000832B0000}"/>
    <cellStyle name="Normal 15 4 2 2 4 2" xfId="11139" xr:uid="{00000000-0005-0000-0000-0000842B0000}"/>
    <cellStyle name="Normal 15 4 2 2 4 2 2" xfId="11140" xr:uid="{00000000-0005-0000-0000-0000852B0000}"/>
    <cellStyle name="Normal 15 4 2 2 4 3" xfId="11141" xr:uid="{00000000-0005-0000-0000-0000862B0000}"/>
    <cellStyle name="Normal 15 4 2 2 5" xfId="11142" xr:uid="{00000000-0005-0000-0000-0000872B0000}"/>
    <cellStyle name="Normal 15 4 2 2 5 2" xfId="11143" xr:uid="{00000000-0005-0000-0000-0000882B0000}"/>
    <cellStyle name="Normal 15 4 2 2 5 2 2" xfId="11144" xr:uid="{00000000-0005-0000-0000-0000892B0000}"/>
    <cellStyle name="Normal 15 4 2 2 5 3" xfId="11145" xr:uid="{00000000-0005-0000-0000-00008A2B0000}"/>
    <cellStyle name="Normal 15 4 2 2 6" xfId="11146" xr:uid="{00000000-0005-0000-0000-00008B2B0000}"/>
    <cellStyle name="Normal 15 4 2 2 6 2" xfId="11147" xr:uid="{00000000-0005-0000-0000-00008C2B0000}"/>
    <cellStyle name="Normal 15 4 2 2 6 2 2" xfId="11148" xr:uid="{00000000-0005-0000-0000-00008D2B0000}"/>
    <cellStyle name="Normal 15 4 2 2 6 3" xfId="11149" xr:uid="{00000000-0005-0000-0000-00008E2B0000}"/>
    <cellStyle name="Normal 15 4 2 2 7" xfId="11150" xr:uid="{00000000-0005-0000-0000-00008F2B0000}"/>
    <cellStyle name="Normal 15 4 2 2 7 2" xfId="11151" xr:uid="{00000000-0005-0000-0000-0000902B0000}"/>
    <cellStyle name="Normal 15 4 2 2 8" xfId="11152" xr:uid="{00000000-0005-0000-0000-0000912B0000}"/>
    <cellStyle name="Normal 15 4 2 2 8 2" xfId="11153" xr:uid="{00000000-0005-0000-0000-0000922B0000}"/>
    <cellStyle name="Normal 15 4 2 2 9" xfId="11154" xr:uid="{00000000-0005-0000-0000-0000932B0000}"/>
    <cellStyle name="Normal 15 4 2 3" xfId="11155" xr:uid="{00000000-0005-0000-0000-0000942B0000}"/>
    <cellStyle name="Normal 15 4 2 3 2" xfId="11156" xr:uid="{00000000-0005-0000-0000-0000952B0000}"/>
    <cellStyle name="Normal 15 4 2 3 2 2" xfId="11157" xr:uid="{00000000-0005-0000-0000-0000962B0000}"/>
    <cellStyle name="Normal 15 4 2 3 2 2 2" xfId="11158" xr:uid="{00000000-0005-0000-0000-0000972B0000}"/>
    <cellStyle name="Normal 15 4 2 3 2 2 2 2" xfId="11159" xr:uid="{00000000-0005-0000-0000-0000982B0000}"/>
    <cellStyle name="Normal 15 4 2 3 2 2 3" xfId="11160" xr:uid="{00000000-0005-0000-0000-0000992B0000}"/>
    <cellStyle name="Normal 15 4 2 3 2 3" xfId="11161" xr:uid="{00000000-0005-0000-0000-00009A2B0000}"/>
    <cellStyle name="Normal 15 4 2 3 2 3 2" xfId="11162" xr:uid="{00000000-0005-0000-0000-00009B2B0000}"/>
    <cellStyle name="Normal 15 4 2 3 2 3 2 2" xfId="11163" xr:uid="{00000000-0005-0000-0000-00009C2B0000}"/>
    <cellStyle name="Normal 15 4 2 3 2 3 3" xfId="11164" xr:uid="{00000000-0005-0000-0000-00009D2B0000}"/>
    <cellStyle name="Normal 15 4 2 3 2 4" xfId="11165" xr:uid="{00000000-0005-0000-0000-00009E2B0000}"/>
    <cellStyle name="Normal 15 4 2 3 2 4 2" xfId="11166" xr:uid="{00000000-0005-0000-0000-00009F2B0000}"/>
    <cellStyle name="Normal 15 4 2 3 2 4 2 2" xfId="11167" xr:uid="{00000000-0005-0000-0000-0000A02B0000}"/>
    <cellStyle name="Normal 15 4 2 3 2 4 3" xfId="11168" xr:uid="{00000000-0005-0000-0000-0000A12B0000}"/>
    <cellStyle name="Normal 15 4 2 3 2 5" xfId="11169" xr:uid="{00000000-0005-0000-0000-0000A22B0000}"/>
    <cellStyle name="Normal 15 4 2 3 2 5 2" xfId="11170" xr:uid="{00000000-0005-0000-0000-0000A32B0000}"/>
    <cellStyle name="Normal 15 4 2 3 2 6" xfId="11171" xr:uid="{00000000-0005-0000-0000-0000A42B0000}"/>
    <cellStyle name="Normal 15 4 2 3 2 6 2" xfId="11172" xr:uid="{00000000-0005-0000-0000-0000A52B0000}"/>
    <cellStyle name="Normal 15 4 2 3 2 7" xfId="11173" xr:uid="{00000000-0005-0000-0000-0000A62B0000}"/>
    <cellStyle name="Normal 15 4 2 3 3" xfId="11174" xr:uid="{00000000-0005-0000-0000-0000A72B0000}"/>
    <cellStyle name="Normal 15 4 2 3 3 2" xfId="11175" xr:uid="{00000000-0005-0000-0000-0000A82B0000}"/>
    <cellStyle name="Normal 15 4 2 3 3 2 2" xfId="11176" xr:uid="{00000000-0005-0000-0000-0000A92B0000}"/>
    <cellStyle name="Normal 15 4 2 3 3 3" xfId="11177" xr:uid="{00000000-0005-0000-0000-0000AA2B0000}"/>
    <cellStyle name="Normal 15 4 2 3 4" xfId="11178" xr:uid="{00000000-0005-0000-0000-0000AB2B0000}"/>
    <cellStyle name="Normal 15 4 2 3 4 2" xfId="11179" xr:uid="{00000000-0005-0000-0000-0000AC2B0000}"/>
    <cellStyle name="Normal 15 4 2 3 4 2 2" xfId="11180" xr:uid="{00000000-0005-0000-0000-0000AD2B0000}"/>
    <cellStyle name="Normal 15 4 2 3 4 3" xfId="11181" xr:uid="{00000000-0005-0000-0000-0000AE2B0000}"/>
    <cellStyle name="Normal 15 4 2 3 5" xfId="11182" xr:uid="{00000000-0005-0000-0000-0000AF2B0000}"/>
    <cellStyle name="Normal 15 4 2 3 5 2" xfId="11183" xr:uid="{00000000-0005-0000-0000-0000B02B0000}"/>
    <cellStyle name="Normal 15 4 2 3 5 2 2" xfId="11184" xr:uid="{00000000-0005-0000-0000-0000B12B0000}"/>
    <cellStyle name="Normal 15 4 2 3 5 3" xfId="11185" xr:uid="{00000000-0005-0000-0000-0000B22B0000}"/>
    <cellStyle name="Normal 15 4 2 3 6" xfId="11186" xr:uid="{00000000-0005-0000-0000-0000B32B0000}"/>
    <cellStyle name="Normal 15 4 2 3 6 2" xfId="11187" xr:uid="{00000000-0005-0000-0000-0000B42B0000}"/>
    <cellStyle name="Normal 15 4 2 3 7" xfId="11188" xr:uid="{00000000-0005-0000-0000-0000B52B0000}"/>
    <cellStyle name="Normal 15 4 2 3 7 2" xfId="11189" xr:uid="{00000000-0005-0000-0000-0000B62B0000}"/>
    <cellStyle name="Normal 15 4 2 3 8" xfId="11190" xr:uid="{00000000-0005-0000-0000-0000B72B0000}"/>
    <cellStyle name="Normal 15 4 2 4" xfId="11191" xr:uid="{00000000-0005-0000-0000-0000B82B0000}"/>
    <cellStyle name="Normal 15 4 2 4 2" xfId="11192" xr:uid="{00000000-0005-0000-0000-0000B92B0000}"/>
    <cellStyle name="Normal 15 4 2 4 2 2" xfId="11193" xr:uid="{00000000-0005-0000-0000-0000BA2B0000}"/>
    <cellStyle name="Normal 15 4 2 4 2 2 2" xfId="11194" xr:uid="{00000000-0005-0000-0000-0000BB2B0000}"/>
    <cellStyle name="Normal 15 4 2 4 2 3" xfId="11195" xr:uid="{00000000-0005-0000-0000-0000BC2B0000}"/>
    <cellStyle name="Normal 15 4 2 4 3" xfId="11196" xr:uid="{00000000-0005-0000-0000-0000BD2B0000}"/>
    <cellStyle name="Normal 15 4 2 4 3 2" xfId="11197" xr:uid="{00000000-0005-0000-0000-0000BE2B0000}"/>
    <cellStyle name="Normal 15 4 2 4 3 2 2" xfId="11198" xr:uid="{00000000-0005-0000-0000-0000BF2B0000}"/>
    <cellStyle name="Normal 15 4 2 4 3 3" xfId="11199" xr:uid="{00000000-0005-0000-0000-0000C02B0000}"/>
    <cellStyle name="Normal 15 4 2 4 4" xfId="11200" xr:uid="{00000000-0005-0000-0000-0000C12B0000}"/>
    <cellStyle name="Normal 15 4 2 4 4 2" xfId="11201" xr:uid="{00000000-0005-0000-0000-0000C22B0000}"/>
    <cellStyle name="Normal 15 4 2 4 4 2 2" xfId="11202" xr:uid="{00000000-0005-0000-0000-0000C32B0000}"/>
    <cellStyle name="Normal 15 4 2 4 4 3" xfId="11203" xr:uid="{00000000-0005-0000-0000-0000C42B0000}"/>
    <cellStyle name="Normal 15 4 2 4 5" xfId="11204" xr:uid="{00000000-0005-0000-0000-0000C52B0000}"/>
    <cellStyle name="Normal 15 4 2 4 5 2" xfId="11205" xr:uid="{00000000-0005-0000-0000-0000C62B0000}"/>
    <cellStyle name="Normal 15 4 2 4 6" xfId="11206" xr:uid="{00000000-0005-0000-0000-0000C72B0000}"/>
    <cellStyle name="Normal 15 4 2 4 6 2" xfId="11207" xr:uid="{00000000-0005-0000-0000-0000C82B0000}"/>
    <cellStyle name="Normal 15 4 2 4 7" xfId="11208" xr:uid="{00000000-0005-0000-0000-0000C92B0000}"/>
    <cellStyle name="Normal 15 4 2 5" xfId="11209" xr:uid="{00000000-0005-0000-0000-0000CA2B0000}"/>
    <cellStyle name="Normal 15 4 2 5 2" xfId="11210" xr:uid="{00000000-0005-0000-0000-0000CB2B0000}"/>
    <cellStyle name="Normal 15 4 2 5 2 2" xfId="11211" xr:uid="{00000000-0005-0000-0000-0000CC2B0000}"/>
    <cellStyle name="Normal 15 4 2 5 2 2 2" xfId="11212" xr:uid="{00000000-0005-0000-0000-0000CD2B0000}"/>
    <cellStyle name="Normal 15 4 2 5 2 3" xfId="11213" xr:uid="{00000000-0005-0000-0000-0000CE2B0000}"/>
    <cellStyle name="Normal 15 4 2 5 3" xfId="11214" xr:uid="{00000000-0005-0000-0000-0000CF2B0000}"/>
    <cellStyle name="Normal 15 4 2 5 3 2" xfId="11215" xr:uid="{00000000-0005-0000-0000-0000D02B0000}"/>
    <cellStyle name="Normal 15 4 2 5 3 2 2" xfId="11216" xr:uid="{00000000-0005-0000-0000-0000D12B0000}"/>
    <cellStyle name="Normal 15 4 2 5 3 3" xfId="11217" xr:uid="{00000000-0005-0000-0000-0000D22B0000}"/>
    <cellStyle name="Normal 15 4 2 5 4" xfId="11218" xr:uid="{00000000-0005-0000-0000-0000D32B0000}"/>
    <cellStyle name="Normal 15 4 2 5 4 2" xfId="11219" xr:uid="{00000000-0005-0000-0000-0000D42B0000}"/>
    <cellStyle name="Normal 15 4 2 5 4 2 2" xfId="11220" xr:uid="{00000000-0005-0000-0000-0000D52B0000}"/>
    <cellStyle name="Normal 15 4 2 5 4 3" xfId="11221" xr:uid="{00000000-0005-0000-0000-0000D62B0000}"/>
    <cellStyle name="Normal 15 4 2 5 5" xfId="11222" xr:uid="{00000000-0005-0000-0000-0000D72B0000}"/>
    <cellStyle name="Normal 15 4 2 5 5 2" xfId="11223" xr:uid="{00000000-0005-0000-0000-0000D82B0000}"/>
    <cellStyle name="Normal 15 4 2 5 6" xfId="11224" xr:uid="{00000000-0005-0000-0000-0000D92B0000}"/>
    <cellStyle name="Normal 15 4 2 5 6 2" xfId="11225" xr:uid="{00000000-0005-0000-0000-0000DA2B0000}"/>
    <cellStyle name="Normal 15 4 2 5 7" xfId="11226" xr:uid="{00000000-0005-0000-0000-0000DB2B0000}"/>
    <cellStyle name="Normal 15 4 2 6" xfId="11227" xr:uid="{00000000-0005-0000-0000-0000DC2B0000}"/>
    <cellStyle name="Normal 15 4 2 6 2" xfId="11228" xr:uid="{00000000-0005-0000-0000-0000DD2B0000}"/>
    <cellStyle name="Normal 15 4 2 6 2 2" xfId="11229" xr:uid="{00000000-0005-0000-0000-0000DE2B0000}"/>
    <cellStyle name="Normal 15 4 2 6 3" xfId="11230" xr:uid="{00000000-0005-0000-0000-0000DF2B0000}"/>
    <cellStyle name="Normal 15 4 2 7" xfId="11231" xr:uid="{00000000-0005-0000-0000-0000E02B0000}"/>
    <cellStyle name="Normal 15 4 2 7 2" xfId="11232" xr:uid="{00000000-0005-0000-0000-0000E12B0000}"/>
    <cellStyle name="Normal 15 4 2 7 2 2" xfId="11233" xr:uid="{00000000-0005-0000-0000-0000E22B0000}"/>
    <cellStyle name="Normal 15 4 2 7 3" xfId="11234" xr:uid="{00000000-0005-0000-0000-0000E32B0000}"/>
    <cellStyle name="Normal 15 4 2 8" xfId="11235" xr:uid="{00000000-0005-0000-0000-0000E42B0000}"/>
    <cellStyle name="Normal 15 4 2 8 2" xfId="11236" xr:uid="{00000000-0005-0000-0000-0000E52B0000}"/>
    <cellStyle name="Normal 15 4 2 8 2 2" xfId="11237" xr:uid="{00000000-0005-0000-0000-0000E62B0000}"/>
    <cellStyle name="Normal 15 4 2 8 3" xfId="11238" xr:uid="{00000000-0005-0000-0000-0000E72B0000}"/>
    <cellStyle name="Normal 15 4 2 9" xfId="11239" xr:uid="{00000000-0005-0000-0000-0000E82B0000}"/>
    <cellStyle name="Normal 15 4 2 9 2" xfId="11240" xr:uid="{00000000-0005-0000-0000-0000E92B0000}"/>
    <cellStyle name="Normal 15 4 3" xfId="11241" xr:uid="{00000000-0005-0000-0000-0000EA2B0000}"/>
    <cellStyle name="Normal 15 4 3 10" xfId="11242" xr:uid="{00000000-0005-0000-0000-0000EB2B0000}"/>
    <cellStyle name="Normal 15 4 3 10 2" xfId="11243" xr:uid="{00000000-0005-0000-0000-0000EC2B0000}"/>
    <cellStyle name="Normal 15 4 3 11" xfId="11244" xr:uid="{00000000-0005-0000-0000-0000ED2B0000}"/>
    <cellStyle name="Normal 15 4 3 2" xfId="11245" xr:uid="{00000000-0005-0000-0000-0000EE2B0000}"/>
    <cellStyle name="Normal 15 4 3 2 2" xfId="11246" xr:uid="{00000000-0005-0000-0000-0000EF2B0000}"/>
    <cellStyle name="Normal 15 4 3 2 2 2" xfId="11247" xr:uid="{00000000-0005-0000-0000-0000F02B0000}"/>
    <cellStyle name="Normal 15 4 3 2 2 2 2" xfId="11248" xr:uid="{00000000-0005-0000-0000-0000F12B0000}"/>
    <cellStyle name="Normal 15 4 3 2 2 2 2 2" xfId="11249" xr:uid="{00000000-0005-0000-0000-0000F22B0000}"/>
    <cellStyle name="Normal 15 4 3 2 2 2 3" xfId="11250" xr:uid="{00000000-0005-0000-0000-0000F32B0000}"/>
    <cellStyle name="Normal 15 4 3 2 2 3" xfId="11251" xr:uid="{00000000-0005-0000-0000-0000F42B0000}"/>
    <cellStyle name="Normal 15 4 3 2 2 3 2" xfId="11252" xr:uid="{00000000-0005-0000-0000-0000F52B0000}"/>
    <cellStyle name="Normal 15 4 3 2 2 3 2 2" xfId="11253" xr:uid="{00000000-0005-0000-0000-0000F62B0000}"/>
    <cellStyle name="Normal 15 4 3 2 2 3 3" xfId="11254" xr:uid="{00000000-0005-0000-0000-0000F72B0000}"/>
    <cellStyle name="Normal 15 4 3 2 2 4" xfId="11255" xr:uid="{00000000-0005-0000-0000-0000F82B0000}"/>
    <cellStyle name="Normal 15 4 3 2 2 4 2" xfId="11256" xr:uid="{00000000-0005-0000-0000-0000F92B0000}"/>
    <cellStyle name="Normal 15 4 3 2 2 4 2 2" xfId="11257" xr:uid="{00000000-0005-0000-0000-0000FA2B0000}"/>
    <cellStyle name="Normal 15 4 3 2 2 4 3" xfId="11258" xr:uid="{00000000-0005-0000-0000-0000FB2B0000}"/>
    <cellStyle name="Normal 15 4 3 2 2 5" xfId="11259" xr:uid="{00000000-0005-0000-0000-0000FC2B0000}"/>
    <cellStyle name="Normal 15 4 3 2 2 5 2" xfId="11260" xr:uid="{00000000-0005-0000-0000-0000FD2B0000}"/>
    <cellStyle name="Normal 15 4 3 2 2 6" xfId="11261" xr:uid="{00000000-0005-0000-0000-0000FE2B0000}"/>
    <cellStyle name="Normal 15 4 3 2 2 6 2" xfId="11262" xr:uid="{00000000-0005-0000-0000-0000FF2B0000}"/>
    <cellStyle name="Normal 15 4 3 2 2 7" xfId="11263" xr:uid="{00000000-0005-0000-0000-0000002C0000}"/>
    <cellStyle name="Normal 15 4 3 2 3" xfId="11264" xr:uid="{00000000-0005-0000-0000-0000012C0000}"/>
    <cellStyle name="Normal 15 4 3 2 3 2" xfId="11265" xr:uid="{00000000-0005-0000-0000-0000022C0000}"/>
    <cellStyle name="Normal 15 4 3 2 3 2 2" xfId="11266" xr:uid="{00000000-0005-0000-0000-0000032C0000}"/>
    <cellStyle name="Normal 15 4 3 2 3 2 2 2" xfId="11267" xr:uid="{00000000-0005-0000-0000-0000042C0000}"/>
    <cellStyle name="Normal 15 4 3 2 3 2 3" xfId="11268" xr:uid="{00000000-0005-0000-0000-0000052C0000}"/>
    <cellStyle name="Normal 15 4 3 2 3 3" xfId="11269" xr:uid="{00000000-0005-0000-0000-0000062C0000}"/>
    <cellStyle name="Normal 15 4 3 2 3 3 2" xfId="11270" xr:uid="{00000000-0005-0000-0000-0000072C0000}"/>
    <cellStyle name="Normal 15 4 3 2 3 3 2 2" xfId="11271" xr:uid="{00000000-0005-0000-0000-0000082C0000}"/>
    <cellStyle name="Normal 15 4 3 2 3 3 3" xfId="11272" xr:uid="{00000000-0005-0000-0000-0000092C0000}"/>
    <cellStyle name="Normal 15 4 3 2 3 4" xfId="11273" xr:uid="{00000000-0005-0000-0000-00000A2C0000}"/>
    <cellStyle name="Normal 15 4 3 2 3 4 2" xfId="11274" xr:uid="{00000000-0005-0000-0000-00000B2C0000}"/>
    <cellStyle name="Normal 15 4 3 2 3 4 2 2" xfId="11275" xr:uid="{00000000-0005-0000-0000-00000C2C0000}"/>
    <cellStyle name="Normal 15 4 3 2 3 4 3" xfId="11276" xr:uid="{00000000-0005-0000-0000-00000D2C0000}"/>
    <cellStyle name="Normal 15 4 3 2 3 5" xfId="11277" xr:uid="{00000000-0005-0000-0000-00000E2C0000}"/>
    <cellStyle name="Normal 15 4 3 2 3 5 2" xfId="11278" xr:uid="{00000000-0005-0000-0000-00000F2C0000}"/>
    <cellStyle name="Normal 15 4 3 2 3 6" xfId="11279" xr:uid="{00000000-0005-0000-0000-0000102C0000}"/>
    <cellStyle name="Normal 15 4 3 2 3 6 2" xfId="11280" xr:uid="{00000000-0005-0000-0000-0000112C0000}"/>
    <cellStyle name="Normal 15 4 3 2 3 7" xfId="11281" xr:uid="{00000000-0005-0000-0000-0000122C0000}"/>
    <cellStyle name="Normal 15 4 3 2 4" xfId="11282" xr:uid="{00000000-0005-0000-0000-0000132C0000}"/>
    <cellStyle name="Normal 15 4 3 2 4 2" xfId="11283" xr:uid="{00000000-0005-0000-0000-0000142C0000}"/>
    <cellStyle name="Normal 15 4 3 2 4 2 2" xfId="11284" xr:uid="{00000000-0005-0000-0000-0000152C0000}"/>
    <cellStyle name="Normal 15 4 3 2 4 3" xfId="11285" xr:uid="{00000000-0005-0000-0000-0000162C0000}"/>
    <cellStyle name="Normal 15 4 3 2 5" xfId="11286" xr:uid="{00000000-0005-0000-0000-0000172C0000}"/>
    <cellStyle name="Normal 15 4 3 2 5 2" xfId="11287" xr:uid="{00000000-0005-0000-0000-0000182C0000}"/>
    <cellStyle name="Normal 15 4 3 2 5 2 2" xfId="11288" xr:uid="{00000000-0005-0000-0000-0000192C0000}"/>
    <cellStyle name="Normal 15 4 3 2 5 3" xfId="11289" xr:uid="{00000000-0005-0000-0000-00001A2C0000}"/>
    <cellStyle name="Normal 15 4 3 2 6" xfId="11290" xr:uid="{00000000-0005-0000-0000-00001B2C0000}"/>
    <cellStyle name="Normal 15 4 3 2 6 2" xfId="11291" xr:uid="{00000000-0005-0000-0000-00001C2C0000}"/>
    <cellStyle name="Normal 15 4 3 2 6 2 2" xfId="11292" xr:uid="{00000000-0005-0000-0000-00001D2C0000}"/>
    <cellStyle name="Normal 15 4 3 2 6 3" xfId="11293" xr:uid="{00000000-0005-0000-0000-00001E2C0000}"/>
    <cellStyle name="Normal 15 4 3 2 7" xfId="11294" xr:uid="{00000000-0005-0000-0000-00001F2C0000}"/>
    <cellStyle name="Normal 15 4 3 2 7 2" xfId="11295" xr:uid="{00000000-0005-0000-0000-0000202C0000}"/>
    <cellStyle name="Normal 15 4 3 2 8" xfId="11296" xr:uid="{00000000-0005-0000-0000-0000212C0000}"/>
    <cellStyle name="Normal 15 4 3 2 8 2" xfId="11297" xr:uid="{00000000-0005-0000-0000-0000222C0000}"/>
    <cellStyle name="Normal 15 4 3 2 9" xfId="11298" xr:uid="{00000000-0005-0000-0000-0000232C0000}"/>
    <cellStyle name="Normal 15 4 3 3" xfId="11299" xr:uid="{00000000-0005-0000-0000-0000242C0000}"/>
    <cellStyle name="Normal 15 4 3 3 2" xfId="11300" xr:uid="{00000000-0005-0000-0000-0000252C0000}"/>
    <cellStyle name="Normal 15 4 3 3 2 2" xfId="11301" xr:uid="{00000000-0005-0000-0000-0000262C0000}"/>
    <cellStyle name="Normal 15 4 3 3 2 2 2" xfId="11302" xr:uid="{00000000-0005-0000-0000-0000272C0000}"/>
    <cellStyle name="Normal 15 4 3 3 2 2 2 2" xfId="11303" xr:uid="{00000000-0005-0000-0000-0000282C0000}"/>
    <cellStyle name="Normal 15 4 3 3 2 2 3" xfId="11304" xr:uid="{00000000-0005-0000-0000-0000292C0000}"/>
    <cellStyle name="Normal 15 4 3 3 2 3" xfId="11305" xr:uid="{00000000-0005-0000-0000-00002A2C0000}"/>
    <cellStyle name="Normal 15 4 3 3 2 3 2" xfId="11306" xr:uid="{00000000-0005-0000-0000-00002B2C0000}"/>
    <cellStyle name="Normal 15 4 3 3 2 3 2 2" xfId="11307" xr:uid="{00000000-0005-0000-0000-00002C2C0000}"/>
    <cellStyle name="Normal 15 4 3 3 2 3 3" xfId="11308" xr:uid="{00000000-0005-0000-0000-00002D2C0000}"/>
    <cellStyle name="Normal 15 4 3 3 2 4" xfId="11309" xr:uid="{00000000-0005-0000-0000-00002E2C0000}"/>
    <cellStyle name="Normal 15 4 3 3 2 4 2" xfId="11310" xr:uid="{00000000-0005-0000-0000-00002F2C0000}"/>
    <cellStyle name="Normal 15 4 3 3 2 4 2 2" xfId="11311" xr:uid="{00000000-0005-0000-0000-0000302C0000}"/>
    <cellStyle name="Normal 15 4 3 3 2 4 3" xfId="11312" xr:uid="{00000000-0005-0000-0000-0000312C0000}"/>
    <cellStyle name="Normal 15 4 3 3 2 5" xfId="11313" xr:uid="{00000000-0005-0000-0000-0000322C0000}"/>
    <cellStyle name="Normal 15 4 3 3 2 5 2" xfId="11314" xr:uid="{00000000-0005-0000-0000-0000332C0000}"/>
    <cellStyle name="Normal 15 4 3 3 2 6" xfId="11315" xr:uid="{00000000-0005-0000-0000-0000342C0000}"/>
    <cellStyle name="Normal 15 4 3 3 2 6 2" xfId="11316" xr:uid="{00000000-0005-0000-0000-0000352C0000}"/>
    <cellStyle name="Normal 15 4 3 3 2 7" xfId="11317" xr:uid="{00000000-0005-0000-0000-0000362C0000}"/>
    <cellStyle name="Normal 15 4 3 3 3" xfId="11318" xr:uid="{00000000-0005-0000-0000-0000372C0000}"/>
    <cellStyle name="Normal 15 4 3 3 3 2" xfId="11319" xr:uid="{00000000-0005-0000-0000-0000382C0000}"/>
    <cellStyle name="Normal 15 4 3 3 3 2 2" xfId="11320" xr:uid="{00000000-0005-0000-0000-0000392C0000}"/>
    <cellStyle name="Normal 15 4 3 3 3 3" xfId="11321" xr:uid="{00000000-0005-0000-0000-00003A2C0000}"/>
    <cellStyle name="Normal 15 4 3 3 4" xfId="11322" xr:uid="{00000000-0005-0000-0000-00003B2C0000}"/>
    <cellStyle name="Normal 15 4 3 3 4 2" xfId="11323" xr:uid="{00000000-0005-0000-0000-00003C2C0000}"/>
    <cellStyle name="Normal 15 4 3 3 4 2 2" xfId="11324" xr:uid="{00000000-0005-0000-0000-00003D2C0000}"/>
    <cellStyle name="Normal 15 4 3 3 4 3" xfId="11325" xr:uid="{00000000-0005-0000-0000-00003E2C0000}"/>
    <cellStyle name="Normal 15 4 3 3 5" xfId="11326" xr:uid="{00000000-0005-0000-0000-00003F2C0000}"/>
    <cellStyle name="Normal 15 4 3 3 5 2" xfId="11327" xr:uid="{00000000-0005-0000-0000-0000402C0000}"/>
    <cellStyle name="Normal 15 4 3 3 5 2 2" xfId="11328" xr:uid="{00000000-0005-0000-0000-0000412C0000}"/>
    <cellStyle name="Normal 15 4 3 3 5 3" xfId="11329" xr:uid="{00000000-0005-0000-0000-0000422C0000}"/>
    <cellStyle name="Normal 15 4 3 3 6" xfId="11330" xr:uid="{00000000-0005-0000-0000-0000432C0000}"/>
    <cellStyle name="Normal 15 4 3 3 6 2" xfId="11331" xr:uid="{00000000-0005-0000-0000-0000442C0000}"/>
    <cellStyle name="Normal 15 4 3 3 7" xfId="11332" xr:uid="{00000000-0005-0000-0000-0000452C0000}"/>
    <cellStyle name="Normal 15 4 3 3 7 2" xfId="11333" xr:uid="{00000000-0005-0000-0000-0000462C0000}"/>
    <cellStyle name="Normal 15 4 3 3 8" xfId="11334" xr:uid="{00000000-0005-0000-0000-0000472C0000}"/>
    <cellStyle name="Normal 15 4 3 4" xfId="11335" xr:uid="{00000000-0005-0000-0000-0000482C0000}"/>
    <cellStyle name="Normal 15 4 3 4 2" xfId="11336" xr:uid="{00000000-0005-0000-0000-0000492C0000}"/>
    <cellStyle name="Normal 15 4 3 4 2 2" xfId="11337" xr:uid="{00000000-0005-0000-0000-00004A2C0000}"/>
    <cellStyle name="Normal 15 4 3 4 2 2 2" xfId="11338" xr:uid="{00000000-0005-0000-0000-00004B2C0000}"/>
    <cellStyle name="Normal 15 4 3 4 2 3" xfId="11339" xr:uid="{00000000-0005-0000-0000-00004C2C0000}"/>
    <cellStyle name="Normal 15 4 3 4 3" xfId="11340" xr:uid="{00000000-0005-0000-0000-00004D2C0000}"/>
    <cellStyle name="Normal 15 4 3 4 3 2" xfId="11341" xr:uid="{00000000-0005-0000-0000-00004E2C0000}"/>
    <cellStyle name="Normal 15 4 3 4 3 2 2" xfId="11342" xr:uid="{00000000-0005-0000-0000-00004F2C0000}"/>
    <cellStyle name="Normal 15 4 3 4 3 3" xfId="11343" xr:uid="{00000000-0005-0000-0000-0000502C0000}"/>
    <cellStyle name="Normal 15 4 3 4 4" xfId="11344" xr:uid="{00000000-0005-0000-0000-0000512C0000}"/>
    <cellStyle name="Normal 15 4 3 4 4 2" xfId="11345" xr:uid="{00000000-0005-0000-0000-0000522C0000}"/>
    <cellStyle name="Normal 15 4 3 4 4 2 2" xfId="11346" xr:uid="{00000000-0005-0000-0000-0000532C0000}"/>
    <cellStyle name="Normal 15 4 3 4 4 3" xfId="11347" xr:uid="{00000000-0005-0000-0000-0000542C0000}"/>
    <cellStyle name="Normal 15 4 3 4 5" xfId="11348" xr:uid="{00000000-0005-0000-0000-0000552C0000}"/>
    <cellStyle name="Normal 15 4 3 4 5 2" xfId="11349" xr:uid="{00000000-0005-0000-0000-0000562C0000}"/>
    <cellStyle name="Normal 15 4 3 4 6" xfId="11350" xr:uid="{00000000-0005-0000-0000-0000572C0000}"/>
    <cellStyle name="Normal 15 4 3 4 6 2" xfId="11351" xr:uid="{00000000-0005-0000-0000-0000582C0000}"/>
    <cellStyle name="Normal 15 4 3 4 7" xfId="11352" xr:uid="{00000000-0005-0000-0000-0000592C0000}"/>
    <cellStyle name="Normal 15 4 3 5" xfId="11353" xr:uid="{00000000-0005-0000-0000-00005A2C0000}"/>
    <cellStyle name="Normal 15 4 3 5 2" xfId="11354" xr:uid="{00000000-0005-0000-0000-00005B2C0000}"/>
    <cellStyle name="Normal 15 4 3 5 2 2" xfId="11355" xr:uid="{00000000-0005-0000-0000-00005C2C0000}"/>
    <cellStyle name="Normal 15 4 3 5 2 2 2" xfId="11356" xr:uid="{00000000-0005-0000-0000-00005D2C0000}"/>
    <cellStyle name="Normal 15 4 3 5 2 3" xfId="11357" xr:uid="{00000000-0005-0000-0000-00005E2C0000}"/>
    <cellStyle name="Normal 15 4 3 5 3" xfId="11358" xr:uid="{00000000-0005-0000-0000-00005F2C0000}"/>
    <cellStyle name="Normal 15 4 3 5 3 2" xfId="11359" xr:uid="{00000000-0005-0000-0000-0000602C0000}"/>
    <cellStyle name="Normal 15 4 3 5 3 2 2" xfId="11360" xr:uid="{00000000-0005-0000-0000-0000612C0000}"/>
    <cellStyle name="Normal 15 4 3 5 3 3" xfId="11361" xr:uid="{00000000-0005-0000-0000-0000622C0000}"/>
    <cellStyle name="Normal 15 4 3 5 4" xfId="11362" xr:uid="{00000000-0005-0000-0000-0000632C0000}"/>
    <cellStyle name="Normal 15 4 3 5 4 2" xfId="11363" xr:uid="{00000000-0005-0000-0000-0000642C0000}"/>
    <cellStyle name="Normal 15 4 3 5 4 2 2" xfId="11364" xr:uid="{00000000-0005-0000-0000-0000652C0000}"/>
    <cellStyle name="Normal 15 4 3 5 4 3" xfId="11365" xr:uid="{00000000-0005-0000-0000-0000662C0000}"/>
    <cellStyle name="Normal 15 4 3 5 5" xfId="11366" xr:uid="{00000000-0005-0000-0000-0000672C0000}"/>
    <cellStyle name="Normal 15 4 3 5 5 2" xfId="11367" xr:uid="{00000000-0005-0000-0000-0000682C0000}"/>
    <cellStyle name="Normal 15 4 3 5 6" xfId="11368" xr:uid="{00000000-0005-0000-0000-0000692C0000}"/>
    <cellStyle name="Normal 15 4 3 5 6 2" xfId="11369" xr:uid="{00000000-0005-0000-0000-00006A2C0000}"/>
    <cellStyle name="Normal 15 4 3 5 7" xfId="11370" xr:uid="{00000000-0005-0000-0000-00006B2C0000}"/>
    <cellStyle name="Normal 15 4 3 6" xfId="11371" xr:uid="{00000000-0005-0000-0000-00006C2C0000}"/>
    <cellStyle name="Normal 15 4 3 6 2" xfId="11372" xr:uid="{00000000-0005-0000-0000-00006D2C0000}"/>
    <cellStyle name="Normal 15 4 3 6 2 2" xfId="11373" xr:uid="{00000000-0005-0000-0000-00006E2C0000}"/>
    <cellStyle name="Normal 15 4 3 6 3" xfId="11374" xr:uid="{00000000-0005-0000-0000-00006F2C0000}"/>
    <cellStyle name="Normal 15 4 3 7" xfId="11375" xr:uid="{00000000-0005-0000-0000-0000702C0000}"/>
    <cellStyle name="Normal 15 4 3 7 2" xfId="11376" xr:uid="{00000000-0005-0000-0000-0000712C0000}"/>
    <cellStyle name="Normal 15 4 3 7 2 2" xfId="11377" xr:uid="{00000000-0005-0000-0000-0000722C0000}"/>
    <cellStyle name="Normal 15 4 3 7 3" xfId="11378" xr:uid="{00000000-0005-0000-0000-0000732C0000}"/>
    <cellStyle name="Normal 15 4 3 8" xfId="11379" xr:uid="{00000000-0005-0000-0000-0000742C0000}"/>
    <cellStyle name="Normal 15 4 3 8 2" xfId="11380" xr:uid="{00000000-0005-0000-0000-0000752C0000}"/>
    <cellStyle name="Normal 15 4 3 8 2 2" xfId="11381" xr:uid="{00000000-0005-0000-0000-0000762C0000}"/>
    <cellStyle name="Normal 15 4 3 8 3" xfId="11382" xr:uid="{00000000-0005-0000-0000-0000772C0000}"/>
    <cellStyle name="Normal 15 4 3 9" xfId="11383" xr:uid="{00000000-0005-0000-0000-0000782C0000}"/>
    <cellStyle name="Normal 15 4 3 9 2" xfId="11384" xr:uid="{00000000-0005-0000-0000-0000792C0000}"/>
    <cellStyle name="Normal 15 4 4" xfId="11385" xr:uid="{00000000-0005-0000-0000-00007A2C0000}"/>
    <cellStyle name="Normal 15 4 4 2" xfId="11386" xr:uid="{00000000-0005-0000-0000-00007B2C0000}"/>
    <cellStyle name="Normal 15 4 4 2 2" xfId="11387" xr:uid="{00000000-0005-0000-0000-00007C2C0000}"/>
    <cellStyle name="Normal 15 4 4 2 2 2" xfId="11388" xr:uid="{00000000-0005-0000-0000-00007D2C0000}"/>
    <cellStyle name="Normal 15 4 4 2 2 2 2" xfId="11389" xr:uid="{00000000-0005-0000-0000-00007E2C0000}"/>
    <cellStyle name="Normal 15 4 4 2 2 3" xfId="11390" xr:uid="{00000000-0005-0000-0000-00007F2C0000}"/>
    <cellStyle name="Normal 15 4 4 2 3" xfId="11391" xr:uid="{00000000-0005-0000-0000-0000802C0000}"/>
    <cellStyle name="Normal 15 4 4 2 3 2" xfId="11392" xr:uid="{00000000-0005-0000-0000-0000812C0000}"/>
    <cellStyle name="Normal 15 4 4 2 3 2 2" xfId="11393" xr:uid="{00000000-0005-0000-0000-0000822C0000}"/>
    <cellStyle name="Normal 15 4 4 2 3 3" xfId="11394" xr:uid="{00000000-0005-0000-0000-0000832C0000}"/>
    <cellStyle name="Normal 15 4 4 2 4" xfId="11395" xr:uid="{00000000-0005-0000-0000-0000842C0000}"/>
    <cellStyle name="Normal 15 4 4 2 4 2" xfId="11396" xr:uid="{00000000-0005-0000-0000-0000852C0000}"/>
    <cellStyle name="Normal 15 4 4 2 4 2 2" xfId="11397" xr:uid="{00000000-0005-0000-0000-0000862C0000}"/>
    <cellStyle name="Normal 15 4 4 2 4 3" xfId="11398" xr:uid="{00000000-0005-0000-0000-0000872C0000}"/>
    <cellStyle name="Normal 15 4 4 2 5" xfId="11399" xr:uid="{00000000-0005-0000-0000-0000882C0000}"/>
    <cellStyle name="Normal 15 4 4 2 5 2" xfId="11400" xr:uid="{00000000-0005-0000-0000-0000892C0000}"/>
    <cellStyle name="Normal 15 4 4 2 6" xfId="11401" xr:uid="{00000000-0005-0000-0000-00008A2C0000}"/>
    <cellStyle name="Normal 15 4 4 2 6 2" xfId="11402" xr:uid="{00000000-0005-0000-0000-00008B2C0000}"/>
    <cellStyle name="Normal 15 4 4 2 7" xfId="11403" xr:uid="{00000000-0005-0000-0000-00008C2C0000}"/>
    <cellStyle name="Normal 15 4 4 3" xfId="11404" xr:uid="{00000000-0005-0000-0000-00008D2C0000}"/>
    <cellStyle name="Normal 15 4 4 3 2" xfId="11405" xr:uid="{00000000-0005-0000-0000-00008E2C0000}"/>
    <cellStyle name="Normal 15 4 4 3 2 2" xfId="11406" xr:uid="{00000000-0005-0000-0000-00008F2C0000}"/>
    <cellStyle name="Normal 15 4 4 3 2 2 2" xfId="11407" xr:uid="{00000000-0005-0000-0000-0000902C0000}"/>
    <cellStyle name="Normal 15 4 4 3 2 3" xfId="11408" xr:uid="{00000000-0005-0000-0000-0000912C0000}"/>
    <cellStyle name="Normal 15 4 4 3 3" xfId="11409" xr:uid="{00000000-0005-0000-0000-0000922C0000}"/>
    <cellStyle name="Normal 15 4 4 3 3 2" xfId="11410" xr:uid="{00000000-0005-0000-0000-0000932C0000}"/>
    <cellStyle name="Normal 15 4 4 3 3 2 2" xfId="11411" xr:uid="{00000000-0005-0000-0000-0000942C0000}"/>
    <cellStyle name="Normal 15 4 4 3 3 3" xfId="11412" xr:uid="{00000000-0005-0000-0000-0000952C0000}"/>
    <cellStyle name="Normal 15 4 4 3 4" xfId="11413" xr:uid="{00000000-0005-0000-0000-0000962C0000}"/>
    <cellStyle name="Normal 15 4 4 3 4 2" xfId="11414" xr:uid="{00000000-0005-0000-0000-0000972C0000}"/>
    <cellStyle name="Normal 15 4 4 3 4 2 2" xfId="11415" xr:uid="{00000000-0005-0000-0000-0000982C0000}"/>
    <cellStyle name="Normal 15 4 4 3 4 3" xfId="11416" xr:uid="{00000000-0005-0000-0000-0000992C0000}"/>
    <cellStyle name="Normal 15 4 4 3 5" xfId="11417" xr:uid="{00000000-0005-0000-0000-00009A2C0000}"/>
    <cellStyle name="Normal 15 4 4 3 5 2" xfId="11418" xr:uid="{00000000-0005-0000-0000-00009B2C0000}"/>
    <cellStyle name="Normal 15 4 4 3 6" xfId="11419" xr:uid="{00000000-0005-0000-0000-00009C2C0000}"/>
    <cellStyle name="Normal 15 4 4 3 6 2" xfId="11420" xr:uid="{00000000-0005-0000-0000-00009D2C0000}"/>
    <cellStyle name="Normal 15 4 4 3 7" xfId="11421" xr:uid="{00000000-0005-0000-0000-00009E2C0000}"/>
    <cellStyle name="Normal 15 4 4 4" xfId="11422" xr:uid="{00000000-0005-0000-0000-00009F2C0000}"/>
    <cellStyle name="Normal 15 4 4 4 2" xfId="11423" xr:uid="{00000000-0005-0000-0000-0000A02C0000}"/>
    <cellStyle name="Normal 15 4 4 4 2 2" xfId="11424" xr:uid="{00000000-0005-0000-0000-0000A12C0000}"/>
    <cellStyle name="Normal 15 4 4 4 3" xfId="11425" xr:uid="{00000000-0005-0000-0000-0000A22C0000}"/>
    <cellStyle name="Normal 15 4 4 5" xfId="11426" xr:uid="{00000000-0005-0000-0000-0000A32C0000}"/>
    <cellStyle name="Normal 15 4 4 5 2" xfId="11427" xr:uid="{00000000-0005-0000-0000-0000A42C0000}"/>
    <cellStyle name="Normal 15 4 4 5 2 2" xfId="11428" xr:uid="{00000000-0005-0000-0000-0000A52C0000}"/>
    <cellStyle name="Normal 15 4 4 5 3" xfId="11429" xr:uid="{00000000-0005-0000-0000-0000A62C0000}"/>
    <cellStyle name="Normal 15 4 4 6" xfId="11430" xr:uid="{00000000-0005-0000-0000-0000A72C0000}"/>
    <cellStyle name="Normal 15 4 4 6 2" xfId="11431" xr:uid="{00000000-0005-0000-0000-0000A82C0000}"/>
    <cellStyle name="Normal 15 4 4 6 2 2" xfId="11432" xr:uid="{00000000-0005-0000-0000-0000A92C0000}"/>
    <cellStyle name="Normal 15 4 4 6 3" xfId="11433" xr:uid="{00000000-0005-0000-0000-0000AA2C0000}"/>
    <cellStyle name="Normal 15 4 4 7" xfId="11434" xr:uid="{00000000-0005-0000-0000-0000AB2C0000}"/>
    <cellStyle name="Normal 15 4 4 7 2" xfId="11435" xr:uid="{00000000-0005-0000-0000-0000AC2C0000}"/>
    <cellStyle name="Normal 15 4 4 8" xfId="11436" xr:uid="{00000000-0005-0000-0000-0000AD2C0000}"/>
    <cellStyle name="Normal 15 4 4 8 2" xfId="11437" xr:uid="{00000000-0005-0000-0000-0000AE2C0000}"/>
    <cellStyle name="Normal 15 4 4 9" xfId="11438" xr:uid="{00000000-0005-0000-0000-0000AF2C0000}"/>
    <cellStyle name="Normal 15 4 5" xfId="11439" xr:uid="{00000000-0005-0000-0000-0000B02C0000}"/>
    <cellStyle name="Normal 15 4 5 2" xfId="11440" xr:uid="{00000000-0005-0000-0000-0000B12C0000}"/>
    <cellStyle name="Normal 15 4 5 2 2" xfId="11441" xr:uid="{00000000-0005-0000-0000-0000B22C0000}"/>
    <cellStyle name="Normal 15 4 5 2 2 2" xfId="11442" xr:uid="{00000000-0005-0000-0000-0000B32C0000}"/>
    <cellStyle name="Normal 15 4 5 2 2 2 2" xfId="11443" xr:uid="{00000000-0005-0000-0000-0000B42C0000}"/>
    <cellStyle name="Normal 15 4 5 2 2 3" xfId="11444" xr:uid="{00000000-0005-0000-0000-0000B52C0000}"/>
    <cellStyle name="Normal 15 4 5 2 3" xfId="11445" xr:uid="{00000000-0005-0000-0000-0000B62C0000}"/>
    <cellStyle name="Normal 15 4 5 2 3 2" xfId="11446" xr:uid="{00000000-0005-0000-0000-0000B72C0000}"/>
    <cellStyle name="Normal 15 4 5 2 3 2 2" xfId="11447" xr:uid="{00000000-0005-0000-0000-0000B82C0000}"/>
    <cellStyle name="Normal 15 4 5 2 3 3" xfId="11448" xr:uid="{00000000-0005-0000-0000-0000B92C0000}"/>
    <cellStyle name="Normal 15 4 5 2 4" xfId="11449" xr:uid="{00000000-0005-0000-0000-0000BA2C0000}"/>
    <cellStyle name="Normal 15 4 5 2 4 2" xfId="11450" xr:uid="{00000000-0005-0000-0000-0000BB2C0000}"/>
    <cellStyle name="Normal 15 4 5 2 4 2 2" xfId="11451" xr:uid="{00000000-0005-0000-0000-0000BC2C0000}"/>
    <cellStyle name="Normal 15 4 5 2 4 3" xfId="11452" xr:uid="{00000000-0005-0000-0000-0000BD2C0000}"/>
    <cellStyle name="Normal 15 4 5 2 5" xfId="11453" xr:uid="{00000000-0005-0000-0000-0000BE2C0000}"/>
    <cellStyle name="Normal 15 4 5 2 5 2" xfId="11454" xr:uid="{00000000-0005-0000-0000-0000BF2C0000}"/>
    <cellStyle name="Normal 15 4 5 2 6" xfId="11455" xr:uid="{00000000-0005-0000-0000-0000C02C0000}"/>
    <cellStyle name="Normal 15 4 5 2 6 2" xfId="11456" xr:uid="{00000000-0005-0000-0000-0000C12C0000}"/>
    <cellStyle name="Normal 15 4 5 2 7" xfId="11457" xr:uid="{00000000-0005-0000-0000-0000C22C0000}"/>
    <cellStyle name="Normal 15 4 5 3" xfId="11458" xr:uid="{00000000-0005-0000-0000-0000C32C0000}"/>
    <cellStyle name="Normal 15 4 5 3 2" xfId="11459" xr:uid="{00000000-0005-0000-0000-0000C42C0000}"/>
    <cellStyle name="Normal 15 4 5 3 2 2" xfId="11460" xr:uid="{00000000-0005-0000-0000-0000C52C0000}"/>
    <cellStyle name="Normal 15 4 5 3 3" xfId="11461" xr:uid="{00000000-0005-0000-0000-0000C62C0000}"/>
    <cellStyle name="Normal 15 4 5 4" xfId="11462" xr:uid="{00000000-0005-0000-0000-0000C72C0000}"/>
    <cellStyle name="Normal 15 4 5 4 2" xfId="11463" xr:uid="{00000000-0005-0000-0000-0000C82C0000}"/>
    <cellStyle name="Normal 15 4 5 4 2 2" xfId="11464" xr:uid="{00000000-0005-0000-0000-0000C92C0000}"/>
    <cellStyle name="Normal 15 4 5 4 3" xfId="11465" xr:uid="{00000000-0005-0000-0000-0000CA2C0000}"/>
    <cellStyle name="Normal 15 4 5 5" xfId="11466" xr:uid="{00000000-0005-0000-0000-0000CB2C0000}"/>
    <cellStyle name="Normal 15 4 5 5 2" xfId="11467" xr:uid="{00000000-0005-0000-0000-0000CC2C0000}"/>
    <cellStyle name="Normal 15 4 5 5 2 2" xfId="11468" xr:uid="{00000000-0005-0000-0000-0000CD2C0000}"/>
    <cellStyle name="Normal 15 4 5 5 3" xfId="11469" xr:uid="{00000000-0005-0000-0000-0000CE2C0000}"/>
    <cellStyle name="Normal 15 4 5 6" xfId="11470" xr:uid="{00000000-0005-0000-0000-0000CF2C0000}"/>
    <cellStyle name="Normal 15 4 5 6 2" xfId="11471" xr:uid="{00000000-0005-0000-0000-0000D02C0000}"/>
    <cellStyle name="Normal 15 4 5 7" xfId="11472" xr:uid="{00000000-0005-0000-0000-0000D12C0000}"/>
    <cellStyle name="Normal 15 4 5 7 2" xfId="11473" xr:uid="{00000000-0005-0000-0000-0000D22C0000}"/>
    <cellStyle name="Normal 15 4 5 8" xfId="11474" xr:uid="{00000000-0005-0000-0000-0000D32C0000}"/>
    <cellStyle name="Normal 15 4 6" xfId="11475" xr:uid="{00000000-0005-0000-0000-0000D42C0000}"/>
    <cellStyle name="Normal 15 4 6 2" xfId="11476" xr:uid="{00000000-0005-0000-0000-0000D52C0000}"/>
    <cellStyle name="Normal 15 4 6 2 2" xfId="11477" xr:uid="{00000000-0005-0000-0000-0000D62C0000}"/>
    <cellStyle name="Normal 15 4 6 2 2 2" xfId="11478" xr:uid="{00000000-0005-0000-0000-0000D72C0000}"/>
    <cellStyle name="Normal 15 4 6 2 3" xfId="11479" xr:uid="{00000000-0005-0000-0000-0000D82C0000}"/>
    <cellStyle name="Normal 15 4 6 3" xfId="11480" xr:uid="{00000000-0005-0000-0000-0000D92C0000}"/>
    <cellStyle name="Normal 15 4 6 3 2" xfId="11481" xr:uid="{00000000-0005-0000-0000-0000DA2C0000}"/>
    <cellStyle name="Normal 15 4 6 3 2 2" xfId="11482" xr:uid="{00000000-0005-0000-0000-0000DB2C0000}"/>
    <cellStyle name="Normal 15 4 6 3 3" xfId="11483" xr:uid="{00000000-0005-0000-0000-0000DC2C0000}"/>
    <cellStyle name="Normal 15 4 6 4" xfId="11484" xr:uid="{00000000-0005-0000-0000-0000DD2C0000}"/>
    <cellStyle name="Normal 15 4 6 4 2" xfId="11485" xr:uid="{00000000-0005-0000-0000-0000DE2C0000}"/>
    <cellStyle name="Normal 15 4 6 4 2 2" xfId="11486" xr:uid="{00000000-0005-0000-0000-0000DF2C0000}"/>
    <cellStyle name="Normal 15 4 6 4 3" xfId="11487" xr:uid="{00000000-0005-0000-0000-0000E02C0000}"/>
    <cellStyle name="Normal 15 4 6 5" xfId="11488" xr:uid="{00000000-0005-0000-0000-0000E12C0000}"/>
    <cellStyle name="Normal 15 4 6 5 2" xfId="11489" xr:uid="{00000000-0005-0000-0000-0000E22C0000}"/>
    <cellStyle name="Normal 15 4 6 6" xfId="11490" xr:uid="{00000000-0005-0000-0000-0000E32C0000}"/>
    <cellStyle name="Normal 15 4 6 6 2" xfId="11491" xr:uid="{00000000-0005-0000-0000-0000E42C0000}"/>
    <cellStyle name="Normal 15 4 6 7" xfId="11492" xr:uid="{00000000-0005-0000-0000-0000E52C0000}"/>
    <cellStyle name="Normal 15 4 7" xfId="11493" xr:uid="{00000000-0005-0000-0000-0000E62C0000}"/>
    <cellStyle name="Normal 15 4 7 2" xfId="11494" xr:uid="{00000000-0005-0000-0000-0000E72C0000}"/>
    <cellStyle name="Normal 15 4 7 2 2" xfId="11495" xr:uid="{00000000-0005-0000-0000-0000E82C0000}"/>
    <cellStyle name="Normal 15 4 7 2 2 2" xfId="11496" xr:uid="{00000000-0005-0000-0000-0000E92C0000}"/>
    <cellStyle name="Normal 15 4 7 2 3" xfId="11497" xr:uid="{00000000-0005-0000-0000-0000EA2C0000}"/>
    <cellStyle name="Normal 15 4 7 3" xfId="11498" xr:uid="{00000000-0005-0000-0000-0000EB2C0000}"/>
    <cellStyle name="Normal 15 4 7 3 2" xfId="11499" xr:uid="{00000000-0005-0000-0000-0000EC2C0000}"/>
    <cellStyle name="Normal 15 4 7 3 2 2" xfId="11500" xr:uid="{00000000-0005-0000-0000-0000ED2C0000}"/>
    <cellStyle name="Normal 15 4 7 3 3" xfId="11501" xr:uid="{00000000-0005-0000-0000-0000EE2C0000}"/>
    <cellStyle name="Normal 15 4 7 4" xfId="11502" xr:uid="{00000000-0005-0000-0000-0000EF2C0000}"/>
    <cellStyle name="Normal 15 4 7 4 2" xfId="11503" xr:uid="{00000000-0005-0000-0000-0000F02C0000}"/>
    <cellStyle name="Normal 15 4 7 4 2 2" xfId="11504" xr:uid="{00000000-0005-0000-0000-0000F12C0000}"/>
    <cellStyle name="Normal 15 4 7 4 3" xfId="11505" xr:uid="{00000000-0005-0000-0000-0000F22C0000}"/>
    <cellStyle name="Normal 15 4 7 5" xfId="11506" xr:uid="{00000000-0005-0000-0000-0000F32C0000}"/>
    <cellStyle name="Normal 15 4 7 5 2" xfId="11507" xr:uid="{00000000-0005-0000-0000-0000F42C0000}"/>
    <cellStyle name="Normal 15 4 7 6" xfId="11508" xr:uid="{00000000-0005-0000-0000-0000F52C0000}"/>
    <cellStyle name="Normal 15 4 7 6 2" xfId="11509" xr:uid="{00000000-0005-0000-0000-0000F62C0000}"/>
    <cellStyle name="Normal 15 4 7 7" xfId="11510" xr:uid="{00000000-0005-0000-0000-0000F72C0000}"/>
    <cellStyle name="Normal 15 4 8" xfId="11511" xr:uid="{00000000-0005-0000-0000-0000F82C0000}"/>
    <cellStyle name="Normal 15 4 8 2" xfId="11512" xr:uid="{00000000-0005-0000-0000-0000F92C0000}"/>
    <cellStyle name="Normal 15 4 8 2 2" xfId="11513" xr:uid="{00000000-0005-0000-0000-0000FA2C0000}"/>
    <cellStyle name="Normal 15 4 8 3" xfId="11514" xr:uid="{00000000-0005-0000-0000-0000FB2C0000}"/>
    <cellStyle name="Normal 15 4 9" xfId="11515" xr:uid="{00000000-0005-0000-0000-0000FC2C0000}"/>
    <cellStyle name="Normal 15 4 9 2" xfId="11516" xr:uid="{00000000-0005-0000-0000-0000FD2C0000}"/>
    <cellStyle name="Normal 15 4 9 2 2" xfId="11517" xr:uid="{00000000-0005-0000-0000-0000FE2C0000}"/>
    <cellStyle name="Normal 15 4 9 3" xfId="11518" xr:uid="{00000000-0005-0000-0000-0000FF2C0000}"/>
    <cellStyle name="Normal 15 4_Confidential Information" xfId="11519" xr:uid="{00000000-0005-0000-0000-0000002D0000}"/>
    <cellStyle name="Normal 15 5" xfId="11520" xr:uid="{00000000-0005-0000-0000-0000012D0000}"/>
    <cellStyle name="Normal 15 5 10" xfId="11521" xr:uid="{00000000-0005-0000-0000-0000022D0000}"/>
    <cellStyle name="Normal 15 5 10 2" xfId="11522" xr:uid="{00000000-0005-0000-0000-0000032D0000}"/>
    <cellStyle name="Normal 15 5 11" xfId="11523" xr:uid="{00000000-0005-0000-0000-0000042D0000}"/>
    <cellStyle name="Normal 15 5 2" xfId="11524" xr:uid="{00000000-0005-0000-0000-0000052D0000}"/>
    <cellStyle name="Normal 15 5 2 2" xfId="11525" xr:uid="{00000000-0005-0000-0000-0000062D0000}"/>
    <cellStyle name="Normal 15 5 2 2 2" xfId="11526" xr:uid="{00000000-0005-0000-0000-0000072D0000}"/>
    <cellStyle name="Normal 15 5 2 2 2 2" xfId="11527" xr:uid="{00000000-0005-0000-0000-0000082D0000}"/>
    <cellStyle name="Normal 15 5 2 2 2 2 2" xfId="11528" xr:uid="{00000000-0005-0000-0000-0000092D0000}"/>
    <cellStyle name="Normal 15 5 2 2 2 3" xfId="11529" xr:uid="{00000000-0005-0000-0000-00000A2D0000}"/>
    <cellStyle name="Normal 15 5 2 2 3" xfId="11530" xr:uid="{00000000-0005-0000-0000-00000B2D0000}"/>
    <cellStyle name="Normal 15 5 2 2 3 2" xfId="11531" xr:uid="{00000000-0005-0000-0000-00000C2D0000}"/>
    <cellStyle name="Normal 15 5 2 2 3 2 2" xfId="11532" xr:uid="{00000000-0005-0000-0000-00000D2D0000}"/>
    <cellStyle name="Normal 15 5 2 2 3 3" xfId="11533" xr:uid="{00000000-0005-0000-0000-00000E2D0000}"/>
    <cellStyle name="Normal 15 5 2 2 4" xfId="11534" xr:uid="{00000000-0005-0000-0000-00000F2D0000}"/>
    <cellStyle name="Normal 15 5 2 2 4 2" xfId="11535" xr:uid="{00000000-0005-0000-0000-0000102D0000}"/>
    <cellStyle name="Normal 15 5 2 2 4 2 2" xfId="11536" xr:uid="{00000000-0005-0000-0000-0000112D0000}"/>
    <cellStyle name="Normal 15 5 2 2 4 3" xfId="11537" xr:uid="{00000000-0005-0000-0000-0000122D0000}"/>
    <cellStyle name="Normal 15 5 2 2 5" xfId="11538" xr:uid="{00000000-0005-0000-0000-0000132D0000}"/>
    <cellStyle name="Normal 15 5 2 2 5 2" xfId="11539" xr:uid="{00000000-0005-0000-0000-0000142D0000}"/>
    <cellStyle name="Normal 15 5 2 2 6" xfId="11540" xr:uid="{00000000-0005-0000-0000-0000152D0000}"/>
    <cellStyle name="Normal 15 5 2 2 6 2" xfId="11541" xr:uid="{00000000-0005-0000-0000-0000162D0000}"/>
    <cellStyle name="Normal 15 5 2 2 7" xfId="11542" xr:uid="{00000000-0005-0000-0000-0000172D0000}"/>
    <cellStyle name="Normal 15 5 2 3" xfId="11543" xr:uid="{00000000-0005-0000-0000-0000182D0000}"/>
    <cellStyle name="Normal 15 5 2 3 2" xfId="11544" xr:uid="{00000000-0005-0000-0000-0000192D0000}"/>
    <cellStyle name="Normal 15 5 2 3 2 2" xfId="11545" xr:uid="{00000000-0005-0000-0000-00001A2D0000}"/>
    <cellStyle name="Normal 15 5 2 3 2 2 2" xfId="11546" xr:uid="{00000000-0005-0000-0000-00001B2D0000}"/>
    <cellStyle name="Normal 15 5 2 3 2 3" xfId="11547" xr:uid="{00000000-0005-0000-0000-00001C2D0000}"/>
    <cellStyle name="Normal 15 5 2 3 3" xfId="11548" xr:uid="{00000000-0005-0000-0000-00001D2D0000}"/>
    <cellStyle name="Normal 15 5 2 3 3 2" xfId="11549" xr:uid="{00000000-0005-0000-0000-00001E2D0000}"/>
    <cellStyle name="Normal 15 5 2 3 3 2 2" xfId="11550" xr:uid="{00000000-0005-0000-0000-00001F2D0000}"/>
    <cellStyle name="Normal 15 5 2 3 3 3" xfId="11551" xr:uid="{00000000-0005-0000-0000-0000202D0000}"/>
    <cellStyle name="Normal 15 5 2 3 4" xfId="11552" xr:uid="{00000000-0005-0000-0000-0000212D0000}"/>
    <cellStyle name="Normal 15 5 2 3 4 2" xfId="11553" xr:uid="{00000000-0005-0000-0000-0000222D0000}"/>
    <cellStyle name="Normal 15 5 2 3 4 2 2" xfId="11554" xr:uid="{00000000-0005-0000-0000-0000232D0000}"/>
    <cellStyle name="Normal 15 5 2 3 4 3" xfId="11555" xr:uid="{00000000-0005-0000-0000-0000242D0000}"/>
    <cellStyle name="Normal 15 5 2 3 5" xfId="11556" xr:uid="{00000000-0005-0000-0000-0000252D0000}"/>
    <cellStyle name="Normal 15 5 2 3 5 2" xfId="11557" xr:uid="{00000000-0005-0000-0000-0000262D0000}"/>
    <cellStyle name="Normal 15 5 2 3 6" xfId="11558" xr:uid="{00000000-0005-0000-0000-0000272D0000}"/>
    <cellStyle name="Normal 15 5 2 3 6 2" xfId="11559" xr:uid="{00000000-0005-0000-0000-0000282D0000}"/>
    <cellStyle name="Normal 15 5 2 3 7" xfId="11560" xr:uid="{00000000-0005-0000-0000-0000292D0000}"/>
    <cellStyle name="Normal 15 5 2 4" xfId="11561" xr:uid="{00000000-0005-0000-0000-00002A2D0000}"/>
    <cellStyle name="Normal 15 5 2 4 2" xfId="11562" xr:uid="{00000000-0005-0000-0000-00002B2D0000}"/>
    <cellStyle name="Normal 15 5 2 4 2 2" xfId="11563" xr:uid="{00000000-0005-0000-0000-00002C2D0000}"/>
    <cellStyle name="Normal 15 5 2 4 3" xfId="11564" xr:uid="{00000000-0005-0000-0000-00002D2D0000}"/>
    <cellStyle name="Normal 15 5 2 5" xfId="11565" xr:uid="{00000000-0005-0000-0000-00002E2D0000}"/>
    <cellStyle name="Normal 15 5 2 5 2" xfId="11566" xr:uid="{00000000-0005-0000-0000-00002F2D0000}"/>
    <cellStyle name="Normal 15 5 2 5 2 2" xfId="11567" xr:uid="{00000000-0005-0000-0000-0000302D0000}"/>
    <cellStyle name="Normal 15 5 2 5 3" xfId="11568" xr:uid="{00000000-0005-0000-0000-0000312D0000}"/>
    <cellStyle name="Normal 15 5 2 6" xfId="11569" xr:uid="{00000000-0005-0000-0000-0000322D0000}"/>
    <cellStyle name="Normal 15 5 2 6 2" xfId="11570" xr:uid="{00000000-0005-0000-0000-0000332D0000}"/>
    <cellStyle name="Normal 15 5 2 6 2 2" xfId="11571" xr:uid="{00000000-0005-0000-0000-0000342D0000}"/>
    <cellStyle name="Normal 15 5 2 6 3" xfId="11572" xr:uid="{00000000-0005-0000-0000-0000352D0000}"/>
    <cellStyle name="Normal 15 5 2 7" xfId="11573" xr:uid="{00000000-0005-0000-0000-0000362D0000}"/>
    <cellStyle name="Normal 15 5 2 7 2" xfId="11574" xr:uid="{00000000-0005-0000-0000-0000372D0000}"/>
    <cellStyle name="Normal 15 5 2 8" xfId="11575" xr:uid="{00000000-0005-0000-0000-0000382D0000}"/>
    <cellStyle name="Normal 15 5 2 8 2" xfId="11576" xr:uid="{00000000-0005-0000-0000-0000392D0000}"/>
    <cellStyle name="Normal 15 5 2 9" xfId="11577" xr:uid="{00000000-0005-0000-0000-00003A2D0000}"/>
    <cellStyle name="Normal 15 5 3" xfId="11578" xr:uid="{00000000-0005-0000-0000-00003B2D0000}"/>
    <cellStyle name="Normal 15 5 3 2" xfId="11579" xr:uid="{00000000-0005-0000-0000-00003C2D0000}"/>
    <cellStyle name="Normal 15 5 3 2 2" xfId="11580" xr:uid="{00000000-0005-0000-0000-00003D2D0000}"/>
    <cellStyle name="Normal 15 5 3 2 2 2" xfId="11581" xr:uid="{00000000-0005-0000-0000-00003E2D0000}"/>
    <cellStyle name="Normal 15 5 3 2 2 2 2" xfId="11582" xr:uid="{00000000-0005-0000-0000-00003F2D0000}"/>
    <cellStyle name="Normal 15 5 3 2 2 3" xfId="11583" xr:uid="{00000000-0005-0000-0000-0000402D0000}"/>
    <cellStyle name="Normal 15 5 3 2 3" xfId="11584" xr:uid="{00000000-0005-0000-0000-0000412D0000}"/>
    <cellStyle name="Normal 15 5 3 2 3 2" xfId="11585" xr:uid="{00000000-0005-0000-0000-0000422D0000}"/>
    <cellStyle name="Normal 15 5 3 2 3 2 2" xfId="11586" xr:uid="{00000000-0005-0000-0000-0000432D0000}"/>
    <cellStyle name="Normal 15 5 3 2 3 3" xfId="11587" xr:uid="{00000000-0005-0000-0000-0000442D0000}"/>
    <cellStyle name="Normal 15 5 3 2 4" xfId="11588" xr:uid="{00000000-0005-0000-0000-0000452D0000}"/>
    <cellStyle name="Normal 15 5 3 2 4 2" xfId="11589" xr:uid="{00000000-0005-0000-0000-0000462D0000}"/>
    <cellStyle name="Normal 15 5 3 2 4 2 2" xfId="11590" xr:uid="{00000000-0005-0000-0000-0000472D0000}"/>
    <cellStyle name="Normal 15 5 3 2 4 3" xfId="11591" xr:uid="{00000000-0005-0000-0000-0000482D0000}"/>
    <cellStyle name="Normal 15 5 3 2 5" xfId="11592" xr:uid="{00000000-0005-0000-0000-0000492D0000}"/>
    <cellStyle name="Normal 15 5 3 2 5 2" xfId="11593" xr:uid="{00000000-0005-0000-0000-00004A2D0000}"/>
    <cellStyle name="Normal 15 5 3 2 6" xfId="11594" xr:uid="{00000000-0005-0000-0000-00004B2D0000}"/>
    <cellStyle name="Normal 15 5 3 2 6 2" xfId="11595" xr:uid="{00000000-0005-0000-0000-00004C2D0000}"/>
    <cellStyle name="Normal 15 5 3 2 7" xfId="11596" xr:uid="{00000000-0005-0000-0000-00004D2D0000}"/>
    <cellStyle name="Normal 15 5 3 3" xfId="11597" xr:uid="{00000000-0005-0000-0000-00004E2D0000}"/>
    <cellStyle name="Normal 15 5 3 3 2" xfId="11598" xr:uid="{00000000-0005-0000-0000-00004F2D0000}"/>
    <cellStyle name="Normal 15 5 3 3 2 2" xfId="11599" xr:uid="{00000000-0005-0000-0000-0000502D0000}"/>
    <cellStyle name="Normal 15 5 3 3 3" xfId="11600" xr:uid="{00000000-0005-0000-0000-0000512D0000}"/>
    <cellStyle name="Normal 15 5 3 4" xfId="11601" xr:uid="{00000000-0005-0000-0000-0000522D0000}"/>
    <cellStyle name="Normal 15 5 3 4 2" xfId="11602" xr:uid="{00000000-0005-0000-0000-0000532D0000}"/>
    <cellStyle name="Normal 15 5 3 4 2 2" xfId="11603" xr:uid="{00000000-0005-0000-0000-0000542D0000}"/>
    <cellStyle name="Normal 15 5 3 4 3" xfId="11604" xr:uid="{00000000-0005-0000-0000-0000552D0000}"/>
    <cellStyle name="Normal 15 5 3 5" xfId="11605" xr:uid="{00000000-0005-0000-0000-0000562D0000}"/>
    <cellStyle name="Normal 15 5 3 5 2" xfId="11606" xr:uid="{00000000-0005-0000-0000-0000572D0000}"/>
    <cellStyle name="Normal 15 5 3 5 2 2" xfId="11607" xr:uid="{00000000-0005-0000-0000-0000582D0000}"/>
    <cellStyle name="Normal 15 5 3 5 3" xfId="11608" xr:uid="{00000000-0005-0000-0000-0000592D0000}"/>
    <cellStyle name="Normal 15 5 3 6" xfId="11609" xr:uid="{00000000-0005-0000-0000-00005A2D0000}"/>
    <cellStyle name="Normal 15 5 3 6 2" xfId="11610" xr:uid="{00000000-0005-0000-0000-00005B2D0000}"/>
    <cellStyle name="Normal 15 5 3 7" xfId="11611" xr:uid="{00000000-0005-0000-0000-00005C2D0000}"/>
    <cellStyle name="Normal 15 5 3 7 2" xfId="11612" xr:uid="{00000000-0005-0000-0000-00005D2D0000}"/>
    <cellStyle name="Normal 15 5 3 8" xfId="11613" xr:uid="{00000000-0005-0000-0000-00005E2D0000}"/>
    <cellStyle name="Normal 15 5 4" xfId="11614" xr:uid="{00000000-0005-0000-0000-00005F2D0000}"/>
    <cellStyle name="Normal 15 5 4 2" xfId="11615" xr:uid="{00000000-0005-0000-0000-0000602D0000}"/>
    <cellStyle name="Normal 15 5 4 2 2" xfId="11616" xr:uid="{00000000-0005-0000-0000-0000612D0000}"/>
    <cellStyle name="Normal 15 5 4 2 2 2" xfId="11617" xr:uid="{00000000-0005-0000-0000-0000622D0000}"/>
    <cellStyle name="Normal 15 5 4 2 3" xfId="11618" xr:uid="{00000000-0005-0000-0000-0000632D0000}"/>
    <cellStyle name="Normal 15 5 4 3" xfId="11619" xr:uid="{00000000-0005-0000-0000-0000642D0000}"/>
    <cellStyle name="Normal 15 5 4 3 2" xfId="11620" xr:uid="{00000000-0005-0000-0000-0000652D0000}"/>
    <cellStyle name="Normal 15 5 4 3 2 2" xfId="11621" xr:uid="{00000000-0005-0000-0000-0000662D0000}"/>
    <cellStyle name="Normal 15 5 4 3 3" xfId="11622" xr:uid="{00000000-0005-0000-0000-0000672D0000}"/>
    <cellStyle name="Normal 15 5 4 4" xfId="11623" xr:uid="{00000000-0005-0000-0000-0000682D0000}"/>
    <cellStyle name="Normal 15 5 4 4 2" xfId="11624" xr:uid="{00000000-0005-0000-0000-0000692D0000}"/>
    <cellStyle name="Normal 15 5 4 4 2 2" xfId="11625" xr:uid="{00000000-0005-0000-0000-00006A2D0000}"/>
    <cellStyle name="Normal 15 5 4 4 3" xfId="11626" xr:uid="{00000000-0005-0000-0000-00006B2D0000}"/>
    <cellStyle name="Normal 15 5 4 5" xfId="11627" xr:uid="{00000000-0005-0000-0000-00006C2D0000}"/>
    <cellStyle name="Normal 15 5 4 5 2" xfId="11628" xr:uid="{00000000-0005-0000-0000-00006D2D0000}"/>
    <cellStyle name="Normal 15 5 4 6" xfId="11629" xr:uid="{00000000-0005-0000-0000-00006E2D0000}"/>
    <cellStyle name="Normal 15 5 4 6 2" xfId="11630" xr:uid="{00000000-0005-0000-0000-00006F2D0000}"/>
    <cellStyle name="Normal 15 5 4 7" xfId="11631" xr:uid="{00000000-0005-0000-0000-0000702D0000}"/>
    <cellStyle name="Normal 15 5 5" xfId="11632" xr:uid="{00000000-0005-0000-0000-0000712D0000}"/>
    <cellStyle name="Normal 15 5 5 2" xfId="11633" xr:uid="{00000000-0005-0000-0000-0000722D0000}"/>
    <cellStyle name="Normal 15 5 5 2 2" xfId="11634" xr:uid="{00000000-0005-0000-0000-0000732D0000}"/>
    <cellStyle name="Normal 15 5 5 2 2 2" xfId="11635" xr:uid="{00000000-0005-0000-0000-0000742D0000}"/>
    <cellStyle name="Normal 15 5 5 2 3" xfId="11636" xr:uid="{00000000-0005-0000-0000-0000752D0000}"/>
    <cellStyle name="Normal 15 5 5 3" xfId="11637" xr:uid="{00000000-0005-0000-0000-0000762D0000}"/>
    <cellStyle name="Normal 15 5 5 3 2" xfId="11638" xr:uid="{00000000-0005-0000-0000-0000772D0000}"/>
    <cellStyle name="Normal 15 5 5 3 2 2" xfId="11639" xr:uid="{00000000-0005-0000-0000-0000782D0000}"/>
    <cellStyle name="Normal 15 5 5 3 3" xfId="11640" xr:uid="{00000000-0005-0000-0000-0000792D0000}"/>
    <cellStyle name="Normal 15 5 5 4" xfId="11641" xr:uid="{00000000-0005-0000-0000-00007A2D0000}"/>
    <cellStyle name="Normal 15 5 5 4 2" xfId="11642" xr:uid="{00000000-0005-0000-0000-00007B2D0000}"/>
    <cellStyle name="Normal 15 5 5 4 2 2" xfId="11643" xr:uid="{00000000-0005-0000-0000-00007C2D0000}"/>
    <cellStyle name="Normal 15 5 5 4 3" xfId="11644" xr:uid="{00000000-0005-0000-0000-00007D2D0000}"/>
    <cellStyle name="Normal 15 5 5 5" xfId="11645" xr:uid="{00000000-0005-0000-0000-00007E2D0000}"/>
    <cellStyle name="Normal 15 5 5 5 2" xfId="11646" xr:uid="{00000000-0005-0000-0000-00007F2D0000}"/>
    <cellStyle name="Normal 15 5 5 6" xfId="11647" xr:uid="{00000000-0005-0000-0000-0000802D0000}"/>
    <cellStyle name="Normal 15 5 5 6 2" xfId="11648" xr:uid="{00000000-0005-0000-0000-0000812D0000}"/>
    <cellStyle name="Normal 15 5 5 7" xfId="11649" xr:uid="{00000000-0005-0000-0000-0000822D0000}"/>
    <cellStyle name="Normal 15 5 6" xfId="11650" xr:uid="{00000000-0005-0000-0000-0000832D0000}"/>
    <cellStyle name="Normal 15 5 6 2" xfId="11651" xr:uid="{00000000-0005-0000-0000-0000842D0000}"/>
    <cellStyle name="Normal 15 5 6 2 2" xfId="11652" xr:uid="{00000000-0005-0000-0000-0000852D0000}"/>
    <cellStyle name="Normal 15 5 6 3" xfId="11653" xr:uid="{00000000-0005-0000-0000-0000862D0000}"/>
    <cellStyle name="Normal 15 5 7" xfId="11654" xr:uid="{00000000-0005-0000-0000-0000872D0000}"/>
    <cellStyle name="Normal 15 5 7 2" xfId="11655" xr:uid="{00000000-0005-0000-0000-0000882D0000}"/>
    <cellStyle name="Normal 15 5 7 2 2" xfId="11656" xr:uid="{00000000-0005-0000-0000-0000892D0000}"/>
    <cellStyle name="Normal 15 5 7 3" xfId="11657" xr:uid="{00000000-0005-0000-0000-00008A2D0000}"/>
    <cellStyle name="Normal 15 5 8" xfId="11658" xr:uid="{00000000-0005-0000-0000-00008B2D0000}"/>
    <cellStyle name="Normal 15 5 8 2" xfId="11659" xr:uid="{00000000-0005-0000-0000-00008C2D0000}"/>
    <cellStyle name="Normal 15 5 8 2 2" xfId="11660" xr:uid="{00000000-0005-0000-0000-00008D2D0000}"/>
    <cellStyle name="Normal 15 5 8 3" xfId="11661" xr:uid="{00000000-0005-0000-0000-00008E2D0000}"/>
    <cellStyle name="Normal 15 5 9" xfId="11662" xr:uid="{00000000-0005-0000-0000-00008F2D0000}"/>
    <cellStyle name="Normal 15 5 9 2" xfId="11663" xr:uid="{00000000-0005-0000-0000-0000902D0000}"/>
    <cellStyle name="Normal 15 6" xfId="11664" xr:uid="{00000000-0005-0000-0000-0000912D0000}"/>
    <cellStyle name="Normal 15 6 10" xfId="11665" xr:uid="{00000000-0005-0000-0000-0000922D0000}"/>
    <cellStyle name="Normal 15 6 10 2" xfId="11666" xr:uid="{00000000-0005-0000-0000-0000932D0000}"/>
    <cellStyle name="Normal 15 6 11" xfId="11667" xr:uid="{00000000-0005-0000-0000-0000942D0000}"/>
    <cellStyle name="Normal 15 6 2" xfId="11668" xr:uid="{00000000-0005-0000-0000-0000952D0000}"/>
    <cellStyle name="Normal 15 6 2 2" xfId="11669" xr:uid="{00000000-0005-0000-0000-0000962D0000}"/>
    <cellStyle name="Normal 15 6 2 2 2" xfId="11670" xr:uid="{00000000-0005-0000-0000-0000972D0000}"/>
    <cellStyle name="Normal 15 6 2 2 2 2" xfId="11671" xr:uid="{00000000-0005-0000-0000-0000982D0000}"/>
    <cellStyle name="Normal 15 6 2 2 2 2 2" xfId="11672" xr:uid="{00000000-0005-0000-0000-0000992D0000}"/>
    <cellStyle name="Normal 15 6 2 2 2 3" xfId="11673" xr:uid="{00000000-0005-0000-0000-00009A2D0000}"/>
    <cellStyle name="Normal 15 6 2 2 3" xfId="11674" xr:uid="{00000000-0005-0000-0000-00009B2D0000}"/>
    <cellStyle name="Normal 15 6 2 2 3 2" xfId="11675" xr:uid="{00000000-0005-0000-0000-00009C2D0000}"/>
    <cellStyle name="Normal 15 6 2 2 3 2 2" xfId="11676" xr:uid="{00000000-0005-0000-0000-00009D2D0000}"/>
    <cellStyle name="Normal 15 6 2 2 3 3" xfId="11677" xr:uid="{00000000-0005-0000-0000-00009E2D0000}"/>
    <cellStyle name="Normal 15 6 2 2 4" xfId="11678" xr:uid="{00000000-0005-0000-0000-00009F2D0000}"/>
    <cellStyle name="Normal 15 6 2 2 4 2" xfId="11679" xr:uid="{00000000-0005-0000-0000-0000A02D0000}"/>
    <cellStyle name="Normal 15 6 2 2 4 2 2" xfId="11680" xr:uid="{00000000-0005-0000-0000-0000A12D0000}"/>
    <cellStyle name="Normal 15 6 2 2 4 3" xfId="11681" xr:uid="{00000000-0005-0000-0000-0000A22D0000}"/>
    <cellStyle name="Normal 15 6 2 2 5" xfId="11682" xr:uid="{00000000-0005-0000-0000-0000A32D0000}"/>
    <cellStyle name="Normal 15 6 2 2 5 2" xfId="11683" xr:uid="{00000000-0005-0000-0000-0000A42D0000}"/>
    <cellStyle name="Normal 15 6 2 2 6" xfId="11684" xr:uid="{00000000-0005-0000-0000-0000A52D0000}"/>
    <cellStyle name="Normal 15 6 2 2 6 2" xfId="11685" xr:uid="{00000000-0005-0000-0000-0000A62D0000}"/>
    <cellStyle name="Normal 15 6 2 2 7" xfId="11686" xr:uid="{00000000-0005-0000-0000-0000A72D0000}"/>
    <cellStyle name="Normal 15 6 2 3" xfId="11687" xr:uid="{00000000-0005-0000-0000-0000A82D0000}"/>
    <cellStyle name="Normal 15 6 2 3 2" xfId="11688" xr:uid="{00000000-0005-0000-0000-0000A92D0000}"/>
    <cellStyle name="Normal 15 6 2 3 2 2" xfId="11689" xr:uid="{00000000-0005-0000-0000-0000AA2D0000}"/>
    <cellStyle name="Normal 15 6 2 3 2 2 2" xfId="11690" xr:uid="{00000000-0005-0000-0000-0000AB2D0000}"/>
    <cellStyle name="Normal 15 6 2 3 2 3" xfId="11691" xr:uid="{00000000-0005-0000-0000-0000AC2D0000}"/>
    <cellStyle name="Normal 15 6 2 3 3" xfId="11692" xr:uid="{00000000-0005-0000-0000-0000AD2D0000}"/>
    <cellStyle name="Normal 15 6 2 3 3 2" xfId="11693" xr:uid="{00000000-0005-0000-0000-0000AE2D0000}"/>
    <cellStyle name="Normal 15 6 2 3 3 2 2" xfId="11694" xr:uid="{00000000-0005-0000-0000-0000AF2D0000}"/>
    <cellStyle name="Normal 15 6 2 3 3 3" xfId="11695" xr:uid="{00000000-0005-0000-0000-0000B02D0000}"/>
    <cellStyle name="Normal 15 6 2 3 4" xfId="11696" xr:uid="{00000000-0005-0000-0000-0000B12D0000}"/>
    <cellStyle name="Normal 15 6 2 3 4 2" xfId="11697" xr:uid="{00000000-0005-0000-0000-0000B22D0000}"/>
    <cellStyle name="Normal 15 6 2 3 4 2 2" xfId="11698" xr:uid="{00000000-0005-0000-0000-0000B32D0000}"/>
    <cellStyle name="Normal 15 6 2 3 4 3" xfId="11699" xr:uid="{00000000-0005-0000-0000-0000B42D0000}"/>
    <cellStyle name="Normal 15 6 2 3 5" xfId="11700" xr:uid="{00000000-0005-0000-0000-0000B52D0000}"/>
    <cellStyle name="Normal 15 6 2 3 5 2" xfId="11701" xr:uid="{00000000-0005-0000-0000-0000B62D0000}"/>
    <cellStyle name="Normal 15 6 2 3 6" xfId="11702" xr:uid="{00000000-0005-0000-0000-0000B72D0000}"/>
    <cellStyle name="Normal 15 6 2 3 6 2" xfId="11703" xr:uid="{00000000-0005-0000-0000-0000B82D0000}"/>
    <cellStyle name="Normal 15 6 2 3 7" xfId="11704" xr:uid="{00000000-0005-0000-0000-0000B92D0000}"/>
    <cellStyle name="Normal 15 6 2 4" xfId="11705" xr:uid="{00000000-0005-0000-0000-0000BA2D0000}"/>
    <cellStyle name="Normal 15 6 2 4 2" xfId="11706" xr:uid="{00000000-0005-0000-0000-0000BB2D0000}"/>
    <cellStyle name="Normal 15 6 2 4 2 2" xfId="11707" xr:uid="{00000000-0005-0000-0000-0000BC2D0000}"/>
    <cellStyle name="Normal 15 6 2 4 3" xfId="11708" xr:uid="{00000000-0005-0000-0000-0000BD2D0000}"/>
    <cellStyle name="Normal 15 6 2 5" xfId="11709" xr:uid="{00000000-0005-0000-0000-0000BE2D0000}"/>
    <cellStyle name="Normal 15 6 2 5 2" xfId="11710" xr:uid="{00000000-0005-0000-0000-0000BF2D0000}"/>
    <cellStyle name="Normal 15 6 2 5 2 2" xfId="11711" xr:uid="{00000000-0005-0000-0000-0000C02D0000}"/>
    <cellStyle name="Normal 15 6 2 5 3" xfId="11712" xr:uid="{00000000-0005-0000-0000-0000C12D0000}"/>
    <cellStyle name="Normal 15 6 2 6" xfId="11713" xr:uid="{00000000-0005-0000-0000-0000C22D0000}"/>
    <cellStyle name="Normal 15 6 2 6 2" xfId="11714" xr:uid="{00000000-0005-0000-0000-0000C32D0000}"/>
    <cellStyle name="Normal 15 6 2 6 2 2" xfId="11715" xr:uid="{00000000-0005-0000-0000-0000C42D0000}"/>
    <cellStyle name="Normal 15 6 2 6 3" xfId="11716" xr:uid="{00000000-0005-0000-0000-0000C52D0000}"/>
    <cellStyle name="Normal 15 6 2 7" xfId="11717" xr:uid="{00000000-0005-0000-0000-0000C62D0000}"/>
    <cellStyle name="Normal 15 6 2 7 2" xfId="11718" xr:uid="{00000000-0005-0000-0000-0000C72D0000}"/>
    <cellStyle name="Normal 15 6 2 8" xfId="11719" xr:uid="{00000000-0005-0000-0000-0000C82D0000}"/>
    <cellStyle name="Normal 15 6 2 8 2" xfId="11720" xr:uid="{00000000-0005-0000-0000-0000C92D0000}"/>
    <cellStyle name="Normal 15 6 2 9" xfId="11721" xr:uid="{00000000-0005-0000-0000-0000CA2D0000}"/>
    <cellStyle name="Normal 15 6 3" xfId="11722" xr:uid="{00000000-0005-0000-0000-0000CB2D0000}"/>
    <cellStyle name="Normal 15 6 3 2" xfId="11723" xr:uid="{00000000-0005-0000-0000-0000CC2D0000}"/>
    <cellStyle name="Normal 15 6 3 2 2" xfId="11724" xr:uid="{00000000-0005-0000-0000-0000CD2D0000}"/>
    <cellStyle name="Normal 15 6 3 2 2 2" xfId="11725" xr:uid="{00000000-0005-0000-0000-0000CE2D0000}"/>
    <cellStyle name="Normal 15 6 3 2 2 2 2" xfId="11726" xr:uid="{00000000-0005-0000-0000-0000CF2D0000}"/>
    <cellStyle name="Normal 15 6 3 2 2 3" xfId="11727" xr:uid="{00000000-0005-0000-0000-0000D02D0000}"/>
    <cellStyle name="Normal 15 6 3 2 3" xfId="11728" xr:uid="{00000000-0005-0000-0000-0000D12D0000}"/>
    <cellStyle name="Normal 15 6 3 2 3 2" xfId="11729" xr:uid="{00000000-0005-0000-0000-0000D22D0000}"/>
    <cellStyle name="Normal 15 6 3 2 3 2 2" xfId="11730" xr:uid="{00000000-0005-0000-0000-0000D32D0000}"/>
    <cellStyle name="Normal 15 6 3 2 3 3" xfId="11731" xr:uid="{00000000-0005-0000-0000-0000D42D0000}"/>
    <cellStyle name="Normal 15 6 3 2 4" xfId="11732" xr:uid="{00000000-0005-0000-0000-0000D52D0000}"/>
    <cellStyle name="Normal 15 6 3 2 4 2" xfId="11733" xr:uid="{00000000-0005-0000-0000-0000D62D0000}"/>
    <cellStyle name="Normal 15 6 3 2 4 2 2" xfId="11734" xr:uid="{00000000-0005-0000-0000-0000D72D0000}"/>
    <cellStyle name="Normal 15 6 3 2 4 3" xfId="11735" xr:uid="{00000000-0005-0000-0000-0000D82D0000}"/>
    <cellStyle name="Normal 15 6 3 2 5" xfId="11736" xr:uid="{00000000-0005-0000-0000-0000D92D0000}"/>
    <cellStyle name="Normal 15 6 3 2 5 2" xfId="11737" xr:uid="{00000000-0005-0000-0000-0000DA2D0000}"/>
    <cellStyle name="Normal 15 6 3 2 6" xfId="11738" xr:uid="{00000000-0005-0000-0000-0000DB2D0000}"/>
    <cellStyle name="Normal 15 6 3 2 6 2" xfId="11739" xr:uid="{00000000-0005-0000-0000-0000DC2D0000}"/>
    <cellStyle name="Normal 15 6 3 2 7" xfId="11740" xr:uid="{00000000-0005-0000-0000-0000DD2D0000}"/>
    <cellStyle name="Normal 15 6 3 3" xfId="11741" xr:uid="{00000000-0005-0000-0000-0000DE2D0000}"/>
    <cellStyle name="Normal 15 6 3 3 2" xfId="11742" xr:uid="{00000000-0005-0000-0000-0000DF2D0000}"/>
    <cellStyle name="Normal 15 6 3 3 2 2" xfId="11743" xr:uid="{00000000-0005-0000-0000-0000E02D0000}"/>
    <cellStyle name="Normal 15 6 3 3 3" xfId="11744" xr:uid="{00000000-0005-0000-0000-0000E12D0000}"/>
    <cellStyle name="Normal 15 6 3 4" xfId="11745" xr:uid="{00000000-0005-0000-0000-0000E22D0000}"/>
    <cellStyle name="Normal 15 6 3 4 2" xfId="11746" xr:uid="{00000000-0005-0000-0000-0000E32D0000}"/>
    <cellStyle name="Normal 15 6 3 4 2 2" xfId="11747" xr:uid="{00000000-0005-0000-0000-0000E42D0000}"/>
    <cellStyle name="Normal 15 6 3 4 3" xfId="11748" xr:uid="{00000000-0005-0000-0000-0000E52D0000}"/>
    <cellStyle name="Normal 15 6 3 5" xfId="11749" xr:uid="{00000000-0005-0000-0000-0000E62D0000}"/>
    <cellStyle name="Normal 15 6 3 5 2" xfId="11750" xr:uid="{00000000-0005-0000-0000-0000E72D0000}"/>
    <cellStyle name="Normal 15 6 3 5 2 2" xfId="11751" xr:uid="{00000000-0005-0000-0000-0000E82D0000}"/>
    <cellStyle name="Normal 15 6 3 5 3" xfId="11752" xr:uid="{00000000-0005-0000-0000-0000E92D0000}"/>
    <cellStyle name="Normal 15 6 3 6" xfId="11753" xr:uid="{00000000-0005-0000-0000-0000EA2D0000}"/>
    <cellStyle name="Normal 15 6 3 6 2" xfId="11754" xr:uid="{00000000-0005-0000-0000-0000EB2D0000}"/>
    <cellStyle name="Normal 15 6 3 7" xfId="11755" xr:uid="{00000000-0005-0000-0000-0000EC2D0000}"/>
    <cellStyle name="Normal 15 6 3 7 2" xfId="11756" xr:uid="{00000000-0005-0000-0000-0000ED2D0000}"/>
    <cellStyle name="Normal 15 6 3 8" xfId="11757" xr:uid="{00000000-0005-0000-0000-0000EE2D0000}"/>
    <cellStyle name="Normal 15 6 4" xfId="11758" xr:uid="{00000000-0005-0000-0000-0000EF2D0000}"/>
    <cellStyle name="Normal 15 6 4 2" xfId="11759" xr:uid="{00000000-0005-0000-0000-0000F02D0000}"/>
    <cellStyle name="Normal 15 6 4 2 2" xfId="11760" xr:uid="{00000000-0005-0000-0000-0000F12D0000}"/>
    <cellStyle name="Normal 15 6 4 2 2 2" xfId="11761" xr:uid="{00000000-0005-0000-0000-0000F22D0000}"/>
    <cellStyle name="Normal 15 6 4 2 3" xfId="11762" xr:uid="{00000000-0005-0000-0000-0000F32D0000}"/>
    <cellStyle name="Normal 15 6 4 3" xfId="11763" xr:uid="{00000000-0005-0000-0000-0000F42D0000}"/>
    <cellStyle name="Normal 15 6 4 3 2" xfId="11764" xr:uid="{00000000-0005-0000-0000-0000F52D0000}"/>
    <cellStyle name="Normal 15 6 4 3 2 2" xfId="11765" xr:uid="{00000000-0005-0000-0000-0000F62D0000}"/>
    <cellStyle name="Normal 15 6 4 3 3" xfId="11766" xr:uid="{00000000-0005-0000-0000-0000F72D0000}"/>
    <cellStyle name="Normal 15 6 4 4" xfId="11767" xr:uid="{00000000-0005-0000-0000-0000F82D0000}"/>
    <cellStyle name="Normal 15 6 4 4 2" xfId="11768" xr:uid="{00000000-0005-0000-0000-0000F92D0000}"/>
    <cellStyle name="Normal 15 6 4 4 2 2" xfId="11769" xr:uid="{00000000-0005-0000-0000-0000FA2D0000}"/>
    <cellStyle name="Normal 15 6 4 4 3" xfId="11770" xr:uid="{00000000-0005-0000-0000-0000FB2D0000}"/>
    <cellStyle name="Normal 15 6 4 5" xfId="11771" xr:uid="{00000000-0005-0000-0000-0000FC2D0000}"/>
    <cellStyle name="Normal 15 6 4 5 2" xfId="11772" xr:uid="{00000000-0005-0000-0000-0000FD2D0000}"/>
    <cellStyle name="Normal 15 6 4 6" xfId="11773" xr:uid="{00000000-0005-0000-0000-0000FE2D0000}"/>
    <cellStyle name="Normal 15 6 4 6 2" xfId="11774" xr:uid="{00000000-0005-0000-0000-0000FF2D0000}"/>
    <cellStyle name="Normal 15 6 4 7" xfId="11775" xr:uid="{00000000-0005-0000-0000-0000002E0000}"/>
    <cellStyle name="Normal 15 6 5" xfId="11776" xr:uid="{00000000-0005-0000-0000-0000012E0000}"/>
    <cellStyle name="Normal 15 6 5 2" xfId="11777" xr:uid="{00000000-0005-0000-0000-0000022E0000}"/>
    <cellStyle name="Normal 15 6 5 2 2" xfId="11778" xr:uid="{00000000-0005-0000-0000-0000032E0000}"/>
    <cellStyle name="Normal 15 6 5 2 2 2" xfId="11779" xr:uid="{00000000-0005-0000-0000-0000042E0000}"/>
    <cellStyle name="Normal 15 6 5 2 3" xfId="11780" xr:uid="{00000000-0005-0000-0000-0000052E0000}"/>
    <cellStyle name="Normal 15 6 5 3" xfId="11781" xr:uid="{00000000-0005-0000-0000-0000062E0000}"/>
    <cellStyle name="Normal 15 6 5 3 2" xfId="11782" xr:uid="{00000000-0005-0000-0000-0000072E0000}"/>
    <cellStyle name="Normal 15 6 5 3 2 2" xfId="11783" xr:uid="{00000000-0005-0000-0000-0000082E0000}"/>
    <cellStyle name="Normal 15 6 5 3 3" xfId="11784" xr:uid="{00000000-0005-0000-0000-0000092E0000}"/>
    <cellStyle name="Normal 15 6 5 4" xfId="11785" xr:uid="{00000000-0005-0000-0000-00000A2E0000}"/>
    <cellStyle name="Normal 15 6 5 4 2" xfId="11786" xr:uid="{00000000-0005-0000-0000-00000B2E0000}"/>
    <cellStyle name="Normal 15 6 5 4 2 2" xfId="11787" xr:uid="{00000000-0005-0000-0000-00000C2E0000}"/>
    <cellStyle name="Normal 15 6 5 4 3" xfId="11788" xr:uid="{00000000-0005-0000-0000-00000D2E0000}"/>
    <cellStyle name="Normal 15 6 5 5" xfId="11789" xr:uid="{00000000-0005-0000-0000-00000E2E0000}"/>
    <cellStyle name="Normal 15 6 5 5 2" xfId="11790" xr:uid="{00000000-0005-0000-0000-00000F2E0000}"/>
    <cellStyle name="Normal 15 6 5 6" xfId="11791" xr:uid="{00000000-0005-0000-0000-0000102E0000}"/>
    <cellStyle name="Normal 15 6 5 6 2" xfId="11792" xr:uid="{00000000-0005-0000-0000-0000112E0000}"/>
    <cellStyle name="Normal 15 6 5 7" xfId="11793" xr:uid="{00000000-0005-0000-0000-0000122E0000}"/>
    <cellStyle name="Normal 15 6 6" xfId="11794" xr:uid="{00000000-0005-0000-0000-0000132E0000}"/>
    <cellStyle name="Normal 15 6 6 2" xfId="11795" xr:uid="{00000000-0005-0000-0000-0000142E0000}"/>
    <cellStyle name="Normal 15 6 6 2 2" xfId="11796" xr:uid="{00000000-0005-0000-0000-0000152E0000}"/>
    <cellStyle name="Normal 15 6 6 3" xfId="11797" xr:uid="{00000000-0005-0000-0000-0000162E0000}"/>
    <cellStyle name="Normal 15 6 7" xfId="11798" xr:uid="{00000000-0005-0000-0000-0000172E0000}"/>
    <cellStyle name="Normal 15 6 7 2" xfId="11799" xr:uid="{00000000-0005-0000-0000-0000182E0000}"/>
    <cellStyle name="Normal 15 6 7 2 2" xfId="11800" xr:uid="{00000000-0005-0000-0000-0000192E0000}"/>
    <cellStyle name="Normal 15 6 7 3" xfId="11801" xr:uid="{00000000-0005-0000-0000-00001A2E0000}"/>
    <cellStyle name="Normal 15 6 8" xfId="11802" xr:uid="{00000000-0005-0000-0000-00001B2E0000}"/>
    <cellStyle name="Normal 15 6 8 2" xfId="11803" xr:uid="{00000000-0005-0000-0000-00001C2E0000}"/>
    <cellStyle name="Normal 15 6 8 2 2" xfId="11804" xr:uid="{00000000-0005-0000-0000-00001D2E0000}"/>
    <cellStyle name="Normal 15 6 8 3" xfId="11805" xr:uid="{00000000-0005-0000-0000-00001E2E0000}"/>
    <cellStyle name="Normal 15 6 9" xfId="11806" xr:uid="{00000000-0005-0000-0000-00001F2E0000}"/>
    <cellStyle name="Normal 15 6 9 2" xfId="11807" xr:uid="{00000000-0005-0000-0000-0000202E0000}"/>
    <cellStyle name="Normal 15 7" xfId="11808" xr:uid="{00000000-0005-0000-0000-0000212E0000}"/>
    <cellStyle name="Normal 15 7 2" xfId="11809" xr:uid="{00000000-0005-0000-0000-0000222E0000}"/>
    <cellStyle name="Normal 15 7 2 2" xfId="11810" xr:uid="{00000000-0005-0000-0000-0000232E0000}"/>
    <cellStyle name="Normal 15 7 2 2 2" xfId="11811" xr:uid="{00000000-0005-0000-0000-0000242E0000}"/>
    <cellStyle name="Normal 15 7 2 2 2 2" xfId="11812" xr:uid="{00000000-0005-0000-0000-0000252E0000}"/>
    <cellStyle name="Normal 15 7 2 2 3" xfId="11813" xr:uid="{00000000-0005-0000-0000-0000262E0000}"/>
    <cellStyle name="Normal 15 7 2 3" xfId="11814" xr:uid="{00000000-0005-0000-0000-0000272E0000}"/>
    <cellStyle name="Normal 15 7 2 3 2" xfId="11815" xr:uid="{00000000-0005-0000-0000-0000282E0000}"/>
    <cellStyle name="Normal 15 7 2 3 2 2" xfId="11816" xr:uid="{00000000-0005-0000-0000-0000292E0000}"/>
    <cellStyle name="Normal 15 7 2 3 3" xfId="11817" xr:uid="{00000000-0005-0000-0000-00002A2E0000}"/>
    <cellStyle name="Normal 15 7 2 4" xfId="11818" xr:uid="{00000000-0005-0000-0000-00002B2E0000}"/>
    <cellStyle name="Normal 15 7 2 4 2" xfId="11819" xr:uid="{00000000-0005-0000-0000-00002C2E0000}"/>
    <cellStyle name="Normal 15 7 2 4 2 2" xfId="11820" xr:uid="{00000000-0005-0000-0000-00002D2E0000}"/>
    <cellStyle name="Normal 15 7 2 4 3" xfId="11821" xr:uid="{00000000-0005-0000-0000-00002E2E0000}"/>
    <cellStyle name="Normal 15 7 2 5" xfId="11822" xr:uid="{00000000-0005-0000-0000-00002F2E0000}"/>
    <cellStyle name="Normal 15 7 2 5 2" xfId="11823" xr:uid="{00000000-0005-0000-0000-0000302E0000}"/>
    <cellStyle name="Normal 15 7 2 6" xfId="11824" xr:uid="{00000000-0005-0000-0000-0000312E0000}"/>
    <cellStyle name="Normal 15 7 2 6 2" xfId="11825" xr:uid="{00000000-0005-0000-0000-0000322E0000}"/>
    <cellStyle name="Normal 15 7 2 7" xfId="11826" xr:uid="{00000000-0005-0000-0000-0000332E0000}"/>
    <cellStyle name="Normal 15 7 3" xfId="11827" xr:uid="{00000000-0005-0000-0000-0000342E0000}"/>
    <cellStyle name="Normal 15 7 3 2" xfId="11828" xr:uid="{00000000-0005-0000-0000-0000352E0000}"/>
    <cellStyle name="Normal 15 7 3 2 2" xfId="11829" xr:uid="{00000000-0005-0000-0000-0000362E0000}"/>
    <cellStyle name="Normal 15 7 3 2 2 2" xfId="11830" xr:uid="{00000000-0005-0000-0000-0000372E0000}"/>
    <cellStyle name="Normal 15 7 3 2 3" xfId="11831" xr:uid="{00000000-0005-0000-0000-0000382E0000}"/>
    <cellStyle name="Normal 15 7 3 3" xfId="11832" xr:uid="{00000000-0005-0000-0000-0000392E0000}"/>
    <cellStyle name="Normal 15 7 3 3 2" xfId="11833" xr:uid="{00000000-0005-0000-0000-00003A2E0000}"/>
    <cellStyle name="Normal 15 7 3 3 2 2" xfId="11834" xr:uid="{00000000-0005-0000-0000-00003B2E0000}"/>
    <cellStyle name="Normal 15 7 3 3 3" xfId="11835" xr:uid="{00000000-0005-0000-0000-00003C2E0000}"/>
    <cellStyle name="Normal 15 7 3 4" xfId="11836" xr:uid="{00000000-0005-0000-0000-00003D2E0000}"/>
    <cellStyle name="Normal 15 7 3 4 2" xfId="11837" xr:uid="{00000000-0005-0000-0000-00003E2E0000}"/>
    <cellStyle name="Normal 15 7 3 4 2 2" xfId="11838" xr:uid="{00000000-0005-0000-0000-00003F2E0000}"/>
    <cellStyle name="Normal 15 7 3 4 3" xfId="11839" xr:uid="{00000000-0005-0000-0000-0000402E0000}"/>
    <cellStyle name="Normal 15 7 3 5" xfId="11840" xr:uid="{00000000-0005-0000-0000-0000412E0000}"/>
    <cellStyle name="Normal 15 7 3 5 2" xfId="11841" xr:uid="{00000000-0005-0000-0000-0000422E0000}"/>
    <cellStyle name="Normal 15 7 3 6" xfId="11842" xr:uid="{00000000-0005-0000-0000-0000432E0000}"/>
    <cellStyle name="Normal 15 7 3 6 2" xfId="11843" xr:uid="{00000000-0005-0000-0000-0000442E0000}"/>
    <cellStyle name="Normal 15 7 3 7" xfId="11844" xr:uid="{00000000-0005-0000-0000-0000452E0000}"/>
    <cellStyle name="Normal 15 7 4" xfId="11845" xr:uid="{00000000-0005-0000-0000-0000462E0000}"/>
    <cellStyle name="Normal 15 7 4 2" xfId="11846" xr:uid="{00000000-0005-0000-0000-0000472E0000}"/>
    <cellStyle name="Normal 15 7 4 2 2" xfId="11847" xr:uid="{00000000-0005-0000-0000-0000482E0000}"/>
    <cellStyle name="Normal 15 7 4 3" xfId="11848" xr:uid="{00000000-0005-0000-0000-0000492E0000}"/>
    <cellStyle name="Normal 15 7 5" xfId="11849" xr:uid="{00000000-0005-0000-0000-00004A2E0000}"/>
    <cellStyle name="Normal 15 7 5 2" xfId="11850" xr:uid="{00000000-0005-0000-0000-00004B2E0000}"/>
    <cellStyle name="Normal 15 7 5 2 2" xfId="11851" xr:uid="{00000000-0005-0000-0000-00004C2E0000}"/>
    <cellStyle name="Normal 15 7 5 3" xfId="11852" xr:uid="{00000000-0005-0000-0000-00004D2E0000}"/>
    <cellStyle name="Normal 15 7 6" xfId="11853" xr:uid="{00000000-0005-0000-0000-00004E2E0000}"/>
    <cellStyle name="Normal 15 7 6 2" xfId="11854" xr:uid="{00000000-0005-0000-0000-00004F2E0000}"/>
    <cellStyle name="Normal 15 7 6 2 2" xfId="11855" xr:uid="{00000000-0005-0000-0000-0000502E0000}"/>
    <cellStyle name="Normal 15 7 6 3" xfId="11856" xr:uid="{00000000-0005-0000-0000-0000512E0000}"/>
    <cellStyle name="Normal 15 7 7" xfId="11857" xr:uid="{00000000-0005-0000-0000-0000522E0000}"/>
    <cellStyle name="Normal 15 7 7 2" xfId="11858" xr:uid="{00000000-0005-0000-0000-0000532E0000}"/>
    <cellStyle name="Normal 15 7 8" xfId="11859" xr:uid="{00000000-0005-0000-0000-0000542E0000}"/>
    <cellStyle name="Normal 15 7 8 2" xfId="11860" xr:uid="{00000000-0005-0000-0000-0000552E0000}"/>
    <cellStyle name="Normal 15 7 9" xfId="11861" xr:uid="{00000000-0005-0000-0000-0000562E0000}"/>
    <cellStyle name="Normal 15 8" xfId="11862" xr:uid="{00000000-0005-0000-0000-0000572E0000}"/>
    <cellStyle name="Normal 15 8 2" xfId="11863" xr:uid="{00000000-0005-0000-0000-0000582E0000}"/>
    <cellStyle name="Normal 15 8 2 2" xfId="11864" xr:uid="{00000000-0005-0000-0000-0000592E0000}"/>
    <cellStyle name="Normal 15 8 2 2 2" xfId="11865" xr:uid="{00000000-0005-0000-0000-00005A2E0000}"/>
    <cellStyle name="Normal 15 8 2 2 2 2" xfId="11866" xr:uid="{00000000-0005-0000-0000-00005B2E0000}"/>
    <cellStyle name="Normal 15 8 2 2 3" xfId="11867" xr:uid="{00000000-0005-0000-0000-00005C2E0000}"/>
    <cellStyle name="Normal 15 8 2 3" xfId="11868" xr:uid="{00000000-0005-0000-0000-00005D2E0000}"/>
    <cellStyle name="Normal 15 8 2 3 2" xfId="11869" xr:uid="{00000000-0005-0000-0000-00005E2E0000}"/>
    <cellStyle name="Normal 15 8 2 3 2 2" xfId="11870" xr:uid="{00000000-0005-0000-0000-00005F2E0000}"/>
    <cellStyle name="Normal 15 8 2 3 3" xfId="11871" xr:uid="{00000000-0005-0000-0000-0000602E0000}"/>
    <cellStyle name="Normal 15 8 2 4" xfId="11872" xr:uid="{00000000-0005-0000-0000-0000612E0000}"/>
    <cellStyle name="Normal 15 8 2 4 2" xfId="11873" xr:uid="{00000000-0005-0000-0000-0000622E0000}"/>
    <cellStyle name="Normal 15 8 2 4 2 2" xfId="11874" xr:uid="{00000000-0005-0000-0000-0000632E0000}"/>
    <cellStyle name="Normal 15 8 2 4 3" xfId="11875" xr:uid="{00000000-0005-0000-0000-0000642E0000}"/>
    <cellStyle name="Normal 15 8 2 5" xfId="11876" xr:uid="{00000000-0005-0000-0000-0000652E0000}"/>
    <cellStyle name="Normal 15 8 2 5 2" xfId="11877" xr:uid="{00000000-0005-0000-0000-0000662E0000}"/>
    <cellStyle name="Normal 15 8 2 6" xfId="11878" xr:uid="{00000000-0005-0000-0000-0000672E0000}"/>
    <cellStyle name="Normal 15 8 2 6 2" xfId="11879" xr:uid="{00000000-0005-0000-0000-0000682E0000}"/>
    <cellStyle name="Normal 15 8 2 7" xfId="11880" xr:uid="{00000000-0005-0000-0000-0000692E0000}"/>
    <cellStyle name="Normal 15 8 3" xfId="11881" xr:uid="{00000000-0005-0000-0000-00006A2E0000}"/>
    <cellStyle name="Normal 15 8 3 2" xfId="11882" xr:uid="{00000000-0005-0000-0000-00006B2E0000}"/>
    <cellStyle name="Normal 15 8 3 2 2" xfId="11883" xr:uid="{00000000-0005-0000-0000-00006C2E0000}"/>
    <cellStyle name="Normal 15 8 3 2 2 2" xfId="11884" xr:uid="{00000000-0005-0000-0000-00006D2E0000}"/>
    <cellStyle name="Normal 15 8 3 2 3" xfId="11885" xr:uid="{00000000-0005-0000-0000-00006E2E0000}"/>
    <cellStyle name="Normal 15 8 3 3" xfId="11886" xr:uid="{00000000-0005-0000-0000-00006F2E0000}"/>
    <cellStyle name="Normal 15 8 3 3 2" xfId="11887" xr:uid="{00000000-0005-0000-0000-0000702E0000}"/>
    <cellStyle name="Normal 15 8 3 3 2 2" xfId="11888" xr:uid="{00000000-0005-0000-0000-0000712E0000}"/>
    <cellStyle name="Normal 15 8 3 3 3" xfId="11889" xr:uid="{00000000-0005-0000-0000-0000722E0000}"/>
    <cellStyle name="Normal 15 8 3 4" xfId="11890" xr:uid="{00000000-0005-0000-0000-0000732E0000}"/>
    <cellStyle name="Normal 15 8 3 4 2" xfId="11891" xr:uid="{00000000-0005-0000-0000-0000742E0000}"/>
    <cellStyle name="Normal 15 8 3 4 2 2" xfId="11892" xr:uid="{00000000-0005-0000-0000-0000752E0000}"/>
    <cellStyle name="Normal 15 8 3 4 3" xfId="11893" xr:uid="{00000000-0005-0000-0000-0000762E0000}"/>
    <cellStyle name="Normal 15 8 3 5" xfId="11894" xr:uid="{00000000-0005-0000-0000-0000772E0000}"/>
    <cellStyle name="Normal 15 8 3 5 2" xfId="11895" xr:uid="{00000000-0005-0000-0000-0000782E0000}"/>
    <cellStyle name="Normal 15 8 3 6" xfId="11896" xr:uid="{00000000-0005-0000-0000-0000792E0000}"/>
    <cellStyle name="Normal 15 8 3 6 2" xfId="11897" xr:uid="{00000000-0005-0000-0000-00007A2E0000}"/>
    <cellStyle name="Normal 15 8 3 7" xfId="11898" xr:uid="{00000000-0005-0000-0000-00007B2E0000}"/>
    <cellStyle name="Normal 15 8 4" xfId="11899" xr:uid="{00000000-0005-0000-0000-00007C2E0000}"/>
    <cellStyle name="Normal 15 8 4 2" xfId="11900" xr:uid="{00000000-0005-0000-0000-00007D2E0000}"/>
    <cellStyle name="Normal 15 8 4 2 2" xfId="11901" xr:uid="{00000000-0005-0000-0000-00007E2E0000}"/>
    <cellStyle name="Normal 15 8 4 3" xfId="11902" xr:uid="{00000000-0005-0000-0000-00007F2E0000}"/>
    <cellStyle name="Normal 15 8 5" xfId="11903" xr:uid="{00000000-0005-0000-0000-0000802E0000}"/>
    <cellStyle name="Normal 15 8 5 2" xfId="11904" xr:uid="{00000000-0005-0000-0000-0000812E0000}"/>
    <cellStyle name="Normal 15 8 5 2 2" xfId="11905" xr:uid="{00000000-0005-0000-0000-0000822E0000}"/>
    <cellStyle name="Normal 15 8 5 3" xfId="11906" xr:uid="{00000000-0005-0000-0000-0000832E0000}"/>
    <cellStyle name="Normal 15 8 6" xfId="11907" xr:uid="{00000000-0005-0000-0000-0000842E0000}"/>
    <cellStyle name="Normal 15 8 6 2" xfId="11908" xr:uid="{00000000-0005-0000-0000-0000852E0000}"/>
    <cellStyle name="Normal 15 8 6 2 2" xfId="11909" xr:uid="{00000000-0005-0000-0000-0000862E0000}"/>
    <cellStyle name="Normal 15 8 6 3" xfId="11910" xr:uid="{00000000-0005-0000-0000-0000872E0000}"/>
    <cellStyle name="Normal 15 8 7" xfId="11911" xr:uid="{00000000-0005-0000-0000-0000882E0000}"/>
    <cellStyle name="Normal 15 8 7 2" xfId="11912" xr:uid="{00000000-0005-0000-0000-0000892E0000}"/>
    <cellStyle name="Normal 15 8 8" xfId="11913" xr:uid="{00000000-0005-0000-0000-00008A2E0000}"/>
    <cellStyle name="Normal 15 8 8 2" xfId="11914" xr:uid="{00000000-0005-0000-0000-00008B2E0000}"/>
    <cellStyle name="Normal 15 8 9" xfId="11915" xr:uid="{00000000-0005-0000-0000-00008C2E0000}"/>
    <cellStyle name="Normal 15 9" xfId="11916" xr:uid="{00000000-0005-0000-0000-00008D2E0000}"/>
    <cellStyle name="Normal 15 9 2" xfId="11917" xr:uid="{00000000-0005-0000-0000-00008E2E0000}"/>
    <cellStyle name="Normal 15 9 2 2" xfId="11918" xr:uid="{00000000-0005-0000-0000-00008F2E0000}"/>
    <cellStyle name="Normal 15 9 2 2 2" xfId="11919" xr:uid="{00000000-0005-0000-0000-0000902E0000}"/>
    <cellStyle name="Normal 15 9 2 3" xfId="11920" xr:uid="{00000000-0005-0000-0000-0000912E0000}"/>
    <cellStyle name="Normal 15 9 3" xfId="11921" xr:uid="{00000000-0005-0000-0000-0000922E0000}"/>
    <cellStyle name="Normal 15 9 3 2" xfId="11922" xr:uid="{00000000-0005-0000-0000-0000932E0000}"/>
    <cellStyle name="Normal 15 9 3 2 2" xfId="11923" xr:uid="{00000000-0005-0000-0000-0000942E0000}"/>
    <cellStyle name="Normal 15 9 3 3" xfId="11924" xr:uid="{00000000-0005-0000-0000-0000952E0000}"/>
    <cellStyle name="Normal 15 9 4" xfId="11925" xr:uid="{00000000-0005-0000-0000-0000962E0000}"/>
    <cellStyle name="Normal 15 9 4 2" xfId="11926" xr:uid="{00000000-0005-0000-0000-0000972E0000}"/>
    <cellStyle name="Normal 15 9 4 2 2" xfId="11927" xr:uid="{00000000-0005-0000-0000-0000982E0000}"/>
    <cellStyle name="Normal 15 9 4 3" xfId="11928" xr:uid="{00000000-0005-0000-0000-0000992E0000}"/>
    <cellStyle name="Normal 15 9 5" xfId="11929" xr:uid="{00000000-0005-0000-0000-00009A2E0000}"/>
    <cellStyle name="Normal 15 9 5 2" xfId="11930" xr:uid="{00000000-0005-0000-0000-00009B2E0000}"/>
    <cellStyle name="Normal 15 9 6" xfId="11931" xr:uid="{00000000-0005-0000-0000-00009C2E0000}"/>
    <cellStyle name="Normal 15 9 6 2" xfId="11932" xr:uid="{00000000-0005-0000-0000-00009D2E0000}"/>
    <cellStyle name="Normal 15 9 7" xfId="11933" xr:uid="{00000000-0005-0000-0000-00009E2E0000}"/>
    <cellStyle name="Normal 15_Confidential Information" xfId="11934" xr:uid="{00000000-0005-0000-0000-00009F2E0000}"/>
    <cellStyle name="Normal 16" xfId="11935" xr:uid="{00000000-0005-0000-0000-0000A02E0000}"/>
    <cellStyle name="Normal 17" xfId="11936" xr:uid="{00000000-0005-0000-0000-0000A12E0000}"/>
    <cellStyle name="Normal 18" xfId="11937" xr:uid="{00000000-0005-0000-0000-0000A22E0000}"/>
    <cellStyle name="Normal 18 2" xfId="11938" xr:uid="{00000000-0005-0000-0000-0000A32E0000}"/>
    <cellStyle name="Normal 18 2 10" xfId="11939" xr:uid="{00000000-0005-0000-0000-0000A42E0000}"/>
    <cellStyle name="Normal 18 2 10 2" xfId="11940" xr:uid="{00000000-0005-0000-0000-0000A52E0000}"/>
    <cellStyle name="Normal 18 2 10 2 2" xfId="11941" xr:uid="{00000000-0005-0000-0000-0000A62E0000}"/>
    <cellStyle name="Normal 18 2 10 3" xfId="11942" xr:uid="{00000000-0005-0000-0000-0000A72E0000}"/>
    <cellStyle name="Normal 18 2 11" xfId="11943" xr:uid="{00000000-0005-0000-0000-0000A82E0000}"/>
    <cellStyle name="Normal 18 2 11 2" xfId="11944" xr:uid="{00000000-0005-0000-0000-0000A92E0000}"/>
    <cellStyle name="Normal 18 2 11 2 2" xfId="11945" xr:uid="{00000000-0005-0000-0000-0000AA2E0000}"/>
    <cellStyle name="Normal 18 2 11 3" xfId="11946" xr:uid="{00000000-0005-0000-0000-0000AB2E0000}"/>
    <cellStyle name="Normal 18 2 12" xfId="11947" xr:uid="{00000000-0005-0000-0000-0000AC2E0000}"/>
    <cellStyle name="Normal 18 2 12 2" xfId="11948" xr:uid="{00000000-0005-0000-0000-0000AD2E0000}"/>
    <cellStyle name="Normal 18 2 12 2 2" xfId="11949" xr:uid="{00000000-0005-0000-0000-0000AE2E0000}"/>
    <cellStyle name="Normal 18 2 12 3" xfId="11950" xr:uid="{00000000-0005-0000-0000-0000AF2E0000}"/>
    <cellStyle name="Normal 18 2 13" xfId="11951" xr:uid="{00000000-0005-0000-0000-0000B02E0000}"/>
    <cellStyle name="Normal 18 2 13 2" xfId="11952" xr:uid="{00000000-0005-0000-0000-0000B12E0000}"/>
    <cellStyle name="Normal 18 2 14" xfId="11953" xr:uid="{00000000-0005-0000-0000-0000B22E0000}"/>
    <cellStyle name="Normal 18 2 14 2" xfId="11954" xr:uid="{00000000-0005-0000-0000-0000B32E0000}"/>
    <cellStyle name="Normal 18 2 15" xfId="11955" xr:uid="{00000000-0005-0000-0000-0000B42E0000}"/>
    <cellStyle name="Normal 18 2 2" xfId="11956" xr:uid="{00000000-0005-0000-0000-0000B52E0000}"/>
    <cellStyle name="Normal 18 2 2 10" xfId="11957" xr:uid="{00000000-0005-0000-0000-0000B62E0000}"/>
    <cellStyle name="Normal 18 2 2 10 2" xfId="11958" xr:uid="{00000000-0005-0000-0000-0000B72E0000}"/>
    <cellStyle name="Normal 18 2 2 10 2 2" xfId="11959" xr:uid="{00000000-0005-0000-0000-0000B82E0000}"/>
    <cellStyle name="Normal 18 2 2 10 3" xfId="11960" xr:uid="{00000000-0005-0000-0000-0000B92E0000}"/>
    <cellStyle name="Normal 18 2 2 11" xfId="11961" xr:uid="{00000000-0005-0000-0000-0000BA2E0000}"/>
    <cellStyle name="Normal 18 2 2 11 2" xfId="11962" xr:uid="{00000000-0005-0000-0000-0000BB2E0000}"/>
    <cellStyle name="Normal 18 2 2 12" xfId="11963" xr:uid="{00000000-0005-0000-0000-0000BC2E0000}"/>
    <cellStyle name="Normal 18 2 2 12 2" xfId="11964" xr:uid="{00000000-0005-0000-0000-0000BD2E0000}"/>
    <cellStyle name="Normal 18 2 2 13" xfId="11965" xr:uid="{00000000-0005-0000-0000-0000BE2E0000}"/>
    <cellStyle name="Normal 18 2 2 2" xfId="11966" xr:uid="{00000000-0005-0000-0000-0000BF2E0000}"/>
    <cellStyle name="Normal 18 2 2 2 10" xfId="11967" xr:uid="{00000000-0005-0000-0000-0000C02E0000}"/>
    <cellStyle name="Normal 18 2 2 2 10 2" xfId="11968" xr:uid="{00000000-0005-0000-0000-0000C12E0000}"/>
    <cellStyle name="Normal 18 2 2 2 11" xfId="11969" xr:uid="{00000000-0005-0000-0000-0000C22E0000}"/>
    <cellStyle name="Normal 18 2 2 2 2" xfId="11970" xr:uid="{00000000-0005-0000-0000-0000C32E0000}"/>
    <cellStyle name="Normal 18 2 2 2 2 2" xfId="11971" xr:uid="{00000000-0005-0000-0000-0000C42E0000}"/>
    <cellStyle name="Normal 18 2 2 2 2 2 2" xfId="11972" xr:uid="{00000000-0005-0000-0000-0000C52E0000}"/>
    <cellStyle name="Normal 18 2 2 2 2 2 2 2" xfId="11973" xr:uid="{00000000-0005-0000-0000-0000C62E0000}"/>
    <cellStyle name="Normal 18 2 2 2 2 2 2 2 2" xfId="11974" xr:uid="{00000000-0005-0000-0000-0000C72E0000}"/>
    <cellStyle name="Normal 18 2 2 2 2 2 2 3" xfId="11975" xr:uid="{00000000-0005-0000-0000-0000C82E0000}"/>
    <cellStyle name="Normal 18 2 2 2 2 2 3" xfId="11976" xr:uid="{00000000-0005-0000-0000-0000C92E0000}"/>
    <cellStyle name="Normal 18 2 2 2 2 2 3 2" xfId="11977" xr:uid="{00000000-0005-0000-0000-0000CA2E0000}"/>
    <cellStyle name="Normal 18 2 2 2 2 2 3 2 2" xfId="11978" xr:uid="{00000000-0005-0000-0000-0000CB2E0000}"/>
    <cellStyle name="Normal 18 2 2 2 2 2 3 3" xfId="11979" xr:uid="{00000000-0005-0000-0000-0000CC2E0000}"/>
    <cellStyle name="Normal 18 2 2 2 2 2 4" xfId="11980" xr:uid="{00000000-0005-0000-0000-0000CD2E0000}"/>
    <cellStyle name="Normal 18 2 2 2 2 2 4 2" xfId="11981" xr:uid="{00000000-0005-0000-0000-0000CE2E0000}"/>
    <cellStyle name="Normal 18 2 2 2 2 2 4 2 2" xfId="11982" xr:uid="{00000000-0005-0000-0000-0000CF2E0000}"/>
    <cellStyle name="Normal 18 2 2 2 2 2 4 3" xfId="11983" xr:uid="{00000000-0005-0000-0000-0000D02E0000}"/>
    <cellStyle name="Normal 18 2 2 2 2 2 5" xfId="11984" xr:uid="{00000000-0005-0000-0000-0000D12E0000}"/>
    <cellStyle name="Normal 18 2 2 2 2 2 5 2" xfId="11985" xr:uid="{00000000-0005-0000-0000-0000D22E0000}"/>
    <cellStyle name="Normal 18 2 2 2 2 2 6" xfId="11986" xr:uid="{00000000-0005-0000-0000-0000D32E0000}"/>
    <cellStyle name="Normal 18 2 2 2 2 2 6 2" xfId="11987" xr:uid="{00000000-0005-0000-0000-0000D42E0000}"/>
    <cellStyle name="Normal 18 2 2 2 2 2 7" xfId="11988" xr:uid="{00000000-0005-0000-0000-0000D52E0000}"/>
    <cellStyle name="Normal 18 2 2 2 2 3" xfId="11989" xr:uid="{00000000-0005-0000-0000-0000D62E0000}"/>
    <cellStyle name="Normal 18 2 2 2 2 3 2" xfId="11990" xr:uid="{00000000-0005-0000-0000-0000D72E0000}"/>
    <cellStyle name="Normal 18 2 2 2 2 3 2 2" xfId="11991" xr:uid="{00000000-0005-0000-0000-0000D82E0000}"/>
    <cellStyle name="Normal 18 2 2 2 2 3 2 2 2" xfId="11992" xr:uid="{00000000-0005-0000-0000-0000D92E0000}"/>
    <cellStyle name="Normal 18 2 2 2 2 3 2 3" xfId="11993" xr:uid="{00000000-0005-0000-0000-0000DA2E0000}"/>
    <cellStyle name="Normal 18 2 2 2 2 3 3" xfId="11994" xr:uid="{00000000-0005-0000-0000-0000DB2E0000}"/>
    <cellStyle name="Normal 18 2 2 2 2 3 3 2" xfId="11995" xr:uid="{00000000-0005-0000-0000-0000DC2E0000}"/>
    <cellStyle name="Normal 18 2 2 2 2 3 3 2 2" xfId="11996" xr:uid="{00000000-0005-0000-0000-0000DD2E0000}"/>
    <cellStyle name="Normal 18 2 2 2 2 3 3 3" xfId="11997" xr:uid="{00000000-0005-0000-0000-0000DE2E0000}"/>
    <cellStyle name="Normal 18 2 2 2 2 3 4" xfId="11998" xr:uid="{00000000-0005-0000-0000-0000DF2E0000}"/>
    <cellStyle name="Normal 18 2 2 2 2 3 4 2" xfId="11999" xr:uid="{00000000-0005-0000-0000-0000E02E0000}"/>
    <cellStyle name="Normal 18 2 2 2 2 3 4 2 2" xfId="12000" xr:uid="{00000000-0005-0000-0000-0000E12E0000}"/>
    <cellStyle name="Normal 18 2 2 2 2 3 4 3" xfId="12001" xr:uid="{00000000-0005-0000-0000-0000E22E0000}"/>
    <cellStyle name="Normal 18 2 2 2 2 3 5" xfId="12002" xr:uid="{00000000-0005-0000-0000-0000E32E0000}"/>
    <cellStyle name="Normal 18 2 2 2 2 3 5 2" xfId="12003" xr:uid="{00000000-0005-0000-0000-0000E42E0000}"/>
    <cellStyle name="Normal 18 2 2 2 2 3 6" xfId="12004" xr:uid="{00000000-0005-0000-0000-0000E52E0000}"/>
    <cellStyle name="Normal 18 2 2 2 2 3 6 2" xfId="12005" xr:uid="{00000000-0005-0000-0000-0000E62E0000}"/>
    <cellStyle name="Normal 18 2 2 2 2 3 7" xfId="12006" xr:uid="{00000000-0005-0000-0000-0000E72E0000}"/>
    <cellStyle name="Normal 18 2 2 2 2 4" xfId="12007" xr:uid="{00000000-0005-0000-0000-0000E82E0000}"/>
    <cellStyle name="Normal 18 2 2 2 2 4 2" xfId="12008" xr:uid="{00000000-0005-0000-0000-0000E92E0000}"/>
    <cellStyle name="Normal 18 2 2 2 2 4 2 2" xfId="12009" xr:uid="{00000000-0005-0000-0000-0000EA2E0000}"/>
    <cellStyle name="Normal 18 2 2 2 2 4 3" xfId="12010" xr:uid="{00000000-0005-0000-0000-0000EB2E0000}"/>
    <cellStyle name="Normal 18 2 2 2 2 5" xfId="12011" xr:uid="{00000000-0005-0000-0000-0000EC2E0000}"/>
    <cellStyle name="Normal 18 2 2 2 2 5 2" xfId="12012" xr:uid="{00000000-0005-0000-0000-0000ED2E0000}"/>
    <cellStyle name="Normal 18 2 2 2 2 5 2 2" xfId="12013" xr:uid="{00000000-0005-0000-0000-0000EE2E0000}"/>
    <cellStyle name="Normal 18 2 2 2 2 5 3" xfId="12014" xr:uid="{00000000-0005-0000-0000-0000EF2E0000}"/>
    <cellStyle name="Normal 18 2 2 2 2 6" xfId="12015" xr:uid="{00000000-0005-0000-0000-0000F02E0000}"/>
    <cellStyle name="Normal 18 2 2 2 2 6 2" xfId="12016" xr:uid="{00000000-0005-0000-0000-0000F12E0000}"/>
    <cellStyle name="Normal 18 2 2 2 2 6 2 2" xfId="12017" xr:uid="{00000000-0005-0000-0000-0000F22E0000}"/>
    <cellStyle name="Normal 18 2 2 2 2 6 3" xfId="12018" xr:uid="{00000000-0005-0000-0000-0000F32E0000}"/>
    <cellStyle name="Normal 18 2 2 2 2 7" xfId="12019" xr:uid="{00000000-0005-0000-0000-0000F42E0000}"/>
    <cellStyle name="Normal 18 2 2 2 2 7 2" xfId="12020" xr:uid="{00000000-0005-0000-0000-0000F52E0000}"/>
    <cellStyle name="Normal 18 2 2 2 2 8" xfId="12021" xr:uid="{00000000-0005-0000-0000-0000F62E0000}"/>
    <cellStyle name="Normal 18 2 2 2 2 8 2" xfId="12022" xr:uid="{00000000-0005-0000-0000-0000F72E0000}"/>
    <cellStyle name="Normal 18 2 2 2 2 9" xfId="12023" xr:uid="{00000000-0005-0000-0000-0000F82E0000}"/>
    <cellStyle name="Normal 18 2 2 2 3" xfId="12024" xr:uid="{00000000-0005-0000-0000-0000F92E0000}"/>
    <cellStyle name="Normal 18 2 2 2 3 2" xfId="12025" xr:uid="{00000000-0005-0000-0000-0000FA2E0000}"/>
    <cellStyle name="Normal 18 2 2 2 3 2 2" xfId="12026" xr:uid="{00000000-0005-0000-0000-0000FB2E0000}"/>
    <cellStyle name="Normal 18 2 2 2 3 2 2 2" xfId="12027" xr:uid="{00000000-0005-0000-0000-0000FC2E0000}"/>
    <cellStyle name="Normal 18 2 2 2 3 2 2 2 2" xfId="12028" xr:uid="{00000000-0005-0000-0000-0000FD2E0000}"/>
    <cellStyle name="Normal 18 2 2 2 3 2 2 3" xfId="12029" xr:uid="{00000000-0005-0000-0000-0000FE2E0000}"/>
    <cellStyle name="Normal 18 2 2 2 3 2 3" xfId="12030" xr:uid="{00000000-0005-0000-0000-0000FF2E0000}"/>
    <cellStyle name="Normal 18 2 2 2 3 2 3 2" xfId="12031" xr:uid="{00000000-0005-0000-0000-0000002F0000}"/>
    <cellStyle name="Normal 18 2 2 2 3 2 3 2 2" xfId="12032" xr:uid="{00000000-0005-0000-0000-0000012F0000}"/>
    <cellStyle name="Normal 18 2 2 2 3 2 3 3" xfId="12033" xr:uid="{00000000-0005-0000-0000-0000022F0000}"/>
    <cellStyle name="Normal 18 2 2 2 3 2 4" xfId="12034" xr:uid="{00000000-0005-0000-0000-0000032F0000}"/>
    <cellStyle name="Normal 18 2 2 2 3 2 4 2" xfId="12035" xr:uid="{00000000-0005-0000-0000-0000042F0000}"/>
    <cellStyle name="Normal 18 2 2 2 3 2 4 2 2" xfId="12036" xr:uid="{00000000-0005-0000-0000-0000052F0000}"/>
    <cellStyle name="Normal 18 2 2 2 3 2 4 3" xfId="12037" xr:uid="{00000000-0005-0000-0000-0000062F0000}"/>
    <cellStyle name="Normal 18 2 2 2 3 2 5" xfId="12038" xr:uid="{00000000-0005-0000-0000-0000072F0000}"/>
    <cellStyle name="Normal 18 2 2 2 3 2 5 2" xfId="12039" xr:uid="{00000000-0005-0000-0000-0000082F0000}"/>
    <cellStyle name="Normal 18 2 2 2 3 2 6" xfId="12040" xr:uid="{00000000-0005-0000-0000-0000092F0000}"/>
    <cellStyle name="Normal 18 2 2 2 3 2 6 2" xfId="12041" xr:uid="{00000000-0005-0000-0000-00000A2F0000}"/>
    <cellStyle name="Normal 18 2 2 2 3 2 7" xfId="12042" xr:uid="{00000000-0005-0000-0000-00000B2F0000}"/>
    <cellStyle name="Normal 18 2 2 2 3 3" xfId="12043" xr:uid="{00000000-0005-0000-0000-00000C2F0000}"/>
    <cellStyle name="Normal 18 2 2 2 3 3 2" xfId="12044" xr:uid="{00000000-0005-0000-0000-00000D2F0000}"/>
    <cellStyle name="Normal 18 2 2 2 3 3 2 2" xfId="12045" xr:uid="{00000000-0005-0000-0000-00000E2F0000}"/>
    <cellStyle name="Normal 18 2 2 2 3 3 3" xfId="12046" xr:uid="{00000000-0005-0000-0000-00000F2F0000}"/>
    <cellStyle name="Normal 18 2 2 2 3 4" xfId="12047" xr:uid="{00000000-0005-0000-0000-0000102F0000}"/>
    <cellStyle name="Normal 18 2 2 2 3 4 2" xfId="12048" xr:uid="{00000000-0005-0000-0000-0000112F0000}"/>
    <cellStyle name="Normal 18 2 2 2 3 4 2 2" xfId="12049" xr:uid="{00000000-0005-0000-0000-0000122F0000}"/>
    <cellStyle name="Normal 18 2 2 2 3 4 3" xfId="12050" xr:uid="{00000000-0005-0000-0000-0000132F0000}"/>
    <cellStyle name="Normal 18 2 2 2 3 5" xfId="12051" xr:uid="{00000000-0005-0000-0000-0000142F0000}"/>
    <cellStyle name="Normal 18 2 2 2 3 5 2" xfId="12052" xr:uid="{00000000-0005-0000-0000-0000152F0000}"/>
    <cellStyle name="Normal 18 2 2 2 3 5 2 2" xfId="12053" xr:uid="{00000000-0005-0000-0000-0000162F0000}"/>
    <cellStyle name="Normal 18 2 2 2 3 5 3" xfId="12054" xr:uid="{00000000-0005-0000-0000-0000172F0000}"/>
    <cellStyle name="Normal 18 2 2 2 3 6" xfId="12055" xr:uid="{00000000-0005-0000-0000-0000182F0000}"/>
    <cellStyle name="Normal 18 2 2 2 3 6 2" xfId="12056" xr:uid="{00000000-0005-0000-0000-0000192F0000}"/>
    <cellStyle name="Normal 18 2 2 2 3 7" xfId="12057" xr:uid="{00000000-0005-0000-0000-00001A2F0000}"/>
    <cellStyle name="Normal 18 2 2 2 3 7 2" xfId="12058" xr:uid="{00000000-0005-0000-0000-00001B2F0000}"/>
    <cellStyle name="Normal 18 2 2 2 3 8" xfId="12059" xr:uid="{00000000-0005-0000-0000-00001C2F0000}"/>
    <cellStyle name="Normal 18 2 2 2 4" xfId="12060" xr:uid="{00000000-0005-0000-0000-00001D2F0000}"/>
    <cellStyle name="Normal 18 2 2 2 4 2" xfId="12061" xr:uid="{00000000-0005-0000-0000-00001E2F0000}"/>
    <cellStyle name="Normal 18 2 2 2 4 2 2" xfId="12062" xr:uid="{00000000-0005-0000-0000-00001F2F0000}"/>
    <cellStyle name="Normal 18 2 2 2 4 2 2 2" xfId="12063" xr:uid="{00000000-0005-0000-0000-0000202F0000}"/>
    <cellStyle name="Normal 18 2 2 2 4 2 3" xfId="12064" xr:uid="{00000000-0005-0000-0000-0000212F0000}"/>
    <cellStyle name="Normal 18 2 2 2 4 3" xfId="12065" xr:uid="{00000000-0005-0000-0000-0000222F0000}"/>
    <cellStyle name="Normal 18 2 2 2 4 3 2" xfId="12066" xr:uid="{00000000-0005-0000-0000-0000232F0000}"/>
    <cellStyle name="Normal 18 2 2 2 4 3 2 2" xfId="12067" xr:uid="{00000000-0005-0000-0000-0000242F0000}"/>
    <cellStyle name="Normal 18 2 2 2 4 3 3" xfId="12068" xr:uid="{00000000-0005-0000-0000-0000252F0000}"/>
    <cellStyle name="Normal 18 2 2 2 4 4" xfId="12069" xr:uid="{00000000-0005-0000-0000-0000262F0000}"/>
    <cellStyle name="Normal 18 2 2 2 4 4 2" xfId="12070" xr:uid="{00000000-0005-0000-0000-0000272F0000}"/>
    <cellStyle name="Normal 18 2 2 2 4 4 2 2" xfId="12071" xr:uid="{00000000-0005-0000-0000-0000282F0000}"/>
    <cellStyle name="Normal 18 2 2 2 4 4 3" xfId="12072" xr:uid="{00000000-0005-0000-0000-0000292F0000}"/>
    <cellStyle name="Normal 18 2 2 2 4 5" xfId="12073" xr:uid="{00000000-0005-0000-0000-00002A2F0000}"/>
    <cellStyle name="Normal 18 2 2 2 4 5 2" xfId="12074" xr:uid="{00000000-0005-0000-0000-00002B2F0000}"/>
    <cellStyle name="Normal 18 2 2 2 4 6" xfId="12075" xr:uid="{00000000-0005-0000-0000-00002C2F0000}"/>
    <cellStyle name="Normal 18 2 2 2 4 6 2" xfId="12076" xr:uid="{00000000-0005-0000-0000-00002D2F0000}"/>
    <cellStyle name="Normal 18 2 2 2 4 7" xfId="12077" xr:uid="{00000000-0005-0000-0000-00002E2F0000}"/>
    <cellStyle name="Normal 18 2 2 2 5" xfId="12078" xr:uid="{00000000-0005-0000-0000-00002F2F0000}"/>
    <cellStyle name="Normal 18 2 2 2 5 2" xfId="12079" xr:uid="{00000000-0005-0000-0000-0000302F0000}"/>
    <cellStyle name="Normal 18 2 2 2 5 2 2" xfId="12080" xr:uid="{00000000-0005-0000-0000-0000312F0000}"/>
    <cellStyle name="Normal 18 2 2 2 5 2 2 2" xfId="12081" xr:uid="{00000000-0005-0000-0000-0000322F0000}"/>
    <cellStyle name="Normal 18 2 2 2 5 2 3" xfId="12082" xr:uid="{00000000-0005-0000-0000-0000332F0000}"/>
    <cellStyle name="Normal 18 2 2 2 5 3" xfId="12083" xr:uid="{00000000-0005-0000-0000-0000342F0000}"/>
    <cellStyle name="Normal 18 2 2 2 5 3 2" xfId="12084" xr:uid="{00000000-0005-0000-0000-0000352F0000}"/>
    <cellStyle name="Normal 18 2 2 2 5 3 2 2" xfId="12085" xr:uid="{00000000-0005-0000-0000-0000362F0000}"/>
    <cellStyle name="Normal 18 2 2 2 5 3 3" xfId="12086" xr:uid="{00000000-0005-0000-0000-0000372F0000}"/>
    <cellStyle name="Normal 18 2 2 2 5 4" xfId="12087" xr:uid="{00000000-0005-0000-0000-0000382F0000}"/>
    <cellStyle name="Normal 18 2 2 2 5 4 2" xfId="12088" xr:uid="{00000000-0005-0000-0000-0000392F0000}"/>
    <cellStyle name="Normal 18 2 2 2 5 4 2 2" xfId="12089" xr:uid="{00000000-0005-0000-0000-00003A2F0000}"/>
    <cellStyle name="Normal 18 2 2 2 5 4 3" xfId="12090" xr:uid="{00000000-0005-0000-0000-00003B2F0000}"/>
    <cellStyle name="Normal 18 2 2 2 5 5" xfId="12091" xr:uid="{00000000-0005-0000-0000-00003C2F0000}"/>
    <cellStyle name="Normal 18 2 2 2 5 5 2" xfId="12092" xr:uid="{00000000-0005-0000-0000-00003D2F0000}"/>
    <cellStyle name="Normal 18 2 2 2 5 6" xfId="12093" xr:uid="{00000000-0005-0000-0000-00003E2F0000}"/>
    <cellStyle name="Normal 18 2 2 2 5 6 2" xfId="12094" xr:uid="{00000000-0005-0000-0000-00003F2F0000}"/>
    <cellStyle name="Normal 18 2 2 2 5 7" xfId="12095" xr:uid="{00000000-0005-0000-0000-0000402F0000}"/>
    <cellStyle name="Normal 18 2 2 2 6" xfId="12096" xr:uid="{00000000-0005-0000-0000-0000412F0000}"/>
    <cellStyle name="Normal 18 2 2 2 6 2" xfId="12097" xr:uid="{00000000-0005-0000-0000-0000422F0000}"/>
    <cellStyle name="Normal 18 2 2 2 6 2 2" xfId="12098" xr:uid="{00000000-0005-0000-0000-0000432F0000}"/>
    <cellStyle name="Normal 18 2 2 2 6 3" xfId="12099" xr:uid="{00000000-0005-0000-0000-0000442F0000}"/>
    <cellStyle name="Normal 18 2 2 2 7" xfId="12100" xr:uid="{00000000-0005-0000-0000-0000452F0000}"/>
    <cellStyle name="Normal 18 2 2 2 7 2" xfId="12101" xr:uid="{00000000-0005-0000-0000-0000462F0000}"/>
    <cellStyle name="Normal 18 2 2 2 7 2 2" xfId="12102" xr:uid="{00000000-0005-0000-0000-0000472F0000}"/>
    <cellStyle name="Normal 18 2 2 2 7 3" xfId="12103" xr:uid="{00000000-0005-0000-0000-0000482F0000}"/>
    <cellStyle name="Normal 18 2 2 2 8" xfId="12104" xr:uid="{00000000-0005-0000-0000-0000492F0000}"/>
    <cellStyle name="Normal 18 2 2 2 8 2" xfId="12105" xr:uid="{00000000-0005-0000-0000-00004A2F0000}"/>
    <cellStyle name="Normal 18 2 2 2 8 2 2" xfId="12106" xr:uid="{00000000-0005-0000-0000-00004B2F0000}"/>
    <cellStyle name="Normal 18 2 2 2 8 3" xfId="12107" xr:uid="{00000000-0005-0000-0000-00004C2F0000}"/>
    <cellStyle name="Normal 18 2 2 2 9" xfId="12108" xr:uid="{00000000-0005-0000-0000-00004D2F0000}"/>
    <cellStyle name="Normal 18 2 2 2 9 2" xfId="12109" xr:uid="{00000000-0005-0000-0000-00004E2F0000}"/>
    <cellStyle name="Normal 18 2 2 3" xfId="12110" xr:uid="{00000000-0005-0000-0000-00004F2F0000}"/>
    <cellStyle name="Normal 18 2 2 3 10" xfId="12111" xr:uid="{00000000-0005-0000-0000-0000502F0000}"/>
    <cellStyle name="Normal 18 2 2 3 10 2" xfId="12112" xr:uid="{00000000-0005-0000-0000-0000512F0000}"/>
    <cellStyle name="Normal 18 2 2 3 11" xfId="12113" xr:uid="{00000000-0005-0000-0000-0000522F0000}"/>
    <cellStyle name="Normal 18 2 2 3 2" xfId="12114" xr:uid="{00000000-0005-0000-0000-0000532F0000}"/>
    <cellStyle name="Normal 18 2 2 3 2 2" xfId="12115" xr:uid="{00000000-0005-0000-0000-0000542F0000}"/>
    <cellStyle name="Normal 18 2 2 3 2 2 2" xfId="12116" xr:uid="{00000000-0005-0000-0000-0000552F0000}"/>
    <cellStyle name="Normal 18 2 2 3 2 2 2 2" xfId="12117" xr:uid="{00000000-0005-0000-0000-0000562F0000}"/>
    <cellStyle name="Normal 18 2 2 3 2 2 2 2 2" xfId="12118" xr:uid="{00000000-0005-0000-0000-0000572F0000}"/>
    <cellStyle name="Normal 18 2 2 3 2 2 2 3" xfId="12119" xr:uid="{00000000-0005-0000-0000-0000582F0000}"/>
    <cellStyle name="Normal 18 2 2 3 2 2 3" xfId="12120" xr:uid="{00000000-0005-0000-0000-0000592F0000}"/>
    <cellStyle name="Normal 18 2 2 3 2 2 3 2" xfId="12121" xr:uid="{00000000-0005-0000-0000-00005A2F0000}"/>
    <cellStyle name="Normal 18 2 2 3 2 2 3 2 2" xfId="12122" xr:uid="{00000000-0005-0000-0000-00005B2F0000}"/>
    <cellStyle name="Normal 18 2 2 3 2 2 3 3" xfId="12123" xr:uid="{00000000-0005-0000-0000-00005C2F0000}"/>
    <cellStyle name="Normal 18 2 2 3 2 2 4" xfId="12124" xr:uid="{00000000-0005-0000-0000-00005D2F0000}"/>
    <cellStyle name="Normal 18 2 2 3 2 2 4 2" xfId="12125" xr:uid="{00000000-0005-0000-0000-00005E2F0000}"/>
    <cellStyle name="Normal 18 2 2 3 2 2 4 2 2" xfId="12126" xr:uid="{00000000-0005-0000-0000-00005F2F0000}"/>
    <cellStyle name="Normal 18 2 2 3 2 2 4 3" xfId="12127" xr:uid="{00000000-0005-0000-0000-0000602F0000}"/>
    <cellStyle name="Normal 18 2 2 3 2 2 5" xfId="12128" xr:uid="{00000000-0005-0000-0000-0000612F0000}"/>
    <cellStyle name="Normal 18 2 2 3 2 2 5 2" xfId="12129" xr:uid="{00000000-0005-0000-0000-0000622F0000}"/>
    <cellStyle name="Normal 18 2 2 3 2 2 6" xfId="12130" xr:uid="{00000000-0005-0000-0000-0000632F0000}"/>
    <cellStyle name="Normal 18 2 2 3 2 2 6 2" xfId="12131" xr:uid="{00000000-0005-0000-0000-0000642F0000}"/>
    <cellStyle name="Normal 18 2 2 3 2 2 7" xfId="12132" xr:uid="{00000000-0005-0000-0000-0000652F0000}"/>
    <cellStyle name="Normal 18 2 2 3 2 3" xfId="12133" xr:uid="{00000000-0005-0000-0000-0000662F0000}"/>
    <cellStyle name="Normal 18 2 2 3 2 3 2" xfId="12134" xr:uid="{00000000-0005-0000-0000-0000672F0000}"/>
    <cellStyle name="Normal 18 2 2 3 2 3 2 2" xfId="12135" xr:uid="{00000000-0005-0000-0000-0000682F0000}"/>
    <cellStyle name="Normal 18 2 2 3 2 3 2 2 2" xfId="12136" xr:uid="{00000000-0005-0000-0000-0000692F0000}"/>
    <cellStyle name="Normal 18 2 2 3 2 3 2 3" xfId="12137" xr:uid="{00000000-0005-0000-0000-00006A2F0000}"/>
    <cellStyle name="Normal 18 2 2 3 2 3 3" xfId="12138" xr:uid="{00000000-0005-0000-0000-00006B2F0000}"/>
    <cellStyle name="Normal 18 2 2 3 2 3 3 2" xfId="12139" xr:uid="{00000000-0005-0000-0000-00006C2F0000}"/>
    <cellStyle name="Normal 18 2 2 3 2 3 3 2 2" xfId="12140" xr:uid="{00000000-0005-0000-0000-00006D2F0000}"/>
    <cellStyle name="Normal 18 2 2 3 2 3 3 3" xfId="12141" xr:uid="{00000000-0005-0000-0000-00006E2F0000}"/>
    <cellStyle name="Normal 18 2 2 3 2 3 4" xfId="12142" xr:uid="{00000000-0005-0000-0000-00006F2F0000}"/>
    <cellStyle name="Normal 18 2 2 3 2 3 4 2" xfId="12143" xr:uid="{00000000-0005-0000-0000-0000702F0000}"/>
    <cellStyle name="Normal 18 2 2 3 2 3 4 2 2" xfId="12144" xr:uid="{00000000-0005-0000-0000-0000712F0000}"/>
    <cellStyle name="Normal 18 2 2 3 2 3 4 3" xfId="12145" xr:uid="{00000000-0005-0000-0000-0000722F0000}"/>
    <cellStyle name="Normal 18 2 2 3 2 3 5" xfId="12146" xr:uid="{00000000-0005-0000-0000-0000732F0000}"/>
    <cellStyle name="Normal 18 2 2 3 2 3 5 2" xfId="12147" xr:uid="{00000000-0005-0000-0000-0000742F0000}"/>
    <cellStyle name="Normal 18 2 2 3 2 3 6" xfId="12148" xr:uid="{00000000-0005-0000-0000-0000752F0000}"/>
    <cellStyle name="Normal 18 2 2 3 2 3 6 2" xfId="12149" xr:uid="{00000000-0005-0000-0000-0000762F0000}"/>
    <cellStyle name="Normal 18 2 2 3 2 3 7" xfId="12150" xr:uid="{00000000-0005-0000-0000-0000772F0000}"/>
    <cellStyle name="Normal 18 2 2 3 2 4" xfId="12151" xr:uid="{00000000-0005-0000-0000-0000782F0000}"/>
    <cellStyle name="Normal 18 2 2 3 2 4 2" xfId="12152" xr:uid="{00000000-0005-0000-0000-0000792F0000}"/>
    <cellStyle name="Normal 18 2 2 3 2 4 2 2" xfId="12153" xr:uid="{00000000-0005-0000-0000-00007A2F0000}"/>
    <cellStyle name="Normal 18 2 2 3 2 4 3" xfId="12154" xr:uid="{00000000-0005-0000-0000-00007B2F0000}"/>
    <cellStyle name="Normal 18 2 2 3 2 5" xfId="12155" xr:uid="{00000000-0005-0000-0000-00007C2F0000}"/>
    <cellStyle name="Normal 18 2 2 3 2 5 2" xfId="12156" xr:uid="{00000000-0005-0000-0000-00007D2F0000}"/>
    <cellStyle name="Normal 18 2 2 3 2 5 2 2" xfId="12157" xr:uid="{00000000-0005-0000-0000-00007E2F0000}"/>
    <cellStyle name="Normal 18 2 2 3 2 5 3" xfId="12158" xr:uid="{00000000-0005-0000-0000-00007F2F0000}"/>
    <cellStyle name="Normal 18 2 2 3 2 6" xfId="12159" xr:uid="{00000000-0005-0000-0000-0000802F0000}"/>
    <cellStyle name="Normal 18 2 2 3 2 6 2" xfId="12160" xr:uid="{00000000-0005-0000-0000-0000812F0000}"/>
    <cellStyle name="Normal 18 2 2 3 2 6 2 2" xfId="12161" xr:uid="{00000000-0005-0000-0000-0000822F0000}"/>
    <cellStyle name="Normal 18 2 2 3 2 6 3" xfId="12162" xr:uid="{00000000-0005-0000-0000-0000832F0000}"/>
    <cellStyle name="Normal 18 2 2 3 2 7" xfId="12163" xr:uid="{00000000-0005-0000-0000-0000842F0000}"/>
    <cellStyle name="Normal 18 2 2 3 2 7 2" xfId="12164" xr:uid="{00000000-0005-0000-0000-0000852F0000}"/>
    <cellStyle name="Normal 18 2 2 3 2 8" xfId="12165" xr:uid="{00000000-0005-0000-0000-0000862F0000}"/>
    <cellStyle name="Normal 18 2 2 3 2 8 2" xfId="12166" xr:uid="{00000000-0005-0000-0000-0000872F0000}"/>
    <cellStyle name="Normal 18 2 2 3 2 9" xfId="12167" xr:uid="{00000000-0005-0000-0000-0000882F0000}"/>
    <cellStyle name="Normal 18 2 2 3 3" xfId="12168" xr:uid="{00000000-0005-0000-0000-0000892F0000}"/>
    <cellStyle name="Normal 18 2 2 3 3 2" xfId="12169" xr:uid="{00000000-0005-0000-0000-00008A2F0000}"/>
    <cellStyle name="Normal 18 2 2 3 3 2 2" xfId="12170" xr:uid="{00000000-0005-0000-0000-00008B2F0000}"/>
    <cellStyle name="Normal 18 2 2 3 3 2 2 2" xfId="12171" xr:uid="{00000000-0005-0000-0000-00008C2F0000}"/>
    <cellStyle name="Normal 18 2 2 3 3 2 2 2 2" xfId="12172" xr:uid="{00000000-0005-0000-0000-00008D2F0000}"/>
    <cellStyle name="Normal 18 2 2 3 3 2 2 3" xfId="12173" xr:uid="{00000000-0005-0000-0000-00008E2F0000}"/>
    <cellStyle name="Normal 18 2 2 3 3 2 3" xfId="12174" xr:uid="{00000000-0005-0000-0000-00008F2F0000}"/>
    <cellStyle name="Normal 18 2 2 3 3 2 3 2" xfId="12175" xr:uid="{00000000-0005-0000-0000-0000902F0000}"/>
    <cellStyle name="Normal 18 2 2 3 3 2 3 2 2" xfId="12176" xr:uid="{00000000-0005-0000-0000-0000912F0000}"/>
    <cellStyle name="Normal 18 2 2 3 3 2 3 3" xfId="12177" xr:uid="{00000000-0005-0000-0000-0000922F0000}"/>
    <cellStyle name="Normal 18 2 2 3 3 2 4" xfId="12178" xr:uid="{00000000-0005-0000-0000-0000932F0000}"/>
    <cellStyle name="Normal 18 2 2 3 3 2 4 2" xfId="12179" xr:uid="{00000000-0005-0000-0000-0000942F0000}"/>
    <cellStyle name="Normal 18 2 2 3 3 2 4 2 2" xfId="12180" xr:uid="{00000000-0005-0000-0000-0000952F0000}"/>
    <cellStyle name="Normal 18 2 2 3 3 2 4 3" xfId="12181" xr:uid="{00000000-0005-0000-0000-0000962F0000}"/>
    <cellStyle name="Normal 18 2 2 3 3 2 5" xfId="12182" xr:uid="{00000000-0005-0000-0000-0000972F0000}"/>
    <cellStyle name="Normal 18 2 2 3 3 2 5 2" xfId="12183" xr:uid="{00000000-0005-0000-0000-0000982F0000}"/>
    <cellStyle name="Normal 18 2 2 3 3 2 6" xfId="12184" xr:uid="{00000000-0005-0000-0000-0000992F0000}"/>
    <cellStyle name="Normal 18 2 2 3 3 2 6 2" xfId="12185" xr:uid="{00000000-0005-0000-0000-00009A2F0000}"/>
    <cellStyle name="Normal 18 2 2 3 3 2 7" xfId="12186" xr:uid="{00000000-0005-0000-0000-00009B2F0000}"/>
    <cellStyle name="Normal 18 2 2 3 3 3" xfId="12187" xr:uid="{00000000-0005-0000-0000-00009C2F0000}"/>
    <cellStyle name="Normal 18 2 2 3 3 3 2" xfId="12188" xr:uid="{00000000-0005-0000-0000-00009D2F0000}"/>
    <cellStyle name="Normal 18 2 2 3 3 3 2 2" xfId="12189" xr:uid="{00000000-0005-0000-0000-00009E2F0000}"/>
    <cellStyle name="Normal 18 2 2 3 3 3 3" xfId="12190" xr:uid="{00000000-0005-0000-0000-00009F2F0000}"/>
    <cellStyle name="Normal 18 2 2 3 3 4" xfId="12191" xr:uid="{00000000-0005-0000-0000-0000A02F0000}"/>
    <cellStyle name="Normal 18 2 2 3 3 4 2" xfId="12192" xr:uid="{00000000-0005-0000-0000-0000A12F0000}"/>
    <cellStyle name="Normal 18 2 2 3 3 4 2 2" xfId="12193" xr:uid="{00000000-0005-0000-0000-0000A22F0000}"/>
    <cellStyle name="Normal 18 2 2 3 3 4 3" xfId="12194" xr:uid="{00000000-0005-0000-0000-0000A32F0000}"/>
    <cellStyle name="Normal 18 2 2 3 3 5" xfId="12195" xr:uid="{00000000-0005-0000-0000-0000A42F0000}"/>
    <cellStyle name="Normal 18 2 2 3 3 5 2" xfId="12196" xr:uid="{00000000-0005-0000-0000-0000A52F0000}"/>
    <cellStyle name="Normal 18 2 2 3 3 5 2 2" xfId="12197" xr:uid="{00000000-0005-0000-0000-0000A62F0000}"/>
    <cellStyle name="Normal 18 2 2 3 3 5 3" xfId="12198" xr:uid="{00000000-0005-0000-0000-0000A72F0000}"/>
    <cellStyle name="Normal 18 2 2 3 3 6" xfId="12199" xr:uid="{00000000-0005-0000-0000-0000A82F0000}"/>
    <cellStyle name="Normal 18 2 2 3 3 6 2" xfId="12200" xr:uid="{00000000-0005-0000-0000-0000A92F0000}"/>
    <cellStyle name="Normal 18 2 2 3 3 7" xfId="12201" xr:uid="{00000000-0005-0000-0000-0000AA2F0000}"/>
    <cellStyle name="Normal 18 2 2 3 3 7 2" xfId="12202" xr:uid="{00000000-0005-0000-0000-0000AB2F0000}"/>
    <cellStyle name="Normal 18 2 2 3 3 8" xfId="12203" xr:uid="{00000000-0005-0000-0000-0000AC2F0000}"/>
    <cellStyle name="Normal 18 2 2 3 4" xfId="12204" xr:uid="{00000000-0005-0000-0000-0000AD2F0000}"/>
    <cellStyle name="Normal 18 2 2 3 4 2" xfId="12205" xr:uid="{00000000-0005-0000-0000-0000AE2F0000}"/>
    <cellStyle name="Normal 18 2 2 3 4 2 2" xfId="12206" xr:uid="{00000000-0005-0000-0000-0000AF2F0000}"/>
    <cellStyle name="Normal 18 2 2 3 4 2 2 2" xfId="12207" xr:uid="{00000000-0005-0000-0000-0000B02F0000}"/>
    <cellStyle name="Normal 18 2 2 3 4 2 3" xfId="12208" xr:uid="{00000000-0005-0000-0000-0000B12F0000}"/>
    <cellStyle name="Normal 18 2 2 3 4 3" xfId="12209" xr:uid="{00000000-0005-0000-0000-0000B22F0000}"/>
    <cellStyle name="Normal 18 2 2 3 4 3 2" xfId="12210" xr:uid="{00000000-0005-0000-0000-0000B32F0000}"/>
    <cellStyle name="Normal 18 2 2 3 4 3 2 2" xfId="12211" xr:uid="{00000000-0005-0000-0000-0000B42F0000}"/>
    <cellStyle name="Normal 18 2 2 3 4 3 3" xfId="12212" xr:uid="{00000000-0005-0000-0000-0000B52F0000}"/>
    <cellStyle name="Normal 18 2 2 3 4 4" xfId="12213" xr:uid="{00000000-0005-0000-0000-0000B62F0000}"/>
    <cellStyle name="Normal 18 2 2 3 4 4 2" xfId="12214" xr:uid="{00000000-0005-0000-0000-0000B72F0000}"/>
    <cellStyle name="Normal 18 2 2 3 4 4 2 2" xfId="12215" xr:uid="{00000000-0005-0000-0000-0000B82F0000}"/>
    <cellStyle name="Normal 18 2 2 3 4 4 3" xfId="12216" xr:uid="{00000000-0005-0000-0000-0000B92F0000}"/>
    <cellStyle name="Normal 18 2 2 3 4 5" xfId="12217" xr:uid="{00000000-0005-0000-0000-0000BA2F0000}"/>
    <cellStyle name="Normal 18 2 2 3 4 5 2" xfId="12218" xr:uid="{00000000-0005-0000-0000-0000BB2F0000}"/>
    <cellStyle name="Normal 18 2 2 3 4 6" xfId="12219" xr:uid="{00000000-0005-0000-0000-0000BC2F0000}"/>
    <cellStyle name="Normal 18 2 2 3 4 6 2" xfId="12220" xr:uid="{00000000-0005-0000-0000-0000BD2F0000}"/>
    <cellStyle name="Normal 18 2 2 3 4 7" xfId="12221" xr:uid="{00000000-0005-0000-0000-0000BE2F0000}"/>
    <cellStyle name="Normal 18 2 2 3 5" xfId="12222" xr:uid="{00000000-0005-0000-0000-0000BF2F0000}"/>
    <cellStyle name="Normal 18 2 2 3 5 2" xfId="12223" xr:uid="{00000000-0005-0000-0000-0000C02F0000}"/>
    <cellStyle name="Normal 18 2 2 3 5 2 2" xfId="12224" xr:uid="{00000000-0005-0000-0000-0000C12F0000}"/>
    <cellStyle name="Normal 18 2 2 3 5 2 2 2" xfId="12225" xr:uid="{00000000-0005-0000-0000-0000C22F0000}"/>
    <cellStyle name="Normal 18 2 2 3 5 2 3" xfId="12226" xr:uid="{00000000-0005-0000-0000-0000C32F0000}"/>
    <cellStyle name="Normal 18 2 2 3 5 3" xfId="12227" xr:uid="{00000000-0005-0000-0000-0000C42F0000}"/>
    <cellStyle name="Normal 18 2 2 3 5 3 2" xfId="12228" xr:uid="{00000000-0005-0000-0000-0000C52F0000}"/>
    <cellStyle name="Normal 18 2 2 3 5 3 2 2" xfId="12229" xr:uid="{00000000-0005-0000-0000-0000C62F0000}"/>
    <cellStyle name="Normal 18 2 2 3 5 3 3" xfId="12230" xr:uid="{00000000-0005-0000-0000-0000C72F0000}"/>
    <cellStyle name="Normal 18 2 2 3 5 4" xfId="12231" xr:uid="{00000000-0005-0000-0000-0000C82F0000}"/>
    <cellStyle name="Normal 18 2 2 3 5 4 2" xfId="12232" xr:uid="{00000000-0005-0000-0000-0000C92F0000}"/>
    <cellStyle name="Normal 18 2 2 3 5 4 2 2" xfId="12233" xr:uid="{00000000-0005-0000-0000-0000CA2F0000}"/>
    <cellStyle name="Normal 18 2 2 3 5 4 3" xfId="12234" xr:uid="{00000000-0005-0000-0000-0000CB2F0000}"/>
    <cellStyle name="Normal 18 2 2 3 5 5" xfId="12235" xr:uid="{00000000-0005-0000-0000-0000CC2F0000}"/>
    <cellStyle name="Normal 18 2 2 3 5 5 2" xfId="12236" xr:uid="{00000000-0005-0000-0000-0000CD2F0000}"/>
    <cellStyle name="Normal 18 2 2 3 5 6" xfId="12237" xr:uid="{00000000-0005-0000-0000-0000CE2F0000}"/>
    <cellStyle name="Normal 18 2 2 3 5 6 2" xfId="12238" xr:uid="{00000000-0005-0000-0000-0000CF2F0000}"/>
    <cellStyle name="Normal 18 2 2 3 5 7" xfId="12239" xr:uid="{00000000-0005-0000-0000-0000D02F0000}"/>
    <cellStyle name="Normal 18 2 2 3 6" xfId="12240" xr:uid="{00000000-0005-0000-0000-0000D12F0000}"/>
    <cellStyle name="Normal 18 2 2 3 6 2" xfId="12241" xr:uid="{00000000-0005-0000-0000-0000D22F0000}"/>
    <cellStyle name="Normal 18 2 2 3 6 2 2" xfId="12242" xr:uid="{00000000-0005-0000-0000-0000D32F0000}"/>
    <cellStyle name="Normal 18 2 2 3 6 3" xfId="12243" xr:uid="{00000000-0005-0000-0000-0000D42F0000}"/>
    <cellStyle name="Normal 18 2 2 3 7" xfId="12244" xr:uid="{00000000-0005-0000-0000-0000D52F0000}"/>
    <cellStyle name="Normal 18 2 2 3 7 2" xfId="12245" xr:uid="{00000000-0005-0000-0000-0000D62F0000}"/>
    <cellStyle name="Normal 18 2 2 3 7 2 2" xfId="12246" xr:uid="{00000000-0005-0000-0000-0000D72F0000}"/>
    <cellStyle name="Normal 18 2 2 3 7 3" xfId="12247" xr:uid="{00000000-0005-0000-0000-0000D82F0000}"/>
    <cellStyle name="Normal 18 2 2 3 8" xfId="12248" xr:uid="{00000000-0005-0000-0000-0000D92F0000}"/>
    <cellStyle name="Normal 18 2 2 3 8 2" xfId="12249" xr:uid="{00000000-0005-0000-0000-0000DA2F0000}"/>
    <cellStyle name="Normal 18 2 2 3 8 2 2" xfId="12250" xr:uid="{00000000-0005-0000-0000-0000DB2F0000}"/>
    <cellStyle name="Normal 18 2 2 3 8 3" xfId="12251" xr:uid="{00000000-0005-0000-0000-0000DC2F0000}"/>
    <cellStyle name="Normal 18 2 2 3 9" xfId="12252" xr:uid="{00000000-0005-0000-0000-0000DD2F0000}"/>
    <cellStyle name="Normal 18 2 2 3 9 2" xfId="12253" xr:uid="{00000000-0005-0000-0000-0000DE2F0000}"/>
    <cellStyle name="Normal 18 2 2 4" xfId="12254" xr:uid="{00000000-0005-0000-0000-0000DF2F0000}"/>
    <cellStyle name="Normal 18 2 2 4 2" xfId="12255" xr:uid="{00000000-0005-0000-0000-0000E02F0000}"/>
    <cellStyle name="Normal 18 2 2 4 2 2" xfId="12256" xr:uid="{00000000-0005-0000-0000-0000E12F0000}"/>
    <cellStyle name="Normal 18 2 2 4 2 2 2" xfId="12257" xr:uid="{00000000-0005-0000-0000-0000E22F0000}"/>
    <cellStyle name="Normal 18 2 2 4 2 2 2 2" xfId="12258" xr:uid="{00000000-0005-0000-0000-0000E32F0000}"/>
    <cellStyle name="Normal 18 2 2 4 2 2 3" xfId="12259" xr:uid="{00000000-0005-0000-0000-0000E42F0000}"/>
    <cellStyle name="Normal 18 2 2 4 2 3" xfId="12260" xr:uid="{00000000-0005-0000-0000-0000E52F0000}"/>
    <cellStyle name="Normal 18 2 2 4 2 3 2" xfId="12261" xr:uid="{00000000-0005-0000-0000-0000E62F0000}"/>
    <cellStyle name="Normal 18 2 2 4 2 3 2 2" xfId="12262" xr:uid="{00000000-0005-0000-0000-0000E72F0000}"/>
    <cellStyle name="Normal 18 2 2 4 2 3 3" xfId="12263" xr:uid="{00000000-0005-0000-0000-0000E82F0000}"/>
    <cellStyle name="Normal 18 2 2 4 2 4" xfId="12264" xr:uid="{00000000-0005-0000-0000-0000E92F0000}"/>
    <cellStyle name="Normal 18 2 2 4 2 4 2" xfId="12265" xr:uid="{00000000-0005-0000-0000-0000EA2F0000}"/>
    <cellStyle name="Normal 18 2 2 4 2 4 2 2" xfId="12266" xr:uid="{00000000-0005-0000-0000-0000EB2F0000}"/>
    <cellStyle name="Normal 18 2 2 4 2 4 3" xfId="12267" xr:uid="{00000000-0005-0000-0000-0000EC2F0000}"/>
    <cellStyle name="Normal 18 2 2 4 2 5" xfId="12268" xr:uid="{00000000-0005-0000-0000-0000ED2F0000}"/>
    <cellStyle name="Normal 18 2 2 4 2 5 2" xfId="12269" xr:uid="{00000000-0005-0000-0000-0000EE2F0000}"/>
    <cellStyle name="Normal 18 2 2 4 2 6" xfId="12270" xr:uid="{00000000-0005-0000-0000-0000EF2F0000}"/>
    <cellStyle name="Normal 18 2 2 4 2 6 2" xfId="12271" xr:uid="{00000000-0005-0000-0000-0000F02F0000}"/>
    <cellStyle name="Normal 18 2 2 4 2 7" xfId="12272" xr:uid="{00000000-0005-0000-0000-0000F12F0000}"/>
    <cellStyle name="Normal 18 2 2 4 3" xfId="12273" xr:uid="{00000000-0005-0000-0000-0000F22F0000}"/>
    <cellStyle name="Normal 18 2 2 4 3 2" xfId="12274" xr:uid="{00000000-0005-0000-0000-0000F32F0000}"/>
    <cellStyle name="Normal 18 2 2 4 3 2 2" xfId="12275" xr:uid="{00000000-0005-0000-0000-0000F42F0000}"/>
    <cellStyle name="Normal 18 2 2 4 3 2 2 2" xfId="12276" xr:uid="{00000000-0005-0000-0000-0000F52F0000}"/>
    <cellStyle name="Normal 18 2 2 4 3 2 3" xfId="12277" xr:uid="{00000000-0005-0000-0000-0000F62F0000}"/>
    <cellStyle name="Normal 18 2 2 4 3 3" xfId="12278" xr:uid="{00000000-0005-0000-0000-0000F72F0000}"/>
    <cellStyle name="Normal 18 2 2 4 3 3 2" xfId="12279" xr:uid="{00000000-0005-0000-0000-0000F82F0000}"/>
    <cellStyle name="Normal 18 2 2 4 3 3 2 2" xfId="12280" xr:uid="{00000000-0005-0000-0000-0000F92F0000}"/>
    <cellStyle name="Normal 18 2 2 4 3 3 3" xfId="12281" xr:uid="{00000000-0005-0000-0000-0000FA2F0000}"/>
    <cellStyle name="Normal 18 2 2 4 3 4" xfId="12282" xr:uid="{00000000-0005-0000-0000-0000FB2F0000}"/>
    <cellStyle name="Normal 18 2 2 4 3 4 2" xfId="12283" xr:uid="{00000000-0005-0000-0000-0000FC2F0000}"/>
    <cellStyle name="Normal 18 2 2 4 3 4 2 2" xfId="12284" xr:uid="{00000000-0005-0000-0000-0000FD2F0000}"/>
    <cellStyle name="Normal 18 2 2 4 3 4 3" xfId="12285" xr:uid="{00000000-0005-0000-0000-0000FE2F0000}"/>
    <cellStyle name="Normal 18 2 2 4 3 5" xfId="12286" xr:uid="{00000000-0005-0000-0000-0000FF2F0000}"/>
    <cellStyle name="Normal 18 2 2 4 3 5 2" xfId="12287" xr:uid="{00000000-0005-0000-0000-000000300000}"/>
    <cellStyle name="Normal 18 2 2 4 3 6" xfId="12288" xr:uid="{00000000-0005-0000-0000-000001300000}"/>
    <cellStyle name="Normal 18 2 2 4 3 6 2" xfId="12289" xr:uid="{00000000-0005-0000-0000-000002300000}"/>
    <cellStyle name="Normal 18 2 2 4 3 7" xfId="12290" xr:uid="{00000000-0005-0000-0000-000003300000}"/>
    <cellStyle name="Normal 18 2 2 4 4" xfId="12291" xr:uid="{00000000-0005-0000-0000-000004300000}"/>
    <cellStyle name="Normal 18 2 2 4 4 2" xfId="12292" xr:uid="{00000000-0005-0000-0000-000005300000}"/>
    <cellStyle name="Normal 18 2 2 4 4 2 2" xfId="12293" xr:uid="{00000000-0005-0000-0000-000006300000}"/>
    <cellStyle name="Normal 18 2 2 4 4 3" xfId="12294" xr:uid="{00000000-0005-0000-0000-000007300000}"/>
    <cellStyle name="Normal 18 2 2 4 5" xfId="12295" xr:uid="{00000000-0005-0000-0000-000008300000}"/>
    <cellStyle name="Normal 18 2 2 4 5 2" xfId="12296" xr:uid="{00000000-0005-0000-0000-000009300000}"/>
    <cellStyle name="Normal 18 2 2 4 5 2 2" xfId="12297" xr:uid="{00000000-0005-0000-0000-00000A300000}"/>
    <cellStyle name="Normal 18 2 2 4 5 3" xfId="12298" xr:uid="{00000000-0005-0000-0000-00000B300000}"/>
    <cellStyle name="Normal 18 2 2 4 6" xfId="12299" xr:uid="{00000000-0005-0000-0000-00000C300000}"/>
    <cellStyle name="Normal 18 2 2 4 6 2" xfId="12300" xr:uid="{00000000-0005-0000-0000-00000D300000}"/>
    <cellStyle name="Normal 18 2 2 4 6 2 2" xfId="12301" xr:uid="{00000000-0005-0000-0000-00000E300000}"/>
    <cellStyle name="Normal 18 2 2 4 6 3" xfId="12302" xr:uid="{00000000-0005-0000-0000-00000F300000}"/>
    <cellStyle name="Normal 18 2 2 4 7" xfId="12303" xr:uid="{00000000-0005-0000-0000-000010300000}"/>
    <cellStyle name="Normal 18 2 2 4 7 2" xfId="12304" xr:uid="{00000000-0005-0000-0000-000011300000}"/>
    <cellStyle name="Normal 18 2 2 4 8" xfId="12305" xr:uid="{00000000-0005-0000-0000-000012300000}"/>
    <cellStyle name="Normal 18 2 2 4 8 2" xfId="12306" xr:uid="{00000000-0005-0000-0000-000013300000}"/>
    <cellStyle name="Normal 18 2 2 4 9" xfId="12307" xr:uid="{00000000-0005-0000-0000-000014300000}"/>
    <cellStyle name="Normal 18 2 2 5" xfId="12308" xr:uid="{00000000-0005-0000-0000-000015300000}"/>
    <cellStyle name="Normal 18 2 2 5 2" xfId="12309" xr:uid="{00000000-0005-0000-0000-000016300000}"/>
    <cellStyle name="Normal 18 2 2 5 2 2" xfId="12310" xr:uid="{00000000-0005-0000-0000-000017300000}"/>
    <cellStyle name="Normal 18 2 2 5 2 2 2" xfId="12311" xr:uid="{00000000-0005-0000-0000-000018300000}"/>
    <cellStyle name="Normal 18 2 2 5 2 2 2 2" xfId="12312" xr:uid="{00000000-0005-0000-0000-000019300000}"/>
    <cellStyle name="Normal 18 2 2 5 2 2 3" xfId="12313" xr:uid="{00000000-0005-0000-0000-00001A300000}"/>
    <cellStyle name="Normal 18 2 2 5 2 3" xfId="12314" xr:uid="{00000000-0005-0000-0000-00001B300000}"/>
    <cellStyle name="Normal 18 2 2 5 2 3 2" xfId="12315" xr:uid="{00000000-0005-0000-0000-00001C300000}"/>
    <cellStyle name="Normal 18 2 2 5 2 3 2 2" xfId="12316" xr:uid="{00000000-0005-0000-0000-00001D300000}"/>
    <cellStyle name="Normal 18 2 2 5 2 3 3" xfId="12317" xr:uid="{00000000-0005-0000-0000-00001E300000}"/>
    <cellStyle name="Normal 18 2 2 5 2 4" xfId="12318" xr:uid="{00000000-0005-0000-0000-00001F300000}"/>
    <cellStyle name="Normal 18 2 2 5 2 4 2" xfId="12319" xr:uid="{00000000-0005-0000-0000-000020300000}"/>
    <cellStyle name="Normal 18 2 2 5 2 4 2 2" xfId="12320" xr:uid="{00000000-0005-0000-0000-000021300000}"/>
    <cellStyle name="Normal 18 2 2 5 2 4 3" xfId="12321" xr:uid="{00000000-0005-0000-0000-000022300000}"/>
    <cellStyle name="Normal 18 2 2 5 2 5" xfId="12322" xr:uid="{00000000-0005-0000-0000-000023300000}"/>
    <cellStyle name="Normal 18 2 2 5 2 5 2" xfId="12323" xr:uid="{00000000-0005-0000-0000-000024300000}"/>
    <cellStyle name="Normal 18 2 2 5 2 6" xfId="12324" xr:uid="{00000000-0005-0000-0000-000025300000}"/>
    <cellStyle name="Normal 18 2 2 5 2 6 2" xfId="12325" xr:uid="{00000000-0005-0000-0000-000026300000}"/>
    <cellStyle name="Normal 18 2 2 5 2 7" xfId="12326" xr:uid="{00000000-0005-0000-0000-000027300000}"/>
    <cellStyle name="Normal 18 2 2 5 3" xfId="12327" xr:uid="{00000000-0005-0000-0000-000028300000}"/>
    <cellStyle name="Normal 18 2 2 5 3 2" xfId="12328" xr:uid="{00000000-0005-0000-0000-000029300000}"/>
    <cellStyle name="Normal 18 2 2 5 3 2 2" xfId="12329" xr:uid="{00000000-0005-0000-0000-00002A300000}"/>
    <cellStyle name="Normal 18 2 2 5 3 3" xfId="12330" xr:uid="{00000000-0005-0000-0000-00002B300000}"/>
    <cellStyle name="Normal 18 2 2 5 4" xfId="12331" xr:uid="{00000000-0005-0000-0000-00002C300000}"/>
    <cellStyle name="Normal 18 2 2 5 4 2" xfId="12332" xr:uid="{00000000-0005-0000-0000-00002D300000}"/>
    <cellStyle name="Normal 18 2 2 5 4 2 2" xfId="12333" xr:uid="{00000000-0005-0000-0000-00002E300000}"/>
    <cellStyle name="Normal 18 2 2 5 4 3" xfId="12334" xr:uid="{00000000-0005-0000-0000-00002F300000}"/>
    <cellStyle name="Normal 18 2 2 5 5" xfId="12335" xr:uid="{00000000-0005-0000-0000-000030300000}"/>
    <cellStyle name="Normal 18 2 2 5 5 2" xfId="12336" xr:uid="{00000000-0005-0000-0000-000031300000}"/>
    <cellStyle name="Normal 18 2 2 5 5 2 2" xfId="12337" xr:uid="{00000000-0005-0000-0000-000032300000}"/>
    <cellStyle name="Normal 18 2 2 5 5 3" xfId="12338" xr:uid="{00000000-0005-0000-0000-000033300000}"/>
    <cellStyle name="Normal 18 2 2 5 6" xfId="12339" xr:uid="{00000000-0005-0000-0000-000034300000}"/>
    <cellStyle name="Normal 18 2 2 5 6 2" xfId="12340" xr:uid="{00000000-0005-0000-0000-000035300000}"/>
    <cellStyle name="Normal 18 2 2 5 7" xfId="12341" xr:uid="{00000000-0005-0000-0000-000036300000}"/>
    <cellStyle name="Normal 18 2 2 5 7 2" xfId="12342" xr:uid="{00000000-0005-0000-0000-000037300000}"/>
    <cellStyle name="Normal 18 2 2 5 8" xfId="12343" xr:uid="{00000000-0005-0000-0000-000038300000}"/>
    <cellStyle name="Normal 18 2 2 6" xfId="12344" xr:uid="{00000000-0005-0000-0000-000039300000}"/>
    <cellStyle name="Normal 18 2 2 6 2" xfId="12345" xr:uid="{00000000-0005-0000-0000-00003A300000}"/>
    <cellStyle name="Normal 18 2 2 6 2 2" xfId="12346" xr:uid="{00000000-0005-0000-0000-00003B300000}"/>
    <cellStyle name="Normal 18 2 2 6 2 2 2" xfId="12347" xr:uid="{00000000-0005-0000-0000-00003C300000}"/>
    <cellStyle name="Normal 18 2 2 6 2 3" xfId="12348" xr:uid="{00000000-0005-0000-0000-00003D300000}"/>
    <cellStyle name="Normal 18 2 2 6 3" xfId="12349" xr:uid="{00000000-0005-0000-0000-00003E300000}"/>
    <cellStyle name="Normal 18 2 2 6 3 2" xfId="12350" xr:uid="{00000000-0005-0000-0000-00003F300000}"/>
    <cellStyle name="Normal 18 2 2 6 3 2 2" xfId="12351" xr:uid="{00000000-0005-0000-0000-000040300000}"/>
    <cellStyle name="Normal 18 2 2 6 3 3" xfId="12352" xr:uid="{00000000-0005-0000-0000-000041300000}"/>
    <cellStyle name="Normal 18 2 2 6 4" xfId="12353" xr:uid="{00000000-0005-0000-0000-000042300000}"/>
    <cellStyle name="Normal 18 2 2 6 4 2" xfId="12354" xr:uid="{00000000-0005-0000-0000-000043300000}"/>
    <cellStyle name="Normal 18 2 2 6 4 2 2" xfId="12355" xr:uid="{00000000-0005-0000-0000-000044300000}"/>
    <cellStyle name="Normal 18 2 2 6 4 3" xfId="12356" xr:uid="{00000000-0005-0000-0000-000045300000}"/>
    <cellStyle name="Normal 18 2 2 6 5" xfId="12357" xr:uid="{00000000-0005-0000-0000-000046300000}"/>
    <cellStyle name="Normal 18 2 2 6 5 2" xfId="12358" xr:uid="{00000000-0005-0000-0000-000047300000}"/>
    <cellStyle name="Normal 18 2 2 6 6" xfId="12359" xr:uid="{00000000-0005-0000-0000-000048300000}"/>
    <cellStyle name="Normal 18 2 2 6 6 2" xfId="12360" xr:uid="{00000000-0005-0000-0000-000049300000}"/>
    <cellStyle name="Normal 18 2 2 6 7" xfId="12361" xr:uid="{00000000-0005-0000-0000-00004A300000}"/>
    <cellStyle name="Normal 18 2 2 7" xfId="12362" xr:uid="{00000000-0005-0000-0000-00004B300000}"/>
    <cellStyle name="Normal 18 2 2 7 2" xfId="12363" xr:uid="{00000000-0005-0000-0000-00004C300000}"/>
    <cellStyle name="Normal 18 2 2 7 2 2" xfId="12364" xr:uid="{00000000-0005-0000-0000-00004D300000}"/>
    <cellStyle name="Normal 18 2 2 7 2 2 2" xfId="12365" xr:uid="{00000000-0005-0000-0000-00004E300000}"/>
    <cellStyle name="Normal 18 2 2 7 2 3" xfId="12366" xr:uid="{00000000-0005-0000-0000-00004F300000}"/>
    <cellStyle name="Normal 18 2 2 7 3" xfId="12367" xr:uid="{00000000-0005-0000-0000-000050300000}"/>
    <cellStyle name="Normal 18 2 2 7 3 2" xfId="12368" xr:uid="{00000000-0005-0000-0000-000051300000}"/>
    <cellStyle name="Normal 18 2 2 7 3 2 2" xfId="12369" xr:uid="{00000000-0005-0000-0000-000052300000}"/>
    <cellStyle name="Normal 18 2 2 7 3 3" xfId="12370" xr:uid="{00000000-0005-0000-0000-000053300000}"/>
    <cellStyle name="Normal 18 2 2 7 4" xfId="12371" xr:uid="{00000000-0005-0000-0000-000054300000}"/>
    <cellStyle name="Normal 18 2 2 7 4 2" xfId="12372" xr:uid="{00000000-0005-0000-0000-000055300000}"/>
    <cellStyle name="Normal 18 2 2 7 4 2 2" xfId="12373" xr:uid="{00000000-0005-0000-0000-000056300000}"/>
    <cellStyle name="Normal 18 2 2 7 4 3" xfId="12374" xr:uid="{00000000-0005-0000-0000-000057300000}"/>
    <cellStyle name="Normal 18 2 2 7 5" xfId="12375" xr:uid="{00000000-0005-0000-0000-000058300000}"/>
    <cellStyle name="Normal 18 2 2 7 5 2" xfId="12376" xr:uid="{00000000-0005-0000-0000-000059300000}"/>
    <cellStyle name="Normal 18 2 2 7 6" xfId="12377" xr:uid="{00000000-0005-0000-0000-00005A300000}"/>
    <cellStyle name="Normal 18 2 2 7 6 2" xfId="12378" xr:uid="{00000000-0005-0000-0000-00005B300000}"/>
    <cellStyle name="Normal 18 2 2 7 7" xfId="12379" xr:uid="{00000000-0005-0000-0000-00005C300000}"/>
    <cellStyle name="Normal 18 2 2 8" xfId="12380" xr:uid="{00000000-0005-0000-0000-00005D300000}"/>
    <cellStyle name="Normal 18 2 2 8 2" xfId="12381" xr:uid="{00000000-0005-0000-0000-00005E300000}"/>
    <cellStyle name="Normal 18 2 2 8 2 2" xfId="12382" xr:uid="{00000000-0005-0000-0000-00005F300000}"/>
    <cellStyle name="Normal 18 2 2 8 3" xfId="12383" xr:uid="{00000000-0005-0000-0000-000060300000}"/>
    <cellStyle name="Normal 18 2 2 9" xfId="12384" xr:uid="{00000000-0005-0000-0000-000061300000}"/>
    <cellStyle name="Normal 18 2 2 9 2" xfId="12385" xr:uid="{00000000-0005-0000-0000-000062300000}"/>
    <cellStyle name="Normal 18 2 2 9 2 2" xfId="12386" xr:uid="{00000000-0005-0000-0000-000063300000}"/>
    <cellStyle name="Normal 18 2 2 9 3" xfId="12387" xr:uid="{00000000-0005-0000-0000-000064300000}"/>
    <cellStyle name="Normal 18 2 2_Confidential Information" xfId="12388" xr:uid="{00000000-0005-0000-0000-000065300000}"/>
    <cellStyle name="Normal 18 2 3" xfId="12389" xr:uid="{00000000-0005-0000-0000-000066300000}"/>
    <cellStyle name="Normal 18 2 3 10" xfId="12390" xr:uid="{00000000-0005-0000-0000-000067300000}"/>
    <cellStyle name="Normal 18 2 3 10 2" xfId="12391" xr:uid="{00000000-0005-0000-0000-000068300000}"/>
    <cellStyle name="Normal 18 2 3 10 2 2" xfId="12392" xr:uid="{00000000-0005-0000-0000-000069300000}"/>
    <cellStyle name="Normal 18 2 3 10 3" xfId="12393" xr:uid="{00000000-0005-0000-0000-00006A300000}"/>
    <cellStyle name="Normal 18 2 3 11" xfId="12394" xr:uid="{00000000-0005-0000-0000-00006B300000}"/>
    <cellStyle name="Normal 18 2 3 11 2" xfId="12395" xr:uid="{00000000-0005-0000-0000-00006C300000}"/>
    <cellStyle name="Normal 18 2 3 12" xfId="12396" xr:uid="{00000000-0005-0000-0000-00006D300000}"/>
    <cellStyle name="Normal 18 2 3 12 2" xfId="12397" xr:uid="{00000000-0005-0000-0000-00006E300000}"/>
    <cellStyle name="Normal 18 2 3 13" xfId="12398" xr:uid="{00000000-0005-0000-0000-00006F300000}"/>
    <cellStyle name="Normal 18 2 3 2" xfId="12399" xr:uid="{00000000-0005-0000-0000-000070300000}"/>
    <cellStyle name="Normal 18 2 3 2 10" xfId="12400" xr:uid="{00000000-0005-0000-0000-000071300000}"/>
    <cellStyle name="Normal 18 2 3 2 10 2" xfId="12401" xr:uid="{00000000-0005-0000-0000-000072300000}"/>
    <cellStyle name="Normal 18 2 3 2 11" xfId="12402" xr:uid="{00000000-0005-0000-0000-000073300000}"/>
    <cellStyle name="Normal 18 2 3 2 2" xfId="12403" xr:uid="{00000000-0005-0000-0000-000074300000}"/>
    <cellStyle name="Normal 18 2 3 2 2 2" xfId="12404" xr:uid="{00000000-0005-0000-0000-000075300000}"/>
    <cellStyle name="Normal 18 2 3 2 2 2 2" xfId="12405" xr:uid="{00000000-0005-0000-0000-000076300000}"/>
    <cellStyle name="Normal 18 2 3 2 2 2 2 2" xfId="12406" xr:uid="{00000000-0005-0000-0000-000077300000}"/>
    <cellStyle name="Normal 18 2 3 2 2 2 2 2 2" xfId="12407" xr:uid="{00000000-0005-0000-0000-000078300000}"/>
    <cellStyle name="Normal 18 2 3 2 2 2 2 3" xfId="12408" xr:uid="{00000000-0005-0000-0000-000079300000}"/>
    <cellStyle name="Normal 18 2 3 2 2 2 3" xfId="12409" xr:uid="{00000000-0005-0000-0000-00007A300000}"/>
    <cellStyle name="Normal 18 2 3 2 2 2 3 2" xfId="12410" xr:uid="{00000000-0005-0000-0000-00007B300000}"/>
    <cellStyle name="Normal 18 2 3 2 2 2 3 2 2" xfId="12411" xr:uid="{00000000-0005-0000-0000-00007C300000}"/>
    <cellStyle name="Normal 18 2 3 2 2 2 3 3" xfId="12412" xr:uid="{00000000-0005-0000-0000-00007D300000}"/>
    <cellStyle name="Normal 18 2 3 2 2 2 4" xfId="12413" xr:uid="{00000000-0005-0000-0000-00007E300000}"/>
    <cellStyle name="Normal 18 2 3 2 2 2 4 2" xfId="12414" xr:uid="{00000000-0005-0000-0000-00007F300000}"/>
    <cellStyle name="Normal 18 2 3 2 2 2 4 2 2" xfId="12415" xr:uid="{00000000-0005-0000-0000-000080300000}"/>
    <cellStyle name="Normal 18 2 3 2 2 2 4 3" xfId="12416" xr:uid="{00000000-0005-0000-0000-000081300000}"/>
    <cellStyle name="Normal 18 2 3 2 2 2 5" xfId="12417" xr:uid="{00000000-0005-0000-0000-000082300000}"/>
    <cellStyle name="Normal 18 2 3 2 2 2 5 2" xfId="12418" xr:uid="{00000000-0005-0000-0000-000083300000}"/>
    <cellStyle name="Normal 18 2 3 2 2 2 6" xfId="12419" xr:uid="{00000000-0005-0000-0000-000084300000}"/>
    <cellStyle name="Normal 18 2 3 2 2 2 6 2" xfId="12420" xr:uid="{00000000-0005-0000-0000-000085300000}"/>
    <cellStyle name="Normal 18 2 3 2 2 2 7" xfId="12421" xr:uid="{00000000-0005-0000-0000-000086300000}"/>
    <cellStyle name="Normal 18 2 3 2 2 3" xfId="12422" xr:uid="{00000000-0005-0000-0000-000087300000}"/>
    <cellStyle name="Normal 18 2 3 2 2 3 2" xfId="12423" xr:uid="{00000000-0005-0000-0000-000088300000}"/>
    <cellStyle name="Normal 18 2 3 2 2 3 2 2" xfId="12424" xr:uid="{00000000-0005-0000-0000-000089300000}"/>
    <cellStyle name="Normal 18 2 3 2 2 3 2 2 2" xfId="12425" xr:uid="{00000000-0005-0000-0000-00008A300000}"/>
    <cellStyle name="Normal 18 2 3 2 2 3 2 3" xfId="12426" xr:uid="{00000000-0005-0000-0000-00008B300000}"/>
    <cellStyle name="Normal 18 2 3 2 2 3 3" xfId="12427" xr:uid="{00000000-0005-0000-0000-00008C300000}"/>
    <cellStyle name="Normal 18 2 3 2 2 3 3 2" xfId="12428" xr:uid="{00000000-0005-0000-0000-00008D300000}"/>
    <cellStyle name="Normal 18 2 3 2 2 3 3 2 2" xfId="12429" xr:uid="{00000000-0005-0000-0000-00008E300000}"/>
    <cellStyle name="Normal 18 2 3 2 2 3 3 3" xfId="12430" xr:uid="{00000000-0005-0000-0000-00008F300000}"/>
    <cellStyle name="Normal 18 2 3 2 2 3 4" xfId="12431" xr:uid="{00000000-0005-0000-0000-000090300000}"/>
    <cellStyle name="Normal 18 2 3 2 2 3 4 2" xfId="12432" xr:uid="{00000000-0005-0000-0000-000091300000}"/>
    <cellStyle name="Normal 18 2 3 2 2 3 4 2 2" xfId="12433" xr:uid="{00000000-0005-0000-0000-000092300000}"/>
    <cellStyle name="Normal 18 2 3 2 2 3 4 3" xfId="12434" xr:uid="{00000000-0005-0000-0000-000093300000}"/>
    <cellStyle name="Normal 18 2 3 2 2 3 5" xfId="12435" xr:uid="{00000000-0005-0000-0000-000094300000}"/>
    <cellStyle name="Normal 18 2 3 2 2 3 5 2" xfId="12436" xr:uid="{00000000-0005-0000-0000-000095300000}"/>
    <cellStyle name="Normal 18 2 3 2 2 3 6" xfId="12437" xr:uid="{00000000-0005-0000-0000-000096300000}"/>
    <cellStyle name="Normal 18 2 3 2 2 3 6 2" xfId="12438" xr:uid="{00000000-0005-0000-0000-000097300000}"/>
    <cellStyle name="Normal 18 2 3 2 2 3 7" xfId="12439" xr:uid="{00000000-0005-0000-0000-000098300000}"/>
    <cellStyle name="Normal 18 2 3 2 2 4" xfId="12440" xr:uid="{00000000-0005-0000-0000-000099300000}"/>
    <cellStyle name="Normal 18 2 3 2 2 4 2" xfId="12441" xr:uid="{00000000-0005-0000-0000-00009A300000}"/>
    <cellStyle name="Normal 18 2 3 2 2 4 2 2" xfId="12442" xr:uid="{00000000-0005-0000-0000-00009B300000}"/>
    <cellStyle name="Normal 18 2 3 2 2 4 3" xfId="12443" xr:uid="{00000000-0005-0000-0000-00009C300000}"/>
    <cellStyle name="Normal 18 2 3 2 2 5" xfId="12444" xr:uid="{00000000-0005-0000-0000-00009D300000}"/>
    <cellStyle name="Normal 18 2 3 2 2 5 2" xfId="12445" xr:uid="{00000000-0005-0000-0000-00009E300000}"/>
    <cellStyle name="Normal 18 2 3 2 2 5 2 2" xfId="12446" xr:uid="{00000000-0005-0000-0000-00009F300000}"/>
    <cellStyle name="Normal 18 2 3 2 2 5 3" xfId="12447" xr:uid="{00000000-0005-0000-0000-0000A0300000}"/>
    <cellStyle name="Normal 18 2 3 2 2 6" xfId="12448" xr:uid="{00000000-0005-0000-0000-0000A1300000}"/>
    <cellStyle name="Normal 18 2 3 2 2 6 2" xfId="12449" xr:uid="{00000000-0005-0000-0000-0000A2300000}"/>
    <cellStyle name="Normal 18 2 3 2 2 6 2 2" xfId="12450" xr:uid="{00000000-0005-0000-0000-0000A3300000}"/>
    <cellStyle name="Normal 18 2 3 2 2 6 3" xfId="12451" xr:uid="{00000000-0005-0000-0000-0000A4300000}"/>
    <cellStyle name="Normal 18 2 3 2 2 7" xfId="12452" xr:uid="{00000000-0005-0000-0000-0000A5300000}"/>
    <cellStyle name="Normal 18 2 3 2 2 7 2" xfId="12453" xr:uid="{00000000-0005-0000-0000-0000A6300000}"/>
    <cellStyle name="Normal 18 2 3 2 2 8" xfId="12454" xr:uid="{00000000-0005-0000-0000-0000A7300000}"/>
    <cellStyle name="Normal 18 2 3 2 2 8 2" xfId="12455" xr:uid="{00000000-0005-0000-0000-0000A8300000}"/>
    <cellStyle name="Normal 18 2 3 2 2 9" xfId="12456" xr:uid="{00000000-0005-0000-0000-0000A9300000}"/>
    <cellStyle name="Normal 18 2 3 2 3" xfId="12457" xr:uid="{00000000-0005-0000-0000-0000AA300000}"/>
    <cellStyle name="Normal 18 2 3 2 3 2" xfId="12458" xr:uid="{00000000-0005-0000-0000-0000AB300000}"/>
    <cellStyle name="Normal 18 2 3 2 3 2 2" xfId="12459" xr:uid="{00000000-0005-0000-0000-0000AC300000}"/>
    <cellStyle name="Normal 18 2 3 2 3 2 2 2" xfId="12460" xr:uid="{00000000-0005-0000-0000-0000AD300000}"/>
    <cellStyle name="Normal 18 2 3 2 3 2 2 2 2" xfId="12461" xr:uid="{00000000-0005-0000-0000-0000AE300000}"/>
    <cellStyle name="Normal 18 2 3 2 3 2 2 3" xfId="12462" xr:uid="{00000000-0005-0000-0000-0000AF300000}"/>
    <cellStyle name="Normal 18 2 3 2 3 2 3" xfId="12463" xr:uid="{00000000-0005-0000-0000-0000B0300000}"/>
    <cellStyle name="Normal 18 2 3 2 3 2 3 2" xfId="12464" xr:uid="{00000000-0005-0000-0000-0000B1300000}"/>
    <cellStyle name="Normal 18 2 3 2 3 2 3 2 2" xfId="12465" xr:uid="{00000000-0005-0000-0000-0000B2300000}"/>
    <cellStyle name="Normal 18 2 3 2 3 2 3 3" xfId="12466" xr:uid="{00000000-0005-0000-0000-0000B3300000}"/>
    <cellStyle name="Normal 18 2 3 2 3 2 4" xfId="12467" xr:uid="{00000000-0005-0000-0000-0000B4300000}"/>
    <cellStyle name="Normal 18 2 3 2 3 2 4 2" xfId="12468" xr:uid="{00000000-0005-0000-0000-0000B5300000}"/>
    <cellStyle name="Normal 18 2 3 2 3 2 4 2 2" xfId="12469" xr:uid="{00000000-0005-0000-0000-0000B6300000}"/>
    <cellStyle name="Normal 18 2 3 2 3 2 4 3" xfId="12470" xr:uid="{00000000-0005-0000-0000-0000B7300000}"/>
    <cellStyle name="Normal 18 2 3 2 3 2 5" xfId="12471" xr:uid="{00000000-0005-0000-0000-0000B8300000}"/>
    <cellStyle name="Normal 18 2 3 2 3 2 5 2" xfId="12472" xr:uid="{00000000-0005-0000-0000-0000B9300000}"/>
    <cellStyle name="Normal 18 2 3 2 3 2 6" xfId="12473" xr:uid="{00000000-0005-0000-0000-0000BA300000}"/>
    <cellStyle name="Normal 18 2 3 2 3 2 6 2" xfId="12474" xr:uid="{00000000-0005-0000-0000-0000BB300000}"/>
    <cellStyle name="Normal 18 2 3 2 3 2 7" xfId="12475" xr:uid="{00000000-0005-0000-0000-0000BC300000}"/>
    <cellStyle name="Normal 18 2 3 2 3 3" xfId="12476" xr:uid="{00000000-0005-0000-0000-0000BD300000}"/>
    <cellStyle name="Normal 18 2 3 2 3 3 2" xfId="12477" xr:uid="{00000000-0005-0000-0000-0000BE300000}"/>
    <cellStyle name="Normal 18 2 3 2 3 3 2 2" xfId="12478" xr:uid="{00000000-0005-0000-0000-0000BF300000}"/>
    <cellStyle name="Normal 18 2 3 2 3 3 3" xfId="12479" xr:uid="{00000000-0005-0000-0000-0000C0300000}"/>
    <cellStyle name="Normal 18 2 3 2 3 4" xfId="12480" xr:uid="{00000000-0005-0000-0000-0000C1300000}"/>
    <cellStyle name="Normal 18 2 3 2 3 4 2" xfId="12481" xr:uid="{00000000-0005-0000-0000-0000C2300000}"/>
    <cellStyle name="Normal 18 2 3 2 3 4 2 2" xfId="12482" xr:uid="{00000000-0005-0000-0000-0000C3300000}"/>
    <cellStyle name="Normal 18 2 3 2 3 4 3" xfId="12483" xr:uid="{00000000-0005-0000-0000-0000C4300000}"/>
    <cellStyle name="Normal 18 2 3 2 3 5" xfId="12484" xr:uid="{00000000-0005-0000-0000-0000C5300000}"/>
    <cellStyle name="Normal 18 2 3 2 3 5 2" xfId="12485" xr:uid="{00000000-0005-0000-0000-0000C6300000}"/>
    <cellStyle name="Normal 18 2 3 2 3 5 2 2" xfId="12486" xr:uid="{00000000-0005-0000-0000-0000C7300000}"/>
    <cellStyle name="Normal 18 2 3 2 3 5 3" xfId="12487" xr:uid="{00000000-0005-0000-0000-0000C8300000}"/>
    <cellStyle name="Normal 18 2 3 2 3 6" xfId="12488" xr:uid="{00000000-0005-0000-0000-0000C9300000}"/>
    <cellStyle name="Normal 18 2 3 2 3 6 2" xfId="12489" xr:uid="{00000000-0005-0000-0000-0000CA300000}"/>
    <cellStyle name="Normal 18 2 3 2 3 7" xfId="12490" xr:uid="{00000000-0005-0000-0000-0000CB300000}"/>
    <cellStyle name="Normal 18 2 3 2 3 7 2" xfId="12491" xr:uid="{00000000-0005-0000-0000-0000CC300000}"/>
    <cellStyle name="Normal 18 2 3 2 3 8" xfId="12492" xr:uid="{00000000-0005-0000-0000-0000CD300000}"/>
    <cellStyle name="Normal 18 2 3 2 4" xfId="12493" xr:uid="{00000000-0005-0000-0000-0000CE300000}"/>
    <cellStyle name="Normal 18 2 3 2 4 2" xfId="12494" xr:uid="{00000000-0005-0000-0000-0000CF300000}"/>
    <cellStyle name="Normal 18 2 3 2 4 2 2" xfId="12495" xr:uid="{00000000-0005-0000-0000-0000D0300000}"/>
    <cellStyle name="Normal 18 2 3 2 4 2 2 2" xfId="12496" xr:uid="{00000000-0005-0000-0000-0000D1300000}"/>
    <cellStyle name="Normal 18 2 3 2 4 2 3" xfId="12497" xr:uid="{00000000-0005-0000-0000-0000D2300000}"/>
    <cellStyle name="Normal 18 2 3 2 4 3" xfId="12498" xr:uid="{00000000-0005-0000-0000-0000D3300000}"/>
    <cellStyle name="Normal 18 2 3 2 4 3 2" xfId="12499" xr:uid="{00000000-0005-0000-0000-0000D4300000}"/>
    <cellStyle name="Normal 18 2 3 2 4 3 2 2" xfId="12500" xr:uid="{00000000-0005-0000-0000-0000D5300000}"/>
    <cellStyle name="Normal 18 2 3 2 4 3 3" xfId="12501" xr:uid="{00000000-0005-0000-0000-0000D6300000}"/>
    <cellStyle name="Normal 18 2 3 2 4 4" xfId="12502" xr:uid="{00000000-0005-0000-0000-0000D7300000}"/>
    <cellStyle name="Normal 18 2 3 2 4 4 2" xfId="12503" xr:uid="{00000000-0005-0000-0000-0000D8300000}"/>
    <cellStyle name="Normal 18 2 3 2 4 4 2 2" xfId="12504" xr:uid="{00000000-0005-0000-0000-0000D9300000}"/>
    <cellStyle name="Normal 18 2 3 2 4 4 3" xfId="12505" xr:uid="{00000000-0005-0000-0000-0000DA300000}"/>
    <cellStyle name="Normal 18 2 3 2 4 5" xfId="12506" xr:uid="{00000000-0005-0000-0000-0000DB300000}"/>
    <cellStyle name="Normal 18 2 3 2 4 5 2" xfId="12507" xr:uid="{00000000-0005-0000-0000-0000DC300000}"/>
    <cellStyle name="Normal 18 2 3 2 4 6" xfId="12508" xr:uid="{00000000-0005-0000-0000-0000DD300000}"/>
    <cellStyle name="Normal 18 2 3 2 4 6 2" xfId="12509" xr:uid="{00000000-0005-0000-0000-0000DE300000}"/>
    <cellStyle name="Normal 18 2 3 2 4 7" xfId="12510" xr:uid="{00000000-0005-0000-0000-0000DF300000}"/>
    <cellStyle name="Normal 18 2 3 2 5" xfId="12511" xr:uid="{00000000-0005-0000-0000-0000E0300000}"/>
    <cellStyle name="Normal 18 2 3 2 5 2" xfId="12512" xr:uid="{00000000-0005-0000-0000-0000E1300000}"/>
    <cellStyle name="Normal 18 2 3 2 5 2 2" xfId="12513" xr:uid="{00000000-0005-0000-0000-0000E2300000}"/>
    <cellStyle name="Normal 18 2 3 2 5 2 2 2" xfId="12514" xr:uid="{00000000-0005-0000-0000-0000E3300000}"/>
    <cellStyle name="Normal 18 2 3 2 5 2 3" xfId="12515" xr:uid="{00000000-0005-0000-0000-0000E4300000}"/>
    <cellStyle name="Normal 18 2 3 2 5 3" xfId="12516" xr:uid="{00000000-0005-0000-0000-0000E5300000}"/>
    <cellStyle name="Normal 18 2 3 2 5 3 2" xfId="12517" xr:uid="{00000000-0005-0000-0000-0000E6300000}"/>
    <cellStyle name="Normal 18 2 3 2 5 3 2 2" xfId="12518" xr:uid="{00000000-0005-0000-0000-0000E7300000}"/>
    <cellStyle name="Normal 18 2 3 2 5 3 3" xfId="12519" xr:uid="{00000000-0005-0000-0000-0000E8300000}"/>
    <cellStyle name="Normal 18 2 3 2 5 4" xfId="12520" xr:uid="{00000000-0005-0000-0000-0000E9300000}"/>
    <cellStyle name="Normal 18 2 3 2 5 4 2" xfId="12521" xr:uid="{00000000-0005-0000-0000-0000EA300000}"/>
    <cellStyle name="Normal 18 2 3 2 5 4 2 2" xfId="12522" xr:uid="{00000000-0005-0000-0000-0000EB300000}"/>
    <cellStyle name="Normal 18 2 3 2 5 4 3" xfId="12523" xr:uid="{00000000-0005-0000-0000-0000EC300000}"/>
    <cellStyle name="Normal 18 2 3 2 5 5" xfId="12524" xr:uid="{00000000-0005-0000-0000-0000ED300000}"/>
    <cellStyle name="Normal 18 2 3 2 5 5 2" xfId="12525" xr:uid="{00000000-0005-0000-0000-0000EE300000}"/>
    <cellStyle name="Normal 18 2 3 2 5 6" xfId="12526" xr:uid="{00000000-0005-0000-0000-0000EF300000}"/>
    <cellStyle name="Normal 18 2 3 2 5 6 2" xfId="12527" xr:uid="{00000000-0005-0000-0000-0000F0300000}"/>
    <cellStyle name="Normal 18 2 3 2 5 7" xfId="12528" xr:uid="{00000000-0005-0000-0000-0000F1300000}"/>
    <cellStyle name="Normal 18 2 3 2 6" xfId="12529" xr:uid="{00000000-0005-0000-0000-0000F2300000}"/>
    <cellStyle name="Normal 18 2 3 2 6 2" xfId="12530" xr:uid="{00000000-0005-0000-0000-0000F3300000}"/>
    <cellStyle name="Normal 18 2 3 2 6 2 2" xfId="12531" xr:uid="{00000000-0005-0000-0000-0000F4300000}"/>
    <cellStyle name="Normal 18 2 3 2 6 3" xfId="12532" xr:uid="{00000000-0005-0000-0000-0000F5300000}"/>
    <cellStyle name="Normal 18 2 3 2 7" xfId="12533" xr:uid="{00000000-0005-0000-0000-0000F6300000}"/>
    <cellStyle name="Normal 18 2 3 2 7 2" xfId="12534" xr:uid="{00000000-0005-0000-0000-0000F7300000}"/>
    <cellStyle name="Normal 18 2 3 2 7 2 2" xfId="12535" xr:uid="{00000000-0005-0000-0000-0000F8300000}"/>
    <cellStyle name="Normal 18 2 3 2 7 3" xfId="12536" xr:uid="{00000000-0005-0000-0000-0000F9300000}"/>
    <cellStyle name="Normal 18 2 3 2 8" xfId="12537" xr:uid="{00000000-0005-0000-0000-0000FA300000}"/>
    <cellStyle name="Normal 18 2 3 2 8 2" xfId="12538" xr:uid="{00000000-0005-0000-0000-0000FB300000}"/>
    <cellStyle name="Normal 18 2 3 2 8 2 2" xfId="12539" xr:uid="{00000000-0005-0000-0000-0000FC300000}"/>
    <cellStyle name="Normal 18 2 3 2 8 3" xfId="12540" xr:uid="{00000000-0005-0000-0000-0000FD300000}"/>
    <cellStyle name="Normal 18 2 3 2 9" xfId="12541" xr:uid="{00000000-0005-0000-0000-0000FE300000}"/>
    <cellStyle name="Normal 18 2 3 2 9 2" xfId="12542" xr:uid="{00000000-0005-0000-0000-0000FF300000}"/>
    <cellStyle name="Normal 18 2 3 3" xfId="12543" xr:uid="{00000000-0005-0000-0000-000000310000}"/>
    <cellStyle name="Normal 18 2 3 3 10" xfId="12544" xr:uid="{00000000-0005-0000-0000-000001310000}"/>
    <cellStyle name="Normal 18 2 3 3 10 2" xfId="12545" xr:uid="{00000000-0005-0000-0000-000002310000}"/>
    <cellStyle name="Normal 18 2 3 3 11" xfId="12546" xr:uid="{00000000-0005-0000-0000-000003310000}"/>
    <cellStyle name="Normal 18 2 3 3 2" xfId="12547" xr:uid="{00000000-0005-0000-0000-000004310000}"/>
    <cellStyle name="Normal 18 2 3 3 2 2" xfId="12548" xr:uid="{00000000-0005-0000-0000-000005310000}"/>
    <cellStyle name="Normal 18 2 3 3 2 2 2" xfId="12549" xr:uid="{00000000-0005-0000-0000-000006310000}"/>
    <cellStyle name="Normal 18 2 3 3 2 2 2 2" xfId="12550" xr:uid="{00000000-0005-0000-0000-000007310000}"/>
    <cellStyle name="Normal 18 2 3 3 2 2 2 2 2" xfId="12551" xr:uid="{00000000-0005-0000-0000-000008310000}"/>
    <cellStyle name="Normal 18 2 3 3 2 2 2 3" xfId="12552" xr:uid="{00000000-0005-0000-0000-000009310000}"/>
    <cellStyle name="Normal 18 2 3 3 2 2 3" xfId="12553" xr:uid="{00000000-0005-0000-0000-00000A310000}"/>
    <cellStyle name="Normal 18 2 3 3 2 2 3 2" xfId="12554" xr:uid="{00000000-0005-0000-0000-00000B310000}"/>
    <cellStyle name="Normal 18 2 3 3 2 2 3 2 2" xfId="12555" xr:uid="{00000000-0005-0000-0000-00000C310000}"/>
    <cellStyle name="Normal 18 2 3 3 2 2 3 3" xfId="12556" xr:uid="{00000000-0005-0000-0000-00000D310000}"/>
    <cellStyle name="Normal 18 2 3 3 2 2 4" xfId="12557" xr:uid="{00000000-0005-0000-0000-00000E310000}"/>
    <cellStyle name="Normal 18 2 3 3 2 2 4 2" xfId="12558" xr:uid="{00000000-0005-0000-0000-00000F310000}"/>
    <cellStyle name="Normal 18 2 3 3 2 2 4 2 2" xfId="12559" xr:uid="{00000000-0005-0000-0000-000010310000}"/>
    <cellStyle name="Normal 18 2 3 3 2 2 4 3" xfId="12560" xr:uid="{00000000-0005-0000-0000-000011310000}"/>
    <cellStyle name="Normal 18 2 3 3 2 2 5" xfId="12561" xr:uid="{00000000-0005-0000-0000-000012310000}"/>
    <cellStyle name="Normal 18 2 3 3 2 2 5 2" xfId="12562" xr:uid="{00000000-0005-0000-0000-000013310000}"/>
    <cellStyle name="Normal 18 2 3 3 2 2 6" xfId="12563" xr:uid="{00000000-0005-0000-0000-000014310000}"/>
    <cellStyle name="Normal 18 2 3 3 2 2 6 2" xfId="12564" xr:uid="{00000000-0005-0000-0000-000015310000}"/>
    <cellStyle name="Normal 18 2 3 3 2 2 7" xfId="12565" xr:uid="{00000000-0005-0000-0000-000016310000}"/>
    <cellStyle name="Normal 18 2 3 3 2 3" xfId="12566" xr:uid="{00000000-0005-0000-0000-000017310000}"/>
    <cellStyle name="Normal 18 2 3 3 2 3 2" xfId="12567" xr:uid="{00000000-0005-0000-0000-000018310000}"/>
    <cellStyle name="Normal 18 2 3 3 2 3 2 2" xfId="12568" xr:uid="{00000000-0005-0000-0000-000019310000}"/>
    <cellStyle name="Normal 18 2 3 3 2 3 2 2 2" xfId="12569" xr:uid="{00000000-0005-0000-0000-00001A310000}"/>
    <cellStyle name="Normal 18 2 3 3 2 3 2 3" xfId="12570" xr:uid="{00000000-0005-0000-0000-00001B310000}"/>
    <cellStyle name="Normal 18 2 3 3 2 3 3" xfId="12571" xr:uid="{00000000-0005-0000-0000-00001C310000}"/>
    <cellStyle name="Normal 18 2 3 3 2 3 3 2" xfId="12572" xr:uid="{00000000-0005-0000-0000-00001D310000}"/>
    <cellStyle name="Normal 18 2 3 3 2 3 3 2 2" xfId="12573" xr:uid="{00000000-0005-0000-0000-00001E310000}"/>
    <cellStyle name="Normal 18 2 3 3 2 3 3 3" xfId="12574" xr:uid="{00000000-0005-0000-0000-00001F310000}"/>
    <cellStyle name="Normal 18 2 3 3 2 3 4" xfId="12575" xr:uid="{00000000-0005-0000-0000-000020310000}"/>
    <cellStyle name="Normal 18 2 3 3 2 3 4 2" xfId="12576" xr:uid="{00000000-0005-0000-0000-000021310000}"/>
    <cellStyle name="Normal 18 2 3 3 2 3 4 2 2" xfId="12577" xr:uid="{00000000-0005-0000-0000-000022310000}"/>
    <cellStyle name="Normal 18 2 3 3 2 3 4 3" xfId="12578" xr:uid="{00000000-0005-0000-0000-000023310000}"/>
    <cellStyle name="Normal 18 2 3 3 2 3 5" xfId="12579" xr:uid="{00000000-0005-0000-0000-000024310000}"/>
    <cellStyle name="Normal 18 2 3 3 2 3 5 2" xfId="12580" xr:uid="{00000000-0005-0000-0000-000025310000}"/>
    <cellStyle name="Normal 18 2 3 3 2 3 6" xfId="12581" xr:uid="{00000000-0005-0000-0000-000026310000}"/>
    <cellStyle name="Normal 18 2 3 3 2 3 6 2" xfId="12582" xr:uid="{00000000-0005-0000-0000-000027310000}"/>
    <cellStyle name="Normal 18 2 3 3 2 3 7" xfId="12583" xr:uid="{00000000-0005-0000-0000-000028310000}"/>
    <cellStyle name="Normal 18 2 3 3 2 4" xfId="12584" xr:uid="{00000000-0005-0000-0000-000029310000}"/>
    <cellStyle name="Normal 18 2 3 3 2 4 2" xfId="12585" xr:uid="{00000000-0005-0000-0000-00002A310000}"/>
    <cellStyle name="Normal 18 2 3 3 2 4 2 2" xfId="12586" xr:uid="{00000000-0005-0000-0000-00002B310000}"/>
    <cellStyle name="Normal 18 2 3 3 2 4 3" xfId="12587" xr:uid="{00000000-0005-0000-0000-00002C310000}"/>
    <cellStyle name="Normal 18 2 3 3 2 5" xfId="12588" xr:uid="{00000000-0005-0000-0000-00002D310000}"/>
    <cellStyle name="Normal 18 2 3 3 2 5 2" xfId="12589" xr:uid="{00000000-0005-0000-0000-00002E310000}"/>
    <cellStyle name="Normal 18 2 3 3 2 5 2 2" xfId="12590" xr:uid="{00000000-0005-0000-0000-00002F310000}"/>
    <cellStyle name="Normal 18 2 3 3 2 5 3" xfId="12591" xr:uid="{00000000-0005-0000-0000-000030310000}"/>
    <cellStyle name="Normal 18 2 3 3 2 6" xfId="12592" xr:uid="{00000000-0005-0000-0000-000031310000}"/>
    <cellStyle name="Normal 18 2 3 3 2 6 2" xfId="12593" xr:uid="{00000000-0005-0000-0000-000032310000}"/>
    <cellStyle name="Normal 18 2 3 3 2 6 2 2" xfId="12594" xr:uid="{00000000-0005-0000-0000-000033310000}"/>
    <cellStyle name="Normal 18 2 3 3 2 6 3" xfId="12595" xr:uid="{00000000-0005-0000-0000-000034310000}"/>
    <cellStyle name="Normal 18 2 3 3 2 7" xfId="12596" xr:uid="{00000000-0005-0000-0000-000035310000}"/>
    <cellStyle name="Normal 18 2 3 3 2 7 2" xfId="12597" xr:uid="{00000000-0005-0000-0000-000036310000}"/>
    <cellStyle name="Normal 18 2 3 3 2 8" xfId="12598" xr:uid="{00000000-0005-0000-0000-000037310000}"/>
    <cellStyle name="Normal 18 2 3 3 2 8 2" xfId="12599" xr:uid="{00000000-0005-0000-0000-000038310000}"/>
    <cellStyle name="Normal 18 2 3 3 2 9" xfId="12600" xr:uid="{00000000-0005-0000-0000-000039310000}"/>
    <cellStyle name="Normal 18 2 3 3 3" xfId="12601" xr:uid="{00000000-0005-0000-0000-00003A310000}"/>
    <cellStyle name="Normal 18 2 3 3 3 2" xfId="12602" xr:uid="{00000000-0005-0000-0000-00003B310000}"/>
    <cellStyle name="Normal 18 2 3 3 3 2 2" xfId="12603" xr:uid="{00000000-0005-0000-0000-00003C310000}"/>
    <cellStyle name="Normal 18 2 3 3 3 2 2 2" xfId="12604" xr:uid="{00000000-0005-0000-0000-00003D310000}"/>
    <cellStyle name="Normal 18 2 3 3 3 2 2 2 2" xfId="12605" xr:uid="{00000000-0005-0000-0000-00003E310000}"/>
    <cellStyle name="Normal 18 2 3 3 3 2 2 3" xfId="12606" xr:uid="{00000000-0005-0000-0000-00003F310000}"/>
    <cellStyle name="Normal 18 2 3 3 3 2 3" xfId="12607" xr:uid="{00000000-0005-0000-0000-000040310000}"/>
    <cellStyle name="Normal 18 2 3 3 3 2 3 2" xfId="12608" xr:uid="{00000000-0005-0000-0000-000041310000}"/>
    <cellStyle name="Normal 18 2 3 3 3 2 3 2 2" xfId="12609" xr:uid="{00000000-0005-0000-0000-000042310000}"/>
    <cellStyle name="Normal 18 2 3 3 3 2 3 3" xfId="12610" xr:uid="{00000000-0005-0000-0000-000043310000}"/>
    <cellStyle name="Normal 18 2 3 3 3 2 4" xfId="12611" xr:uid="{00000000-0005-0000-0000-000044310000}"/>
    <cellStyle name="Normal 18 2 3 3 3 2 4 2" xfId="12612" xr:uid="{00000000-0005-0000-0000-000045310000}"/>
    <cellStyle name="Normal 18 2 3 3 3 2 4 2 2" xfId="12613" xr:uid="{00000000-0005-0000-0000-000046310000}"/>
    <cellStyle name="Normal 18 2 3 3 3 2 4 3" xfId="12614" xr:uid="{00000000-0005-0000-0000-000047310000}"/>
    <cellStyle name="Normal 18 2 3 3 3 2 5" xfId="12615" xr:uid="{00000000-0005-0000-0000-000048310000}"/>
    <cellStyle name="Normal 18 2 3 3 3 2 5 2" xfId="12616" xr:uid="{00000000-0005-0000-0000-000049310000}"/>
    <cellStyle name="Normal 18 2 3 3 3 2 6" xfId="12617" xr:uid="{00000000-0005-0000-0000-00004A310000}"/>
    <cellStyle name="Normal 18 2 3 3 3 2 6 2" xfId="12618" xr:uid="{00000000-0005-0000-0000-00004B310000}"/>
    <cellStyle name="Normal 18 2 3 3 3 2 7" xfId="12619" xr:uid="{00000000-0005-0000-0000-00004C310000}"/>
    <cellStyle name="Normal 18 2 3 3 3 3" xfId="12620" xr:uid="{00000000-0005-0000-0000-00004D310000}"/>
    <cellStyle name="Normal 18 2 3 3 3 3 2" xfId="12621" xr:uid="{00000000-0005-0000-0000-00004E310000}"/>
    <cellStyle name="Normal 18 2 3 3 3 3 2 2" xfId="12622" xr:uid="{00000000-0005-0000-0000-00004F310000}"/>
    <cellStyle name="Normal 18 2 3 3 3 3 3" xfId="12623" xr:uid="{00000000-0005-0000-0000-000050310000}"/>
    <cellStyle name="Normal 18 2 3 3 3 4" xfId="12624" xr:uid="{00000000-0005-0000-0000-000051310000}"/>
    <cellStyle name="Normal 18 2 3 3 3 4 2" xfId="12625" xr:uid="{00000000-0005-0000-0000-000052310000}"/>
    <cellStyle name="Normal 18 2 3 3 3 4 2 2" xfId="12626" xr:uid="{00000000-0005-0000-0000-000053310000}"/>
    <cellStyle name="Normal 18 2 3 3 3 4 3" xfId="12627" xr:uid="{00000000-0005-0000-0000-000054310000}"/>
    <cellStyle name="Normal 18 2 3 3 3 5" xfId="12628" xr:uid="{00000000-0005-0000-0000-000055310000}"/>
    <cellStyle name="Normal 18 2 3 3 3 5 2" xfId="12629" xr:uid="{00000000-0005-0000-0000-000056310000}"/>
    <cellStyle name="Normal 18 2 3 3 3 5 2 2" xfId="12630" xr:uid="{00000000-0005-0000-0000-000057310000}"/>
    <cellStyle name="Normal 18 2 3 3 3 5 3" xfId="12631" xr:uid="{00000000-0005-0000-0000-000058310000}"/>
    <cellStyle name="Normal 18 2 3 3 3 6" xfId="12632" xr:uid="{00000000-0005-0000-0000-000059310000}"/>
    <cellStyle name="Normal 18 2 3 3 3 6 2" xfId="12633" xr:uid="{00000000-0005-0000-0000-00005A310000}"/>
    <cellStyle name="Normal 18 2 3 3 3 7" xfId="12634" xr:uid="{00000000-0005-0000-0000-00005B310000}"/>
    <cellStyle name="Normal 18 2 3 3 3 7 2" xfId="12635" xr:uid="{00000000-0005-0000-0000-00005C310000}"/>
    <cellStyle name="Normal 18 2 3 3 3 8" xfId="12636" xr:uid="{00000000-0005-0000-0000-00005D310000}"/>
    <cellStyle name="Normal 18 2 3 3 4" xfId="12637" xr:uid="{00000000-0005-0000-0000-00005E310000}"/>
    <cellStyle name="Normal 18 2 3 3 4 2" xfId="12638" xr:uid="{00000000-0005-0000-0000-00005F310000}"/>
    <cellStyle name="Normal 18 2 3 3 4 2 2" xfId="12639" xr:uid="{00000000-0005-0000-0000-000060310000}"/>
    <cellStyle name="Normal 18 2 3 3 4 2 2 2" xfId="12640" xr:uid="{00000000-0005-0000-0000-000061310000}"/>
    <cellStyle name="Normal 18 2 3 3 4 2 3" xfId="12641" xr:uid="{00000000-0005-0000-0000-000062310000}"/>
    <cellStyle name="Normal 18 2 3 3 4 3" xfId="12642" xr:uid="{00000000-0005-0000-0000-000063310000}"/>
    <cellStyle name="Normal 18 2 3 3 4 3 2" xfId="12643" xr:uid="{00000000-0005-0000-0000-000064310000}"/>
    <cellStyle name="Normal 18 2 3 3 4 3 2 2" xfId="12644" xr:uid="{00000000-0005-0000-0000-000065310000}"/>
    <cellStyle name="Normal 18 2 3 3 4 3 3" xfId="12645" xr:uid="{00000000-0005-0000-0000-000066310000}"/>
    <cellStyle name="Normal 18 2 3 3 4 4" xfId="12646" xr:uid="{00000000-0005-0000-0000-000067310000}"/>
    <cellStyle name="Normal 18 2 3 3 4 4 2" xfId="12647" xr:uid="{00000000-0005-0000-0000-000068310000}"/>
    <cellStyle name="Normal 18 2 3 3 4 4 2 2" xfId="12648" xr:uid="{00000000-0005-0000-0000-000069310000}"/>
    <cellStyle name="Normal 18 2 3 3 4 4 3" xfId="12649" xr:uid="{00000000-0005-0000-0000-00006A310000}"/>
    <cellStyle name="Normal 18 2 3 3 4 5" xfId="12650" xr:uid="{00000000-0005-0000-0000-00006B310000}"/>
    <cellStyle name="Normal 18 2 3 3 4 5 2" xfId="12651" xr:uid="{00000000-0005-0000-0000-00006C310000}"/>
    <cellStyle name="Normal 18 2 3 3 4 6" xfId="12652" xr:uid="{00000000-0005-0000-0000-00006D310000}"/>
    <cellStyle name="Normal 18 2 3 3 4 6 2" xfId="12653" xr:uid="{00000000-0005-0000-0000-00006E310000}"/>
    <cellStyle name="Normal 18 2 3 3 4 7" xfId="12654" xr:uid="{00000000-0005-0000-0000-00006F310000}"/>
    <cellStyle name="Normal 18 2 3 3 5" xfId="12655" xr:uid="{00000000-0005-0000-0000-000070310000}"/>
    <cellStyle name="Normal 18 2 3 3 5 2" xfId="12656" xr:uid="{00000000-0005-0000-0000-000071310000}"/>
    <cellStyle name="Normal 18 2 3 3 5 2 2" xfId="12657" xr:uid="{00000000-0005-0000-0000-000072310000}"/>
    <cellStyle name="Normal 18 2 3 3 5 2 2 2" xfId="12658" xr:uid="{00000000-0005-0000-0000-000073310000}"/>
    <cellStyle name="Normal 18 2 3 3 5 2 3" xfId="12659" xr:uid="{00000000-0005-0000-0000-000074310000}"/>
    <cellStyle name="Normal 18 2 3 3 5 3" xfId="12660" xr:uid="{00000000-0005-0000-0000-000075310000}"/>
    <cellStyle name="Normal 18 2 3 3 5 3 2" xfId="12661" xr:uid="{00000000-0005-0000-0000-000076310000}"/>
    <cellStyle name="Normal 18 2 3 3 5 3 2 2" xfId="12662" xr:uid="{00000000-0005-0000-0000-000077310000}"/>
    <cellStyle name="Normal 18 2 3 3 5 3 3" xfId="12663" xr:uid="{00000000-0005-0000-0000-000078310000}"/>
    <cellStyle name="Normal 18 2 3 3 5 4" xfId="12664" xr:uid="{00000000-0005-0000-0000-000079310000}"/>
    <cellStyle name="Normal 18 2 3 3 5 4 2" xfId="12665" xr:uid="{00000000-0005-0000-0000-00007A310000}"/>
    <cellStyle name="Normal 18 2 3 3 5 4 2 2" xfId="12666" xr:uid="{00000000-0005-0000-0000-00007B310000}"/>
    <cellStyle name="Normal 18 2 3 3 5 4 3" xfId="12667" xr:uid="{00000000-0005-0000-0000-00007C310000}"/>
    <cellStyle name="Normal 18 2 3 3 5 5" xfId="12668" xr:uid="{00000000-0005-0000-0000-00007D310000}"/>
    <cellStyle name="Normal 18 2 3 3 5 5 2" xfId="12669" xr:uid="{00000000-0005-0000-0000-00007E310000}"/>
    <cellStyle name="Normal 18 2 3 3 5 6" xfId="12670" xr:uid="{00000000-0005-0000-0000-00007F310000}"/>
    <cellStyle name="Normal 18 2 3 3 5 6 2" xfId="12671" xr:uid="{00000000-0005-0000-0000-000080310000}"/>
    <cellStyle name="Normal 18 2 3 3 5 7" xfId="12672" xr:uid="{00000000-0005-0000-0000-000081310000}"/>
    <cellStyle name="Normal 18 2 3 3 6" xfId="12673" xr:uid="{00000000-0005-0000-0000-000082310000}"/>
    <cellStyle name="Normal 18 2 3 3 6 2" xfId="12674" xr:uid="{00000000-0005-0000-0000-000083310000}"/>
    <cellStyle name="Normal 18 2 3 3 6 2 2" xfId="12675" xr:uid="{00000000-0005-0000-0000-000084310000}"/>
    <cellStyle name="Normal 18 2 3 3 6 3" xfId="12676" xr:uid="{00000000-0005-0000-0000-000085310000}"/>
    <cellStyle name="Normal 18 2 3 3 7" xfId="12677" xr:uid="{00000000-0005-0000-0000-000086310000}"/>
    <cellStyle name="Normal 18 2 3 3 7 2" xfId="12678" xr:uid="{00000000-0005-0000-0000-000087310000}"/>
    <cellStyle name="Normal 18 2 3 3 7 2 2" xfId="12679" xr:uid="{00000000-0005-0000-0000-000088310000}"/>
    <cellStyle name="Normal 18 2 3 3 7 3" xfId="12680" xr:uid="{00000000-0005-0000-0000-000089310000}"/>
    <cellStyle name="Normal 18 2 3 3 8" xfId="12681" xr:uid="{00000000-0005-0000-0000-00008A310000}"/>
    <cellStyle name="Normal 18 2 3 3 8 2" xfId="12682" xr:uid="{00000000-0005-0000-0000-00008B310000}"/>
    <cellStyle name="Normal 18 2 3 3 8 2 2" xfId="12683" xr:uid="{00000000-0005-0000-0000-00008C310000}"/>
    <cellStyle name="Normal 18 2 3 3 8 3" xfId="12684" xr:uid="{00000000-0005-0000-0000-00008D310000}"/>
    <cellStyle name="Normal 18 2 3 3 9" xfId="12685" xr:uid="{00000000-0005-0000-0000-00008E310000}"/>
    <cellStyle name="Normal 18 2 3 3 9 2" xfId="12686" xr:uid="{00000000-0005-0000-0000-00008F310000}"/>
    <cellStyle name="Normal 18 2 3 4" xfId="12687" xr:uid="{00000000-0005-0000-0000-000090310000}"/>
    <cellStyle name="Normal 18 2 3 4 2" xfId="12688" xr:uid="{00000000-0005-0000-0000-000091310000}"/>
    <cellStyle name="Normal 18 2 3 4 2 2" xfId="12689" xr:uid="{00000000-0005-0000-0000-000092310000}"/>
    <cellStyle name="Normal 18 2 3 4 2 2 2" xfId="12690" xr:uid="{00000000-0005-0000-0000-000093310000}"/>
    <cellStyle name="Normal 18 2 3 4 2 2 2 2" xfId="12691" xr:uid="{00000000-0005-0000-0000-000094310000}"/>
    <cellStyle name="Normal 18 2 3 4 2 2 3" xfId="12692" xr:uid="{00000000-0005-0000-0000-000095310000}"/>
    <cellStyle name="Normal 18 2 3 4 2 3" xfId="12693" xr:uid="{00000000-0005-0000-0000-000096310000}"/>
    <cellStyle name="Normal 18 2 3 4 2 3 2" xfId="12694" xr:uid="{00000000-0005-0000-0000-000097310000}"/>
    <cellStyle name="Normal 18 2 3 4 2 3 2 2" xfId="12695" xr:uid="{00000000-0005-0000-0000-000098310000}"/>
    <cellStyle name="Normal 18 2 3 4 2 3 3" xfId="12696" xr:uid="{00000000-0005-0000-0000-000099310000}"/>
    <cellStyle name="Normal 18 2 3 4 2 4" xfId="12697" xr:uid="{00000000-0005-0000-0000-00009A310000}"/>
    <cellStyle name="Normal 18 2 3 4 2 4 2" xfId="12698" xr:uid="{00000000-0005-0000-0000-00009B310000}"/>
    <cellStyle name="Normal 18 2 3 4 2 4 2 2" xfId="12699" xr:uid="{00000000-0005-0000-0000-00009C310000}"/>
    <cellStyle name="Normal 18 2 3 4 2 4 3" xfId="12700" xr:uid="{00000000-0005-0000-0000-00009D310000}"/>
    <cellStyle name="Normal 18 2 3 4 2 5" xfId="12701" xr:uid="{00000000-0005-0000-0000-00009E310000}"/>
    <cellStyle name="Normal 18 2 3 4 2 5 2" xfId="12702" xr:uid="{00000000-0005-0000-0000-00009F310000}"/>
    <cellStyle name="Normal 18 2 3 4 2 6" xfId="12703" xr:uid="{00000000-0005-0000-0000-0000A0310000}"/>
    <cellStyle name="Normal 18 2 3 4 2 6 2" xfId="12704" xr:uid="{00000000-0005-0000-0000-0000A1310000}"/>
    <cellStyle name="Normal 18 2 3 4 2 7" xfId="12705" xr:uid="{00000000-0005-0000-0000-0000A2310000}"/>
    <cellStyle name="Normal 18 2 3 4 3" xfId="12706" xr:uid="{00000000-0005-0000-0000-0000A3310000}"/>
    <cellStyle name="Normal 18 2 3 4 3 2" xfId="12707" xr:uid="{00000000-0005-0000-0000-0000A4310000}"/>
    <cellStyle name="Normal 18 2 3 4 3 2 2" xfId="12708" xr:uid="{00000000-0005-0000-0000-0000A5310000}"/>
    <cellStyle name="Normal 18 2 3 4 3 2 2 2" xfId="12709" xr:uid="{00000000-0005-0000-0000-0000A6310000}"/>
    <cellStyle name="Normal 18 2 3 4 3 2 3" xfId="12710" xr:uid="{00000000-0005-0000-0000-0000A7310000}"/>
    <cellStyle name="Normal 18 2 3 4 3 3" xfId="12711" xr:uid="{00000000-0005-0000-0000-0000A8310000}"/>
    <cellStyle name="Normal 18 2 3 4 3 3 2" xfId="12712" xr:uid="{00000000-0005-0000-0000-0000A9310000}"/>
    <cellStyle name="Normal 18 2 3 4 3 3 2 2" xfId="12713" xr:uid="{00000000-0005-0000-0000-0000AA310000}"/>
    <cellStyle name="Normal 18 2 3 4 3 3 3" xfId="12714" xr:uid="{00000000-0005-0000-0000-0000AB310000}"/>
    <cellStyle name="Normal 18 2 3 4 3 4" xfId="12715" xr:uid="{00000000-0005-0000-0000-0000AC310000}"/>
    <cellStyle name="Normal 18 2 3 4 3 4 2" xfId="12716" xr:uid="{00000000-0005-0000-0000-0000AD310000}"/>
    <cellStyle name="Normal 18 2 3 4 3 4 2 2" xfId="12717" xr:uid="{00000000-0005-0000-0000-0000AE310000}"/>
    <cellStyle name="Normal 18 2 3 4 3 4 3" xfId="12718" xr:uid="{00000000-0005-0000-0000-0000AF310000}"/>
    <cellStyle name="Normal 18 2 3 4 3 5" xfId="12719" xr:uid="{00000000-0005-0000-0000-0000B0310000}"/>
    <cellStyle name="Normal 18 2 3 4 3 5 2" xfId="12720" xr:uid="{00000000-0005-0000-0000-0000B1310000}"/>
    <cellStyle name="Normal 18 2 3 4 3 6" xfId="12721" xr:uid="{00000000-0005-0000-0000-0000B2310000}"/>
    <cellStyle name="Normal 18 2 3 4 3 6 2" xfId="12722" xr:uid="{00000000-0005-0000-0000-0000B3310000}"/>
    <cellStyle name="Normal 18 2 3 4 3 7" xfId="12723" xr:uid="{00000000-0005-0000-0000-0000B4310000}"/>
    <cellStyle name="Normal 18 2 3 4 4" xfId="12724" xr:uid="{00000000-0005-0000-0000-0000B5310000}"/>
    <cellStyle name="Normal 18 2 3 4 4 2" xfId="12725" xr:uid="{00000000-0005-0000-0000-0000B6310000}"/>
    <cellStyle name="Normal 18 2 3 4 4 2 2" xfId="12726" xr:uid="{00000000-0005-0000-0000-0000B7310000}"/>
    <cellStyle name="Normal 18 2 3 4 4 3" xfId="12727" xr:uid="{00000000-0005-0000-0000-0000B8310000}"/>
    <cellStyle name="Normal 18 2 3 4 5" xfId="12728" xr:uid="{00000000-0005-0000-0000-0000B9310000}"/>
    <cellStyle name="Normal 18 2 3 4 5 2" xfId="12729" xr:uid="{00000000-0005-0000-0000-0000BA310000}"/>
    <cellStyle name="Normal 18 2 3 4 5 2 2" xfId="12730" xr:uid="{00000000-0005-0000-0000-0000BB310000}"/>
    <cellStyle name="Normal 18 2 3 4 5 3" xfId="12731" xr:uid="{00000000-0005-0000-0000-0000BC310000}"/>
    <cellStyle name="Normal 18 2 3 4 6" xfId="12732" xr:uid="{00000000-0005-0000-0000-0000BD310000}"/>
    <cellStyle name="Normal 18 2 3 4 6 2" xfId="12733" xr:uid="{00000000-0005-0000-0000-0000BE310000}"/>
    <cellStyle name="Normal 18 2 3 4 6 2 2" xfId="12734" xr:uid="{00000000-0005-0000-0000-0000BF310000}"/>
    <cellStyle name="Normal 18 2 3 4 6 3" xfId="12735" xr:uid="{00000000-0005-0000-0000-0000C0310000}"/>
    <cellStyle name="Normal 18 2 3 4 7" xfId="12736" xr:uid="{00000000-0005-0000-0000-0000C1310000}"/>
    <cellStyle name="Normal 18 2 3 4 7 2" xfId="12737" xr:uid="{00000000-0005-0000-0000-0000C2310000}"/>
    <cellStyle name="Normal 18 2 3 4 8" xfId="12738" xr:uid="{00000000-0005-0000-0000-0000C3310000}"/>
    <cellStyle name="Normal 18 2 3 4 8 2" xfId="12739" xr:uid="{00000000-0005-0000-0000-0000C4310000}"/>
    <cellStyle name="Normal 18 2 3 4 9" xfId="12740" xr:uid="{00000000-0005-0000-0000-0000C5310000}"/>
    <cellStyle name="Normal 18 2 3 5" xfId="12741" xr:uid="{00000000-0005-0000-0000-0000C6310000}"/>
    <cellStyle name="Normal 18 2 3 5 2" xfId="12742" xr:uid="{00000000-0005-0000-0000-0000C7310000}"/>
    <cellStyle name="Normal 18 2 3 5 2 2" xfId="12743" xr:uid="{00000000-0005-0000-0000-0000C8310000}"/>
    <cellStyle name="Normal 18 2 3 5 2 2 2" xfId="12744" xr:uid="{00000000-0005-0000-0000-0000C9310000}"/>
    <cellStyle name="Normal 18 2 3 5 2 2 2 2" xfId="12745" xr:uid="{00000000-0005-0000-0000-0000CA310000}"/>
    <cellStyle name="Normal 18 2 3 5 2 2 3" xfId="12746" xr:uid="{00000000-0005-0000-0000-0000CB310000}"/>
    <cellStyle name="Normal 18 2 3 5 2 3" xfId="12747" xr:uid="{00000000-0005-0000-0000-0000CC310000}"/>
    <cellStyle name="Normal 18 2 3 5 2 3 2" xfId="12748" xr:uid="{00000000-0005-0000-0000-0000CD310000}"/>
    <cellStyle name="Normal 18 2 3 5 2 3 2 2" xfId="12749" xr:uid="{00000000-0005-0000-0000-0000CE310000}"/>
    <cellStyle name="Normal 18 2 3 5 2 3 3" xfId="12750" xr:uid="{00000000-0005-0000-0000-0000CF310000}"/>
    <cellStyle name="Normal 18 2 3 5 2 4" xfId="12751" xr:uid="{00000000-0005-0000-0000-0000D0310000}"/>
    <cellStyle name="Normal 18 2 3 5 2 4 2" xfId="12752" xr:uid="{00000000-0005-0000-0000-0000D1310000}"/>
    <cellStyle name="Normal 18 2 3 5 2 4 2 2" xfId="12753" xr:uid="{00000000-0005-0000-0000-0000D2310000}"/>
    <cellStyle name="Normal 18 2 3 5 2 4 3" xfId="12754" xr:uid="{00000000-0005-0000-0000-0000D3310000}"/>
    <cellStyle name="Normal 18 2 3 5 2 5" xfId="12755" xr:uid="{00000000-0005-0000-0000-0000D4310000}"/>
    <cellStyle name="Normal 18 2 3 5 2 5 2" xfId="12756" xr:uid="{00000000-0005-0000-0000-0000D5310000}"/>
    <cellStyle name="Normal 18 2 3 5 2 6" xfId="12757" xr:uid="{00000000-0005-0000-0000-0000D6310000}"/>
    <cellStyle name="Normal 18 2 3 5 2 6 2" xfId="12758" xr:uid="{00000000-0005-0000-0000-0000D7310000}"/>
    <cellStyle name="Normal 18 2 3 5 2 7" xfId="12759" xr:uid="{00000000-0005-0000-0000-0000D8310000}"/>
    <cellStyle name="Normal 18 2 3 5 3" xfId="12760" xr:uid="{00000000-0005-0000-0000-0000D9310000}"/>
    <cellStyle name="Normal 18 2 3 5 3 2" xfId="12761" xr:uid="{00000000-0005-0000-0000-0000DA310000}"/>
    <cellStyle name="Normal 18 2 3 5 3 2 2" xfId="12762" xr:uid="{00000000-0005-0000-0000-0000DB310000}"/>
    <cellStyle name="Normal 18 2 3 5 3 3" xfId="12763" xr:uid="{00000000-0005-0000-0000-0000DC310000}"/>
    <cellStyle name="Normal 18 2 3 5 4" xfId="12764" xr:uid="{00000000-0005-0000-0000-0000DD310000}"/>
    <cellStyle name="Normal 18 2 3 5 4 2" xfId="12765" xr:uid="{00000000-0005-0000-0000-0000DE310000}"/>
    <cellStyle name="Normal 18 2 3 5 4 2 2" xfId="12766" xr:uid="{00000000-0005-0000-0000-0000DF310000}"/>
    <cellStyle name="Normal 18 2 3 5 4 3" xfId="12767" xr:uid="{00000000-0005-0000-0000-0000E0310000}"/>
    <cellStyle name="Normal 18 2 3 5 5" xfId="12768" xr:uid="{00000000-0005-0000-0000-0000E1310000}"/>
    <cellStyle name="Normal 18 2 3 5 5 2" xfId="12769" xr:uid="{00000000-0005-0000-0000-0000E2310000}"/>
    <cellStyle name="Normal 18 2 3 5 5 2 2" xfId="12770" xr:uid="{00000000-0005-0000-0000-0000E3310000}"/>
    <cellStyle name="Normal 18 2 3 5 5 3" xfId="12771" xr:uid="{00000000-0005-0000-0000-0000E4310000}"/>
    <cellStyle name="Normal 18 2 3 5 6" xfId="12772" xr:uid="{00000000-0005-0000-0000-0000E5310000}"/>
    <cellStyle name="Normal 18 2 3 5 6 2" xfId="12773" xr:uid="{00000000-0005-0000-0000-0000E6310000}"/>
    <cellStyle name="Normal 18 2 3 5 7" xfId="12774" xr:uid="{00000000-0005-0000-0000-0000E7310000}"/>
    <cellStyle name="Normal 18 2 3 5 7 2" xfId="12775" xr:uid="{00000000-0005-0000-0000-0000E8310000}"/>
    <cellStyle name="Normal 18 2 3 5 8" xfId="12776" xr:uid="{00000000-0005-0000-0000-0000E9310000}"/>
    <cellStyle name="Normal 18 2 3 6" xfId="12777" xr:uid="{00000000-0005-0000-0000-0000EA310000}"/>
    <cellStyle name="Normal 18 2 3 6 2" xfId="12778" xr:uid="{00000000-0005-0000-0000-0000EB310000}"/>
    <cellStyle name="Normal 18 2 3 6 2 2" xfId="12779" xr:uid="{00000000-0005-0000-0000-0000EC310000}"/>
    <cellStyle name="Normal 18 2 3 6 2 2 2" xfId="12780" xr:uid="{00000000-0005-0000-0000-0000ED310000}"/>
    <cellStyle name="Normal 18 2 3 6 2 3" xfId="12781" xr:uid="{00000000-0005-0000-0000-0000EE310000}"/>
    <cellStyle name="Normal 18 2 3 6 3" xfId="12782" xr:uid="{00000000-0005-0000-0000-0000EF310000}"/>
    <cellStyle name="Normal 18 2 3 6 3 2" xfId="12783" xr:uid="{00000000-0005-0000-0000-0000F0310000}"/>
    <cellStyle name="Normal 18 2 3 6 3 2 2" xfId="12784" xr:uid="{00000000-0005-0000-0000-0000F1310000}"/>
    <cellStyle name="Normal 18 2 3 6 3 3" xfId="12785" xr:uid="{00000000-0005-0000-0000-0000F2310000}"/>
    <cellStyle name="Normal 18 2 3 6 4" xfId="12786" xr:uid="{00000000-0005-0000-0000-0000F3310000}"/>
    <cellStyle name="Normal 18 2 3 6 4 2" xfId="12787" xr:uid="{00000000-0005-0000-0000-0000F4310000}"/>
    <cellStyle name="Normal 18 2 3 6 4 2 2" xfId="12788" xr:uid="{00000000-0005-0000-0000-0000F5310000}"/>
    <cellStyle name="Normal 18 2 3 6 4 3" xfId="12789" xr:uid="{00000000-0005-0000-0000-0000F6310000}"/>
    <cellStyle name="Normal 18 2 3 6 5" xfId="12790" xr:uid="{00000000-0005-0000-0000-0000F7310000}"/>
    <cellStyle name="Normal 18 2 3 6 5 2" xfId="12791" xr:uid="{00000000-0005-0000-0000-0000F8310000}"/>
    <cellStyle name="Normal 18 2 3 6 6" xfId="12792" xr:uid="{00000000-0005-0000-0000-0000F9310000}"/>
    <cellStyle name="Normal 18 2 3 6 6 2" xfId="12793" xr:uid="{00000000-0005-0000-0000-0000FA310000}"/>
    <cellStyle name="Normal 18 2 3 6 7" xfId="12794" xr:uid="{00000000-0005-0000-0000-0000FB310000}"/>
    <cellStyle name="Normal 18 2 3 7" xfId="12795" xr:uid="{00000000-0005-0000-0000-0000FC310000}"/>
    <cellStyle name="Normal 18 2 3 7 2" xfId="12796" xr:uid="{00000000-0005-0000-0000-0000FD310000}"/>
    <cellStyle name="Normal 18 2 3 7 2 2" xfId="12797" xr:uid="{00000000-0005-0000-0000-0000FE310000}"/>
    <cellStyle name="Normal 18 2 3 7 2 2 2" xfId="12798" xr:uid="{00000000-0005-0000-0000-0000FF310000}"/>
    <cellStyle name="Normal 18 2 3 7 2 3" xfId="12799" xr:uid="{00000000-0005-0000-0000-000000320000}"/>
    <cellStyle name="Normal 18 2 3 7 3" xfId="12800" xr:uid="{00000000-0005-0000-0000-000001320000}"/>
    <cellStyle name="Normal 18 2 3 7 3 2" xfId="12801" xr:uid="{00000000-0005-0000-0000-000002320000}"/>
    <cellStyle name="Normal 18 2 3 7 3 2 2" xfId="12802" xr:uid="{00000000-0005-0000-0000-000003320000}"/>
    <cellStyle name="Normal 18 2 3 7 3 3" xfId="12803" xr:uid="{00000000-0005-0000-0000-000004320000}"/>
    <cellStyle name="Normal 18 2 3 7 4" xfId="12804" xr:uid="{00000000-0005-0000-0000-000005320000}"/>
    <cellStyle name="Normal 18 2 3 7 4 2" xfId="12805" xr:uid="{00000000-0005-0000-0000-000006320000}"/>
    <cellStyle name="Normal 18 2 3 7 4 2 2" xfId="12806" xr:uid="{00000000-0005-0000-0000-000007320000}"/>
    <cellStyle name="Normal 18 2 3 7 4 3" xfId="12807" xr:uid="{00000000-0005-0000-0000-000008320000}"/>
    <cellStyle name="Normal 18 2 3 7 5" xfId="12808" xr:uid="{00000000-0005-0000-0000-000009320000}"/>
    <cellStyle name="Normal 18 2 3 7 5 2" xfId="12809" xr:uid="{00000000-0005-0000-0000-00000A320000}"/>
    <cellStyle name="Normal 18 2 3 7 6" xfId="12810" xr:uid="{00000000-0005-0000-0000-00000B320000}"/>
    <cellStyle name="Normal 18 2 3 7 6 2" xfId="12811" xr:uid="{00000000-0005-0000-0000-00000C320000}"/>
    <cellStyle name="Normal 18 2 3 7 7" xfId="12812" xr:uid="{00000000-0005-0000-0000-00000D320000}"/>
    <cellStyle name="Normal 18 2 3 8" xfId="12813" xr:uid="{00000000-0005-0000-0000-00000E320000}"/>
    <cellStyle name="Normal 18 2 3 8 2" xfId="12814" xr:uid="{00000000-0005-0000-0000-00000F320000}"/>
    <cellStyle name="Normal 18 2 3 8 2 2" xfId="12815" xr:uid="{00000000-0005-0000-0000-000010320000}"/>
    <cellStyle name="Normal 18 2 3 8 3" xfId="12816" xr:uid="{00000000-0005-0000-0000-000011320000}"/>
    <cellStyle name="Normal 18 2 3 9" xfId="12817" xr:uid="{00000000-0005-0000-0000-000012320000}"/>
    <cellStyle name="Normal 18 2 3 9 2" xfId="12818" xr:uid="{00000000-0005-0000-0000-000013320000}"/>
    <cellStyle name="Normal 18 2 3 9 2 2" xfId="12819" xr:uid="{00000000-0005-0000-0000-000014320000}"/>
    <cellStyle name="Normal 18 2 3 9 3" xfId="12820" xr:uid="{00000000-0005-0000-0000-000015320000}"/>
    <cellStyle name="Normal 18 2 3_Confidential Information" xfId="12821" xr:uid="{00000000-0005-0000-0000-000016320000}"/>
    <cellStyle name="Normal 18 2 4" xfId="12822" xr:uid="{00000000-0005-0000-0000-000017320000}"/>
    <cellStyle name="Normal 18 2 4 10" xfId="12823" xr:uid="{00000000-0005-0000-0000-000018320000}"/>
    <cellStyle name="Normal 18 2 4 10 2" xfId="12824" xr:uid="{00000000-0005-0000-0000-000019320000}"/>
    <cellStyle name="Normal 18 2 4 11" xfId="12825" xr:uid="{00000000-0005-0000-0000-00001A320000}"/>
    <cellStyle name="Normal 18 2 4 2" xfId="12826" xr:uid="{00000000-0005-0000-0000-00001B320000}"/>
    <cellStyle name="Normal 18 2 4 2 2" xfId="12827" xr:uid="{00000000-0005-0000-0000-00001C320000}"/>
    <cellStyle name="Normal 18 2 4 2 2 2" xfId="12828" xr:uid="{00000000-0005-0000-0000-00001D320000}"/>
    <cellStyle name="Normal 18 2 4 2 2 2 2" xfId="12829" xr:uid="{00000000-0005-0000-0000-00001E320000}"/>
    <cellStyle name="Normal 18 2 4 2 2 2 2 2" xfId="12830" xr:uid="{00000000-0005-0000-0000-00001F320000}"/>
    <cellStyle name="Normal 18 2 4 2 2 2 3" xfId="12831" xr:uid="{00000000-0005-0000-0000-000020320000}"/>
    <cellStyle name="Normal 18 2 4 2 2 3" xfId="12832" xr:uid="{00000000-0005-0000-0000-000021320000}"/>
    <cellStyle name="Normal 18 2 4 2 2 3 2" xfId="12833" xr:uid="{00000000-0005-0000-0000-000022320000}"/>
    <cellStyle name="Normal 18 2 4 2 2 3 2 2" xfId="12834" xr:uid="{00000000-0005-0000-0000-000023320000}"/>
    <cellStyle name="Normal 18 2 4 2 2 3 3" xfId="12835" xr:uid="{00000000-0005-0000-0000-000024320000}"/>
    <cellStyle name="Normal 18 2 4 2 2 4" xfId="12836" xr:uid="{00000000-0005-0000-0000-000025320000}"/>
    <cellStyle name="Normal 18 2 4 2 2 4 2" xfId="12837" xr:uid="{00000000-0005-0000-0000-000026320000}"/>
    <cellStyle name="Normal 18 2 4 2 2 4 2 2" xfId="12838" xr:uid="{00000000-0005-0000-0000-000027320000}"/>
    <cellStyle name="Normal 18 2 4 2 2 4 3" xfId="12839" xr:uid="{00000000-0005-0000-0000-000028320000}"/>
    <cellStyle name="Normal 18 2 4 2 2 5" xfId="12840" xr:uid="{00000000-0005-0000-0000-000029320000}"/>
    <cellStyle name="Normal 18 2 4 2 2 5 2" xfId="12841" xr:uid="{00000000-0005-0000-0000-00002A320000}"/>
    <cellStyle name="Normal 18 2 4 2 2 6" xfId="12842" xr:uid="{00000000-0005-0000-0000-00002B320000}"/>
    <cellStyle name="Normal 18 2 4 2 2 6 2" xfId="12843" xr:uid="{00000000-0005-0000-0000-00002C320000}"/>
    <cellStyle name="Normal 18 2 4 2 2 7" xfId="12844" xr:uid="{00000000-0005-0000-0000-00002D320000}"/>
    <cellStyle name="Normal 18 2 4 2 3" xfId="12845" xr:uid="{00000000-0005-0000-0000-00002E320000}"/>
    <cellStyle name="Normal 18 2 4 2 3 2" xfId="12846" xr:uid="{00000000-0005-0000-0000-00002F320000}"/>
    <cellStyle name="Normal 18 2 4 2 3 2 2" xfId="12847" xr:uid="{00000000-0005-0000-0000-000030320000}"/>
    <cellStyle name="Normal 18 2 4 2 3 2 2 2" xfId="12848" xr:uid="{00000000-0005-0000-0000-000031320000}"/>
    <cellStyle name="Normal 18 2 4 2 3 2 3" xfId="12849" xr:uid="{00000000-0005-0000-0000-000032320000}"/>
    <cellStyle name="Normal 18 2 4 2 3 3" xfId="12850" xr:uid="{00000000-0005-0000-0000-000033320000}"/>
    <cellStyle name="Normal 18 2 4 2 3 3 2" xfId="12851" xr:uid="{00000000-0005-0000-0000-000034320000}"/>
    <cellStyle name="Normal 18 2 4 2 3 3 2 2" xfId="12852" xr:uid="{00000000-0005-0000-0000-000035320000}"/>
    <cellStyle name="Normal 18 2 4 2 3 3 3" xfId="12853" xr:uid="{00000000-0005-0000-0000-000036320000}"/>
    <cellStyle name="Normal 18 2 4 2 3 4" xfId="12854" xr:uid="{00000000-0005-0000-0000-000037320000}"/>
    <cellStyle name="Normal 18 2 4 2 3 4 2" xfId="12855" xr:uid="{00000000-0005-0000-0000-000038320000}"/>
    <cellStyle name="Normal 18 2 4 2 3 4 2 2" xfId="12856" xr:uid="{00000000-0005-0000-0000-000039320000}"/>
    <cellStyle name="Normal 18 2 4 2 3 4 3" xfId="12857" xr:uid="{00000000-0005-0000-0000-00003A320000}"/>
    <cellStyle name="Normal 18 2 4 2 3 5" xfId="12858" xr:uid="{00000000-0005-0000-0000-00003B320000}"/>
    <cellStyle name="Normal 18 2 4 2 3 5 2" xfId="12859" xr:uid="{00000000-0005-0000-0000-00003C320000}"/>
    <cellStyle name="Normal 18 2 4 2 3 6" xfId="12860" xr:uid="{00000000-0005-0000-0000-00003D320000}"/>
    <cellStyle name="Normal 18 2 4 2 3 6 2" xfId="12861" xr:uid="{00000000-0005-0000-0000-00003E320000}"/>
    <cellStyle name="Normal 18 2 4 2 3 7" xfId="12862" xr:uid="{00000000-0005-0000-0000-00003F320000}"/>
    <cellStyle name="Normal 18 2 4 2 4" xfId="12863" xr:uid="{00000000-0005-0000-0000-000040320000}"/>
    <cellStyle name="Normal 18 2 4 2 4 2" xfId="12864" xr:uid="{00000000-0005-0000-0000-000041320000}"/>
    <cellStyle name="Normal 18 2 4 2 4 2 2" xfId="12865" xr:uid="{00000000-0005-0000-0000-000042320000}"/>
    <cellStyle name="Normal 18 2 4 2 4 3" xfId="12866" xr:uid="{00000000-0005-0000-0000-000043320000}"/>
    <cellStyle name="Normal 18 2 4 2 5" xfId="12867" xr:uid="{00000000-0005-0000-0000-000044320000}"/>
    <cellStyle name="Normal 18 2 4 2 5 2" xfId="12868" xr:uid="{00000000-0005-0000-0000-000045320000}"/>
    <cellStyle name="Normal 18 2 4 2 5 2 2" xfId="12869" xr:uid="{00000000-0005-0000-0000-000046320000}"/>
    <cellStyle name="Normal 18 2 4 2 5 3" xfId="12870" xr:uid="{00000000-0005-0000-0000-000047320000}"/>
    <cellStyle name="Normal 18 2 4 2 6" xfId="12871" xr:uid="{00000000-0005-0000-0000-000048320000}"/>
    <cellStyle name="Normal 18 2 4 2 6 2" xfId="12872" xr:uid="{00000000-0005-0000-0000-000049320000}"/>
    <cellStyle name="Normal 18 2 4 2 6 2 2" xfId="12873" xr:uid="{00000000-0005-0000-0000-00004A320000}"/>
    <cellStyle name="Normal 18 2 4 2 6 3" xfId="12874" xr:uid="{00000000-0005-0000-0000-00004B320000}"/>
    <cellStyle name="Normal 18 2 4 2 7" xfId="12875" xr:uid="{00000000-0005-0000-0000-00004C320000}"/>
    <cellStyle name="Normal 18 2 4 2 7 2" xfId="12876" xr:uid="{00000000-0005-0000-0000-00004D320000}"/>
    <cellStyle name="Normal 18 2 4 2 8" xfId="12877" xr:uid="{00000000-0005-0000-0000-00004E320000}"/>
    <cellStyle name="Normal 18 2 4 2 8 2" xfId="12878" xr:uid="{00000000-0005-0000-0000-00004F320000}"/>
    <cellStyle name="Normal 18 2 4 2 9" xfId="12879" xr:uid="{00000000-0005-0000-0000-000050320000}"/>
    <cellStyle name="Normal 18 2 4 3" xfId="12880" xr:uid="{00000000-0005-0000-0000-000051320000}"/>
    <cellStyle name="Normal 18 2 4 3 2" xfId="12881" xr:uid="{00000000-0005-0000-0000-000052320000}"/>
    <cellStyle name="Normal 18 2 4 3 2 2" xfId="12882" xr:uid="{00000000-0005-0000-0000-000053320000}"/>
    <cellStyle name="Normal 18 2 4 3 2 2 2" xfId="12883" xr:uid="{00000000-0005-0000-0000-000054320000}"/>
    <cellStyle name="Normal 18 2 4 3 2 2 2 2" xfId="12884" xr:uid="{00000000-0005-0000-0000-000055320000}"/>
    <cellStyle name="Normal 18 2 4 3 2 2 3" xfId="12885" xr:uid="{00000000-0005-0000-0000-000056320000}"/>
    <cellStyle name="Normal 18 2 4 3 2 3" xfId="12886" xr:uid="{00000000-0005-0000-0000-000057320000}"/>
    <cellStyle name="Normal 18 2 4 3 2 3 2" xfId="12887" xr:uid="{00000000-0005-0000-0000-000058320000}"/>
    <cellStyle name="Normal 18 2 4 3 2 3 2 2" xfId="12888" xr:uid="{00000000-0005-0000-0000-000059320000}"/>
    <cellStyle name="Normal 18 2 4 3 2 3 3" xfId="12889" xr:uid="{00000000-0005-0000-0000-00005A320000}"/>
    <cellStyle name="Normal 18 2 4 3 2 4" xfId="12890" xr:uid="{00000000-0005-0000-0000-00005B320000}"/>
    <cellStyle name="Normal 18 2 4 3 2 4 2" xfId="12891" xr:uid="{00000000-0005-0000-0000-00005C320000}"/>
    <cellStyle name="Normal 18 2 4 3 2 4 2 2" xfId="12892" xr:uid="{00000000-0005-0000-0000-00005D320000}"/>
    <cellStyle name="Normal 18 2 4 3 2 4 3" xfId="12893" xr:uid="{00000000-0005-0000-0000-00005E320000}"/>
    <cellStyle name="Normal 18 2 4 3 2 5" xfId="12894" xr:uid="{00000000-0005-0000-0000-00005F320000}"/>
    <cellStyle name="Normal 18 2 4 3 2 5 2" xfId="12895" xr:uid="{00000000-0005-0000-0000-000060320000}"/>
    <cellStyle name="Normal 18 2 4 3 2 6" xfId="12896" xr:uid="{00000000-0005-0000-0000-000061320000}"/>
    <cellStyle name="Normal 18 2 4 3 2 6 2" xfId="12897" xr:uid="{00000000-0005-0000-0000-000062320000}"/>
    <cellStyle name="Normal 18 2 4 3 2 7" xfId="12898" xr:uid="{00000000-0005-0000-0000-000063320000}"/>
    <cellStyle name="Normal 18 2 4 3 3" xfId="12899" xr:uid="{00000000-0005-0000-0000-000064320000}"/>
    <cellStyle name="Normal 18 2 4 3 3 2" xfId="12900" xr:uid="{00000000-0005-0000-0000-000065320000}"/>
    <cellStyle name="Normal 18 2 4 3 3 2 2" xfId="12901" xr:uid="{00000000-0005-0000-0000-000066320000}"/>
    <cellStyle name="Normal 18 2 4 3 3 3" xfId="12902" xr:uid="{00000000-0005-0000-0000-000067320000}"/>
    <cellStyle name="Normal 18 2 4 3 4" xfId="12903" xr:uid="{00000000-0005-0000-0000-000068320000}"/>
    <cellStyle name="Normal 18 2 4 3 4 2" xfId="12904" xr:uid="{00000000-0005-0000-0000-000069320000}"/>
    <cellStyle name="Normal 18 2 4 3 4 2 2" xfId="12905" xr:uid="{00000000-0005-0000-0000-00006A320000}"/>
    <cellStyle name="Normal 18 2 4 3 4 3" xfId="12906" xr:uid="{00000000-0005-0000-0000-00006B320000}"/>
    <cellStyle name="Normal 18 2 4 3 5" xfId="12907" xr:uid="{00000000-0005-0000-0000-00006C320000}"/>
    <cellStyle name="Normal 18 2 4 3 5 2" xfId="12908" xr:uid="{00000000-0005-0000-0000-00006D320000}"/>
    <cellStyle name="Normal 18 2 4 3 5 2 2" xfId="12909" xr:uid="{00000000-0005-0000-0000-00006E320000}"/>
    <cellStyle name="Normal 18 2 4 3 5 3" xfId="12910" xr:uid="{00000000-0005-0000-0000-00006F320000}"/>
    <cellStyle name="Normal 18 2 4 3 6" xfId="12911" xr:uid="{00000000-0005-0000-0000-000070320000}"/>
    <cellStyle name="Normal 18 2 4 3 6 2" xfId="12912" xr:uid="{00000000-0005-0000-0000-000071320000}"/>
    <cellStyle name="Normal 18 2 4 3 7" xfId="12913" xr:uid="{00000000-0005-0000-0000-000072320000}"/>
    <cellStyle name="Normal 18 2 4 3 7 2" xfId="12914" xr:uid="{00000000-0005-0000-0000-000073320000}"/>
    <cellStyle name="Normal 18 2 4 3 8" xfId="12915" xr:uid="{00000000-0005-0000-0000-000074320000}"/>
    <cellStyle name="Normal 18 2 4 4" xfId="12916" xr:uid="{00000000-0005-0000-0000-000075320000}"/>
    <cellStyle name="Normal 18 2 4 4 2" xfId="12917" xr:uid="{00000000-0005-0000-0000-000076320000}"/>
    <cellStyle name="Normal 18 2 4 4 2 2" xfId="12918" xr:uid="{00000000-0005-0000-0000-000077320000}"/>
    <cellStyle name="Normal 18 2 4 4 2 2 2" xfId="12919" xr:uid="{00000000-0005-0000-0000-000078320000}"/>
    <cellStyle name="Normal 18 2 4 4 2 3" xfId="12920" xr:uid="{00000000-0005-0000-0000-000079320000}"/>
    <cellStyle name="Normal 18 2 4 4 3" xfId="12921" xr:uid="{00000000-0005-0000-0000-00007A320000}"/>
    <cellStyle name="Normal 18 2 4 4 3 2" xfId="12922" xr:uid="{00000000-0005-0000-0000-00007B320000}"/>
    <cellStyle name="Normal 18 2 4 4 3 2 2" xfId="12923" xr:uid="{00000000-0005-0000-0000-00007C320000}"/>
    <cellStyle name="Normal 18 2 4 4 3 3" xfId="12924" xr:uid="{00000000-0005-0000-0000-00007D320000}"/>
    <cellStyle name="Normal 18 2 4 4 4" xfId="12925" xr:uid="{00000000-0005-0000-0000-00007E320000}"/>
    <cellStyle name="Normal 18 2 4 4 4 2" xfId="12926" xr:uid="{00000000-0005-0000-0000-00007F320000}"/>
    <cellStyle name="Normal 18 2 4 4 4 2 2" xfId="12927" xr:uid="{00000000-0005-0000-0000-000080320000}"/>
    <cellStyle name="Normal 18 2 4 4 4 3" xfId="12928" xr:uid="{00000000-0005-0000-0000-000081320000}"/>
    <cellStyle name="Normal 18 2 4 4 5" xfId="12929" xr:uid="{00000000-0005-0000-0000-000082320000}"/>
    <cellStyle name="Normal 18 2 4 4 5 2" xfId="12930" xr:uid="{00000000-0005-0000-0000-000083320000}"/>
    <cellStyle name="Normal 18 2 4 4 6" xfId="12931" xr:uid="{00000000-0005-0000-0000-000084320000}"/>
    <cellStyle name="Normal 18 2 4 4 6 2" xfId="12932" xr:uid="{00000000-0005-0000-0000-000085320000}"/>
    <cellStyle name="Normal 18 2 4 4 7" xfId="12933" xr:uid="{00000000-0005-0000-0000-000086320000}"/>
    <cellStyle name="Normal 18 2 4 5" xfId="12934" xr:uid="{00000000-0005-0000-0000-000087320000}"/>
    <cellStyle name="Normal 18 2 4 5 2" xfId="12935" xr:uid="{00000000-0005-0000-0000-000088320000}"/>
    <cellStyle name="Normal 18 2 4 5 2 2" xfId="12936" xr:uid="{00000000-0005-0000-0000-000089320000}"/>
    <cellStyle name="Normal 18 2 4 5 2 2 2" xfId="12937" xr:uid="{00000000-0005-0000-0000-00008A320000}"/>
    <cellStyle name="Normal 18 2 4 5 2 3" xfId="12938" xr:uid="{00000000-0005-0000-0000-00008B320000}"/>
    <cellStyle name="Normal 18 2 4 5 3" xfId="12939" xr:uid="{00000000-0005-0000-0000-00008C320000}"/>
    <cellStyle name="Normal 18 2 4 5 3 2" xfId="12940" xr:uid="{00000000-0005-0000-0000-00008D320000}"/>
    <cellStyle name="Normal 18 2 4 5 3 2 2" xfId="12941" xr:uid="{00000000-0005-0000-0000-00008E320000}"/>
    <cellStyle name="Normal 18 2 4 5 3 3" xfId="12942" xr:uid="{00000000-0005-0000-0000-00008F320000}"/>
    <cellStyle name="Normal 18 2 4 5 4" xfId="12943" xr:uid="{00000000-0005-0000-0000-000090320000}"/>
    <cellStyle name="Normal 18 2 4 5 4 2" xfId="12944" xr:uid="{00000000-0005-0000-0000-000091320000}"/>
    <cellStyle name="Normal 18 2 4 5 4 2 2" xfId="12945" xr:uid="{00000000-0005-0000-0000-000092320000}"/>
    <cellStyle name="Normal 18 2 4 5 4 3" xfId="12946" xr:uid="{00000000-0005-0000-0000-000093320000}"/>
    <cellStyle name="Normal 18 2 4 5 5" xfId="12947" xr:uid="{00000000-0005-0000-0000-000094320000}"/>
    <cellStyle name="Normal 18 2 4 5 5 2" xfId="12948" xr:uid="{00000000-0005-0000-0000-000095320000}"/>
    <cellStyle name="Normal 18 2 4 5 6" xfId="12949" xr:uid="{00000000-0005-0000-0000-000096320000}"/>
    <cellStyle name="Normal 18 2 4 5 6 2" xfId="12950" xr:uid="{00000000-0005-0000-0000-000097320000}"/>
    <cellStyle name="Normal 18 2 4 5 7" xfId="12951" xr:uid="{00000000-0005-0000-0000-000098320000}"/>
    <cellStyle name="Normal 18 2 4 6" xfId="12952" xr:uid="{00000000-0005-0000-0000-000099320000}"/>
    <cellStyle name="Normal 18 2 4 6 2" xfId="12953" xr:uid="{00000000-0005-0000-0000-00009A320000}"/>
    <cellStyle name="Normal 18 2 4 6 2 2" xfId="12954" xr:uid="{00000000-0005-0000-0000-00009B320000}"/>
    <cellStyle name="Normal 18 2 4 6 3" xfId="12955" xr:uid="{00000000-0005-0000-0000-00009C320000}"/>
    <cellStyle name="Normal 18 2 4 7" xfId="12956" xr:uid="{00000000-0005-0000-0000-00009D320000}"/>
    <cellStyle name="Normal 18 2 4 7 2" xfId="12957" xr:uid="{00000000-0005-0000-0000-00009E320000}"/>
    <cellStyle name="Normal 18 2 4 7 2 2" xfId="12958" xr:uid="{00000000-0005-0000-0000-00009F320000}"/>
    <cellStyle name="Normal 18 2 4 7 3" xfId="12959" xr:uid="{00000000-0005-0000-0000-0000A0320000}"/>
    <cellStyle name="Normal 18 2 4 8" xfId="12960" xr:uid="{00000000-0005-0000-0000-0000A1320000}"/>
    <cellStyle name="Normal 18 2 4 8 2" xfId="12961" xr:uid="{00000000-0005-0000-0000-0000A2320000}"/>
    <cellStyle name="Normal 18 2 4 8 2 2" xfId="12962" xr:uid="{00000000-0005-0000-0000-0000A3320000}"/>
    <cellStyle name="Normal 18 2 4 8 3" xfId="12963" xr:uid="{00000000-0005-0000-0000-0000A4320000}"/>
    <cellStyle name="Normal 18 2 4 9" xfId="12964" xr:uid="{00000000-0005-0000-0000-0000A5320000}"/>
    <cellStyle name="Normal 18 2 4 9 2" xfId="12965" xr:uid="{00000000-0005-0000-0000-0000A6320000}"/>
    <cellStyle name="Normal 18 2 5" xfId="12966" xr:uid="{00000000-0005-0000-0000-0000A7320000}"/>
    <cellStyle name="Normal 18 2 5 10" xfId="12967" xr:uid="{00000000-0005-0000-0000-0000A8320000}"/>
    <cellStyle name="Normal 18 2 5 10 2" xfId="12968" xr:uid="{00000000-0005-0000-0000-0000A9320000}"/>
    <cellStyle name="Normal 18 2 5 11" xfId="12969" xr:uid="{00000000-0005-0000-0000-0000AA320000}"/>
    <cellStyle name="Normal 18 2 5 2" xfId="12970" xr:uid="{00000000-0005-0000-0000-0000AB320000}"/>
    <cellStyle name="Normal 18 2 5 2 2" xfId="12971" xr:uid="{00000000-0005-0000-0000-0000AC320000}"/>
    <cellStyle name="Normal 18 2 5 2 2 2" xfId="12972" xr:uid="{00000000-0005-0000-0000-0000AD320000}"/>
    <cellStyle name="Normal 18 2 5 2 2 2 2" xfId="12973" xr:uid="{00000000-0005-0000-0000-0000AE320000}"/>
    <cellStyle name="Normal 18 2 5 2 2 2 2 2" xfId="12974" xr:uid="{00000000-0005-0000-0000-0000AF320000}"/>
    <cellStyle name="Normal 18 2 5 2 2 2 3" xfId="12975" xr:uid="{00000000-0005-0000-0000-0000B0320000}"/>
    <cellStyle name="Normal 18 2 5 2 2 3" xfId="12976" xr:uid="{00000000-0005-0000-0000-0000B1320000}"/>
    <cellStyle name="Normal 18 2 5 2 2 3 2" xfId="12977" xr:uid="{00000000-0005-0000-0000-0000B2320000}"/>
    <cellStyle name="Normal 18 2 5 2 2 3 2 2" xfId="12978" xr:uid="{00000000-0005-0000-0000-0000B3320000}"/>
    <cellStyle name="Normal 18 2 5 2 2 3 3" xfId="12979" xr:uid="{00000000-0005-0000-0000-0000B4320000}"/>
    <cellStyle name="Normal 18 2 5 2 2 4" xfId="12980" xr:uid="{00000000-0005-0000-0000-0000B5320000}"/>
    <cellStyle name="Normal 18 2 5 2 2 4 2" xfId="12981" xr:uid="{00000000-0005-0000-0000-0000B6320000}"/>
    <cellStyle name="Normal 18 2 5 2 2 4 2 2" xfId="12982" xr:uid="{00000000-0005-0000-0000-0000B7320000}"/>
    <cellStyle name="Normal 18 2 5 2 2 4 3" xfId="12983" xr:uid="{00000000-0005-0000-0000-0000B8320000}"/>
    <cellStyle name="Normal 18 2 5 2 2 5" xfId="12984" xr:uid="{00000000-0005-0000-0000-0000B9320000}"/>
    <cellStyle name="Normal 18 2 5 2 2 5 2" xfId="12985" xr:uid="{00000000-0005-0000-0000-0000BA320000}"/>
    <cellStyle name="Normal 18 2 5 2 2 6" xfId="12986" xr:uid="{00000000-0005-0000-0000-0000BB320000}"/>
    <cellStyle name="Normal 18 2 5 2 2 6 2" xfId="12987" xr:uid="{00000000-0005-0000-0000-0000BC320000}"/>
    <cellStyle name="Normal 18 2 5 2 2 7" xfId="12988" xr:uid="{00000000-0005-0000-0000-0000BD320000}"/>
    <cellStyle name="Normal 18 2 5 2 3" xfId="12989" xr:uid="{00000000-0005-0000-0000-0000BE320000}"/>
    <cellStyle name="Normal 18 2 5 2 3 2" xfId="12990" xr:uid="{00000000-0005-0000-0000-0000BF320000}"/>
    <cellStyle name="Normal 18 2 5 2 3 2 2" xfId="12991" xr:uid="{00000000-0005-0000-0000-0000C0320000}"/>
    <cellStyle name="Normal 18 2 5 2 3 2 2 2" xfId="12992" xr:uid="{00000000-0005-0000-0000-0000C1320000}"/>
    <cellStyle name="Normal 18 2 5 2 3 2 3" xfId="12993" xr:uid="{00000000-0005-0000-0000-0000C2320000}"/>
    <cellStyle name="Normal 18 2 5 2 3 3" xfId="12994" xr:uid="{00000000-0005-0000-0000-0000C3320000}"/>
    <cellStyle name="Normal 18 2 5 2 3 3 2" xfId="12995" xr:uid="{00000000-0005-0000-0000-0000C4320000}"/>
    <cellStyle name="Normal 18 2 5 2 3 3 2 2" xfId="12996" xr:uid="{00000000-0005-0000-0000-0000C5320000}"/>
    <cellStyle name="Normal 18 2 5 2 3 3 3" xfId="12997" xr:uid="{00000000-0005-0000-0000-0000C6320000}"/>
    <cellStyle name="Normal 18 2 5 2 3 4" xfId="12998" xr:uid="{00000000-0005-0000-0000-0000C7320000}"/>
    <cellStyle name="Normal 18 2 5 2 3 4 2" xfId="12999" xr:uid="{00000000-0005-0000-0000-0000C8320000}"/>
    <cellStyle name="Normal 18 2 5 2 3 4 2 2" xfId="13000" xr:uid="{00000000-0005-0000-0000-0000C9320000}"/>
    <cellStyle name="Normal 18 2 5 2 3 4 3" xfId="13001" xr:uid="{00000000-0005-0000-0000-0000CA320000}"/>
    <cellStyle name="Normal 18 2 5 2 3 5" xfId="13002" xr:uid="{00000000-0005-0000-0000-0000CB320000}"/>
    <cellStyle name="Normal 18 2 5 2 3 5 2" xfId="13003" xr:uid="{00000000-0005-0000-0000-0000CC320000}"/>
    <cellStyle name="Normal 18 2 5 2 3 6" xfId="13004" xr:uid="{00000000-0005-0000-0000-0000CD320000}"/>
    <cellStyle name="Normal 18 2 5 2 3 6 2" xfId="13005" xr:uid="{00000000-0005-0000-0000-0000CE320000}"/>
    <cellStyle name="Normal 18 2 5 2 3 7" xfId="13006" xr:uid="{00000000-0005-0000-0000-0000CF320000}"/>
    <cellStyle name="Normal 18 2 5 2 4" xfId="13007" xr:uid="{00000000-0005-0000-0000-0000D0320000}"/>
    <cellStyle name="Normal 18 2 5 2 4 2" xfId="13008" xr:uid="{00000000-0005-0000-0000-0000D1320000}"/>
    <cellStyle name="Normal 18 2 5 2 4 2 2" xfId="13009" xr:uid="{00000000-0005-0000-0000-0000D2320000}"/>
    <cellStyle name="Normal 18 2 5 2 4 3" xfId="13010" xr:uid="{00000000-0005-0000-0000-0000D3320000}"/>
    <cellStyle name="Normal 18 2 5 2 5" xfId="13011" xr:uid="{00000000-0005-0000-0000-0000D4320000}"/>
    <cellStyle name="Normal 18 2 5 2 5 2" xfId="13012" xr:uid="{00000000-0005-0000-0000-0000D5320000}"/>
    <cellStyle name="Normal 18 2 5 2 5 2 2" xfId="13013" xr:uid="{00000000-0005-0000-0000-0000D6320000}"/>
    <cellStyle name="Normal 18 2 5 2 5 3" xfId="13014" xr:uid="{00000000-0005-0000-0000-0000D7320000}"/>
    <cellStyle name="Normal 18 2 5 2 6" xfId="13015" xr:uid="{00000000-0005-0000-0000-0000D8320000}"/>
    <cellStyle name="Normal 18 2 5 2 6 2" xfId="13016" xr:uid="{00000000-0005-0000-0000-0000D9320000}"/>
    <cellStyle name="Normal 18 2 5 2 6 2 2" xfId="13017" xr:uid="{00000000-0005-0000-0000-0000DA320000}"/>
    <cellStyle name="Normal 18 2 5 2 6 3" xfId="13018" xr:uid="{00000000-0005-0000-0000-0000DB320000}"/>
    <cellStyle name="Normal 18 2 5 2 7" xfId="13019" xr:uid="{00000000-0005-0000-0000-0000DC320000}"/>
    <cellStyle name="Normal 18 2 5 2 7 2" xfId="13020" xr:uid="{00000000-0005-0000-0000-0000DD320000}"/>
    <cellStyle name="Normal 18 2 5 2 8" xfId="13021" xr:uid="{00000000-0005-0000-0000-0000DE320000}"/>
    <cellStyle name="Normal 18 2 5 2 8 2" xfId="13022" xr:uid="{00000000-0005-0000-0000-0000DF320000}"/>
    <cellStyle name="Normal 18 2 5 2 9" xfId="13023" xr:uid="{00000000-0005-0000-0000-0000E0320000}"/>
    <cellStyle name="Normal 18 2 5 3" xfId="13024" xr:uid="{00000000-0005-0000-0000-0000E1320000}"/>
    <cellStyle name="Normal 18 2 5 3 2" xfId="13025" xr:uid="{00000000-0005-0000-0000-0000E2320000}"/>
    <cellStyle name="Normal 18 2 5 3 2 2" xfId="13026" xr:uid="{00000000-0005-0000-0000-0000E3320000}"/>
    <cellStyle name="Normal 18 2 5 3 2 2 2" xfId="13027" xr:uid="{00000000-0005-0000-0000-0000E4320000}"/>
    <cellStyle name="Normal 18 2 5 3 2 2 2 2" xfId="13028" xr:uid="{00000000-0005-0000-0000-0000E5320000}"/>
    <cellStyle name="Normal 18 2 5 3 2 2 3" xfId="13029" xr:uid="{00000000-0005-0000-0000-0000E6320000}"/>
    <cellStyle name="Normal 18 2 5 3 2 3" xfId="13030" xr:uid="{00000000-0005-0000-0000-0000E7320000}"/>
    <cellStyle name="Normal 18 2 5 3 2 3 2" xfId="13031" xr:uid="{00000000-0005-0000-0000-0000E8320000}"/>
    <cellStyle name="Normal 18 2 5 3 2 3 2 2" xfId="13032" xr:uid="{00000000-0005-0000-0000-0000E9320000}"/>
    <cellStyle name="Normal 18 2 5 3 2 3 3" xfId="13033" xr:uid="{00000000-0005-0000-0000-0000EA320000}"/>
    <cellStyle name="Normal 18 2 5 3 2 4" xfId="13034" xr:uid="{00000000-0005-0000-0000-0000EB320000}"/>
    <cellStyle name="Normal 18 2 5 3 2 4 2" xfId="13035" xr:uid="{00000000-0005-0000-0000-0000EC320000}"/>
    <cellStyle name="Normal 18 2 5 3 2 4 2 2" xfId="13036" xr:uid="{00000000-0005-0000-0000-0000ED320000}"/>
    <cellStyle name="Normal 18 2 5 3 2 4 3" xfId="13037" xr:uid="{00000000-0005-0000-0000-0000EE320000}"/>
    <cellStyle name="Normal 18 2 5 3 2 5" xfId="13038" xr:uid="{00000000-0005-0000-0000-0000EF320000}"/>
    <cellStyle name="Normal 18 2 5 3 2 5 2" xfId="13039" xr:uid="{00000000-0005-0000-0000-0000F0320000}"/>
    <cellStyle name="Normal 18 2 5 3 2 6" xfId="13040" xr:uid="{00000000-0005-0000-0000-0000F1320000}"/>
    <cellStyle name="Normal 18 2 5 3 2 6 2" xfId="13041" xr:uid="{00000000-0005-0000-0000-0000F2320000}"/>
    <cellStyle name="Normal 18 2 5 3 2 7" xfId="13042" xr:uid="{00000000-0005-0000-0000-0000F3320000}"/>
    <cellStyle name="Normal 18 2 5 3 3" xfId="13043" xr:uid="{00000000-0005-0000-0000-0000F4320000}"/>
    <cellStyle name="Normal 18 2 5 3 3 2" xfId="13044" xr:uid="{00000000-0005-0000-0000-0000F5320000}"/>
    <cellStyle name="Normal 18 2 5 3 3 2 2" xfId="13045" xr:uid="{00000000-0005-0000-0000-0000F6320000}"/>
    <cellStyle name="Normal 18 2 5 3 3 3" xfId="13046" xr:uid="{00000000-0005-0000-0000-0000F7320000}"/>
    <cellStyle name="Normal 18 2 5 3 4" xfId="13047" xr:uid="{00000000-0005-0000-0000-0000F8320000}"/>
    <cellStyle name="Normal 18 2 5 3 4 2" xfId="13048" xr:uid="{00000000-0005-0000-0000-0000F9320000}"/>
    <cellStyle name="Normal 18 2 5 3 4 2 2" xfId="13049" xr:uid="{00000000-0005-0000-0000-0000FA320000}"/>
    <cellStyle name="Normal 18 2 5 3 4 3" xfId="13050" xr:uid="{00000000-0005-0000-0000-0000FB320000}"/>
    <cellStyle name="Normal 18 2 5 3 5" xfId="13051" xr:uid="{00000000-0005-0000-0000-0000FC320000}"/>
    <cellStyle name="Normal 18 2 5 3 5 2" xfId="13052" xr:uid="{00000000-0005-0000-0000-0000FD320000}"/>
    <cellStyle name="Normal 18 2 5 3 5 2 2" xfId="13053" xr:uid="{00000000-0005-0000-0000-0000FE320000}"/>
    <cellStyle name="Normal 18 2 5 3 5 3" xfId="13054" xr:uid="{00000000-0005-0000-0000-0000FF320000}"/>
    <cellStyle name="Normal 18 2 5 3 6" xfId="13055" xr:uid="{00000000-0005-0000-0000-000000330000}"/>
    <cellStyle name="Normal 18 2 5 3 6 2" xfId="13056" xr:uid="{00000000-0005-0000-0000-000001330000}"/>
    <cellStyle name="Normal 18 2 5 3 7" xfId="13057" xr:uid="{00000000-0005-0000-0000-000002330000}"/>
    <cellStyle name="Normal 18 2 5 3 7 2" xfId="13058" xr:uid="{00000000-0005-0000-0000-000003330000}"/>
    <cellStyle name="Normal 18 2 5 3 8" xfId="13059" xr:uid="{00000000-0005-0000-0000-000004330000}"/>
    <cellStyle name="Normal 18 2 5 4" xfId="13060" xr:uid="{00000000-0005-0000-0000-000005330000}"/>
    <cellStyle name="Normal 18 2 5 4 2" xfId="13061" xr:uid="{00000000-0005-0000-0000-000006330000}"/>
    <cellStyle name="Normal 18 2 5 4 2 2" xfId="13062" xr:uid="{00000000-0005-0000-0000-000007330000}"/>
    <cellStyle name="Normal 18 2 5 4 2 2 2" xfId="13063" xr:uid="{00000000-0005-0000-0000-000008330000}"/>
    <cellStyle name="Normal 18 2 5 4 2 3" xfId="13064" xr:uid="{00000000-0005-0000-0000-000009330000}"/>
    <cellStyle name="Normal 18 2 5 4 3" xfId="13065" xr:uid="{00000000-0005-0000-0000-00000A330000}"/>
    <cellStyle name="Normal 18 2 5 4 3 2" xfId="13066" xr:uid="{00000000-0005-0000-0000-00000B330000}"/>
    <cellStyle name="Normal 18 2 5 4 3 2 2" xfId="13067" xr:uid="{00000000-0005-0000-0000-00000C330000}"/>
    <cellStyle name="Normal 18 2 5 4 3 3" xfId="13068" xr:uid="{00000000-0005-0000-0000-00000D330000}"/>
    <cellStyle name="Normal 18 2 5 4 4" xfId="13069" xr:uid="{00000000-0005-0000-0000-00000E330000}"/>
    <cellStyle name="Normal 18 2 5 4 4 2" xfId="13070" xr:uid="{00000000-0005-0000-0000-00000F330000}"/>
    <cellStyle name="Normal 18 2 5 4 4 2 2" xfId="13071" xr:uid="{00000000-0005-0000-0000-000010330000}"/>
    <cellStyle name="Normal 18 2 5 4 4 3" xfId="13072" xr:uid="{00000000-0005-0000-0000-000011330000}"/>
    <cellStyle name="Normal 18 2 5 4 5" xfId="13073" xr:uid="{00000000-0005-0000-0000-000012330000}"/>
    <cellStyle name="Normal 18 2 5 4 5 2" xfId="13074" xr:uid="{00000000-0005-0000-0000-000013330000}"/>
    <cellStyle name="Normal 18 2 5 4 6" xfId="13075" xr:uid="{00000000-0005-0000-0000-000014330000}"/>
    <cellStyle name="Normal 18 2 5 4 6 2" xfId="13076" xr:uid="{00000000-0005-0000-0000-000015330000}"/>
    <cellStyle name="Normal 18 2 5 4 7" xfId="13077" xr:uid="{00000000-0005-0000-0000-000016330000}"/>
    <cellStyle name="Normal 18 2 5 5" xfId="13078" xr:uid="{00000000-0005-0000-0000-000017330000}"/>
    <cellStyle name="Normal 18 2 5 5 2" xfId="13079" xr:uid="{00000000-0005-0000-0000-000018330000}"/>
    <cellStyle name="Normal 18 2 5 5 2 2" xfId="13080" xr:uid="{00000000-0005-0000-0000-000019330000}"/>
    <cellStyle name="Normal 18 2 5 5 2 2 2" xfId="13081" xr:uid="{00000000-0005-0000-0000-00001A330000}"/>
    <cellStyle name="Normal 18 2 5 5 2 3" xfId="13082" xr:uid="{00000000-0005-0000-0000-00001B330000}"/>
    <cellStyle name="Normal 18 2 5 5 3" xfId="13083" xr:uid="{00000000-0005-0000-0000-00001C330000}"/>
    <cellStyle name="Normal 18 2 5 5 3 2" xfId="13084" xr:uid="{00000000-0005-0000-0000-00001D330000}"/>
    <cellStyle name="Normal 18 2 5 5 3 2 2" xfId="13085" xr:uid="{00000000-0005-0000-0000-00001E330000}"/>
    <cellStyle name="Normal 18 2 5 5 3 3" xfId="13086" xr:uid="{00000000-0005-0000-0000-00001F330000}"/>
    <cellStyle name="Normal 18 2 5 5 4" xfId="13087" xr:uid="{00000000-0005-0000-0000-000020330000}"/>
    <cellStyle name="Normal 18 2 5 5 4 2" xfId="13088" xr:uid="{00000000-0005-0000-0000-000021330000}"/>
    <cellStyle name="Normal 18 2 5 5 4 2 2" xfId="13089" xr:uid="{00000000-0005-0000-0000-000022330000}"/>
    <cellStyle name="Normal 18 2 5 5 4 3" xfId="13090" xr:uid="{00000000-0005-0000-0000-000023330000}"/>
    <cellStyle name="Normal 18 2 5 5 5" xfId="13091" xr:uid="{00000000-0005-0000-0000-000024330000}"/>
    <cellStyle name="Normal 18 2 5 5 5 2" xfId="13092" xr:uid="{00000000-0005-0000-0000-000025330000}"/>
    <cellStyle name="Normal 18 2 5 5 6" xfId="13093" xr:uid="{00000000-0005-0000-0000-000026330000}"/>
    <cellStyle name="Normal 18 2 5 5 6 2" xfId="13094" xr:uid="{00000000-0005-0000-0000-000027330000}"/>
    <cellStyle name="Normal 18 2 5 5 7" xfId="13095" xr:uid="{00000000-0005-0000-0000-000028330000}"/>
    <cellStyle name="Normal 18 2 5 6" xfId="13096" xr:uid="{00000000-0005-0000-0000-000029330000}"/>
    <cellStyle name="Normal 18 2 5 6 2" xfId="13097" xr:uid="{00000000-0005-0000-0000-00002A330000}"/>
    <cellStyle name="Normal 18 2 5 6 2 2" xfId="13098" xr:uid="{00000000-0005-0000-0000-00002B330000}"/>
    <cellStyle name="Normal 18 2 5 6 3" xfId="13099" xr:uid="{00000000-0005-0000-0000-00002C330000}"/>
    <cellStyle name="Normal 18 2 5 7" xfId="13100" xr:uid="{00000000-0005-0000-0000-00002D330000}"/>
    <cellStyle name="Normal 18 2 5 7 2" xfId="13101" xr:uid="{00000000-0005-0000-0000-00002E330000}"/>
    <cellStyle name="Normal 18 2 5 7 2 2" xfId="13102" xr:uid="{00000000-0005-0000-0000-00002F330000}"/>
    <cellStyle name="Normal 18 2 5 7 3" xfId="13103" xr:uid="{00000000-0005-0000-0000-000030330000}"/>
    <cellStyle name="Normal 18 2 5 8" xfId="13104" xr:uid="{00000000-0005-0000-0000-000031330000}"/>
    <cellStyle name="Normal 18 2 5 8 2" xfId="13105" xr:uid="{00000000-0005-0000-0000-000032330000}"/>
    <cellStyle name="Normal 18 2 5 8 2 2" xfId="13106" xr:uid="{00000000-0005-0000-0000-000033330000}"/>
    <cellStyle name="Normal 18 2 5 8 3" xfId="13107" xr:uid="{00000000-0005-0000-0000-000034330000}"/>
    <cellStyle name="Normal 18 2 5 9" xfId="13108" xr:uid="{00000000-0005-0000-0000-000035330000}"/>
    <cellStyle name="Normal 18 2 5 9 2" xfId="13109" xr:uid="{00000000-0005-0000-0000-000036330000}"/>
    <cellStyle name="Normal 18 2 6" xfId="13110" xr:uid="{00000000-0005-0000-0000-000037330000}"/>
    <cellStyle name="Normal 18 2 6 2" xfId="13111" xr:uid="{00000000-0005-0000-0000-000038330000}"/>
    <cellStyle name="Normal 18 2 6 2 2" xfId="13112" xr:uid="{00000000-0005-0000-0000-000039330000}"/>
    <cellStyle name="Normal 18 2 6 2 2 2" xfId="13113" xr:uid="{00000000-0005-0000-0000-00003A330000}"/>
    <cellStyle name="Normal 18 2 6 2 2 2 2" xfId="13114" xr:uid="{00000000-0005-0000-0000-00003B330000}"/>
    <cellStyle name="Normal 18 2 6 2 2 3" xfId="13115" xr:uid="{00000000-0005-0000-0000-00003C330000}"/>
    <cellStyle name="Normal 18 2 6 2 3" xfId="13116" xr:uid="{00000000-0005-0000-0000-00003D330000}"/>
    <cellStyle name="Normal 18 2 6 2 3 2" xfId="13117" xr:uid="{00000000-0005-0000-0000-00003E330000}"/>
    <cellStyle name="Normal 18 2 6 2 3 2 2" xfId="13118" xr:uid="{00000000-0005-0000-0000-00003F330000}"/>
    <cellStyle name="Normal 18 2 6 2 3 3" xfId="13119" xr:uid="{00000000-0005-0000-0000-000040330000}"/>
    <cellStyle name="Normal 18 2 6 2 4" xfId="13120" xr:uid="{00000000-0005-0000-0000-000041330000}"/>
    <cellStyle name="Normal 18 2 6 2 4 2" xfId="13121" xr:uid="{00000000-0005-0000-0000-000042330000}"/>
    <cellStyle name="Normal 18 2 6 2 4 2 2" xfId="13122" xr:uid="{00000000-0005-0000-0000-000043330000}"/>
    <cellStyle name="Normal 18 2 6 2 4 3" xfId="13123" xr:uid="{00000000-0005-0000-0000-000044330000}"/>
    <cellStyle name="Normal 18 2 6 2 5" xfId="13124" xr:uid="{00000000-0005-0000-0000-000045330000}"/>
    <cellStyle name="Normal 18 2 6 2 5 2" xfId="13125" xr:uid="{00000000-0005-0000-0000-000046330000}"/>
    <cellStyle name="Normal 18 2 6 2 6" xfId="13126" xr:uid="{00000000-0005-0000-0000-000047330000}"/>
    <cellStyle name="Normal 18 2 6 2 6 2" xfId="13127" xr:uid="{00000000-0005-0000-0000-000048330000}"/>
    <cellStyle name="Normal 18 2 6 2 7" xfId="13128" xr:uid="{00000000-0005-0000-0000-000049330000}"/>
    <cellStyle name="Normal 18 2 6 3" xfId="13129" xr:uid="{00000000-0005-0000-0000-00004A330000}"/>
    <cellStyle name="Normal 18 2 6 3 2" xfId="13130" xr:uid="{00000000-0005-0000-0000-00004B330000}"/>
    <cellStyle name="Normal 18 2 6 3 2 2" xfId="13131" xr:uid="{00000000-0005-0000-0000-00004C330000}"/>
    <cellStyle name="Normal 18 2 6 3 2 2 2" xfId="13132" xr:uid="{00000000-0005-0000-0000-00004D330000}"/>
    <cellStyle name="Normal 18 2 6 3 2 3" xfId="13133" xr:uid="{00000000-0005-0000-0000-00004E330000}"/>
    <cellStyle name="Normal 18 2 6 3 3" xfId="13134" xr:uid="{00000000-0005-0000-0000-00004F330000}"/>
    <cellStyle name="Normal 18 2 6 3 3 2" xfId="13135" xr:uid="{00000000-0005-0000-0000-000050330000}"/>
    <cellStyle name="Normal 18 2 6 3 3 2 2" xfId="13136" xr:uid="{00000000-0005-0000-0000-000051330000}"/>
    <cellStyle name="Normal 18 2 6 3 3 3" xfId="13137" xr:uid="{00000000-0005-0000-0000-000052330000}"/>
    <cellStyle name="Normal 18 2 6 3 4" xfId="13138" xr:uid="{00000000-0005-0000-0000-000053330000}"/>
    <cellStyle name="Normal 18 2 6 3 4 2" xfId="13139" xr:uid="{00000000-0005-0000-0000-000054330000}"/>
    <cellStyle name="Normal 18 2 6 3 4 2 2" xfId="13140" xr:uid="{00000000-0005-0000-0000-000055330000}"/>
    <cellStyle name="Normal 18 2 6 3 4 3" xfId="13141" xr:uid="{00000000-0005-0000-0000-000056330000}"/>
    <cellStyle name="Normal 18 2 6 3 5" xfId="13142" xr:uid="{00000000-0005-0000-0000-000057330000}"/>
    <cellStyle name="Normal 18 2 6 3 5 2" xfId="13143" xr:uid="{00000000-0005-0000-0000-000058330000}"/>
    <cellStyle name="Normal 18 2 6 3 6" xfId="13144" xr:uid="{00000000-0005-0000-0000-000059330000}"/>
    <cellStyle name="Normal 18 2 6 3 6 2" xfId="13145" xr:uid="{00000000-0005-0000-0000-00005A330000}"/>
    <cellStyle name="Normal 18 2 6 3 7" xfId="13146" xr:uid="{00000000-0005-0000-0000-00005B330000}"/>
    <cellStyle name="Normal 18 2 6 4" xfId="13147" xr:uid="{00000000-0005-0000-0000-00005C330000}"/>
    <cellStyle name="Normal 18 2 6 4 2" xfId="13148" xr:uid="{00000000-0005-0000-0000-00005D330000}"/>
    <cellStyle name="Normal 18 2 6 4 2 2" xfId="13149" xr:uid="{00000000-0005-0000-0000-00005E330000}"/>
    <cellStyle name="Normal 18 2 6 4 3" xfId="13150" xr:uid="{00000000-0005-0000-0000-00005F330000}"/>
    <cellStyle name="Normal 18 2 6 5" xfId="13151" xr:uid="{00000000-0005-0000-0000-000060330000}"/>
    <cellStyle name="Normal 18 2 6 5 2" xfId="13152" xr:uid="{00000000-0005-0000-0000-000061330000}"/>
    <cellStyle name="Normal 18 2 6 5 2 2" xfId="13153" xr:uid="{00000000-0005-0000-0000-000062330000}"/>
    <cellStyle name="Normal 18 2 6 5 3" xfId="13154" xr:uid="{00000000-0005-0000-0000-000063330000}"/>
    <cellStyle name="Normal 18 2 6 6" xfId="13155" xr:uid="{00000000-0005-0000-0000-000064330000}"/>
    <cellStyle name="Normal 18 2 6 6 2" xfId="13156" xr:uid="{00000000-0005-0000-0000-000065330000}"/>
    <cellStyle name="Normal 18 2 6 6 2 2" xfId="13157" xr:uid="{00000000-0005-0000-0000-000066330000}"/>
    <cellStyle name="Normal 18 2 6 6 3" xfId="13158" xr:uid="{00000000-0005-0000-0000-000067330000}"/>
    <cellStyle name="Normal 18 2 6 7" xfId="13159" xr:uid="{00000000-0005-0000-0000-000068330000}"/>
    <cellStyle name="Normal 18 2 6 7 2" xfId="13160" xr:uid="{00000000-0005-0000-0000-000069330000}"/>
    <cellStyle name="Normal 18 2 6 8" xfId="13161" xr:uid="{00000000-0005-0000-0000-00006A330000}"/>
    <cellStyle name="Normal 18 2 6 8 2" xfId="13162" xr:uid="{00000000-0005-0000-0000-00006B330000}"/>
    <cellStyle name="Normal 18 2 6 9" xfId="13163" xr:uid="{00000000-0005-0000-0000-00006C330000}"/>
    <cellStyle name="Normal 18 2 7" xfId="13164" xr:uid="{00000000-0005-0000-0000-00006D330000}"/>
    <cellStyle name="Normal 18 2 7 2" xfId="13165" xr:uid="{00000000-0005-0000-0000-00006E330000}"/>
    <cellStyle name="Normal 18 2 7 2 2" xfId="13166" xr:uid="{00000000-0005-0000-0000-00006F330000}"/>
    <cellStyle name="Normal 18 2 7 2 2 2" xfId="13167" xr:uid="{00000000-0005-0000-0000-000070330000}"/>
    <cellStyle name="Normal 18 2 7 2 2 2 2" xfId="13168" xr:uid="{00000000-0005-0000-0000-000071330000}"/>
    <cellStyle name="Normal 18 2 7 2 2 3" xfId="13169" xr:uid="{00000000-0005-0000-0000-000072330000}"/>
    <cellStyle name="Normal 18 2 7 2 3" xfId="13170" xr:uid="{00000000-0005-0000-0000-000073330000}"/>
    <cellStyle name="Normal 18 2 7 2 3 2" xfId="13171" xr:uid="{00000000-0005-0000-0000-000074330000}"/>
    <cellStyle name="Normal 18 2 7 2 3 2 2" xfId="13172" xr:uid="{00000000-0005-0000-0000-000075330000}"/>
    <cellStyle name="Normal 18 2 7 2 3 3" xfId="13173" xr:uid="{00000000-0005-0000-0000-000076330000}"/>
    <cellStyle name="Normal 18 2 7 2 4" xfId="13174" xr:uid="{00000000-0005-0000-0000-000077330000}"/>
    <cellStyle name="Normal 18 2 7 2 4 2" xfId="13175" xr:uid="{00000000-0005-0000-0000-000078330000}"/>
    <cellStyle name="Normal 18 2 7 2 4 2 2" xfId="13176" xr:uid="{00000000-0005-0000-0000-000079330000}"/>
    <cellStyle name="Normal 18 2 7 2 4 3" xfId="13177" xr:uid="{00000000-0005-0000-0000-00007A330000}"/>
    <cellStyle name="Normal 18 2 7 2 5" xfId="13178" xr:uid="{00000000-0005-0000-0000-00007B330000}"/>
    <cellStyle name="Normal 18 2 7 2 5 2" xfId="13179" xr:uid="{00000000-0005-0000-0000-00007C330000}"/>
    <cellStyle name="Normal 18 2 7 2 6" xfId="13180" xr:uid="{00000000-0005-0000-0000-00007D330000}"/>
    <cellStyle name="Normal 18 2 7 2 6 2" xfId="13181" xr:uid="{00000000-0005-0000-0000-00007E330000}"/>
    <cellStyle name="Normal 18 2 7 2 7" xfId="13182" xr:uid="{00000000-0005-0000-0000-00007F330000}"/>
    <cellStyle name="Normal 18 2 7 3" xfId="13183" xr:uid="{00000000-0005-0000-0000-000080330000}"/>
    <cellStyle name="Normal 18 2 7 3 2" xfId="13184" xr:uid="{00000000-0005-0000-0000-000081330000}"/>
    <cellStyle name="Normal 18 2 7 3 2 2" xfId="13185" xr:uid="{00000000-0005-0000-0000-000082330000}"/>
    <cellStyle name="Normal 18 2 7 3 3" xfId="13186" xr:uid="{00000000-0005-0000-0000-000083330000}"/>
    <cellStyle name="Normal 18 2 7 4" xfId="13187" xr:uid="{00000000-0005-0000-0000-000084330000}"/>
    <cellStyle name="Normal 18 2 7 4 2" xfId="13188" xr:uid="{00000000-0005-0000-0000-000085330000}"/>
    <cellStyle name="Normal 18 2 7 4 2 2" xfId="13189" xr:uid="{00000000-0005-0000-0000-000086330000}"/>
    <cellStyle name="Normal 18 2 7 4 3" xfId="13190" xr:uid="{00000000-0005-0000-0000-000087330000}"/>
    <cellStyle name="Normal 18 2 7 5" xfId="13191" xr:uid="{00000000-0005-0000-0000-000088330000}"/>
    <cellStyle name="Normal 18 2 7 5 2" xfId="13192" xr:uid="{00000000-0005-0000-0000-000089330000}"/>
    <cellStyle name="Normal 18 2 7 5 2 2" xfId="13193" xr:uid="{00000000-0005-0000-0000-00008A330000}"/>
    <cellStyle name="Normal 18 2 7 5 3" xfId="13194" xr:uid="{00000000-0005-0000-0000-00008B330000}"/>
    <cellStyle name="Normal 18 2 7 6" xfId="13195" xr:uid="{00000000-0005-0000-0000-00008C330000}"/>
    <cellStyle name="Normal 18 2 7 6 2" xfId="13196" xr:uid="{00000000-0005-0000-0000-00008D330000}"/>
    <cellStyle name="Normal 18 2 7 7" xfId="13197" xr:uid="{00000000-0005-0000-0000-00008E330000}"/>
    <cellStyle name="Normal 18 2 7 7 2" xfId="13198" xr:uid="{00000000-0005-0000-0000-00008F330000}"/>
    <cellStyle name="Normal 18 2 7 8" xfId="13199" xr:uid="{00000000-0005-0000-0000-000090330000}"/>
    <cellStyle name="Normal 18 2 8" xfId="13200" xr:uid="{00000000-0005-0000-0000-000091330000}"/>
    <cellStyle name="Normal 18 2 8 2" xfId="13201" xr:uid="{00000000-0005-0000-0000-000092330000}"/>
    <cellStyle name="Normal 18 2 8 2 2" xfId="13202" xr:uid="{00000000-0005-0000-0000-000093330000}"/>
    <cellStyle name="Normal 18 2 8 2 2 2" xfId="13203" xr:uid="{00000000-0005-0000-0000-000094330000}"/>
    <cellStyle name="Normal 18 2 8 2 3" xfId="13204" xr:uid="{00000000-0005-0000-0000-000095330000}"/>
    <cellStyle name="Normal 18 2 8 3" xfId="13205" xr:uid="{00000000-0005-0000-0000-000096330000}"/>
    <cellStyle name="Normal 18 2 8 3 2" xfId="13206" xr:uid="{00000000-0005-0000-0000-000097330000}"/>
    <cellStyle name="Normal 18 2 8 3 2 2" xfId="13207" xr:uid="{00000000-0005-0000-0000-000098330000}"/>
    <cellStyle name="Normal 18 2 8 3 3" xfId="13208" xr:uid="{00000000-0005-0000-0000-000099330000}"/>
    <cellStyle name="Normal 18 2 8 4" xfId="13209" xr:uid="{00000000-0005-0000-0000-00009A330000}"/>
    <cellStyle name="Normal 18 2 8 4 2" xfId="13210" xr:uid="{00000000-0005-0000-0000-00009B330000}"/>
    <cellStyle name="Normal 18 2 8 4 2 2" xfId="13211" xr:uid="{00000000-0005-0000-0000-00009C330000}"/>
    <cellStyle name="Normal 18 2 8 4 3" xfId="13212" xr:uid="{00000000-0005-0000-0000-00009D330000}"/>
    <cellStyle name="Normal 18 2 8 5" xfId="13213" xr:uid="{00000000-0005-0000-0000-00009E330000}"/>
    <cellStyle name="Normal 18 2 8 5 2" xfId="13214" xr:uid="{00000000-0005-0000-0000-00009F330000}"/>
    <cellStyle name="Normal 18 2 8 6" xfId="13215" xr:uid="{00000000-0005-0000-0000-0000A0330000}"/>
    <cellStyle name="Normal 18 2 8 6 2" xfId="13216" xr:uid="{00000000-0005-0000-0000-0000A1330000}"/>
    <cellStyle name="Normal 18 2 8 7" xfId="13217" xr:uid="{00000000-0005-0000-0000-0000A2330000}"/>
    <cellStyle name="Normal 18 2 9" xfId="13218" xr:uid="{00000000-0005-0000-0000-0000A3330000}"/>
    <cellStyle name="Normal 18 2 9 2" xfId="13219" xr:uid="{00000000-0005-0000-0000-0000A4330000}"/>
    <cellStyle name="Normal 18 2 9 2 2" xfId="13220" xr:uid="{00000000-0005-0000-0000-0000A5330000}"/>
    <cellStyle name="Normal 18 2 9 2 2 2" xfId="13221" xr:uid="{00000000-0005-0000-0000-0000A6330000}"/>
    <cellStyle name="Normal 18 2 9 2 3" xfId="13222" xr:uid="{00000000-0005-0000-0000-0000A7330000}"/>
    <cellStyle name="Normal 18 2 9 3" xfId="13223" xr:uid="{00000000-0005-0000-0000-0000A8330000}"/>
    <cellStyle name="Normal 18 2 9 3 2" xfId="13224" xr:uid="{00000000-0005-0000-0000-0000A9330000}"/>
    <cellStyle name="Normal 18 2 9 3 2 2" xfId="13225" xr:uid="{00000000-0005-0000-0000-0000AA330000}"/>
    <cellStyle name="Normal 18 2 9 3 3" xfId="13226" xr:uid="{00000000-0005-0000-0000-0000AB330000}"/>
    <cellStyle name="Normal 18 2 9 4" xfId="13227" xr:uid="{00000000-0005-0000-0000-0000AC330000}"/>
    <cellStyle name="Normal 18 2 9 4 2" xfId="13228" xr:uid="{00000000-0005-0000-0000-0000AD330000}"/>
    <cellStyle name="Normal 18 2 9 4 2 2" xfId="13229" xr:uid="{00000000-0005-0000-0000-0000AE330000}"/>
    <cellStyle name="Normal 18 2 9 4 3" xfId="13230" xr:uid="{00000000-0005-0000-0000-0000AF330000}"/>
    <cellStyle name="Normal 18 2 9 5" xfId="13231" xr:uid="{00000000-0005-0000-0000-0000B0330000}"/>
    <cellStyle name="Normal 18 2 9 5 2" xfId="13232" xr:uid="{00000000-0005-0000-0000-0000B1330000}"/>
    <cellStyle name="Normal 18 2 9 6" xfId="13233" xr:uid="{00000000-0005-0000-0000-0000B2330000}"/>
    <cellStyle name="Normal 18 2 9 6 2" xfId="13234" xr:uid="{00000000-0005-0000-0000-0000B3330000}"/>
    <cellStyle name="Normal 18 2 9 7" xfId="13235" xr:uid="{00000000-0005-0000-0000-0000B4330000}"/>
    <cellStyle name="Normal 18 2_Confidential Information" xfId="13236" xr:uid="{00000000-0005-0000-0000-0000B5330000}"/>
    <cellStyle name="Normal 19" xfId="13237" xr:uid="{00000000-0005-0000-0000-0000B6330000}"/>
    <cellStyle name="Normal 19 10" xfId="13238" xr:uid="{00000000-0005-0000-0000-0000B7330000}"/>
    <cellStyle name="Normal 19 10 2" xfId="13239" xr:uid="{00000000-0005-0000-0000-0000B8330000}"/>
    <cellStyle name="Normal 19 10 2 2" xfId="13240" xr:uid="{00000000-0005-0000-0000-0000B9330000}"/>
    <cellStyle name="Normal 19 10 3" xfId="13241" xr:uid="{00000000-0005-0000-0000-0000BA330000}"/>
    <cellStyle name="Normal 19 11" xfId="13242" xr:uid="{00000000-0005-0000-0000-0000BB330000}"/>
    <cellStyle name="Normal 19 11 2" xfId="13243" xr:uid="{00000000-0005-0000-0000-0000BC330000}"/>
    <cellStyle name="Normal 19 11 2 2" xfId="13244" xr:uid="{00000000-0005-0000-0000-0000BD330000}"/>
    <cellStyle name="Normal 19 11 3" xfId="13245" xr:uid="{00000000-0005-0000-0000-0000BE330000}"/>
    <cellStyle name="Normal 19 12" xfId="13246" xr:uid="{00000000-0005-0000-0000-0000BF330000}"/>
    <cellStyle name="Normal 19 12 2" xfId="13247" xr:uid="{00000000-0005-0000-0000-0000C0330000}"/>
    <cellStyle name="Normal 19 12 2 2" xfId="13248" xr:uid="{00000000-0005-0000-0000-0000C1330000}"/>
    <cellStyle name="Normal 19 12 3" xfId="13249" xr:uid="{00000000-0005-0000-0000-0000C2330000}"/>
    <cellStyle name="Normal 19 13" xfId="13250" xr:uid="{00000000-0005-0000-0000-0000C3330000}"/>
    <cellStyle name="Normal 19 13 2" xfId="13251" xr:uid="{00000000-0005-0000-0000-0000C4330000}"/>
    <cellStyle name="Normal 19 14" xfId="13252" xr:uid="{00000000-0005-0000-0000-0000C5330000}"/>
    <cellStyle name="Normal 19 14 2" xfId="13253" xr:uid="{00000000-0005-0000-0000-0000C6330000}"/>
    <cellStyle name="Normal 19 15" xfId="13254" xr:uid="{00000000-0005-0000-0000-0000C7330000}"/>
    <cellStyle name="Normal 19 2" xfId="13255" xr:uid="{00000000-0005-0000-0000-0000C8330000}"/>
    <cellStyle name="Normal 19 2 10" xfId="13256" xr:uid="{00000000-0005-0000-0000-0000C9330000}"/>
    <cellStyle name="Normal 19 2 10 2" xfId="13257" xr:uid="{00000000-0005-0000-0000-0000CA330000}"/>
    <cellStyle name="Normal 19 2 10 2 2" xfId="13258" xr:uid="{00000000-0005-0000-0000-0000CB330000}"/>
    <cellStyle name="Normal 19 2 10 3" xfId="13259" xr:uid="{00000000-0005-0000-0000-0000CC330000}"/>
    <cellStyle name="Normal 19 2 11" xfId="13260" xr:uid="{00000000-0005-0000-0000-0000CD330000}"/>
    <cellStyle name="Normal 19 2 11 2" xfId="13261" xr:uid="{00000000-0005-0000-0000-0000CE330000}"/>
    <cellStyle name="Normal 19 2 12" xfId="13262" xr:uid="{00000000-0005-0000-0000-0000CF330000}"/>
    <cellStyle name="Normal 19 2 12 2" xfId="13263" xr:uid="{00000000-0005-0000-0000-0000D0330000}"/>
    <cellStyle name="Normal 19 2 13" xfId="13264" xr:uid="{00000000-0005-0000-0000-0000D1330000}"/>
    <cellStyle name="Normal 19 2 2" xfId="13265" xr:uid="{00000000-0005-0000-0000-0000D2330000}"/>
    <cellStyle name="Normal 19 2 2 10" xfId="13266" xr:uid="{00000000-0005-0000-0000-0000D3330000}"/>
    <cellStyle name="Normal 19 2 2 10 2" xfId="13267" xr:uid="{00000000-0005-0000-0000-0000D4330000}"/>
    <cellStyle name="Normal 19 2 2 11" xfId="13268" xr:uid="{00000000-0005-0000-0000-0000D5330000}"/>
    <cellStyle name="Normal 19 2 2 2" xfId="13269" xr:uid="{00000000-0005-0000-0000-0000D6330000}"/>
    <cellStyle name="Normal 19 2 2 2 2" xfId="13270" xr:uid="{00000000-0005-0000-0000-0000D7330000}"/>
    <cellStyle name="Normal 19 2 2 2 2 2" xfId="13271" xr:uid="{00000000-0005-0000-0000-0000D8330000}"/>
    <cellStyle name="Normal 19 2 2 2 2 2 2" xfId="13272" xr:uid="{00000000-0005-0000-0000-0000D9330000}"/>
    <cellStyle name="Normal 19 2 2 2 2 2 2 2" xfId="13273" xr:uid="{00000000-0005-0000-0000-0000DA330000}"/>
    <cellStyle name="Normal 19 2 2 2 2 2 3" xfId="13274" xr:uid="{00000000-0005-0000-0000-0000DB330000}"/>
    <cellStyle name="Normal 19 2 2 2 2 3" xfId="13275" xr:uid="{00000000-0005-0000-0000-0000DC330000}"/>
    <cellStyle name="Normal 19 2 2 2 2 3 2" xfId="13276" xr:uid="{00000000-0005-0000-0000-0000DD330000}"/>
    <cellStyle name="Normal 19 2 2 2 2 3 2 2" xfId="13277" xr:uid="{00000000-0005-0000-0000-0000DE330000}"/>
    <cellStyle name="Normal 19 2 2 2 2 3 3" xfId="13278" xr:uid="{00000000-0005-0000-0000-0000DF330000}"/>
    <cellStyle name="Normal 19 2 2 2 2 4" xfId="13279" xr:uid="{00000000-0005-0000-0000-0000E0330000}"/>
    <cellStyle name="Normal 19 2 2 2 2 4 2" xfId="13280" xr:uid="{00000000-0005-0000-0000-0000E1330000}"/>
    <cellStyle name="Normal 19 2 2 2 2 4 2 2" xfId="13281" xr:uid="{00000000-0005-0000-0000-0000E2330000}"/>
    <cellStyle name="Normal 19 2 2 2 2 4 3" xfId="13282" xr:uid="{00000000-0005-0000-0000-0000E3330000}"/>
    <cellStyle name="Normal 19 2 2 2 2 5" xfId="13283" xr:uid="{00000000-0005-0000-0000-0000E4330000}"/>
    <cellStyle name="Normal 19 2 2 2 2 5 2" xfId="13284" xr:uid="{00000000-0005-0000-0000-0000E5330000}"/>
    <cellStyle name="Normal 19 2 2 2 2 6" xfId="13285" xr:uid="{00000000-0005-0000-0000-0000E6330000}"/>
    <cellStyle name="Normal 19 2 2 2 2 6 2" xfId="13286" xr:uid="{00000000-0005-0000-0000-0000E7330000}"/>
    <cellStyle name="Normal 19 2 2 2 2 7" xfId="13287" xr:uid="{00000000-0005-0000-0000-0000E8330000}"/>
    <cellStyle name="Normal 19 2 2 2 3" xfId="13288" xr:uid="{00000000-0005-0000-0000-0000E9330000}"/>
    <cellStyle name="Normal 19 2 2 2 3 2" xfId="13289" xr:uid="{00000000-0005-0000-0000-0000EA330000}"/>
    <cellStyle name="Normal 19 2 2 2 3 2 2" xfId="13290" xr:uid="{00000000-0005-0000-0000-0000EB330000}"/>
    <cellStyle name="Normal 19 2 2 2 3 2 2 2" xfId="13291" xr:uid="{00000000-0005-0000-0000-0000EC330000}"/>
    <cellStyle name="Normal 19 2 2 2 3 2 3" xfId="13292" xr:uid="{00000000-0005-0000-0000-0000ED330000}"/>
    <cellStyle name="Normal 19 2 2 2 3 3" xfId="13293" xr:uid="{00000000-0005-0000-0000-0000EE330000}"/>
    <cellStyle name="Normal 19 2 2 2 3 3 2" xfId="13294" xr:uid="{00000000-0005-0000-0000-0000EF330000}"/>
    <cellStyle name="Normal 19 2 2 2 3 3 2 2" xfId="13295" xr:uid="{00000000-0005-0000-0000-0000F0330000}"/>
    <cellStyle name="Normal 19 2 2 2 3 3 3" xfId="13296" xr:uid="{00000000-0005-0000-0000-0000F1330000}"/>
    <cellStyle name="Normal 19 2 2 2 3 4" xfId="13297" xr:uid="{00000000-0005-0000-0000-0000F2330000}"/>
    <cellStyle name="Normal 19 2 2 2 3 4 2" xfId="13298" xr:uid="{00000000-0005-0000-0000-0000F3330000}"/>
    <cellStyle name="Normal 19 2 2 2 3 4 2 2" xfId="13299" xr:uid="{00000000-0005-0000-0000-0000F4330000}"/>
    <cellStyle name="Normal 19 2 2 2 3 4 3" xfId="13300" xr:uid="{00000000-0005-0000-0000-0000F5330000}"/>
    <cellStyle name="Normal 19 2 2 2 3 5" xfId="13301" xr:uid="{00000000-0005-0000-0000-0000F6330000}"/>
    <cellStyle name="Normal 19 2 2 2 3 5 2" xfId="13302" xr:uid="{00000000-0005-0000-0000-0000F7330000}"/>
    <cellStyle name="Normal 19 2 2 2 3 6" xfId="13303" xr:uid="{00000000-0005-0000-0000-0000F8330000}"/>
    <cellStyle name="Normal 19 2 2 2 3 6 2" xfId="13304" xr:uid="{00000000-0005-0000-0000-0000F9330000}"/>
    <cellStyle name="Normal 19 2 2 2 3 7" xfId="13305" xr:uid="{00000000-0005-0000-0000-0000FA330000}"/>
    <cellStyle name="Normal 19 2 2 2 4" xfId="13306" xr:uid="{00000000-0005-0000-0000-0000FB330000}"/>
    <cellStyle name="Normal 19 2 2 2 4 2" xfId="13307" xr:uid="{00000000-0005-0000-0000-0000FC330000}"/>
    <cellStyle name="Normal 19 2 2 2 4 2 2" xfId="13308" xr:uid="{00000000-0005-0000-0000-0000FD330000}"/>
    <cellStyle name="Normal 19 2 2 2 4 3" xfId="13309" xr:uid="{00000000-0005-0000-0000-0000FE330000}"/>
    <cellStyle name="Normal 19 2 2 2 5" xfId="13310" xr:uid="{00000000-0005-0000-0000-0000FF330000}"/>
    <cellStyle name="Normal 19 2 2 2 5 2" xfId="13311" xr:uid="{00000000-0005-0000-0000-000000340000}"/>
    <cellStyle name="Normal 19 2 2 2 5 2 2" xfId="13312" xr:uid="{00000000-0005-0000-0000-000001340000}"/>
    <cellStyle name="Normal 19 2 2 2 5 3" xfId="13313" xr:uid="{00000000-0005-0000-0000-000002340000}"/>
    <cellStyle name="Normal 19 2 2 2 6" xfId="13314" xr:uid="{00000000-0005-0000-0000-000003340000}"/>
    <cellStyle name="Normal 19 2 2 2 6 2" xfId="13315" xr:uid="{00000000-0005-0000-0000-000004340000}"/>
    <cellStyle name="Normal 19 2 2 2 6 2 2" xfId="13316" xr:uid="{00000000-0005-0000-0000-000005340000}"/>
    <cellStyle name="Normal 19 2 2 2 6 3" xfId="13317" xr:uid="{00000000-0005-0000-0000-000006340000}"/>
    <cellStyle name="Normal 19 2 2 2 7" xfId="13318" xr:uid="{00000000-0005-0000-0000-000007340000}"/>
    <cellStyle name="Normal 19 2 2 2 7 2" xfId="13319" xr:uid="{00000000-0005-0000-0000-000008340000}"/>
    <cellStyle name="Normal 19 2 2 2 8" xfId="13320" xr:uid="{00000000-0005-0000-0000-000009340000}"/>
    <cellStyle name="Normal 19 2 2 2 8 2" xfId="13321" xr:uid="{00000000-0005-0000-0000-00000A340000}"/>
    <cellStyle name="Normal 19 2 2 2 9" xfId="13322" xr:uid="{00000000-0005-0000-0000-00000B340000}"/>
    <cellStyle name="Normal 19 2 2 3" xfId="13323" xr:uid="{00000000-0005-0000-0000-00000C340000}"/>
    <cellStyle name="Normal 19 2 2 3 2" xfId="13324" xr:uid="{00000000-0005-0000-0000-00000D340000}"/>
    <cellStyle name="Normal 19 2 2 3 2 2" xfId="13325" xr:uid="{00000000-0005-0000-0000-00000E340000}"/>
    <cellStyle name="Normal 19 2 2 3 2 2 2" xfId="13326" xr:uid="{00000000-0005-0000-0000-00000F340000}"/>
    <cellStyle name="Normal 19 2 2 3 2 2 2 2" xfId="13327" xr:uid="{00000000-0005-0000-0000-000010340000}"/>
    <cellStyle name="Normal 19 2 2 3 2 2 3" xfId="13328" xr:uid="{00000000-0005-0000-0000-000011340000}"/>
    <cellStyle name="Normal 19 2 2 3 2 3" xfId="13329" xr:uid="{00000000-0005-0000-0000-000012340000}"/>
    <cellStyle name="Normal 19 2 2 3 2 3 2" xfId="13330" xr:uid="{00000000-0005-0000-0000-000013340000}"/>
    <cellStyle name="Normal 19 2 2 3 2 3 2 2" xfId="13331" xr:uid="{00000000-0005-0000-0000-000014340000}"/>
    <cellStyle name="Normal 19 2 2 3 2 3 3" xfId="13332" xr:uid="{00000000-0005-0000-0000-000015340000}"/>
    <cellStyle name="Normal 19 2 2 3 2 4" xfId="13333" xr:uid="{00000000-0005-0000-0000-000016340000}"/>
    <cellStyle name="Normal 19 2 2 3 2 4 2" xfId="13334" xr:uid="{00000000-0005-0000-0000-000017340000}"/>
    <cellStyle name="Normal 19 2 2 3 2 4 2 2" xfId="13335" xr:uid="{00000000-0005-0000-0000-000018340000}"/>
    <cellStyle name="Normal 19 2 2 3 2 4 3" xfId="13336" xr:uid="{00000000-0005-0000-0000-000019340000}"/>
    <cellStyle name="Normal 19 2 2 3 2 5" xfId="13337" xr:uid="{00000000-0005-0000-0000-00001A340000}"/>
    <cellStyle name="Normal 19 2 2 3 2 5 2" xfId="13338" xr:uid="{00000000-0005-0000-0000-00001B340000}"/>
    <cellStyle name="Normal 19 2 2 3 2 6" xfId="13339" xr:uid="{00000000-0005-0000-0000-00001C340000}"/>
    <cellStyle name="Normal 19 2 2 3 2 6 2" xfId="13340" xr:uid="{00000000-0005-0000-0000-00001D340000}"/>
    <cellStyle name="Normal 19 2 2 3 2 7" xfId="13341" xr:uid="{00000000-0005-0000-0000-00001E340000}"/>
    <cellStyle name="Normal 19 2 2 3 3" xfId="13342" xr:uid="{00000000-0005-0000-0000-00001F340000}"/>
    <cellStyle name="Normal 19 2 2 3 3 2" xfId="13343" xr:uid="{00000000-0005-0000-0000-000020340000}"/>
    <cellStyle name="Normal 19 2 2 3 3 2 2" xfId="13344" xr:uid="{00000000-0005-0000-0000-000021340000}"/>
    <cellStyle name="Normal 19 2 2 3 3 3" xfId="13345" xr:uid="{00000000-0005-0000-0000-000022340000}"/>
    <cellStyle name="Normal 19 2 2 3 4" xfId="13346" xr:uid="{00000000-0005-0000-0000-000023340000}"/>
    <cellStyle name="Normal 19 2 2 3 4 2" xfId="13347" xr:uid="{00000000-0005-0000-0000-000024340000}"/>
    <cellStyle name="Normal 19 2 2 3 4 2 2" xfId="13348" xr:uid="{00000000-0005-0000-0000-000025340000}"/>
    <cellStyle name="Normal 19 2 2 3 4 3" xfId="13349" xr:uid="{00000000-0005-0000-0000-000026340000}"/>
    <cellStyle name="Normal 19 2 2 3 5" xfId="13350" xr:uid="{00000000-0005-0000-0000-000027340000}"/>
    <cellStyle name="Normal 19 2 2 3 5 2" xfId="13351" xr:uid="{00000000-0005-0000-0000-000028340000}"/>
    <cellStyle name="Normal 19 2 2 3 5 2 2" xfId="13352" xr:uid="{00000000-0005-0000-0000-000029340000}"/>
    <cellStyle name="Normal 19 2 2 3 5 3" xfId="13353" xr:uid="{00000000-0005-0000-0000-00002A340000}"/>
    <cellStyle name="Normal 19 2 2 3 6" xfId="13354" xr:uid="{00000000-0005-0000-0000-00002B340000}"/>
    <cellStyle name="Normal 19 2 2 3 6 2" xfId="13355" xr:uid="{00000000-0005-0000-0000-00002C340000}"/>
    <cellStyle name="Normal 19 2 2 3 7" xfId="13356" xr:uid="{00000000-0005-0000-0000-00002D340000}"/>
    <cellStyle name="Normal 19 2 2 3 7 2" xfId="13357" xr:uid="{00000000-0005-0000-0000-00002E340000}"/>
    <cellStyle name="Normal 19 2 2 3 8" xfId="13358" xr:uid="{00000000-0005-0000-0000-00002F340000}"/>
    <cellStyle name="Normal 19 2 2 4" xfId="13359" xr:uid="{00000000-0005-0000-0000-000030340000}"/>
    <cellStyle name="Normal 19 2 2 4 2" xfId="13360" xr:uid="{00000000-0005-0000-0000-000031340000}"/>
    <cellStyle name="Normal 19 2 2 4 2 2" xfId="13361" xr:uid="{00000000-0005-0000-0000-000032340000}"/>
    <cellStyle name="Normal 19 2 2 4 2 2 2" xfId="13362" xr:uid="{00000000-0005-0000-0000-000033340000}"/>
    <cellStyle name="Normal 19 2 2 4 2 3" xfId="13363" xr:uid="{00000000-0005-0000-0000-000034340000}"/>
    <cellStyle name="Normal 19 2 2 4 3" xfId="13364" xr:uid="{00000000-0005-0000-0000-000035340000}"/>
    <cellStyle name="Normal 19 2 2 4 3 2" xfId="13365" xr:uid="{00000000-0005-0000-0000-000036340000}"/>
    <cellStyle name="Normal 19 2 2 4 3 2 2" xfId="13366" xr:uid="{00000000-0005-0000-0000-000037340000}"/>
    <cellStyle name="Normal 19 2 2 4 3 3" xfId="13367" xr:uid="{00000000-0005-0000-0000-000038340000}"/>
    <cellStyle name="Normal 19 2 2 4 4" xfId="13368" xr:uid="{00000000-0005-0000-0000-000039340000}"/>
    <cellStyle name="Normal 19 2 2 4 4 2" xfId="13369" xr:uid="{00000000-0005-0000-0000-00003A340000}"/>
    <cellStyle name="Normal 19 2 2 4 4 2 2" xfId="13370" xr:uid="{00000000-0005-0000-0000-00003B340000}"/>
    <cellStyle name="Normal 19 2 2 4 4 3" xfId="13371" xr:uid="{00000000-0005-0000-0000-00003C340000}"/>
    <cellStyle name="Normal 19 2 2 4 5" xfId="13372" xr:uid="{00000000-0005-0000-0000-00003D340000}"/>
    <cellStyle name="Normal 19 2 2 4 5 2" xfId="13373" xr:uid="{00000000-0005-0000-0000-00003E340000}"/>
    <cellStyle name="Normal 19 2 2 4 6" xfId="13374" xr:uid="{00000000-0005-0000-0000-00003F340000}"/>
    <cellStyle name="Normal 19 2 2 4 6 2" xfId="13375" xr:uid="{00000000-0005-0000-0000-000040340000}"/>
    <cellStyle name="Normal 19 2 2 4 7" xfId="13376" xr:uid="{00000000-0005-0000-0000-000041340000}"/>
    <cellStyle name="Normal 19 2 2 5" xfId="13377" xr:uid="{00000000-0005-0000-0000-000042340000}"/>
    <cellStyle name="Normal 19 2 2 5 2" xfId="13378" xr:uid="{00000000-0005-0000-0000-000043340000}"/>
    <cellStyle name="Normal 19 2 2 5 2 2" xfId="13379" xr:uid="{00000000-0005-0000-0000-000044340000}"/>
    <cellStyle name="Normal 19 2 2 5 2 2 2" xfId="13380" xr:uid="{00000000-0005-0000-0000-000045340000}"/>
    <cellStyle name="Normal 19 2 2 5 2 3" xfId="13381" xr:uid="{00000000-0005-0000-0000-000046340000}"/>
    <cellStyle name="Normal 19 2 2 5 3" xfId="13382" xr:uid="{00000000-0005-0000-0000-000047340000}"/>
    <cellStyle name="Normal 19 2 2 5 3 2" xfId="13383" xr:uid="{00000000-0005-0000-0000-000048340000}"/>
    <cellStyle name="Normal 19 2 2 5 3 2 2" xfId="13384" xr:uid="{00000000-0005-0000-0000-000049340000}"/>
    <cellStyle name="Normal 19 2 2 5 3 3" xfId="13385" xr:uid="{00000000-0005-0000-0000-00004A340000}"/>
    <cellStyle name="Normal 19 2 2 5 4" xfId="13386" xr:uid="{00000000-0005-0000-0000-00004B340000}"/>
    <cellStyle name="Normal 19 2 2 5 4 2" xfId="13387" xr:uid="{00000000-0005-0000-0000-00004C340000}"/>
    <cellStyle name="Normal 19 2 2 5 4 2 2" xfId="13388" xr:uid="{00000000-0005-0000-0000-00004D340000}"/>
    <cellStyle name="Normal 19 2 2 5 4 3" xfId="13389" xr:uid="{00000000-0005-0000-0000-00004E340000}"/>
    <cellStyle name="Normal 19 2 2 5 5" xfId="13390" xr:uid="{00000000-0005-0000-0000-00004F340000}"/>
    <cellStyle name="Normal 19 2 2 5 5 2" xfId="13391" xr:uid="{00000000-0005-0000-0000-000050340000}"/>
    <cellStyle name="Normal 19 2 2 5 6" xfId="13392" xr:uid="{00000000-0005-0000-0000-000051340000}"/>
    <cellStyle name="Normal 19 2 2 5 6 2" xfId="13393" xr:uid="{00000000-0005-0000-0000-000052340000}"/>
    <cellStyle name="Normal 19 2 2 5 7" xfId="13394" xr:uid="{00000000-0005-0000-0000-000053340000}"/>
    <cellStyle name="Normal 19 2 2 6" xfId="13395" xr:uid="{00000000-0005-0000-0000-000054340000}"/>
    <cellStyle name="Normal 19 2 2 6 2" xfId="13396" xr:uid="{00000000-0005-0000-0000-000055340000}"/>
    <cellStyle name="Normal 19 2 2 6 2 2" xfId="13397" xr:uid="{00000000-0005-0000-0000-000056340000}"/>
    <cellStyle name="Normal 19 2 2 6 3" xfId="13398" xr:uid="{00000000-0005-0000-0000-000057340000}"/>
    <cellStyle name="Normal 19 2 2 7" xfId="13399" xr:uid="{00000000-0005-0000-0000-000058340000}"/>
    <cellStyle name="Normal 19 2 2 7 2" xfId="13400" xr:uid="{00000000-0005-0000-0000-000059340000}"/>
    <cellStyle name="Normal 19 2 2 7 2 2" xfId="13401" xr:uid="{00000000-0005-0000-0000-00005A340000}"/>
    <cellStyle name="Normal 19 2 2 7 3" xfId="13402" xr:uid="{00000000-0005-0000-0000-00005B340000}"/>
    <cellStyle name="Normal 19 2 2 8" xfId="13403" xr:uid="{00000000-0005-0000-0000-00005C340000}"/>
    <cellStyle name="Normal 19 2 2 8 2" xfId="13404" xr:uid="{00000000-0005-0000-0000-00005D340000}"/>
    <cellStyle name="Normal 19 2 2 8 2 2" xfId="13405" xr:uid="{00000000-0005-0000-0000-00005E340000}"/>
    <cellStyle name="Normal 19 2 2 8 3" xfId="13406" xr:uid="{00000000-0005-0000-0000-00005F340000}"/>
    <cellStyle name="Normal 19 2 2 9" xfId="13407" xr:uid="{00000000-0005-0000-0000-000060340000}"/>
    <cellStyle name="Normal 19 2 2 9 2" xfId="13408" xr:uid="{00000000-0005-0000-0000-000061340000}"/>
    <cellStyle name="Normal 19 2 3" xfId="13409" xr:uid="{00000000-0005-0000-0000-000062340000}"/>
    <cellStyle name="Normal 19 2 3 10" xfId="13410" xr:uid="{00000000-0005-0000-0000-000063340000}"/>
    <cellStyle name="Normal 19 2 3 10 2" xfId="13411" xr:uid="{00000000-0005-0000-0000-000064340000}"/>
    <cellStyle name="Normal 19 2 3 11" xfId="13412" xr:uid="{00000000-0005-0000-0000-000065340000}"/>
    <cellStyle name="Normal 19 2 3 2" xfId="13413" xr:uid="{00000000-0005-0000-0000-000066340000}"/>
    <cellStyle name="Normal 19 2 3 2 2" xfId="13414" xr:uid="{00000000-0005-0000-0000-000067340000}"/>
    <cellStyle name="Normal 19 2 3 2 2 2" xfId="13415" xr:uid="{00000000-0005-0000-0000-000068340000}"/>
    <cellStyle name="Normal 19 2 3 2 2 2 2" xfId="13416" xr:uid="{00000000-0005-0000-0000-000069340000}"/>
    <cellStyle name="Normal 19 2 3 2 2 2 2 2" xfId="13417" xr:uid="{00000000-0005-0000-0000-00006A340000}"/>
    <cellStyle name="Normal 19 2 3 2 2 2 3" xfId="13418" xr:uid="{00000000-0005-0000-0000-00006B340000}"/>
    <cellStyle name="Normal 19 2 3 2 2 3" xfId="13419" xr:uid="{00000000-0005-0000-0000-00006C340000}"/>
    <cellStyle name="Normal 19 2 3 2 2 3 2" xfId="13420" xr:uid="{00000000-0005-0000-0000-00006D340000}"/>
    <cellStyle name="Normal 19 2 3 2 2 3 2 2" xfId="13421" xr:uid="{00000000-0005-0000-0000-00006E340000}"/>
    <cellStyle name="Normal 19 2 3 2 2 3 3" xfId="13422" xr:uid="{00000000-0005-0000-0000-00006F340000}"/>
    <cellStyle name="Normal 19 2 3 2 2 4" xfId="13423" xr:uid="{00000000-0005-0000-0000-000070340000}"/>
    <cellStyle name="Normal 19 2 3 2 2 4 2" xfId="13424" xr:uid="{00000000-0005-0000-0000-000071340000}"/>
    <cellStyle name="Normal 19 2 3 2 2 4 2 2" xfId="13425" xr:uid="{00000000-0005-0000-0000-000072340000}"/>
    <cellStyle name="Normal 19 2 3 2 2 4 3" xfId="13426" xr:uid="{00000000-0005-0000-0000-000073340000}"/>
    <cellStyle name="Normal 19 2 3 2 2 5" xfId="13427" xr:uid="{00000000-0005-0000-0000-000074340000}"/>
    <cellStyle name="Normal 19 2 3 2 2 5 2" xfId="13428" xr:uid="{00000000-0005-0000-0000-000075340000}"/>
    <cellStyle name="Normal 19 2 3 2 2 6" xfId="13429" xr:uid="{00000000-0005-0000-0000-000076340000}"/>
    <cellStyle name="Normal 19 2 3 2 2 6 2" xfId="13430" xr:uid="{00000000-0005-0000-0000-000077340000}"/>
    <cellStyle name="Normal 19 2 3 2 2 7" xfId="13431" xr:uid="{00000000-0005-0000-0000-000078340000}"/>
    <cellStyle name="Normal 19 2 3 2 3" xfId="13432" xr:uid="{00000000-0005-0000-0000-000079340000}"/>
    <cellStyle name="Normal 19 2 3 2 3 2" xfId="13433" xr:uid="{00000000-0005-0000-0000-00007A340000}"/>
    <cellStyle name="Normal 19 2 3 2 3 2 2" xfId="13434" xr:uid="{00000000-0005-0000-0000-00007B340000}"/>
    <cellStyle name="Normal 19 2 3 2 3 2 2 2" xfId="13435" xr:uid="{00000000-0005-0000-0000-00007C340000}"/>
    <cellStyle name="Normal 19 2 3 2 3 2 3" xfId="13436" xr:uid="{00000000-0005-0000-0000-00007D340000}"/>
    <cellStyle name="Normal 19 2 3 2 3 3" xfId="13437" xr:uid="{00000000-0005-0000-0000-00007E340000}"/>
    <cellStyle name="Normal 19 2 3 2 3 3 2" xfId="13438" xr:uid="{00000000-0005-0000-0000-00007F340000}"/>
    <cellStyle name="Normal 19 2 3 2 3 3 2 2" xfId="13439" xr:uid="{00000000-0005-0000-0000-000080340000}"/>
    <cellStyle name="Normal 19 2 3 2 3 3 3" xfId="13440" xr:uid="{00000000-0005-0000-0000-000081340000}"/>
    <cellStyle name="Normal 19 2 3 2 3 4" xfId="13441" xr:uid="{00000000-0005-0000-0000-000082340000}"/>
    <cellStyle name="Normal 19 2 3 2 3 4 2" xfId="13442" xr:uid="{00000000-0005-0000-0000-000083340000}"/>
    <cellStyle name="Normal 19 2 3 2 3 4 2 2" xfId="13443" xr:uid="{00000000-0005-0000-0000-000084340000}"/>
    <cellStyle name="Normal 19 2 3 2 3 4 3" xfId="13444" xr:uid="{00000000-0005-0000-0000-000085340000}"/>
    <cellStyle name="Normal 19 2 3 2 3 5" xfId="13445" xr:uid="{00000000-0005-0000-0000-000086340000}"/>
    <cellStyle name="Normal 19 2 3 2 3 5 2" xfId="13446" xr:uid="{00000000-0005-0000-0000-000087340000}"/>
    <cellStyle name="Normal 19 2 3 2 3 6" xfId="13447" xr:uid="{00000000-0005-0000-0000-000088340000}"/>
    <cellStyle name="Normal 19 2 3 2 3 6 2" xfId="13448" xr:uid="{00000000-0005-0000-0000-000089340000}"/>
    <cellStyle name="Normal 19 2 3 2 3 7" xfId="13449" xr:uid="{00000000-0005-0000-0000-00008A340000}"/>
    <cellStyle name="Normal 19 2 3 2 4" xfId="13450" xr:uid="{00000000-0005-0000-0000-00008B340000}"/>
    <cellStyle name="Normal 19 2 3 2 4 2" xfId="13451" xr:uid="{00000000-0005-0000-0000-00008C340000}"/>
    <cellStyle name="Normal 19 2 3 2 4 2 2" xfId="13452" xr:uid="{00000000-0005-0000-0000-00008D340000}"/>
    <cellStyle name="Normal 19 2 3 2 4 3" xfId="13453" xr:uid="{00000000-0005-0000-0000-00008E340000}"/>
    <cellStyle name="Normal 19 2 3 2 5" xfId="13454" xr:uid="{00000000-0005-0000-0000-00008F340000}"/>
    <cellStyle name="Normal 19 2 3 2 5 2" xfId="13455" xr:uid="{00000000-0005-0000-0000-000090340000}"/>
    <cellStyle name="Normal 19 2 3 2 5 2 2" xfId="13456" xr:uid="{00000000-0005-0000-0000-000091340000}"/>
    <cellStyle name="Normal 19 2 3 2 5 3" xfId="13457" xr:uid="{00000000-0005-0000-0000-000092340000}"/>
    <cellStyle name="Normal 19 2 3 2 6" xfId="13458" xr:uid="{00000000-0005-0000-0000-000093340000}"/>
    <cellStyle name="Normal 19 2 3 2 6 2" xfId="13459" xr:uid="{00000000-0005-0000-0000-000094340000}"/>
    <cellStyle name="Normal 19 2 3 2 6 2 2" xfId="13460" xr:uid="{00000000-0005-0000-0000-000095340000}"/>
    <cellStyle name="Normal 19 2 3 2 6 3" xfId="13461" xr:uid="{00000000-0005-0000-0000-000096340000}"/>
    <cellStyle name="Normal 19 2 3 2 7" xfId="13462" xr:uid="{00000000-0005-0000-0000-000097340000}"/>
    <cellStyle name="Normal 19 2 3 2 7 2" xfId="13463" xr:uid="{00000000-0005-0000-0000-000098340000}"/>
    <cellStyle name="Normal 19 2 3 2 8" xfId="13464" xr:uid="{00000000-0005-0000-0000-000099340000}"/>
    <cellStyle name="Normal 19 2 3 2 8 2" xfId="13465" xr:uid="{00000000-0005-0000-0000-00009A340000}"/>
    <cellStyle name="Normal 19 2 3 2 9" xfId="13466" xr:uid="{00000000-0005-0000-0000-00009B340000}"/>
    <cellStyle name="Normal 19 2 3 3" xfId="13467" xr:uid="{00000000-0005-0000-0000-00009C340000}"/>
    <cellStyle name="Normal 19 2 3 3 2" xfId="13468" xr:uid="{00000000-0005-0000-0000-00009D340000}"/>
    <cellStyle name="Normal 19 2 3 3 2 2" xfId="13469" xr:uid="{00000000-0005-0000-0000-00009E340000}"/>
    <cellStyle name="Normal 19 2 3 3 2 2 2" xfId="13470" xr:uid="{00000000-0005-0000-0000-00009F340000}"/>
    <cellStyle name="Normal 19 2 3 3 2 2 2 2" xfId="13471" xr:uid="{00000000-0005-0000-0000-0000A0340000}"/>
    <cellStyle name="Normal 19 2 3 3 2 2 3" xfId="13472" xr:uid="{00000000-0005-0000-0000-0000A1340000}"/>
    <cellStyle name="Normal 19 2 3 3 2 3" xfId="13473" xr:uid="{00000000-0005-0000-0000-0000A2340000}"/>
    <cellStyle name="Normal 19 2 3 3 2 3 2" xfId="13474" xr:uid="{00000000-0005-0000-0000-0000A3340000}"/>
    <cellStyle name="Normal 19 2 3 3 2 3 2 2" xfId="13475" xr:uid="{00000000-0005-0000-0000-0000A4340000}"/>
    <cellStyle name="Normal 19 2 3 3 2 3 3" xfId="13476" xr:uid="{00000000-0005-0000-0000-0000A5340000}"/>
    <cellStyle name="Normal 19 2 3 3 2 4" xfId="13477" xr:uid="{00000000-0005-0000-0000-0000A6340000}"/>
    <cellStyle name="Normal 19 2 3 3 2 4 2" xfId="13478" xr:uid="{00000000-0005-0000-0000-0000A7340000}"/>
    <cellStyle name="Normal 19 2 3 3 2 4 2 2" xfId="13479" xr:uid="{00000000-0005-0000-0000-0000A8340000}"/>
    <cellStyle name="Normal 19 2 3 3 2 4 3" xfId="13480" xr:uid="{00000000-0005-0000-0000-0000A9340000}"/>
    <cellStyle name="Normal 19 2 3 3 2 5" xfId="13481" xr:uid="{00000000-0005-0000-0000-0000AA340000}"/>
    <cellStyle name="Normal 19 2 3 3 2 5 2" xfId="13482" xr:uid="{00000000-0005-0000-0000-0000AB340000}"/>
    <cellStyle name="Normal 19 2 3 3 2 6" xfId="13483" xr:uid="{00000000-0005-0000-0000-0000AC340000}"/>
    <cellStyle name="Normal 19 2 3 3 2 6 2" xfId="13484" xr:uid="{00000000-0005-0000-0000-0000AD340000}"/>
    <cellStyle name="Normal 19 2 3 3 2 7" xfId="13485" xr:uid="{00000000-0005-0000-0000-0000AE340000}"/>
    <cellStyle name="Normal 19 2 3 3 3" xfId="13486" xr:uid="{00000000-0005-0000-0000-0000AF340000}"/>
    <cellStyle name="Normal 19 2 3 3 3 2" xfId="13487" xr:uid="{00000000-0005-0000-0000-0000B0340000}"/>
    <cellStyle name="Normal 19 2 3 3 3 2 2" xfId="13488" xr:uid="{00000000-0005-0000-0000-0000B1340000}"/>
    <cellStyle name="Normal 19 2 3 3 3 3" xfId="13489" xr:uid="{00000000-0005-0000-0000-0000B2340000}"/>
    <cellStyle name="Normal 19 2 3 3 4" xfId="13490" xr:uid="{00000000-0005-0000-0000-0000B3340000}"/>
    <cellStyle name="Normal 19 2 3 3 4 2" xfId="13491" xr:uid="{00000000-0005-0000-0000-0000B4340000}"/>
    <cellStyle name="Normal 19 2 3 3 4 2 2" xfId="13492" xr:uid="{00000000-0005-0000-0000-0000B5340000}"/>
    <cellStyle name="Normal 19 2 3 3 4 3" xfId="13493" xr:uid="{00000000-0005-0000-0000-0000B6340000}"/>
    <cellStyle name="Normal 19 2 3 3 5" xfId="13494" xr:uid="{00000000-0005-0000-0000-0000B7340000}"/>
    <cellStyle name="Normal 19 2 3 3 5 2" xfId="13495" xr:uid="{00000000-0005-0000-0000-0000B8340000}"/>
    <cellStyle name="Normal 19 2 3 3 5 2 2" xfId="13496" xr:uid="{00000000-0005-0000-0000-0000B9340000}"/>
    <cellStyle name="Normal 19 2 3 3 5 3" xfId="13497" xr:uid="{00000000-0005-0000-0000-0000BA340000}"/>
    <cellStyle name="Normal 19 2 3 3 6" xfId="13498" xr:uid="{00000000-0005-0000-0000-0000BB340000}"/>
    <cellStyle name="Normal 19 2 3 3 6 2" xfId="13499" xr:uid="{00000000-0005-0000-0000-0000BC340000}"/>
    <cellStyle name="Normal 19 2 3 3 7" xfId="13500" xr:uid="{00000000-0005-0000-0000-0000BD340000}"/>
    <cellStyle name="Normal 19 2 3 3 7 2" xfId="13501" xr:uid="{00000000-0005-0000-0000-0000BE340000}"/>
    <cellStyle name="Normal 19 2 3 3 8" xfId="13502" xr:uid="{00000000-0005-0000-0000-0000BF340000}"/>
    <cellStyle name="Normal 19 2 3 4" xfId="13503" xr:uid="{00000000-0005-0000-0000-0000C0340000}"/>
    <cellStyle name="Normal 19 2 3 4 2" xfId="13504" xr:uid="{00000000-0005-0000-0000-0000C1340000}"/>
    <cellStyle name="Normal 19 2 3 4 2 2" xfId="13505" xr:uid="{00000000-0005-0000-0000-0000C2340000}"/>
    <cellStyle name="Normal 19 2 3 4 2 2 2" xfId="13506" xr:uid="{00000000-0005-0000-0000-0000C3340000}"/>
    <cellStyle name="Normal 19 2 3 4 2 3" xfId="13507" xr:uid="{00000000-0005-0000-0000-0000C4340000}"/>
    <cellStyle name="Normal 19 2 3 4 3" xfId="13508" xr:uid="{00000000-0005-0000-0000-0000C5340000}"/>
    <cellStyle name="Normal 19 2 3 4 3 2" xfId="13509" xr:uid="{00000000-0005-0000-0000-0000C6340000}"/>
    <cellStyle name="Normal 19 2 3 4 3 2 2" xfId="13510" xr:uid="{00000000-0005-0000-0000-0000C7340000}"/>
    <cellStyle name="Normal 19 2 3 4 3 3" xfId="13511" xr:uid="{00000000-0005-0000-0000-0000C8340000}"/>
    <cellStyle name="Normal 19 2 3 4 4" xfId="13512" xr:uid="{00000000-0005-0000-0000-0000C9340000}"/>
    <cellStyle name="Normal 19 2 3 4 4 2" xfId="13513" xr:uid="{00000000-0005-0000-0000-0000CA340000}"/>
    <cellStyle name="Normal 19 2 3 4 4 2 2" xfId="13514" xr:uid="{00000000-0005-0000-0000-0000CB340000}"/>
    <cellStyle name="Normal 19 2 3 4 4 3" xfId="13515" xr:uid="{00000000-0005-0000-0000-0000CC340000}"/>
    <cellStyle name="Normal 19 2 3 4 5" xfId="13516" xr:uid="{00000000-0005-0000-0000-0000CD340000}"/>
    <cellStyle name="Normal 19 2 3 4 5 2" xfId="13517" xr:uid="{00000000-0005-0000-0000-0000CE340000}"/>
    <cellStyle name="Normal 19 2 3 4 6" xfId="13518" xr:uid="{00000000-0005-0000-0000-0000CF340000}"/>
    <cellStyle name="Normal 19 2 3 4 6 2" xfId="13519" xr:uid="{00000000-0005-0000-0000-0000D0340000}"/>
    <cellStyle name="Normal 19 2 3 4 7" xfId="13520" xr:uid="{00000000-0005-0000-0000-0000D1340000}"/>
    <cellStyle name="Normal 19 2 3 5" xfId="13521" xr:uid="{00000000-0005-0000-0000-0000D2340000}"/>
    <cellStyle name="Normal 19 2 3 5 2" xfId="13522" xr:uid="{00000000-0005-0000-0000-0000D3340000}"/>
    <cellStyle name="Normal 19 2 3 5 2 2" xfId="13523" xr:uid="{00000000-0005-0000-0000-0000D4340000}"/>
    <cellStyle name="Normal 19 2 3 5 2 2 2" xfId="13524" xr:uid="{00000000-0005-0000-0000-0000D5340000}"/>
    <cellStyle name="Normal 19 2 3 5 2 3" xfId="13525" xr:uid="{00000000-0005-0000-0000-0000D6340000}"/>
    <cellStyle name="Normal 19 2 3 5 3" xfId="13526" xr:uid="{00000000-0005-0000-0000-0000D7340000}"/>
    <cellStyle name="Normal 19 2 3 5 3 2" xfId="13527" xr:uid="{00000000-0005-0000-0000-0000D8340000}"/>
    <cellStyle name="Normal 19 2 3 5 3 2 2" xfId="13528" xr:uid="{00000000-0005-0000-0000-0000D9340000}"/>
    <cellStyle name="Normal 19 2 3 5 3 3" xfId="13529" xr:uid="{00000000-0005-0000-0000-0000DA340000}"/>
    <cellStyle name="Normal 19 2 3 5 4" xfId="13530" xr:uid="{00000000-0005-0000-0000-0000DB340000}"/>
    <cellStyle name="Normal 19 2 3 5 4 2" xfId="13531" xr:uid="{00000000-0005-0000-0000-0000DC340000}"/>
    <cellStyle name="Normal 19 2 3 5 4 2 2" xfId="13532" xr:uid="{00000000-0005-0000-0000-0000DD340000}"/>
    <cellStyle name="Normal 19 2 3 5 4 3" xfId="13533" xr:uid="{00000000-0005-0000-0000-0000DE340000}"/>
    <cellStyle name="Normal 19 2 3 5 5" xfId="13534" xr:uid="{00000000-0005-0000-0000-0000DF340000}"/>
    <cellStyle name="Normal 19 2 3 5 5 2" xfId="13535" xr:uid="{00000000-0005-0000-0000-0000E0340000}"/>
    <cellStyle name="Normal 19 2 3 5 6" xfId="13536" xr:uid="{00000000-0005-0000-0000-0000E1340000}"/>
    <cellStyle name="Normal 19 2 3 5 6 2" xfId="13537" xr:uid="{00000000-0005-0000-0000-0000E2340000}"/>
    <cellStyle name="Normal 19 2 3 5 7" xfId="13538" xr:uid="{00000000-0005-0000-0000-0000E3340000}"/>
    <cellStyle name="Normal 19 2 3 6" xfId="13539" xr:uid="{00000000-0005-0000-0000-0000E4340000}"/>
    <cellStyle name="Normal 19 2 3 6 2" xfId="13540" xr:uid="{00000000-0005-0000-0000-0000E5340000}"/>
    <cellStyle name="Normal 19 2 3 6 2 2" xfId="13541" xr:uid="{00000000-0005-0000-0000-0000E6340000}"/>
    <cellStyle name="Normal 19 2 3 6 3" xfId="13542" xr:uid="{00000000-0005-0000-0000-0000E7340000}"/>
    <cellStyle name="Normal 19 2 3 7" xfId="13543" xr:uid="{00000000-0005-0000-0000-0000E8340000}"/>
    <cellStyle name="Normal 19 2 3 7 2" xfId="13544" xr:uid="{00000000-0005-0000-0000-0000E9340000}"/>
    <cellStyle name="Normal 19 2 3 7 2 2" xfId="13545" xr:uid="{00000000-0005-0000-0000-0000EA340000}"/>
    <cellStyle name="Normal 19 2 3 7 3" xfId="13546" xr:uid="{00000000-0005-0000-0000-0000EB340000}"/>
    <cellStyle name="Normal 19 2 3 8" xfId="13547" xr:uid="{00000000-0005-0000-0000-0000EC340000}"/>
    <cellStyle name="Normal 19 2 3 8 2" xfId="13548" xr:uid="{00000000-0005-0000-0000-0000ED340000}"/>
    <cellStyle name="Normal 19 2 3 8 2 2" xfId="13549" xr:uid="{00000000-0005-0000-0000-0000EE340000}"/>
    <cellStyle name="Normal 19 2 3 8 3" xfId="13550" xr:uid="{00000000-0005-0000-0000-0000EF340000}"/>
    <cellStyle name="Normal 19 2 3 9" xfId="13551" xr:uid="{00000000-0005-0000-0000-0000F0340000}"/>
    <cellStyle name="Normal 19 2 3 9 2" xfId="13552" xr:uid="{00000000-0005-0000-0000-0000F1340000}"/>
    <cellStyle name="Normal 19 2 4" xfId="13553" xr:uid="{00000000-0005-0000-0000-0000F2340000}"/>
    <cellStyle name="Normal 19 2 4 2" xfId="13554" xr:uid="{00000000-0005-0000-0000-0000F3340000}"/>
    <cellStyle name="Normal 19 2 4 2 2" xfId="13555" xr:uid="{00000000-0005-0000-0000-0000F4340000}"/>
    <cellStyle name="Normal 19 2 4 2 2 2" xfId="13556" xr:uid="{00000000-0005-0000-0000-0000F5340000}"/>
    <cellStyle name="Normal 19 2 4 2 2 2 2" xfId="13557" xr:uid="{00000000-0005-0000-0000-0000F6340000}"/>
    <cellStyle name="Normal 19 2 4 2 2 3" xfId="13558" xr:uid="{00000000-0005-0000-0000-0000F7340000}"/>
    <cellStyle name="Normal 19 2 4 2 3" xfId="13559" xr:uid="{00000000-0005-0000-0000-0000F8340000}"/>
    <cellStyle name="Normal 19 2 4 2 3 2" xfId="13560" xr:uid="{00000000-0005-0000-0000-0000F9340000}"/>
    <cellStyle name="Normal 19 2 4 2 3 2 2" xfId="13561" xr:uid="{00000000-0005-0000-0000-0000FA340000}"/>
    <cellStyle name="Normal 19 2 4 2 3 3" xfId="13562" xr:uid="{00000000-0005-0000-0000-0000FB340000}"/>
    <cellStyle name="Normal 19 2 4 2 4" xfId="13563" xr:uid="{00000000-0005-0000-0000-0000FC340000}"/>
    <cellStyle name="Normal 19 2 4 2 4 2" xfId="13564" xr:uid="{00000000-0005-0000-0000-0000FD340000}"/>
    <cellStyle name="Normal 19 2 4 2 4 2 2" xfId="13565" xr:uid="{00000000-0005-0000-0000-0000FE340000}"/>
    <cellStyle name="Normal 19 2 4 2 4 3" xfId="13566" xr:uid="{00000000-0005-0000-0000-0000FF340000}"/>
    <cellStyle name="Normal 19 2 4 2 5" xfId="13567" xr:uid="{00000000-0005-0000-0000-000000350000}"/>
    <cellStyle name="Normal 19 2 4 2 5 2" xfId="13568" xr:uid="{00000000-0005-0000-0000-000001350000}"/>
    <cellStyle name="Normal 19 2 4 2 6" xfId="13569" xr:uid="{00000000-0005-0000-0000-000002350000}"/>
    <cellStyle name="Normal 19 2 4 2 6 2" xfId="13570" xr:uid="{00000000-0005-0000-0000-000003350000}"/>
    <cellStyle name="Normal 19 2 4 2 7" xfId="13571" xr:uid="{00000000-0005-0000-0000-000004350000}"/>
    <cellStyle name="Normal 19 2 4 3" xfId="13572" xr:uid="{00000000-0005-0000-0000-000005350000}"/>
    <cellStyle name="Normal 19 2 4 3 2" xfId="13573" xr:uid="{00000000-0005-0000-0000-000006350000}"/>
    <cellStyle name="Normal 19 2 4 3 2 2" xfId="13574" xr:uid="{00000000-0005-0000-0000-000007350000}"/>
    <cellStyle name="Normal 19 2 4 3 2 2 2" xfId="13575" xr:uid="{00000000-0005-0000-0000-000008350000}"/>
    <cellStyle name="Normal 19 2 4 3 2 3" xfId="13576" xr:uid="{00000000-0005-0000-0000-000009350000}"/>
    <cellStyle name="Normal 19 2 4 3 3" xfId="13577" xr:uid="{00000000-0005-0000-0000-00000A350000}"/>
    <cellStyle name="Normal 19 2 4 3 3 2" xfId="13578" xr:uid="{00000000-0005-0000-0000-00000B350000}"/>
    <cellStyle name="Normal 19 2 4 3 3 2 2" xfId="13579" xr:uid="{00000000-0005-0000-0000-00000C350000}"/>
    <cellStyle name="Normal 19 2 4 3 3 3" xfId="13580" xr:uid="{00000000-0005-0000-0000-00000D350000}"/>
    <cellStyle name="Normal 19 2 4 3 4" xfId="13581" xr:uid="{00000000-0005-0000-0000-00000E350000}"/>
    <cellStyle name="Normal 19 2 4 3 4 2" xfId="13582" xr:uid="{00000000-0005-0000-0000-00000F350000}"/>
    <cellStyle name="Normal 19 2 4 3 4 2 2" xfId="13583" xr:uid="{00000000-0005-0000-0000-000010350000}"/>
    <cellStyle name="Normal 19 2 4 3 4 3" xfId="13584" xr:uid="{00000000-0005-0000-0000-000011350000}"/>
    <cellStyle name="Normal 19 2 4 3 5" xfId="13585" xr:uid="{00000000-0005-0000-0000-000012350000}"/>
    <cellStyle name="Normal 19 2 4 3 5 2" xfId="13586" xr:uid="{00000000-0005-0000-0000-000013350000}"/>
    <cellStyle name="Normal 19 2 4 3 6" xfId="13587" xr:uid="{00000000-0005-0000-0000-000014350000}"/>
    <cellStyle name="Normal 19 2 4 3 6 2" xfId="13588" xr:uid="{00000000-0005-0000-0000-000015350000}"/>
    <cellStyle name="Normal 19 2 4 3 7" xfId="13589" xr:uid="{00000000-0005-0000-0000-000016350000}"/>
    <cellStyle name="Normal 19 2 4 4" xfId="13590" xr:uid="{00000000-0005-0000-0000-000017350000}"/>
    <cellStyle name="Normal 19 2 4 4 2" xfId="13591" xr:uid="{00000000-0005-0000-0000-000018350000}"/>
    <cellStyle name="Normal 19 2 4 4 2 2" xfId="13592" xr:uid="{00000000-0005-0000-0000-000019350000}"/>
    <cellStyle name="Normal 19 2 4 4 3" xfId="13593" xr:uid="{00000000-0005-0000-0000-00001A350000}"/>
    <cellStyle name="Normal 19 2 4 5" xfId="13594" xr:uid="{00000000-0005-0000-0000-00001B350000}"/>
    <cellStyle name="Normal 19 2 4 5 2" xfId="13595" xr:uid="{00000000-0005-0000-0000-00001C350000}"/>
    <cellStyle name="Normal 19 2 4 5 2 2" xfId="13596" xr:uid="{00000000-0005-0000-0000-00001D350000}"/>
    <cellStyle name="Normal 19 2 4 5 3" xfId="13597" xr:uid="{00000000-0005-0000-0000-00001E350000}"/>
    <cellStyle name="Normal 19 2 4 6" xfId="13598" xr:uid="{00000000-0005-0000-0000-00001F350000}"/>
    <cellStyle name="Normal 19 2 4 6 2" xfId="13599" xr:uid="{00000000-0005-0000-0000-000020350000}"/>
    <cellStyle name="Normal 19 2 4 6 2 2" xfId="13600" xr:uid="{00000000-0005-0000-0000-000021350000}"/>
    <cellStyle name="Normal 19 2 4 6 3" xfId="13601" xr:uid="{00000000-0005-0000-0000-000022350000}"/>
    <cellStyle name="Normal 19 2 4 7" xfId="13602" xr:uid="{00000000-0005-0000-0000-000023350000}"/>
    <cellStyle name="Normal 19 2 4 7 2" xfId="13603" xr:uid="{00000000-0005-0000-0000-000024350000}"/>
    <cellStyle name="Normal 19 2 4 8" xfId="13604" xr:uid="{00000000-0005-0000-0000-000025350000}"/>
    <cellStyle name="Normal 19 2 4 8 2" xfId="13605" xr:uid="{00000000-0005-0000-0000-000026350000}"/>
    <cellStyle name="Normal 19 2 4 9" xfId="13606" xr:uid="{00000000-0005-0000-0000-000027350000}"/>
    <cellStyle name="Normal 19 2 5" xfId="13607" xr:uid="{00000000-0005-0000-0000-000028350000}"/>
    <cellStyle name="Normal 19 2 5 2" xfId="13608" xr:uid="{00000000-0005-0000-0000-000029350000}"/>
    <cellStyle name="Normal 19 2 5 2 2" xfId="13609" xr:uid="{00000000-0005-0000-0000-00002A350000}"/>
    <cellStyle name="Normal 19 2 5 2 2 2" xfId="13610" xr:uid="{00000000-0005-0000-0000-00002B350000}"/>
    <cellStyle name="Normal 19 2 5 2 2 2 2" xfId="13611" xr:uid="{00000000-0005-0000-0000-00002C350000}"/>
    <cellStyle name="Normal 19 2 5 2 2 3" xfId="13612" xr:uid="{00000000-0005-0000-0000-00002D350000}"/>
    <cellStyle name="Normal 19 2 5 2 3" xfId="13613" xr:uid="{00000000-0005-0000-0000-00002E350000}"/>
    <cellStyle name="Normal 19 2 5 2 3 2" xfId="13614" xr:uid="{00000000-0005-0000-0000-00002F350000}"/>
    <cellStyle name="Normal 19 2 5 2 3 2 2" xfId="13615" xr:uid="{00000000-0005-0000-0000-000030350000}"/>
    <cellStyle name="Normal 19 2 5 2 3 3" xfId="13616" xr:uid="{00000000-0005-0000-0000-000031350000}"/>
    <cellStyle name="Normal 19 2 5 2 4" xfId="13617" xr:uid="{00000000-0005-0000-0000-000032350000}"/>
    <cellStyle name="Normal 19 2 5 2 4 2" xfId="13618" xr:uid="{00000000-0005-0000-0000-000033350000}"/>
    <cellStyle name="Normal 19 2 5 2 4 2 2" xfId="13619" xr:uid="{00000000-0005-0000-0000-000034350000}"/>
    <cellStyle name="Normal 19 2 5 2 4 3" xfId="13620" xr:uid="{00000000-0005-0000-0000-000035350000}"/>
    <cellStyle name="Normal 19 2 5 2 5" xfId="13621" xr:uid="{00000000-0005-0000-0000-000036350000}"/>
    <cellStyle name="Normal 19 2 5 2 5 2" xfId="13622" xr:uid="{00000000-0005-0000-0000-000037350000}"/>
    <cellStyle name="Normal 19 2 5 2 6" xfId="13623" xr:uid="{00000000-0005-0000-0000-000038350000}"/>
    <cellStyle name="Normal 19 2 5 2 6 2" xfId="13624" xr:uid="{00000000-0005-0000-0000-000039350000}"/>
    <cellStyle name="Normal 19 2 5 2 7" xfId="13625" xr:uid="{00000000-0005-0000-0000-00003A350000}"/>
    <cellStyle name="Normal 19 2 5 3" xfId="13626" xr:uid="{00000000-0005-0000-0000-00003B350000}"/>
    <cellStyle name="Normal 19 2 5 3 2" xfId="13627" xr:uid="{00000000-0005-0000-0000-00003C350000}"/>
    <cellStyle name="Normal 19 2 5 3 2 2" xfId="13628" xr:uid="{00000000-0005-0000-0000-00003D350000}"/>
    <cellStyle name="Normal 19 2 5 3 3" xfId="13629" xr:uid="{00000000-0005-0000-0000-00003E350000}"/>
    <cellStyle name="Normal 19 2 5 4" xfId="13630" xr:uid="{00000000-0005-0000-0000-00003F350000}"/>
    <cellStyle name="Normal 19 2 5 4 2" xfId="13631" xr:uid="{00000000-0005-0000-0000-000040350000}"/>
    <cellStyle name="Normal 19 2 5 4 2 2" xfId="13632" xr:uid="{00000000-0005-0000-0000-000041350000}"/>
    <cellStyle name="Normal 19 2 5 4 3" xfId="13633" xr:uid="{00000000-0005-0000-0000-000042350000}"/>
    <cellStyle name="Normal 19 2 5 5" xfId="13634" xr:uid="{00000000-0005-0000-0000-000043350000}"/>
    <cellStyle name="Normal 19 2 5 5 2" xfId="13635" xr:uid="{00000000-0005-0000-0000-000044350000}"/>
    <cellStyle name="Normal 19 2 5 5 2 2" xfId="13636" xr:uid="{00000000-0005-0000-0000-000045350000}"/>
    <cellStyle name="Normal 19 2 5 5 3" xfId="13637" xr:uid="{00000000-0005-0000-0000-000046350000}"/>
    <cellStyle name="Normal 19 2 5 6" xfId="13638" xr:uid="{00000000-0005-0000-0000-000047350000}"/>
    <cellStyle name="Normal 19 2 5 6 2" xfId="13639" xr:uid="{00000000-0005-0000-0000-000048350000}"/>
    <cellStyle name="Normal 19 2 5 7" xfId="13640" xr:uid="{00000000-0005-0000-0000-000049350000}"/>
    <cellStyle name="Normal 19 2 5 7 2" xfId="13641" xr:uid="{00000000-0005-0000-0000-00004A350000}"/>
    <cellStyle name="Normal 19 2 5 8" xfId="13642" xr:uid="{00000000-0005-0000-0000-00004B350000}"/>
    <cellStyle name="Normal 19 2 6" xfId="13643" xr:uid="{00000000-0005-0000-0000-00004C350000}"/>
    <cellStyle name="Normal 19 2 6 2" xfId="13644" xr:uid="{00000000-0005-0000-0000-00004D350000}"/>
    <cellStyle name="Normal 19 2 6 2 2" xfId="13645" xr:uid="{00000000-0005-0000-0000-00004E350000}"/>
    <cellStyle name="Normal 19 2 6 2 2 2" xfId="13646" xr:uid="{00000000-0005-0000-0000-00004F350000}"/>
    <cellStyle name="Normal 19 2 6 2 3" xfId="13647" xr:uid="{00000000-0005-0000-0000-000050350000}"/>
    <cellStyle name="Normal 19 2 6 3" xfId="13648" xr:uid="{00000000-0005-0000-0000-000051350000}"/>
    <cellStyle name="Normal 19 2 6 3 2" xfId="13649" xr:uid="{00000000-0005-0000-0000-000052350000}"/>
    <cellStyle name="Normal 19 2 6 3 2 2" xfId="13650" xr:uid="{00000000-0005-0000-0000-000053350000}"/>
    <cellStyle name="Normal 19 2 6 3 3" xfId="13651" xr:uid="{00000000-0005-0000-0000-000054350000}"/>
    <cellStyle name="Normal 19 2 6 4" xfId="13652" xr:uid="{00000000-0005-0000-0000-000055350000}"/>
    <cellStyle name="Normal 19 2 6 4 2" xfId="13653" xr:uid="{00000000-0005-0000-0000-000056350000}"/>
    <cellStyle name="Normal 19 2 6 4 2 2" xfId="13654" xr:uid="{00000000-0005-0000-0000-000057350000}"/>
    <cellStyle name="Normal 19 2 6 4 3" xfId="13655" xr:uid="{00000000-0005-0000-0000-000058350000}"/>
    <cellStyle name="Normal 19 2 6 5" xfId="13656" xr:uid="{00000000-0005-0000-0000-000059350000}"/>
    <cellStyle name="Normal 19 2 6 5 2" xfId="13657" xr:uid="{00000000-0005-0000-0000-00005A350000}"/>
    <cellStyle name="Normal 19 2 6 6" xfId="13658" xr:uid="{00000000-0005-0000-0000-00005B350000}"/>
    <cellStyle name="Normal 19 2 6 6 2" xfId="13659" xr:uid="{00000000-0005-0000-0000-00005C350000}"/>
    <cellStyle name="Normal 19 2 6 7" xfId="13660" xr:uid="{00000000-0005-0000-0000-00005D350000}"/>
    <cellStyle name="Normal 19 2 7" xfId="13661" xr:uid="{00000000-0005-0000-0000-00005E350000}"/>
    <cellStyle name="Normal 19 2 7 2" xfId="13662" xr:uid="{00000000-0005-0000-0000-00005F350000}"/>
    <cellStyle name="Normal 19 2 7 2 2" xfId="13663" xr:uid="{00000000-0005-0000-0000-000060350000}"/>
    <cellStyle name="Normal 19 2 7 2 2 2" xfId="13664" xr:uid="{00000000-0005-0000-0000-000061350000}"/>
    <cellStyle name="Normal 19 2 7 2 3" xfId="13665" xr:uid="{00000000-0005-0000-0000-000062350000}"/>
    <cellStyle name="Normal 19 2 7 3" xfId="13666" xr:uid="{00000000-0005-0000-0000-000063350000}"/>
    <cellStyle name="Normal 19 2 7 3 2" xfId="13667" xr:uid="{00000000-0005-0000-0000-000064350000}"/>
    <cellStyle name="Normal 19 2 7 3 2 2" xfId="13668" xr:uid="{00000000-0005-0000-0000-000065350000}"/>
    <cellStyle name="Normal 19 2 7 3 3" xfId="13669" xr:uid="{00000000-0005-0000-0000-000066350000}"/>
    <cellStyle name="Normal 19 2 7 4" xfId="13670" xr:uid="{00000000-0005-0000-0000-000067350000}"/>
    <cellStyle name="Normal 19 2 7 4 2" xfId="13671" xr:uid="{00000000-0005-0000-0000-000068350000}"/>
    <cellStyle name="Normal 19 2 7 4 2 2" xfId="13672" xr:uid="{00000000-0005-0000-0000-000069350000}"/>
    <cellStyle name="Normal 19 2 7 4 3" xfId="13673" xr:uid="{00000000-0005-0000-0000-00006A350000}"/>
    <cellStyle name="Normal 19 2 7 5" xfId="13674" xr:uid="{00000000-0005-0000-0000-00006B350000}"/>
    <cellStyle name="Normal 19 2 7 5 2" xfId="13675" xr:uid="{00000000-0005-0000-0000-00006C350000}"/>
    <cellStyle name="Normal 19 2 7 6" xfId="13676" xr:uid="{00000000-0005-0000-0000-00006D350000}"/>
    <cellStyle name="Normal 19 2 7 6 2" xfId="13677" xr:uid="{00000000-0005-0000-0000-00006E350000}"/>
    <cellStyle name="Normal 19 2 7 7" xfId="13678" xr:uid="{00000000-0005-0000-0000-00006F350000}"/>
    <cellStyle name="Normal 19 2 8" xfId="13679" xr:uid="{00000000-0005-0000-0000-000070350000}"/>
    <cellStyle name="Normal 19 2 8 2" xfId="13680" xr:uid="{00000000-0005-0000-0000-000071350000}"/>
    <cellStyle name="Normal 19 2 8 2 2" xfId="13681" xr:uid="{00000000-0005-0000-0000-000072350000}"/>
    <cellStyle name="Normal 19 2 8 3" xfId="13682" xr:uid="{00000000-0005-0000-0000-000073350000}"/>
    <cellStyle name="Normal 19 2 9" xfId="13683" xr:uid="{00000000-0005-0000-0000-000074350000}"/>
    <cellStyle name="Normal 19 2 9 2" xfId="13684" xr:uid="{00000000-0005-0000-0000-000075350000}"/>
    <cellStyle name="Normal 19 2 9 2 2" xfId="13685" xr:uid="{00000000-0005-0000-0000-000076350000}"/>
    <cellStyle name="Normal 19 2 9 3" xfId="13686" xr:uid="{00000000-0005-0000-0000-000077350000}"/>
    <cellStyle name="Normal 19 2_Confidential Information" xfId="13687" xr:uid="{00000000-0005-0000-0000-000078350000}"/>
    <cellStyle name="Normal 19 3" xfId="13688" xr:uid="{00000000-0005-0000-0000-000079350000}"/>
    <cellStyle name="Normal 19 3 10" xfId="13689" xr:uid="{00000000-0005-0000-0000-00007A350000}"/>
    <cellStyle name="Normal 19 3 10 2" xfId="13690" xr:uid="{00000000-0005-0000-0000-00007B350000}"/>
    <cellStyle name="Normal 19 3 10 2 2" xfId="13691" xr:uid="{00000000-0005-0000-0000-00007C350000}"/>
    <cellStyle name="Normal 19 3 10 3" xfId="13692" xr:uid="{00000000-0005-0000-0000-00007D350000}"/>
    <cellStyle name="Normal 19 3 11" xfId="13693" xr:uid="{00000000-0005-0000-0000-00007E350000}"/>
    <cellStyle name="Normal 19 3 11 2" xfId="13694" xr:uid="{00000000-0005-0000-0000-00007F350000}"/>
    <cellStyle name="Normal 19 3 12" xfId="13695" xr:uid="{00000000-0005-0000-0000-000080350000}"/>
    <cellStyle name="Normal 19 3 12 2" xfId="13696" xr:uid="{00000000-0005-0000-0000-000081350000}"/>
    <cellStyle name="Normal 19 3 13" xfId="13697" xr:uid="{00000000-0005-0000-0000-000082350000}"/>
    <cellStyle name="Normal 19 3 2" xfId="13698" xr:uid="{00000000-0005-0000-0000-000083350000}"/>
    <cellStyle name="Normal 19 3 2 10" xfId="13699" xr:uid="{00000000-0005-0000-0000-000084350000}"/>
    <cellStyle name="Normal 19 3 2 10 2" xfId="13700" xr:uid="{00000000-0005-0000-0000-000085350000}"/>
    <cellStyle name="Normal 19 3 2 11" xfId="13701" xr:uid="{00000000-0005-0000-0000-000086350000}"/>
    <cellStyle name="Normal 19 3 2 2" xfId="13702" xr:uid="{00000000-0005-0000-0000-000087350000}"/>
    <cellStyle name="Normal 19 3 2 2 2" xfId="13703" xr:uid="{00000000-0005-0000-0000-000088350000}"/>
    <cellStyle name="Normal 19 3 2 2 2 2" xfId="13704" xr:uid="{00000000-0005-0000-0000-000089350000}"/>
    <cellStyle name="Normal 19 3 2 2 2 2 2" xfId="13705" xr:uid="{00000000-0005-0000-0000-00008A350000}"/>
    <cellStyle name="Normal 19 3 2 2 2 2 2 2" xfId="13706" xr:uid="{00000000-0005-0000-0000-00008B350000}"/>
    <cellStyle name="Normal 19 3 2 2 2 2 3" xfId="13707" xr:uid="{00000000-0005-0000-0000-00008C350000}"/>
    <cellStyle name="Normal 19 3 2 2 2 3" xfId="13708" xr:uid="{00000000-0005-0000-0000-00008D350000}"/>
    <cellStyle name="Normal 19 3 2 2 2 3 2" xfId="13709" xr:uid="{00000000-0005-0000-0000-00008E350000}"/>
    <cellStyle name="Normal 19 3 2 2 2 3 2 2" xfId="13710" xr:uid="{00000000-0005-0000-0000-00008F350000}"/>
    <cellStyle name="Normal 19 3 2 2 2 3 3" xfId="13711" xr:uid="{00000000-0005-0000-0000-000090350000}"/>
    <cellStyle name="Normal 19 3 2 2 2 4" xfId="13712" xr:uid="{00000000-0005-0000-0000-000091350000}"/>
    <cellStyle name="Normal 19 3 2 2 2 4 2" xfId="13713" xr:uid="{00000000-0005-0000-0000-000092350000}"/>
    <cellStyle name="Normal 19 3 2 2 2 4 2 2" xfId="13714" xr:uid="{00000000-0005-0000-0000-000093350000}"/>
    <cellStyle name="Normal 19 3 2 2 2 4 3" xfId="13715" xr:uid="{00000000-0005-0000-0000-000094350000}"/>
    <cellStyle name="Normal 19 3 2 2 2 5" xfId="13716" xr:uid="{00000000-0005-0000-0000-000095350000}"/>
    <cellStyle name="Normal 19 3 2 2 2 5 2" xfId="13717" xr:uid="{00000000-0005-0000-0000-000096350000}"/>
    <cellStyle name="Normal 19 3 2 2 2 6" xfId="13718" xr:uid="{00000000-0005-0000-0000-000097350000}"/>
    <cellStyle name="Normal 19 3 2 2 2 6 2" xfId="13719" xr:uid="{00000000-0005-0000-0000-000098350000}"/>
    <cellStyle name="Normal 19 3 2 2 2 7" xfId="13720" xr:uid="{00000000-0005-0000-0000-000099350000}"/>
    <cellStyle name="Normal 19 3 2 2 3" xfId="13721" xr:uid="{00000000-0005-0000-0000-00009A350000}"/>
    <cellStyle name="Normal 19 3 2 2 3 2" xfId="13722" xr:uid="{00000000-0005-0000-0000-00009B350000}"/>
    <cellStyle name="Normal 19 3 2 2 3 2 2" xfId="13723" xr:uid="{00000000-0005-0000-0000-00009C350000}"/>
    <cellStyle name="Normal 19 3 2 2 3 2 2 2" xfId="13724" xr:uid="{00000000-0005-0000-0000-00009D350000}"/>
    <cellStyle name="Normal 19 3 2 2 3 2 3" xfId="13725" xr:uid="{00000000-0005-0000-0000-00009E350000}"/>
    <cellStyle name="Normal 19 3 2 2 3 3" xfId="13726" xr:uid="{00000000-0005-0000-0000-00009F350000}"/>
    <cellStyle name="Normal 19 3 2 2 3 3 2" xfId="13727" xr:uid="{00000000-0005-0000-0000-0000A0350000}"/>
    <cellStyle name="Normal 19 3 2 2 3 3 2 2" xfId="13728" xr:uid="{00000000-0005-0000-0000-0000A1350000}"/>
    <cellStyle name="Normal 19 3 2 2 3 3 3" xfId="13729" xr:uid="{00000000-0005-0000-0000-0000A2350000}"/>
    <cellStyle name="Normal 19 3 2 2 3 4" xfId="13730" xr:uid="{00000000-0005-0000-0000-0000A3350000}"/>
    <cellStyle name="Normal 19 3 2 2 3 4 2" xfId="13731" xr:uid="{00000000-0005-0000-0000-0000A4350000}"/>
    <cellStyle name="Normal 19 3 2 2 3 4 2 2" xfId="13732" xr:uid="{00000000-0005-0000-0000-0000A5350000}"/>
    <cellStyle name="Normal 19 3 2 2 3 4 3" xfId="13733" xr:uid="{00000000-0005-0000-0000-0000A6350000}"/>
    <cellStyle name="Normal 19 3 2 2 3 5" xfId="13734" xr:uid="{00000000-0005-0000-0000-0000A7350000}"/>
    <cellStyle name="Normal 19 3 2 2 3 5 2" xfId="13735" xr:uid="{00000000-0005-0000-0000-0000A8350000}"/>
    <cellStyle name="Normal 19 3 2 2 3 6" xfId="13736" xr:uid="{00000000-0005-0000-0000-0000A9350000}"/>
    <cellStyle name="Normal 19 3 2 2 3 6 2" xfId="13737" xr:uid="{00000000-0005-0000-0000-0000AA350000}"/>
    <cellStyle name="Normal 19 3 2 2 3 7" xfId="13738" xr:uid="{00000000-0005-0000-0000-0000AB350000}"/>
    <cellStyle name="Normal 19 3 2 2 4" xfId="13739" xr:uid="{00000000-0005-0000-0000-0000AC350000}"/>
    <cellStyle name="Normal 19 3 2 2 4 2" xfId="13740" xr:uid="{00000000-0005-0000-0000-0000AD350000}"/>
    <cellStyle name="Normal 19 3 2 2 4 2 2" xfId="13741" xr:uid="{00000000-0005-0000-0000-0000AE350000}"/>
    <cellStyle name="Normal 19 3 2 2 4 3" xfId="13742" xr:uid="{00000000-0005-0000-0000-0000AF350000}"/>
    <cellStyle name="Normal 19 3 2 2 5" xfId="13743" xr:uid="{00000000-0005-0000-0000-0000B0350000}"/>
    <cellStyle name="Normal 19 3 2 2 5 2" xfId="13744" xr:uid="{00000000-0005-0000-0000-0000B1350000}"/>
    <cellStyle name="Normal 19 3 2 2 5 2 2" xfId="13745" xr:uid="{00000000-0005-0000-0000-0000B2350000}"/>
    <cellStyle name="Normal 19 3 2 2 5 3" xfId="13746" xr:uid="{00000000-0005-0000-0000-0000B3350000}"/>
    <cellStyle name="Normal 19 3 2 2 6" xfId="13747" xr:uid="{00000000-0005-0000-0000-0000B4350000}"/>
    <cellStyle name="Normal 19 3 2 2 6 2" xfId="13748" xr:uid="{00000000-0005-0000-0000-0000B5350000}"/>
    <cellStyle name="Normal 19 3 2 2 6 2 2" xfId="13749" xr:uid="{00000000-0005-0000-0000-0000B6350000}"/>
    <cellStyle name="Normal 19 3 2 2 6 3" xfId="13750" xr:uid="{00000000-0005-0000-0000-0000B7350000}"/>
    <cellStyle name="Normal 19 3 2 2 7" xfId="13751" xr:uid="{00000000-0005-0000-0000-0000B8350000}"/>
    <cellStyle name="Normal 19 3 2 2 7 2" xfId="13752" xr:uid="{00000000-0005-0000-0000-0000B9350000}"/>
    <cellStyle name="Normal 19 3 2 2 8" xfId="13753" xr:uid="{00000000-0005-0000-0000-0000BA350000}"/>
    <cellStyle name="Normal 19 3 2 2 8 2" xfId="13754" xr:uid="{00000000-0005-0000-0000-0000BB350000}"/>
    <cellStyle name="Normal 19 3 2 2 9" xfId="13755" xr:uid="{00000000-0005-0000-0000-0000BC350000}"/>
    <cellStyle name="Normal 19 3 2 3" xfId="13756" xr:uid="{00000000-0005-0000-0000-0000BD350000}"/>
    <cellStyle name="Normal 19 3 2 3 2" xfId="13757" xr:uid="{00000000-0005-0000-0000-0000BE350000}"/>
    <cellStyle name="Normal 19 3 2 3 2 2" xfId="13758" xr:uid="{00000000-0005-0000-0000-0000BF350000}"/>
    <cellStyle name="Normal 19 3 2 3 2 2 2" xfId="13759" xr:uid="{00000000-0005-0000-0000-0000C0350000}"/>
    <cellStyle name="Normal 19 3 2 3 2 2 2 2" xfId="13760" xr:uid="{00000000-0005-0000-0000-0000C1350000}"/>
    <cellStyle name="Normal 19 3 2 3 2 2 3" xfId="13761" xr:uid="{00000000-0005-0000-0000-0000C2350000}"/>
    <cellStyle name="Normal 19 3 2 3 2 3" xfId="13762" xr:uid="{00000000-0005-0000-0000-0000C3350000}"/>
    <cellStyle name="Normal 19 3 2 3 2 3 2" xfId="13763" xr:uid="{00000000-0005-0000-0000-0000C4350000}"/>
    <cellStyle name="Normal 19 3 2 3 2 3 2 2" xfId="13764" xr:uid="{00000000-0005-0000-0000-0000C5350000}"/>
    <cellStyle name="Normal 19 3 2 3 2 3 3" xfId="13765" xr:uid="{00000000-0005-0000-0000-0000C6350000}"/>
    <cellStyle name="Normal 19 3 2 3 2 4" xfId="13766" xr:uid="{00000000-0005-0000-0000-0000C7350000}"/>
    <cellStyle name="Normal 19 3 2 3 2 4 2" xfId="13767" xr:uid="{00000000-0005-0000-0000-0000C8350000}"/>
    <cellStyle name="Normal 19 3 2 3 2 4 2 2" xfId="13768" xr:uid="{00000000-0005-0000-0000-0000C9350000}"/>
    <cellStyle name="Normal 19 3 2 3 2 4 3" xfId="13769" xr:uid="{00000000-0005-0000-0000-0000CA350000}"/>
    <cellStyle name="Normal 19 3 2 3 2 5" xfId="13770" xr:uid="{00000000-0005-0000-0000-0000CB350000}"/>
    <cellStyle name="Normal 19 3 2 3 2 5 2" xfId="13771" xr:uid="{00000000-0005-0000-0000-0000CC350000}"/>
    <cellStyle name="Normal 19 3 2 3 2 6" xfId="13772" xr:uid="{00000000-0005-0000-0000-0000CD350000}"/>
    <cellStyle name="Normal 19 3 2 3 2 6 2" xfId="13773" xr:uid="{00000000-0005-0000-0000-0000CE350000}"/>
    <cellStyle name="Normal 19 3 2 3 2 7" xfId="13774" xr:uid="{00000000-0005-0000-0000-0000CF350000}"/>
    <cellStyle name="Normal 19 3 2 3 3" xfId="13775" xr:uid="{00000000-0005-0000-0000-0000D0350000}"/>
    <cellStyle name="Normal 19 3 2 3 3 2" xfId="13776" xr:uid="{00000000-0005-0000-0000-0000D1350000}"/>
    <cellStyle name="Normal 19 3 2 3 3 2 2" xfId="13777" xr:uid="{00000000-0005-0000-0000-0000D2350000}"/>
    <cellStyle name="Normal 19 3 2 3 3 3" xfId="13778" xr:uid="{00000000-0005-0000-0000-0000D3350000}"/>
    <cellStyle name="Normal 19 3 2 3 4" xfId="13779" xr:uid="{00000000-0005-0000-0000-0000D4350000}"/>
    <cellStyle name="Normal 19 3 2 3 4 2" xfId="13780" xr:uid="{00000000-0005-0000-0000-0000D5350000}"/>
    <cellStyle name="Normal 19 3 2 3 4 2 2" xfId="13781" xr:uid="{00000000-0005-0000-0000-0000D6350000}"/>
    <cellStyle name="Normal 19 3 2 3 4 3" xfId="13782" xr:uid="{00000000-0005-0000-0000-0000D7350000}"/>
    <cellStyle name="Normal 19 3 2 3 5" xfId="13783" xr:uid="{00000000-0005-0000-0000-0000D8350000}"/>
    <cellStyle name="Normal 19 3 2 3 5 2" xfId="13784" xr:uid="{00000000-0005-0000-0000-0000D9350000}"/>
    <cellStyle name="Normal 19 3 2 3 5 2 2" xfId="13785" xr:uid="{00000000-0005-0000-0000-0000DA350000}"/>
    <cellStyle name="Normal 19 3 2 3 5 3" xfId="13786" xr:uid="{00000000-0005-0000-0000-0000DB350000}"/>
    <cellStyle name="Normal 19 3 2 3 6" xfId="13787" xr:uid="{00000000-0005-0000-0000-0000DC350000}"/>
    <cellStyle name="Normal 19 3 2 3 6 2" xfId="13788" xr:uid="{00000000-0005-0000-0000-0000DD350000}"/>
    <cellStyle name="Normal 19 3 2 3 7" xfId="13789" xr:uid="{00000000-0005-0000-0000-0000DE350000}"/>
    <cellStyle name="Normal 19 3 2 3 7 2" xfId="13790" xr:uid="{00000000-0005-0000-0000-0000DF350000}"/>
    <cellStyle name="Normal 19 3 2 3 8" xfId="13791" xr:uid="{00000000-0005-0000-0000-0000E0350000}"/>
    <cellStyle name="Normal 19 3 2 4" xfId="13792" xr:uid="{00000000-0005-0000-0000-0000E1350000}"/>
    <cellStyle name="Normal 19 3 2 4 2" xfId="13793" xr:uid="{00000000-0005-0000-0000-0000E2350000}"/>
    <cellStyle name="Normal 19 3 2 4 2 2" xfId="13794" xr:uid="{00000000-0005-0000-0000-0000E3350000}"/>
    <cellStyle name="Normal 19 3 2 4 2 2 2" xfId="13795" xr:uid="{00000000-0005-0000-0000-0000E4350000}"/>
    <cellStyle name="Normal 19 3 2 4 2 3" xfId="13796" xr:uid="{00000000-0005-0000-0000-0000E5350000}"/>
    <cellStyle name="Normal 19 3 2 4 3" xfId="13797" xr:uid="{00000000-0005-0000-0000-0000E6350000}"/>
    <cellStyle name="Normal 19 3 2 4 3 2" xfId="13798" xr:uid="{00000000-0005-0000-0000-0000E7350000}"/>
    <cellStyle name="Normal 19 3 2 4 3 2 2" xfId="13799" xr:uid="{00000000-0005-0000-0000-0000E8350000}"/>
    <cellStyle name="Normal 19 3 2 4 3 3" xfId="13800" xr:uid="{00000000-0005-0000-0000-0000E9350000}"/>
    <cellStyle name="Normal 19 3 2 4 4" xfId="13801" xr:uid="{00000000-0005-0000-0000-0000EA350000}"/>
    <cellStyle name="Normal 19 3 2 4 4 2" xfId="13802" xr:uid="{00000000-0005-0000-0000-0000EB350000}"/>
    <cellStyle name="Normal 19 3 2 4 4 2 2" xfId="13803" xr:uid="{00000000-0005-0000-0000-0000EC350000}"/>
    <cellStyle name="Normal 19 3 2 4 4 3" xfId="13804" xr:uid="{00000000-0005-0000-0000-0000ED350000}"/>
    <cellStyle name="Normal 19 3 2 4 5" xfId="13805" xr:uid="{00000000-0005-0000-0000-0000EE350000}"/>
    <cellStyle name="Normal 19 3 2 4 5 2" xfId="13806" xr:uid="{00000000-0005-0000-0000-0000EF350000}"/>
    <cellStyle name="Normal 19 3 2 4 6" xfId="13807" xr:uid="{00000000-0005-0000-0000-0000F0350000}"/>
    <cellStyle name="Normal 19 3 2 4 6 2" xfId="13808" xr:uid="{00000000-0005-0000-0000-0000F1350000}"/>
    <cellStyle name="Normal 19 3 2 4 7" xfId="13809" xr:uid="{00000000-0005-0000-0000-0000F2350000}"/>
    <cellStyle name="Normal 19 3 2 5" xfId="13810" xr:uid="{00000000-0005-0000-0000-0000F3350000}"/>
    <cellStyle name="Normal 19 3 2 5 2" xfId="13811" xr:uid="{00000000-0005-0000-0000-0000F4350000}"/>
    <cellStyle name="Normal 19 3 2 5 2 2" xfId="13812" xr:uid="{00000000-0005-0000-0000-0000F5350000}"/>
    <cellStyle name="Normal 19 3 2 5 2 2 2" xfId="13813" xr:uid="{00000000-0005-0000-0000-0000F6350000}"/>
    <cellStyle name="Normal 19 3 2 5 2 3" xfId="13814" xr:uid="{00000000-0005-0000-0000-0000F7350000}"/>
    <cellStyle name="Normal 19 3 2 5 3" xfId="13815" xr:uid="{00000000-0005-0000-0000-0000F8350000}"/>
    <cellStyle name="Normal 19 3 2 5 3 2" xfId="13816" xr:uid="{00000000-0005-0000-0000-0000F9350000}"/>
    <cellStyle name="Normal 19 3 2 5 3 2 2" xfId="13817" xr:uid="{00000000-0005-0000-0000-0000FA350000}"/>
    <cellStyle name="Normal 19 3 2 5 3 3" xfId="13818" xr:uid="{00000000-0005-0000-0000-0000FB350000}"/>
    <cellStyle name="Normal 19 3 2 5 4" xfId="13819" xr:uid="{00000000-0005-0000-0000-0000FC350000}"/>
    <cellStyle name="Normal 19 3 2 5 4 2" xfId="13820" xr:uid="{00000000-0005-0000-0000-0000FD350000}"/>
    <cellStyle name="Normal 19 3 2 5 4 2 2" xfId="13821" xr:uid="{00000000-0005-0000-0000-0000FE350000}"/>
    <cellStyle name="Normal 19 3 2 5 4 3" xfId="13822" xr:uid="{00000000-0005-0000-0000-0000FF350000}"/>
    <cellStyle name="Normal 19 3 2 5 5" xfId="13823" xr:uid="{00000000-0005-0000-0000-000000360000}"/>
    <cellStyle name="Normal 19 3 2 5 5 2" xfId="13824" xr:uid="{00000000-0005-0000-0000-000001360000}"/>
    <cellStyle name="Normal 19 3 2 5 6" xfId="13825" xr:uid="{00000000-0005-0000-0000-000002360000}"/>
    <cellStyle name="Normal 19 3 2 5 6 2" xfId="13826" xr:uid="{00000000-0005-0000-0000-000003360000}"/>
    <cellStyle name="Normal 19 3 2 5 7" xfId="13827" xr:uid="{00000000-0005-0000-0000-000004360000}"/>
    <cellStyle name="Normal 19 3 2 6" xfId="13828" xr:uid="{00000000-0005-0000-0000-000005360000}"/>
    <cellStyle name="Normal 19 3 2 6 2" xfId="13829" xr:uid="{00000000-0005-0000-0000-000006360000}"/>
    <cellStyle name="Normal 19 3 2 6 2 2" xfId="13830" xr:uid="{00000000-0005-0000-0000-000007360000}"/>
    <cellStyle name="Normal 19 3 2 6 3" xfId="13831" xr:uid="{00000000-0005-0000-0000-000008360000}"/>
    <cellStyle name="Normal 19 3 2 7" xfId="13832" xr:uid="{00000000-0005-0000-0000-000009360000}"/>
    <cellStyle name="Normal 19 3 2 7 2" xfId="13833" xr:uid="{00000000-0005-0000-0000-00000A360000}"/>
    <cellStyle name="Normal 19 3 2 7 2 2" xfId="13834" xr:uid="{00000000-0005-0000-0000-00000B360000}"/>
    <cellStyle name="Normal 19 3 2 7 3" xfId="13835" xr:uid="{00000000-0005-0000-0000-00000C360000}"/>
    <cellStyle name="Normal 19 3 2 8" xfId="13836" xr:uid="{00000000-0005-0000-0000-00000D360000}"/>
    <cellStyle name="Normal 19 3 2 8 2" xfId="13837" xr:uid="{00000000-0005-0000-0000-00000E360000}"/>
    <cellStyle name="Normal 19 3 2 8 2 2" xfId="13838" xr:uid="{00000000-0005-0000-0000-00000F360000}"/>
    <cellStyle name="Normal 19 3 2 8 3" xfId="13839" xr:uid="{00000000-0005-0000-0000-000010360000}"/>
    <cellStyle name="Normal 19 3 2 9" xfId="13840" xr:uid="{00000000-0005-0000-0000-000011360000}"/>
    <cellStyle name="Normal 19 3 2 9 2" xfId="13841" xr:uid="{00000000-0005-0000-0000-000012360000}"/>
    <cellStyle name="Normal 19 3 3" xfId="13842" xr:uid="{00000000-0005-0000-0000-000013360000}"/>
    <cellStyle name="Normal 19 3 3 10" xfId="13843" xr:uid="{00000000-0005-0000-0000-000014360000}"/>
    <cellStyle name="Normal 19 3 3 10 2" xfId="13844" xr:uid="{00000000-0005-0000-0000-000015360000}"/>
    <cellStyle name="Normal 19 3 3 11" xfId="13845" xr:uid="{00000000-0005-0000-0000-000016360000}"/>
    <cellStyle name="Normal 19 3 3 2" xfId="13846" xr:uid="{00000000-0005-0000-0000-000017360000}"/>
    <cellStyle name="Normal 19 3 3 2 2" xfId="13847" xr:uid="{00000000-0005-0000-0000-000018360000}"/>
    <cellStyle name="Normal 19 3 3 2 2 2" xfId="13848" xr:uid="{00000000-0005-0000-0000-000019360000}"/>
    <cellStyle name="Normal 19 3 3 2 2 2 2" xfId="13849" xr:uid="{00000000-0005-0000-0000-00001A360000}"/>
    <cellStyle name="Normal 19 3 3 2 2 2 2 2" xfId="13850" xr:uid="{00000000-0005-0000-0000-00001B360000}"/>
    <cellStyle name="Normal 19 3 3 2 2 2 3" xfId="13851" xr:uid="{00000000-0005-0000-0000-00001C360000}"/>
    <cellStyle name="Normal 19 3 3 2 2 3" xfId="13852" xr:uid="{00000000-0005-0000-0000-00001D360000}"/>
    <cellStyle name="Normal 19 3 3 2 2 3 2" xfId="13853" xr:uid="{00000000-0005-0000-0000-00001E360000}"/>
    <cellStyle name="Normal 19 3 3 2 2 3 2 2" xfId="13854" xr:uid="{00000000-0005-0000-0000-00001F360000}"/>
    <cellStyle name="Normal 19 3 3 2 2 3 3" xfId="13855" xr:uid="{00000000-0005-0000-0000-000020360000}"/>
    <cellStyle name="Normal 19 3 3 2 2 4" xfId="13856" xr:uid="{00000000-0005-0000-0000-000021360000}"/>
    <cellStyle name="Normal 19 3 3 2 2 4 2" xfId="13857" xr:uid="{00000000-0005-0000-0000-000022360000}"/>
    <cellStyle name="Normal 19 3 3 2 2 4 2 2" xfId="13858" xr:uid="{00000000-0005-0000-0000-000023360000}"/>
    <cellStyle name="Normal 19 3 3 2 2 4 3" xfId="13859" xr:uid="{00000000-0005-0000-0000-000024360000}"/>
    <cellStyle name="Normal 19 3 3 2 2 5" xfId="13860" xr:uid="{00000000-0005-0000-0000-000025360000}"/>
    <cellStyle name="Normal 19 3 3 2 2 5 2" xfId="13861" xr:uid="{00000000-0005-0000-0000-000026360000}"/>
    <cellStyle name="Normal 19 3 3 2 2 6" xfId="13862" xr:uid="{00000000-0005-0000-0000-000027360000}"/>
    <cellStyle name="Normal 19 3 3 2 2 6 2" xfId="13863" xr:uid="{00000000-0005-0000-0000-000028360000}"/>
    <cellStyle name="Normal 19 3 3 2 2 7" xfId="13864" xr:uid="{00000000-0005-0000-0000-000029360000}"/>
    <cellStyle name="Normal 19 3 3 2 3" xfId="13865" xr:uid="{00000000-0005-0000-0000-00002A360000}"/>
    <cellStyle name="Normal 19 3 3 2 3 2" xfId="13866" xr:uid="{00000000-0005-0000-0000-00002B360000}"/>
    <cellStyle name="Normal 19 3 3 2 3 2 2" xfId="13867" xr:uid="{00000000-0005-0000-0000-00002C360000}"/>
    <cellStyle name="Normal 19 3 3 2 3 2 2 2" xfId="13868" xr:uid="{00000000-0005-0000-0000-00002D360000}"/>
    <cellStyle name="Normal 19 3 3 2 3 2 3" xfId="13869" xr:uid="{00000000-0005-0000-0000-00002E360000}"/>
    <cellStyle name="Normal 19 3 3 2 3 3" xfId="13870" xr:uid="{00000000-0005-0000-0000-00002F360000}"/>
    <cellStyle name="Normal 19 3 3 2 3 3 2" xfId="13871" xr:uid="{00000000-0005-0000-0000-000030360000}"/>
    <cellStyle name="Normal 19 3 3 2 3 3 2 2" xfId="13872" xr:uid="{00000000-0005-0000-0000-000031360000}"/>
    <cellStyle name="Normal 19 3 3 2 3 3 3" xfId="13873" xr:uid="{00000000-0005-0000-0000-000032360000}"/>
    <cellStyle name="Normal 19 3 3 2 3 4" xfId="13874" xr:uid="{00000000-0005-0000-0000-000033360000}"/>
    <cellStyle name="Normal 19 3 3 2 3 4 2" xfId="13875" xr:uid="{00000000-0005-0000-0000-000034360000}"/>
    <cellStyle name="Normal 19 3 3 2 3 4 2 2" xfId="13876" xr:uid="{00000000-0005-0000-0000-000035360000}"/>
    <cellStyle name="Normal 19 3 3 2 3 4 3" xfId="13877" xr:uid="{00000000-0005-0000-0000-000036360000}"/>
    <cellStyle name="Normal 19 3 3 2 3 5" xfId="13878" xr:uid="{00000000-0005-0000-0000-000037360000}"/>
    <cellStyle name="Normal 19 3 3 2 3 5 2" xfId="13879" xr:uid="{00000000-0005-0000-0000-000038360000}"/>
    <cellStyle name="Normal 19 3 3 2 3 6" xfId="13880" xr:uid="{00000000-0005-0000-0000-000039360000}"/>
    <cellStyle name="Normal 19 3 3 2 3 6 2" xfId="13881" xr:uid="{00000000-0005-0000-0000-00003A360000}"/>
    <cellStyle name="Normal 19 3 3 2 3 7" xfId="13882" xr:uid="{00000000-0005-0000-0000-00003B360000}"/>
    <cellStyle name="Normal 19 3 3 2 4" xfId="13883" xr:uid="{00000000-0005-0000-0000-00003C360000}"/>
    <cellStyle name="Normal 19 3 3 2 4 2" xfId="13884" xr:uid="{00000000-0005-0000-0000-00003D360000}"/>
    <cellStyle name="Normal 19 3 3 2 4 2 2" xfId="13885" xr:uid="{00000000-0005-0000-0000-00003E360000}"/>
    <cellStyle name="Normal 19 3 3 2 4 3" xfId="13886" xr:uid="{00000000-0005-0000-0000-00003F360000}"/>
    <cellStyle name="Normal 19 3 3 2 5" xfId="13887" xr:uid="{00000000-0005-0000-0000-000040360000}"/>
    <cellStyle name="Normal 19 3 3 2 5 2" xfId="13888" xr:uid="{00000000-0005-0000-0000-000041360000}"/>
    <cellStyle name="Normal 19 3 3 2 5 2 2" xfId="13889" xr:uid="{00000000-0005-0000-0000-000042360000}"/>
    <cellStyle name="Normal 19 3 3 2 5 3" xfId="13890" xr:uid="{00000000-0005-0000-0000-000043360000}"/>
    <cellStyle name="Normal 19 3 3 2 6" xfId="13891" xr:uid="{00000000-0005-0000-0000-000044360000}"/>
    <cellStyle name="Normal 19 3 3 2 6 2" xfId="13892" xr:uid="{00000000-0005-0000-0000-000045360000}"/>
    <cellStyle name="Normal 19 3 3 2 6 2 2" xfId="13893" xr:uid="{00000000-0005-0000-0000-000046360000}"/>
    <cellStyle name="Normal 19 3 3 2 6 3" xfId="13894" xr:uid="{00000000-0005-0000-0000-000047360000}"/>
    <cellStyle name="Normal 19 3 3 2 7" xfId="13895" xr:uid="{00000000-0005-0000-0000-000048360000}"/>
    <cellStyle name="Normal 19 3 3 2 7 2" xfId="13896" xr:uid="{00000000-0005-0000-0000-000049360000}"/>
    <cellStyle name="Normal 19 3 3 2 8" xfId="13897" xr:uid="{00000000-0005-0000-0000-00004A360000}"/>
    <cellStyle name="Normal 19 3 3 2 8 2" xfId="13898" xr:uid="{00000000-0005-0000-0000-00004B360000}"/>
    <cellStyle name="Normal 19 3 3 2 9" xfId="13899" xr:uid="{00000000-0005-0000-0000-00004C360000}"/>
    <cellStyle name="Normal 19 3 3 3" xfId="13900" xr:uid="{00000000-0005-0000-0000-00004D360000}"/>
    <cellStyle name="Normal 19 3 3 3 2" xfId="13901" xr:uid="{00000000-0005-0000-0000-00004E360000}"/>
    <cellStyle name="Normal 19 3 3 3 2 2" xfId="13902" xr:uid="{00000000-0005-0000-0000-00004F360000}"/>
    <cellStyle name="Normal 19 3 3 3 2 2 2" xfId="13903" xr:uid="{00000000-0005-0000-0000-000050360000}"/>
    <cellStyle name="Normal 19 3 3 3 2 2 2 2" xfId="13904" xr:uid="{00000000-0005-0000-0000-000051360000}"/>
    <cellStyle name="Normal 19 3 3 3 2 2 3" xfId="13905" xr:uid="{00000000-0005-0000-0000-000052360000}"/>
    <cellStyle name="Normal 19 3 3 3 2 3" xfId="13906" xr:uid="{00000000-0005-0000-0000-000053360000}"/>
    <cellStyle name="Normal 19 3 3 3 2 3 2" xfId="13907" xr:uid="{00000000-0005-0000-0000-000054360000}"/>
    <cellStyle name="Normal 19 3 3 3 2 3 2 2" xfId="13908" xr:uid="{00000000-0005-0000-0000-000055360000}"/>
    <cellStyle name="Normal 19 3 3 3 2 3 3" xfId="13909" xr:uid="{00000000-0005-0000-0000-000056360000}"/>
    <cellStyle name="Normal 19 3 3 3 2 4" xfId="13910" xr:uid="{00000000-0005-0000-0000-000057360000}"/>
    <cellStyle name="Normal 19 3 3 3 2 4 2" xfId="13911" xr:uid="{00000000-0005-0000-0000-000058360000}"/>
    <cellStyle name="Normal 19 3 3 3 2 4 2 2" xfId="13912" xr:uid="{00000000-0005-0000-0000-000059360000}"/>
    <cellStyle name="Normal 19 3 3 3 2 4 3" xfId="13913" xr:uid="{00000000-0005-0000-0000-00005A360000}"/>
    <cellStyle name="Normal 19 3 3 3 2 5" xfId="13914" xr:uid="{00000000-0005-0000-0000-00005B360000}"/>
    <cellStyle name="Normal 19 3 3 3 2 5 2" xfId="13915" xr:uid="{00000000-0005-0000-0000-00005C360000}"/>
    <cellStyle name="Normal 19 3 3 3 2 6" xfId="13916" xr:uid="{00000000-0005-0000-0000-00005D360000}"/>
    <cellStyle name="Normal 19 3 3 3 2 6 2" xfId="13917" xr:uid="{00000000-0005-0000-0000-00005E360000}"/>
    <cellStyle name="Normal 19 3 3 3 2 7" xfId="13918" xr:uid="{00000000-0005-0000-0000-00005F360000}"/>
    <cellStyle name="Normal 19 3 3 3 3" xfId="13919" xr:uid="{00000000-0005-0000-0000-000060360000}"/>
    <cellStyle name="Normal 19 3 3 3 3 2" xfId="13920" xr:uid="{00000000-0005-0000-0000-000061360000}"/>
    <cellStyle name="Normal 19 3 3 3 3 2 2" xfId="13921" xr:uid="{00000000-0005-0000-0000-000062360000}"/>
    <cellStyle name="Normal 19 3 3 3 3 3" xfId="13922" xr:uid="{00000000-0005-0000-0000-000063360000}"/>
    <cellStyle name="Normal 19 3 3 3 4" xfId="13923" xr:uid="{00000000-0005-0000-0000-000064360000}"/>
    <cellStyle name="Normal 19 3 3 3 4 2" xfId="13924" xr:uid="{00000000-0005-0000-0000-000065360000}"/>
    <cellStyle name="Normal 19 3 3 3 4 2 2" xfId="13925" xr:uid="{00000000-0005-0000-0000-000066360000}"/>
    <cellStyle name="Normal 19 3 3 3 4 3" xfId="13926" xr:uid="{00000000-0005-0000-0000-000067360000}"/>
    <cellStyle name="Normal 19 3 3 3 5" xfId="13927" xr:uid="{00000000-0005-0000-0000-000068360000}"/>
    <cellStyle name="Normal 19 3 3 3 5 2" xfId="13928" xr:uid="{00000000-0005-0000-0000-000069360000}"/>
    <cellStyle name="Normal 19 3 3 3 5 2 2" xfId="13929" xr:uid="{00000000-0005-0000-0000-00006A360000}"/>
    <cellStyle name="Normal 19 3 3 3 5 3" xfId="13930" xr:uid="{00000000-0005-0000-0000-00006B360000}"/>
    <cellStyle name="Normal 19 3 3 3 6" xfId="13931" xr:uid="{00000000-0005-0000-0000-00006C360000}"/>
    <cellStyle name="Normal 19 3 3 3 6 2" xfId="13932" xr:uid="{00000000-0005-0000-0000-00006D360000}"/>
    <cellStyle name="Normal 19 3 3 3 7" xfId="13933" xr:uid="{00000000-0005-0000-0000-00006E360000}"/>
    <cellStyle name="Normal 19 3 3 3 7 2" xfId="13934" xr:uid="{00000000-0005-0000-0000-00006F360000}"/>
    <cellStyle name="Normal 19 3 3 3 8" xfId="13935" xr:uid="{00000000-0005-0000-0000-000070360000}"/>
    <cellStyle name="Normal 19 3 3 4" xfId="13936" xr:uid="{00000000-0005-0000-0000-000071360000}"/>
    <cellStyle name="Normal 19 3 3 4 2" xfId="13937" xr:uid="{00000000-0005-0000-0000-000072360000}"/>
    <cellStyle name="Normal 19 3 3 4 2 2" xfId="13938" xr:uid="{00000000-0005-0000-0000-000073360000}"/>
    <cellStyle name="Normal 19 3 3 4 2 2 2" xfId="13939" xr:uid="{00000000-0005-0000-0000-000074360000}"/>
    <cellStyle name="Normal 19 3 3 4 2 3" xfId="13940" xr:uid="{00000000-0005-0000-0000-000075360000}"/>
    <cellStyle name="Normal 19 3 3 4 3" xfId="13941" xr:uid="{00000000-0005-0000-0000-000076360000}"/>
    <cellStyle name="Normal 19 3 3 4 3 2" xfId="13942" xr:uid="{00000000-0005-0000-0000-000077360000}"/>
    <cellStyle name="Normal 19 3 3 4 3 2 2" xfId="13943" xr:uid="{00000000-0005-0000-0000-000078360000}"/>
    <cellStyle name="Normal 19 3 3 4 3 3" xfId="13944" xr:uid="{00000000-0005-0000-0000-000079360000}"/>
    <cellStyle name="Normal 19 3 3 4 4" xfId="13945" xr:uid="{00000000-0005-0000-0000-00007A360000}"/>
    <cellStyle name="Normal 19 3 3 4 4 2" xfId="13946" xr:uid="{00000000-0005-0000-0000-00007B360000}"/>
    <cellStyle name="Normal 19 3 3 4 4 2 2" xfId="13947" xr:uid="{00000000-0005-0000-0000-00007C360000}"/>
    <cellStyle name="Normal 19 3 3 4 4 3" xfId="13948" xr:uid="{00000000-0005-0000-0000-00007D360000}"/>
    <cellStyle name="Normal 19 3 3 4 5" xfId="13949" xr:uid="{00000000-0005-0000-0000-00007E360000}"/>
    <cellStyle name="Normal 19 3 3 4 5 2" xfId="13950" xr:uid="{00000000-0005-0000-0000-00007F360000}"/>
    <cellStyle name="Normal 19 3 3 4 6" xfId="13951" xr:uid="{00000000-0005-0000-0000-000080360000}"/>
    <cellStyle name="Normal 19 3 3 4 6 2" xfId="13952" xr:uid="{00000000-0005-0000-0000-000081360000}"/>
    <cellStyle name="Normal 19 3 3 4 7" xfId="13953" xr:uid="{00000000-0005-0000-0000-000082360000}"/>
    <cellStyle name="Normal 19 3 3 5" xfId="13954" xr:uid="{00000000-0005-0000-0000-000083360000}"/>
    <cellStyle name="Normal 19 3 3 5 2" xfId="13955" xr:uid="{00000000-0005-0000-0000-000084360000}"/>
    <cellStyle name="Normal 19 3 3 5 2 2" xfId="13956" xr:uid="{00000000-0005-0000-0000-000085360000}"/>
    <cellStyle name="Normal 19 3 3 5 2 2 2" xfId="13957" xr:uid="{00000000-0005-0000-0000-000086360000}"/>
    <cellStyle name="Normal 19 3 3 5 2 3" xfId="13958" xr:uid="{00000000-0005-0000-0000-000087360000}"/>
    <cellStyle name="Normal 19 3 3 5 3" xfId="13959" xr:uid="{00000000-0005-0000-0000-000088360000}"/>
    <cellStyle name="Normal 19 3 3 5 3 2" xfId="13960" xr:uid="{00000000-0005-0000-0000-000089360000}"/>
    <cellStyle name="Normal 19 3 3 5 3 2 2" xfId="13961" xr:uid="{00000000-0005-0000-0000-00008A360000}"/>
    <cellStyle name="Normal 19 3 3 5 3 3" xfId="13962" xr:uid="{00000000-0005-0000-0000-00008B360000}"/>
    <cellStyle name="Normal 19 3 3 5 4" xfId="13963" xr:uid="{00000000-0005-0000-0000-00008C360000}"/>
    <cellStyle name="Normal 19 3 3 5 4 2" xfId="13964" xr:uid="{00000000-0005-0000-0000-00008D360000}"/>
    <cellStyle name="Normal 19 3 3 5 4 2 2" xfId="13965" xr:uid="{00000000-0005-0000-0000-00008E360000}"/>
    <cellStyle name="Normal 19 3 3 5 4 3" xfId="13966" xr:uid="{00000000-0005-0000-0000-00008F360000}"/>
    <cellStyle name="Normal 19 3 3 5 5" xfId="13967" xr:uid="{00000000-0005-0000-0000-000090360000}"/>
    <cellStyle name="Normal 19 3 3 5 5 2" xfId="13968" xr:uid="{00000000-0005-0000-0000-000091360000}"/>
    <cellStyle name="Normal 19 3 3 5 6" xfId="13969" xr:uid="{00000000-0005-0000-0000-000092360000}"/>
    <cellStyle name="Normal 19 3 3 5 6 2" xfId="13970" xr:uid="{00000000-0005-0000-0000-000093360000}"/>
    <cellStyle name="Normal 19 3 3 5 7" xfId="13971" xr:uid="{00000000-0005-0000-0000-000094360000}"/>
    <cellStyle name="Normal 19 3 3 6" xfId="13972" xr:uid="{00000000-0005-0000-0000-000095360000}"/>
    <cellStyle name="Normal 19 3 3 6 2" xfId="13973" xr:uid="{00000000-0005-0000-0000-000096360000}"/>
    <cellStyle name="Normal 19 3 3 6 2 2" xfId="13974" xr:uid="{00000000-0005-0000-0000-000097360000}"/>
    <cellStyle name="Normal 19 3 3 6 3" xfId="13975" xr:uid="{00000000-0005-0000-0000-000098360000}"/>
    <cellStyle name="Normal 19 3 3 7" xfId="13976" xr:uid="{00000000-0005-0000-0000-000099360000}"/>
    <cellStyle name="Normal 19 3 3 7 2" xfId="13977" xr:uid="{00000000-0005-0000-0000-00009A360000}"/>
    <cellStyle name="Normal 19 3 3 7 2 2" xfId="13978" xr:uid="{00000000-0005-0000-0000-00009B360000}"/>
    <cellStyle name="Normal 19 3 3 7 3" xfId="13979" xr:uid="{00000000-0005-0000-0000-00009C360000}"/>
    <cellStyle name="Normal 19 3 3 8" xfId="13980" xr:uid="{00000000-0005-0000-0000-00009D360000}"/>
    <cellStyle name="Normal 19 3 3 8 2" xfId="13981" xr:uid="{00000000-0005-0000-0000-00009E360000}"/>
    <cellStyle name="Normal 19 3 3 8 2 2" xfId="13982" xr:uid="{00000000-0005-0000-0000-00009F360000}"/>
    <cellStyle name="Normal 19 3 3 8 3" xfId="13983" xr:uid="{00000000-0005-0000-0000-0000A0360000}"/>
    <cellStyle name="Normal 19 3 3 9" xfId="13984" xr:uid="{00000000-0005-0000-0000-0000A1360000}"/>
    <cellStyle name="Normal 19 3 3 9 2" xfId="13985" xr:uid="{00000000-0005-0000-0000-0000A2360000}"/>
    <cellStyle name="Normal 19 3 4" xfId="13986" xr:uid="{00000000-0005-0000-0000-0000A3360000}"/>
    <cellStyle name="Normal 19 3 4 2" xfId="13987" xr:uid="{00000000-0005-0000-0000-0000A4360000}"/>
    <cellStyle name="Normal 19 3 4 2 2" xfId="13988" xr:uid="{00000000-0005-0000-0000-0000A5360000}"/>
    <cellStyle name="Normal 19 3 4 2 2 2" xfId="13989" xr:uid="{00000000-0005-0000-0000-0000A6360000}"/>
    <cellStyle name="Normal 19 3 4 2 2 2 2" xfId="13990" xr:uid="{00000000-0005-0000-0000-0000A7360000}"/>
    <cellStyle name="Normal 19 3 4 2 2 3" xfId="13991" xr:uid="{00000000-0005-0000-0000-0000A8360000}"/>
    <cellStyle name="Normal 19 3 4 2 3" xfId="13992" xr:uid="{00000000-0005-0000-0000-0000A9360000}"/>
    <cellStyle name="Normal 19 3 4 2 3 2" xfId="13993" xr:uid="{00000000-0005-0000-0000-0000AA360000}"/>
    <cellStyle name="Normal 19 3 4 2 3 2 2" xfId="13994" xr:uid="{00000000-0005-0000-0000-0000AB360000}"/>
    <cellStyle name="Normal 19 3 4 2 3 3" xfId="13995" xr:uid="{00000000-0005-0000-0000-0000AC360000}"/>
    <cellStyle name="Normal 19 3 4 2 4" xfId="13996" xr:uid="{00000000-0005-0000-0000-0000AD360000}"/>
    <cellStyle name="Normal 19 3 4 2 4 2" xfId="13997" xr:uid="{00000000-0005-0000-0000-0000AE360000}"/>
    <cellStyle name="Normal 19 3 4 2 4 2 2" xfId="13998" xr:uid="{00000000-0005-0000-0000-0000AF360000}"/>
    <cellStyle name="Normal 19 3 4 2 4 3" xfId="13999" xr:uid="{00000000-0005-0000-0000-0000B0360000}"/>
    <cellStyle name="Normal 19 3 4 2 5" xfId="14000" xr:uid="{00000000-0005-0000-0000-0000B1360000}"/>
    <cellStyle name="Normal 19 3 4 2 5 2" xfId="14001" xr:uid="{00000000-0005-0000-0000-0000B2360000}"/>
    <cellStyle name="Normal 19 3 4 2 6" xfId="14002" xr:uid="{00000000-0005-0000-0000-0000B3360000}"/>
    <cellStyle name="Normal 19 3 4 2 6 2" xfId="14003" xr:uid="{00000000-0005-0000-0000-0000B4360000}"/>
    <cellStyle name="Normal 19 3 4 2 7" xfId="14004" xr:uid="{00000000-0005-0000-0000-0000B5360000}"/>
    <cellStyle name="Normal 19 3 4 3" xfId="14005" xr:uid="{00000000-0005-0000-0000-0000B6360000}"/>
    <cellStyle name="Normal 19 3 4 3 2" xfId="14006" xr:uid="{00000000-0005-0000-0000-0000B7360000}"/>
    <cellStyle name="Normal 19 3 4 3 2 2" xfId="14007" xr:uid="{00000000-0005-0000-0000-0000B8360000}"/>
    <cellStyle name="Normal 19 3 4 3 2 2 2" xfId="14008" xr:uid="{00000000-0005-0000-0000-0000B9360000}"/>
    <cellStyle name="Normal 19 3 4 3 2 3" xfId="14009" xr:uid="{00000000-0005-0000-0000-0000BA360000}"/>
    <cellStyle name="Normal 19 3 4 3 3" xfId="14010" xr:uid="{00000000-0005-0000-0000-0000BB360000}"/>
    <cellStyle name="Normal 19 3 4 3 3 2" xfId="14011" xr:uid="{00000000-0005-0000-0000-0000BC360000}"/>
    <cellStyle name="Normal 19 3 4 3 3 2 2" xfId="14012" xr:uid="{00000000-0005-0000-0000-0000BD360000}"/>
    <cellStyle name="Normal 19 3 4 3 3 3" xfId="14013" xr:uid="{00000000-0005-0000-0000-0000BE360000}"/>
    <cellStyle name="Normal 19 3 4 3 4" xfId="14014" xr:uid="{00000000-0005-0000-0000-0000BF360000}"/>
    <cellStyle name="Normal 19 3 4 3 4 2" xfId="14015" xr:uid="{00000000-0005-0000-0000-0000C0360000}"/>
    <cellStyle name="Normal 19 3 4 3 4 2 2" xfId="14016" xr:uid="{00000000-0005-0000-0000-0000C1360000}"/>
    <cellStyle name="Normal 19 3 4 3 4 3" xfId="14017" xr:uid="{00000000-0005-0000-0000-0000C2360000}"/>
    <cellStyle name="Normal 19 3 4 3 5" xfId="14018" xr:uid="{00000000-0005-0000-0000-0000C3360000}"/>
    <cellStyle name="Normal 19 3 4 3 5 2" xfId="14019" xr:uid="{00000000-0005-0000-0000-0000C4360000}"/>
    <cellStyle name="Normal 19 3 4 3 6" xfId="14020" xr:uid="{00000000-0005-0000-0000-0000C5360000}"/>
    <cellStyle name="Normal 19 3 4 3 6 2" xfId="14021" xr:uid="{00000000-0005-0000-0000-0000C6360000}"/>
    <cellStyle name="Normal 19 3 4 3 7" xfId="14022" xr:uid="{00000000-0005-0000-0000-0000C7360000}"/>
    <cellStyle name="Normal 19 3 4 4" xfId="14023" xr:uid="{00000000-0005-0000-0000-0000C8360000}"/>
    <cellStyle name="Normal 19 3 4 4 2" xfId="14024" xr:uid="{00000000-0005-0000-0000-0000C9360000}"/>
    <cellStyle name="Normal 19 3 4 4 2 2" xfId="14025" xr:uid="{00000000-0005-0000-0000-0000CA360000}"/>
    <cellStyle name="Normal 19 3 4 4 3" xfId="14026" xr:uid="{00000000-0005-0000-0000-0000CB360000}"/>
    <cellStyle name="Normal 19 3 4 5" xfId="14027" xr:uid="{00000000-0005-0000-0000-0000CC360000}"/>
    <cellStyle name="Normal 19 3 4 5 2" xfId="14028" xr:uid="{00000000-0005-0000-0000-0000CD360000}"/>
    <cellStyle name="Normal 19 3 4 5 2 2" xfId="14029" xr:uid="{00000000-0005-0000-0000-0000CE360000}"/>
    <cellStyle name="Normal 19 3 4 5 3" xfId="14030" xr:uid="{00000000-0005-0000-0000-0000CF360000}"/>
    <cellStyle name="Normal 19 3 4 6" xfId="14031" xr:uid="{00000000-0005-0000-0000-0000D0360000}"/>
    <cellStyle name="Normal 19 3 4 6 2" xfId="14032" xr:uid="{00000000-0005-0000-0000-0000D1360000}"/>
    <cellStyle name="Normal 19 3 4 6 2 2" xfId="14033" xr:uid="{00000000-0005-0000-0000-0000D2360000}"/>
    <cellStyle name="Normal 19 3 4 6 3" xfId="14034" xr:uid="{00000000-0005-0000-0000-0000D3360000}"/>
    <cellStyle name="Normal 19 3 4 7" xfId="14035" xr:uid="{00000000-0005-0000-0000-0000D4360000}"/>
    <cellStyle name="Normal 19 3 4 7 2" xfId="14036" xr:uid="{00000000-0005-0000-0000-0000D5360000}"/>
    <cellStyle name="Normal 19 3 4 8" xfId="14037" xr:uid="{00000000-0005-0000-0000-0000D6360000}"/>
    <cellStyle name="Normal 19 3 4 8 2" xfId="14038" xr:uid="{00000000-0005-0000-0000-0000D7360000}"/>
    <cellStyle name="Normal 19 3 4 9" xfId="14039" xr:uid="{00000000-0005-0000-0000-0000D8360000}"/>
    <cellStyle name="Normal 19 3 5" xfId="14040" xr:uid="{00000000-0005-0000-0000-0000D9360000}"/>
    <cellStyle name="Normal 19 3 5 2" xfId="14041" xr:uid="{00000000-0005-0000-0000-0000DA360000}"/>
    <cellStyle name="Normal 19 3 5 2 2" xfId="14042" xr:uid="{00000000-0005-0000-0000-0000DB360000}"/>
    <cellStyle name="Normal 19 3 5 2 2 2" xfId="14043" xr:uid="{00000000-0005-0000-0000-0000DC360000}"/>
    <cellStyle name="Normal 19 3 5 2 2 2 2" xfId="14044" xr:uid="{00000000-0005-0000-0000-0000DD360000}"/>
    <cellStyle name="Normal 19 3 5 2 2 3" xfId="14045" xr:uid="{00000000-0005-0000-0000-0000DE360000}"/>
    <cellStyle name="Normal 19 3 5 2 3" xfId="14046" xr:uid="{00000000-0005-0000-0000-0000DF360000}"/>
    <cellStyle name="Normal 19 3 5 2 3 2" xfId="14047" xr:uid="{00000000-0005-0000-0000-0000E0360000}"/>
    <cellStyle name="Normal 19 3 5 2 3 2 2" xfId="14048" xr:uid="{00000000-0005-0000-0000-0000E1360000}"/>
    <cellStyle name="Normal 19 3 5 2 3 3" xfId="14049" xr:uid="{00000000-0005-0000-0000-0000E2360000}"/>
    <cellStyle name="Normal 19 3 5 2 4" xfId="14050" xr:uid="{00000000-0005-0000-0000-0000E3360000}"/>
    <cellStyle name="Normal 19 3 5 2 4 2" xfId="14051" xr:uid="{00000000-0005-0000-0000-0000E4360000}"/>
    <cellStyle name="Normal 19 3 5 2 4 2 2" xfId="14052" xr:uid="{00000000-0005-0000-0000-0000E5360000}"/>
    <cellStyle name="Normal 19 3 5 2 4 3" xfId="14053" xr:uid="{00000000-0005-0000-0000-0000E6360000}"/>
    <cellStyle name="Normal 19 3 5 2 5" xfId="14054" xr:uid="{00000000-0005-0000-0000-0000E7360000}"/>
    <cellStyle name="Normal 19 3 5 2 5 2" xfId="14055" xr:uid="{00000000-0005-0000-0000-0000E8360000}"/>
    <cellStyle name="Normal 19 3 5 2 6" xfId="14056" xr:uid="{00000000-0005-0000-0000-0000E9360000}"/>
    <cellStyle name="Normal 19 3 5 2 6 2" xfId="14057" xr:uid="{00000000-0005-0000-0000-0000EA360000}"/>
    <cellStyle name="Normal 19 3 5 2 7" xfId="14058" xr:uid="{00000000-0005-0000-0000-0000EB360000}"/>
    <cellStyle name="Normal 19 3 5 3" xfId="14059" xr:uid="{00000000-0005-0000-0000-0000EC360000}"/>
    <cellStyle name="Normal 19 3 5 3 2" xfId="14060" xr:uid="{00000000-0005-0000-0000-0000ED360000}"/>
    <cellStyle name="Normal 19 3 5 3 2 2" xfId="14061" xr:uid="{00000000-0005-0000-0000-0000EE360000}"/>
    <cellStyle name="Normal 19 3 5 3 3" xfId="14062" xr:uid="{00000000-0005-0000-0000-0000EF360000}"/>
    <cellStyle name="Normal 19 3 5 4" xfId="14063" xr:uid="{00000000-0005-0000-0000-0000F0360000}"/>
    <cellStyle name="Normal 19 3 5 4 2" xfId="14064" xr:uid="{00000000-0005-0000-0000-0000F1360000}"/>
    <cellStyle name="Normal 19 3 5 4 2 2" xfId="14065" xr:uid="{00000000-0005-0000-0000-0000F2360000}"/>
    <cellStyle name="Normal 19 3 5 4 3" xfId="14066" xr:uid="{00000000-0005-0000-0000-0000F3360000}"/>
    <cellStyle name="Normal 19 3 5 5" xfId="14067" xr:uid="{00000000-0005-0000-0000-0000F4360000}"/>
    <cellStyle name="Normal 19 3 5 5 2" xfId="14068" xr:uid="{00000000-0005-0000-0000-0000F5360000}"/>
    <cellStyle name="Normal 19 3 5 5 2 2" xfId="14069" xr:uid="{00000000-0005-0000-0000-0000F6360000}"/>
    <cellStyle name="Normal 19 3 5 5 3" xfId="14070" xr:uid="{00000000-0005-0000-0000-0000F7360000}"/>
    <cellStyle name="Normal 19 3 5 6" xfId="14071" xr:uid="{00000000-0005-0000-0000-0000F8360000}"/>
    <cellStyle name="Normal 19 3 5 6 2" xfId="14072" xr:uid="{00000000-0005-0000-0000-0000F9360000}"/>
    <cellStyle name="Normal 19 3 5 7" xfId="14073" xr:uid="{00000000-0005-0000-0000-0000FA360000}"/>
    <cellStyle name="Normal 19 3 5 7 2" xfId="14074" xr:uid="{00000000-0005-0000-0000-0000FB360000}"/>
    <cellStyle name="Normal 19 3 5 8" xfId="14075" xr:uid="{00000000-0005-0000-0000-0000FC360000}"/>
    <cellStyle name="Normal 19 3 6" xfId="14076" xr:uid="{00000000-0005-0000-0000-0000FD360000}"/>
    <cellStyle name="Normal 19 3 6 2" xfId="14077" xr:uid="{00000000-0005-0000-0000-0000FE360000}"/>
    <cellStyle name="Normal 19 3 6 2 2" xfId="14078" xr:uid="{00000000-0005-0000-0000-0000FF360000}"/>
    <cellStyle name="Normal 19 3 6 2 2 2" xfId="14079" xr:uid="{00000000-0005-0000-0000-000000370000}"/>
    <cellStyle name="Normal 19 3 6 2 3" xfId="14080" xr:uid="{00000000-0005-0000-0000-000001370000}"/>
    <cellStyle name="Normal 19 3 6 3" xfId="14081" xr:uid="{00000000-0005-0000-0000-000002370000}"/>
    <cellStyle name="Normal 19 3 6 3 2" xfId="14082" xr:uid="{00000000-0005-0000-0000-000003370000}"/>
    <cellStyle name="Normal 19 3 6 3 2 2" xfId="14083" xr:uid="{00000000-0005-0000-0000-000004370000}"/>
    <cellStyle name="Normal 19 3 6 3 3" xfId="14084" xr:uid="{00000000-0005-0000-0000-000005370000}"/>
    <cellStyle name="Normal 19 3 6 4" xfId="14085" xr:uid="{00000000-0005-0000-0000-000006370000}"/>
    <cellStyle name="Normal 19 3 6 4 2" xfId="14086" xr:uid="{00000000-0005-0000-0000-000007370000}"/>
    <cellStyle name="Normal 19 3 6 4 2 2" xfId="14087" xr:uid="{00000000-0005-0000-0000-000008370000}"/>
    <cellStyle name="Normal 19 3 6 4 3" xfId="14088" xr:uid="{00000000-0005-0000-0000-000009370000}"/>
    <cellStyle name="Normal 19 3 6 5" xfId="14089" xr:uid="{00000000-0005-0000-0000-00000A370000}"/>
    <cellStyle name="Normal 19 3 6 5 2" xfId="14090" xr:uid="{00000000-0005-0000-0000-00000B370000}"/>
    <cellStyle name="Normal 19 3 6 6" xfId="14091" xr:uid="{00000000-0005-0000-0000-00000C370000}"/>
    <cellStyle name="Normal 19 3 6 6 2" xfId="14092" xr:uid="{00000000-0005-0000-0000-00000D370000}"/>
    <cellStyle name="Normal 19 3 6 7" xfId="14093" xr:uid="{00000000-0005-0000-0000-00000E370000}"/>
    <cellStyle name="Normal 19 3 7" xfId="14094" xr:uid="{00000000-0005-0000-0000-00000F370000}"/>
    <cellStyle name="Normal 19 3 7 2" xfId="14095" xr:uid="{00000000-0005-0000-0000-000010370000}"/>
    <cellStyle name="Normal 19 3 7 2 2" xfId="14096" xr:uid="{00000000-0005-0000-0000-000011370000}"/>
    <cellStyle name="Normal 19 3 7 2 2 2" xfId="14097" xr:uid="{00000000-0005-0000-0000-000012370000}"/>
    <cellStyle name="Normal 19 3 7 2 3" xfId="14098" xr:uid="{00000000-0005-0000-0000-000013370000}"/>
    <cellStyle name="Normal 19 3 7 3" xfId="14099" xr:uid="{00000000-0005-0000-0000-000014370000}"/>
    <cellStyle name="Normal 19 3 7 3 2" xfId="14100" xr:uid="{00000000-0005-0000-0000-000015370000}"/>
    <cellStyle name="Normal 19 3 7 3 2 2" xfId="14101" xr:uid="{00000000-0005-0000-0000-000016370000}"/>
    <cellStyle name="Normal 19 3 7 3 3" xfId="14102" xr:uid="{00000000-0005-0000-0000-000017370000}"/>
    <cellStyle name="Normal 19 3 7 4" xfId="14103" xr:uid="{00000000-0005-0000-0000-000018370000}"/>
    <cellStyle name="Normal 19 3 7 4 2" xfId="14104" xr:uid="{00000000-0005-0000-0000-000019370000}"/>
    <cellStyle name="Normal 19 3 7 4 2 2" xfId="14105" xr:uid="{00000000-0005-0000-0000-00001A370000}"/>
    <cellStyle name="Normal 19 3 7 4 3" xfId="14106" xr:uid="{00000000-0005-0000-0000-00001B370000}"/>
    <cellStyle name="Normal 19 3 7 5" xfId="14107" xr:uid="{00000000-0005-0000-0000-00001C370000}"/>
    <cellStyle name="Normal 19 3 7 5 2" xfId="14108" xr:uid="{00000000-0005-0000-0000-00001D370000}"/>
    <cellStyle name="Normal 19 3 7 6" xfId="14109" xr:uid="{00000000-0005-0000-0000-00001E370000}"/>
    <cellStyle name="Normal 19 3 7 6 2" xfId="14110" xr:uid="{00000000-0005-0000-0000-00001F370000}"/>
    <cellStyle name="Normal 19 3 7 7" xfId="14111" xr:uid="{00000000-0005-0000-0000-000020370000}"/>
    <cellStyle name="Normal 19 3 8" xfId="14112" xr:uid="{00000000-0005-0000-0000-000021370000}"/>
    <cellStyle name="Normal 19 3 8 2" xfId="14113" xr:uid="{00000000-0005-0000-0000-000022370000}"/>
    <cellStyle name="Normal 19 3 8 2 2" xfId="14114" xr:uid="{00000000-0005-0000-0000-000023370000}"/>
    <cellStyle name="Normal 19 3 8 3" xfId="14115" xr:uid="{00000000-0005-0000-0000-000024370000}"/>
    <cellStyle name="Normal 19 3 9" xfId="14116" xr:uid="{00000000-0005-0000-0000-000025370000}"/>
    <cellStyle name="Normal 19 3 9 2" xfId="14117" xr:uid="{00000000-0005-0000-0000-000026370000}"/>
    <cellStyle name="Normal 19 3 9 2 2" xfId="14118" xr:uid="{00000000-0005-0000-0000-000027370000}"/>
    <cellStyle name="Normal 19 3 9 3" xfId="14119" xr:uid="{00000000-0005-0000-0000-000028370000}"/>
    <cellStyle name="Normal 19 3_Confidential Information" xfId="14120" xr:uid="{00000000-0005-0000-0000-000029370000}"/>
    <cellStyle name="Normal 19 4" xfId="14121" xr:uid="{00000000-0005-0000-0000-00002A370000}"/>
    <cellStyle name="Normal 19 4 10" xfId="14122" xr:uid="{00000000-0005-0000-0000-00002B370000}"/>
    <cellStyle name="Normal 19 4 10 2" xfId="14123" xr:uid="{00000000-0005-0000-0000-00002C370000}"/>
    <cellStyle name="Normal 19 4 11" xfId="14124" xr:uid="{00000000-0005-0000-0000-00002D370000}"/>
    <cellStyle name="Normal 19 4 2" xfId="14125" xr:uid="{00000000-0005-0000-0000-00002E370000}"/>
    <cellStyle name="Normal 19 4 2 2" xfId="14126" xr:uid="{00000000-0005-0000-0000-00002F370000}"/>
    <cellStyle name="Normal 19 4 2 2 2" xfId="14127" xr:uid="{00000000-0005-0000-0000-000030370000}"/>
    <cellStyle name="Normal 19 4 2 2 2 2" xfId="14128" xr:uid="{00000000-0005-0000-0000-000031370000}"/>
    <cellStyle name="Normal 19 4 2 2 2 2 2" xfId="14129" xr:uid="{00000000-0005-0000-0000-000032370000}"/>
    <cellStyle name="Normal 19 4 2 2 2 3" xfId="14130" xr:uid="{00000000-0005-0000-0000-000033370000}"/>
    <cellStyle name="Normal 19 4 2 2 3" xfId="14131" xr:uid="{00000000-0005-0000-0000-000034370000}"/>
    <cellStyle name="Normal 19 4 2 2 3 2" xfId="14132" xr:uid="{00000000-0005-0000-0000-000035370000}"/>
    <cellStyle name="Normal 19 4 2 2 3 2 2" xfId="14133" xr:uid="{00000000-0005-0000-0000-000036370000}"/>
    <cellStyle name="Normal 19 4 2 2 3 3" xfId="14134" xr:uid="{00000000-0005-0000-0000-000037370000}"/>
    <cellStyle name="Normal 19 4 2 2 4" xfId="14135" xr:uid="{00000000-0005-0000-0000-000038370000}"/>
    <cellStyle name="Normal 19 4 2 2 4 2" xfId="14136" xr:uid="{00000000-0005-0000-0000-000039370000}"/>
    <cellStyle name="Normal 19 4 2 2 4 2 2" xfId="14137" xr:uid="{00000000-0005-0000-0000-00003A370000}"/>
    <cellStyle name="Normal 19 4 2 2 4 3" xfId="14138" xr:uid="{00000000-0005-0000-0000-00003B370000}"/>
    <cellStyle name="Normal 19 4 2 2 5" xfId="14139" xr:uid="{00000000-0005-0000-0000-00003C370000}"/>
    <cellStyle name="Normal 19 4 2 2 5 2" xfId="14140" xr:uid="{00000000-0005-0000-0000-00003D370000}"/>
    <cellStyle name="Normal 19 4 2 2 6" xfId="14141" xr:uid="{00000000-0005-0000-0000-00003E370000}"/>
    <cellStyle name="Normal 19 4 2 2 6 2" xfId="14142" xr:uid="{00000000-0005-0000-0000-00003F370000}"/>
    <cellStyle name="Normal 19 4 2 2 7" xfId="14143" xr:uid="{00000000-0005-0000-0000-000040370000}"/>
    <cellStyle name="Normal 19 4 2 3" xfId="14144" xr:uid="{00000000-0005-0000-0000-000041370000}"/>
    <cellStyle name="Normal 19 4 2 3 2" xfId="14145" xr:uid="{00000000-0005-0000-0000-000042370000}"/>
    <cellStyle name="Normal 19 4 2 3 2 2" xfId="14146" xr:uid="{00000000-0005-0000-0000-000043370000}"/>
    <cellStyle name="Normal 19 4 2 3 2 2 2" xfId="14147" xr:uid="{00000000-0005-0000-0000-000044370000}"/>
    <cellStyle name="Normal 19 4 2 3 2 3" xfId="14148" xr:uid="{00000000-0005-0000-0000-000045370000}"/>
    <cellStyle name="Normal 19 4 2 3 3" xfId="14149" xr:uid="{00000000-0005-0000-0000-000046370000}"/>
    <cellStyle name="Normal 19 4 2 3 3 2" xfId="14150" xr:uid="{00000000-0005-0000-0000-000047370000}"/>
    <cellStyle name="Normal 19 4 2 3 3 2 2" xfId="14151" xr:uid="{00000000-0005-0000-0000-000048370000}"/>
    <cellStyle name="Normal 19 4 2 3 3 3" xfId="14152" xr:uid="{00000000-0005-0000-0000-000049370000}"/>
    <cellStyle name="Normal 19 4 2 3 4" xfId="14153" xr:uid="{00000000-0005-0000-0000-00004A370000}"/>
    <cellStyle name="Normal 19 4 2 3 4 2" xfId="14154" xr:uid="{00000000-0005-0000-0000-00004B370000}"/>
    <cellStyle name="Normal 19 4 2 3 4 2 2" xfId="14155" xr:uid="{00000000-0005-0000-0000-00004C370000}"/>
    <cellStyle name="Normal 19 4 2 3 4 3" xfId="14156" xr:uid="{00000000-0005-0000-0000-00004D370000}"/>
    <cellStyle name="Normal 19 4 2 3 5" xfId="14157" xr:uid="{00000000-0005-0000-0000-00004E370000}"/>
    <cellStyle name="Normal 19 4 2 3 5 2" xfId="14158" xr:uid="{00000000-0005-0000-0000-00004F370000}"/>
    <cellStyle name="Normal 19 4 2 3 6" xfId="14159" xr:uid="{00000000-0005-0000-0000-000050370000}"/>
    <cellStyle name="Normal 19 4 2 3 6 2" xfId="14160" xr:uid="{00000000-0005-0000-0000-000051370000}"/>
    <cellStyle name="Normal 19 4 2 3 7" xfId="14161" xr:uid="{00000000-0005-0000-0000-000052370000}"/>
    <cellStyle name="Normal 19 4 2 4" xfId="14162" xr:uid="{00000000-0005-0000-0000-000053370000}"/>
    <cellStyle name="Normal 19 4 2 4 2" xfId="14163" xr:uid="{00000000-0005-0000-0000-000054370000}"/>
    <cellStyle name="Normal 19 4 2 4 2 2" xfId="14164" xr:uid="{00000000-0005-0000-0000-000055370000}"/>
    <cellStyle name="Normal 19 4 2 4 3" xfId="14165" xr:uid="{00000000-0005-0000-0000-000056370000}"/>
    <cellStyle name="Normal 19 4 2 5" xfId="14166" xr:uid="{00000000-0005-0000-0000-000057370000}"/>
    <cellStyle name="Normal 19 4 2 5 2" xfId="14167" xr:uid="{00000000-0005-0000-0000-000058370000}"/>
    <cellStyle name="Normal 19 4 2 5 2 2" xfId="14168" xr:uid="{00000000-0005-0000-0000-000059370000}"/>
    <cellStyle name="Normal 19 4 2 5 3" xfId="14169" xr:uid="{00000000-0005-0000-0000-00005A370000}"/>
    <cellStyle name="Normal 19 4 2 6" xfId="14170" xr:uid="{00000000-0005-0000-0000-00005B370000}"/>
    <cellStyle name="Normal 19 4 2 6 2" xfId="14171" xr:uid="{00000000-0005-0000-0000-00005C370000}"/>
    <cellStyle name="Normal 19 4 2 6 2 2" xfId="14172" xr:uid="{00000000-0005-0000-0000-00005D370000}"/>
    <cellStyle name="Normal 19 4 2 6 3" xfId="14173" xr:uid="{00000000-0005-0000-0000-00005E370000}"/>
    <cellStyle name="Normal 19 4 2 7" xfId="14174" xr:uid="{00000000-0005-0000-0000-00005F370000}"/>
    <cellStyle name="Normal 19 4 2 7 2" xfId="14175" xr:uid="{00000000-0005-0000-0000-000060370000}"/>
    <cellStyle name="Normal 19 4 2 8" xfId="14176" xr:uid="{00000000-0005-0000-0000-000061370000}"/>
    <cellStyle name="Normal 19 4 2 8 2" xfId="14177" xr:uid="{00000000-0005-0000-0000-000062370000}"/>
    <cellStyle name="Normal 19 4 2 9" xfId="14178" xr:uid="{00000000-0005-0000-0000-000063370000}"/>
    <cellStyle name="Normal 19 4 3" xfId="14179" xr:uid="{00000000-0005-0000-0000-000064370000}"/>
    <cellStyle name="Normal 19 4 3 2" xfId="14180" xr:uid="{00000000-0005-0000-0000-000065370000}"/>
    <cellStyle name="Normal 19 4 3 2 2" xfId="14181" xr:uid="{00000000-0005-0000-0000-000066370000}"/>
    <cellStyle name="Normal 19 4 3 2 2 2" xfId="14182" xr:uid="{00000000-0005-0000-0000-000067370000}"/>
    <cellStyle name="Normal 19 4 3 2 2 2 2" xfId="14183" xr:uid="{00000000-0005-0000-0000-000068370000}"/>
    <cellStyle name="Normal 19 4 3 2 2 3" xfId="14184" xr:uid="{00000000-0005-0000-0000-000069370000}"/>
    <cellStyle name="Normal 19 4 3 2 3" xfId="14185" xr:uid="{00000000-0005-0000-0000-00006A370000}"/>
    <cellStyle name="Normal 19 4 3 2 3 2" xfId="14186" xr:uid="{00000000-0005-0000-0000-00006B370000}"/>
    <cellStyle name="Normal 19 4 3 2 3 2 2" xfId="14187" xr:uid="{00000000-0005-0000-0000-00006C370000}"/>
    <cellStyle name="Normal 19 4 3 2 3 3" xfId="14188" xr:uid="{00000000-0005-0000-0000-00006D370000}"/>
    <cellStyle name="Normal 19 4 3 2 4" xfId="14189" xr:uid="{00000000-0005-0000-0000-00006E370000}"/>
    <cellStyle name="Normal 19 4 3 2 4 2" xfId="14190" xr:uid="{00000000-0005-0000-0000-00006F370000}"/>
    <cellStyle name="Normal 19 4 3 2 4 2 2" xfId="14191" xr:uid="{00000000-0005-0000-0000-000070370000}"/>
    <cellStyle name="Normal 19 4 3 2 4 3" xfId="14192" xr:uid="{00000000-0005-0000-0000-000071370000}"/>
    <cellStyle name="Normal 19 4 3 2 5" xfId="14193" xr:uid="{00000000-0005-0000-0000-000072370000}"/>
    <cellStyle name="Normal 19 4 3 2 5 2" xfId="14194" xr:uid="{00000000-0005-0000-0000-000073370000}"/>
    <cellStyle name="Normal 19 4 3 2 6" xfId="14195" xr:uid="{00000000-0005-0000-0000-000074370000}"/>
    <cellStyle name="Normal 19 4 3 2 6 2" xfId="14196" xr:uid="{00000000-0005-0000-0000-000075370000}"/>
    <cellStyle name="Normal 19 4 3 2 7" xfId="14197" xr:uid="{00000000-0005-0000-0000-000076370000}"/>
    <cellStyle name="Normal 19 4 3 3" xfId="14198" xr:uid="{00000000-0005-0000-0000-000077370000}"/>
    <cellStyle name="Normal 19 4 3 3 2" xfId="14199" xr:uid="{00000000-0005-0000-0000-000078370000}"/>
    <cellStyle name="Normal 19 4 3 3 2 2" xfId="14200" xr:uid="{00000000-0005-0000-0000-000079370000}"/>
    <cellStyle name="Normal 19 4 3 3 3" xfId="14201" xr:uid="{00000000-0005-0000-0000-00007A370000}"/>
    <cellStyle name="Normal 19 4 3 4" xfId="14202" xr:uid="{00000000-0005-0000-0000-00007B370000}"/>
    <cellStyle name="Normal 19 4 3 4 2" xfId="14203" xr:uid="{00000000-0005-0000-0000-00007C370000}"/>
    <cellStyle name="Normal 19 4 3 4 2 2" xfId="14204" xr:uid="{00000000-0005-0000-0000-00007D370000}"/>
    <cellStyle name="Normal 19 4 3 4 3" xfId="14205" xr:uid="{00000000-0005-0000-0000-00007E370000}"/>
    <cellStyle name="Normal 19 4 3 5" xfId="14206" xr:uid="{00000000-0005-0000-0000-00007F370000}"/>
    <cellStyle name="Normal 19 4 3 5 2" xfId="14207" xr:uid="{00000000-0005-0000-0000-000080370000}"/>
    <cellStyle name="Normal 19 4 3 5 2 2" xfId="14208" xr:uid="{00000000-0005-0000-0000-000081370000}"/>
    <cellStyle name="Normal 19 4 3 5 3" xfId="14209" xr:uid="{00000000-0005-0000-0000-000082370000}"/>
    <cellStyle name="Normal 19 4 3 6" xfId="14210" xr:uid="{00000000-0005-0000-0000-000083370000}"/>
    <cellStyle name="Normal 19 4 3 6 2" xfId="14211" xr:uid="{00000000-0005-0000-0000-000084370000}"/>
    <cellStyle name="Normal 19 4 3 7" xfId="14212" xr:uid="{00000000-0005-0000-0000-000085370000}"/>
    <cellStyle name="Normal 19 4 3 7 2" xfId="14213" xr:uid="{00000000-0005-0000-0000-000086370000}"/>
    <cellStyle name="Normal 19 4 3 8" xfId="14214" xr:uid="{00000000-0005-0000-0000-000087370000}"/>
    <cellStyle name="Normal 19 4 4" xfId="14215" xr:uid="{00000000-0005-0000-0000-000088370000}"/>
    <cellStyle name="Normal 19 4 4 2" xfId="14216" xr:uid="{00000000-0005-0000-0000-000089370000}"/>
    <cellStyle name="Normal 19 4 4 2 2" xfId="14217" xr:uid="{00000000-0005-0000-0000-00008A370000}"/>
    <cellStyle name="Normal 19 4 4 2 2 2" xfId="14218" xr:uid="{00000000-0005-0000-0000-00008B370000}"/>
    <cellStyle name="Normal 19 4 4 2 3" xfId="14219" xr:uid="{00000000-0005-0000-0000-00008C370000}"/>
    <cellStyle name="Normal 19 4 4 3" xfId="14220" xr:uid="{00000000-0005-0000-0000-00008D370000}"/>
    <cellStyle name="Normal 19 4 4 3 2" xfId="14221" xr:uid="{00000000-0005-0000-0000-00008E370000}"/>
    <cellStyle name="Normal 19 4 4 3 2 2" xfId="14222" xr:uid="{00000000-0005-0000-0000-00008F370000}"/>
    <cellStyle name="Normal 19 4 4 3 3" xfId="14223" xr:uid="{00000000-0005-0000-0000-000090370000}"/>
    <cellStyle name="Normal 19 4 4 4" xfId="14224" xr:uid="{00000000-0005-0000-0000-000091370000}"/>
    <cellStyle name="Normal 19 4 4 4 2" xfId="14225" xr:uid="{00000000-0005-0000-0000-000092370000}"/>
    <cellStyle name="Normal 19 4 4 4 2 2" xfId="14226" xr:uid="{00000000-0005-0000-0000-000093370000}"/>
    <cellStyle name="Normal 19 4 4 4 3" xfId="14227" xr:uid="{00000000-0005-0000-0000-000094370000}"/>
    <cellStyle name="Normal 19 4 4 5" xfId="14228" xr:uid="{00000000-0005-0000-0000-000095370000}"/>
    <cellStyle name="Normal 19 4 4 5 2" xfId="14229" xr:uid="{00000000-0005-0000-0000-000096370000}"/>
    <cellStyle name="Normal 19 4 4 6" xfId="14230" xr:uid="{00000000-0005-0000-0000-000097370000}"/>
    <cellStyle name="Normal 19 4 4 6 2" xfId="14231" xr:uid="{00000000-0005-0000-0000-000098370000}"/>
    <cellStyle name="Normal 19 4 4 7" xfId="14232" xr:uid="{00000000-0005-0000-0000-000099370000}"/>
    <cellStyle name="Normal 19 4 5" xfId="14233" xr:uid="{00000000-0005-0000-0000-00009A370000}"/>
    <cellStyle name="Normal 19 4 5 2" xfId="14234" xr:uid="{00000000-0005-0000-0000-00009B370000}"/>
    <cellStyle name="Normal 19 4 5 2 2" xfId="14235" xr:uid="{00000000-0005-0000-0000-00009C370000}"/>
    <cellStyle name="Normal 19 4 5 2 2 2" xfId="14236" xr:uid="{00000000-0005-0000-0000-00009D370000}"/>
    <cellStyle name="Normal 19 4 5 2 3" xfId="14237" xr:uid="{00000000-0005-0000-0000-00009E370000}"/>
    <cellStyle name="Normal 19 4 5 3" xfId="14238" xr:uid="{00000000-0005-0000-0000-00009F370000}"/>
    <cellStyle name="Normal 19 4 5 3 2" xfId="14239" xr:uid="{00000000-0005-0000-0000-0000A0370000}"/>
    <cellStyle name="Normal 19 4 5 3 2 2" xfId="14240" xr:uid="{00000000-0005-0000-0000-0000A1370000}"/>
    <cellStyle name="Normal 19 4 5 3 3" xfId="14241" xr:uid="{00000000-0005-0000-0000-0000A2370000}"/>
    <cellStyle name="Normal 19 4 5 4" xfId="14242" xr:uid="{00000000-0005-0000-0000-0000A3370000}"/>
    <cellStyle name="Normal 19 4 5 4 2" xfId="14243" xr:uid="{00000000-0005-0000-0000-0000A4370000}"/>
    <cellStyle name="Normal 19 4 5 4 2 2" xfId="14244" xr:uid="{00000000-0005-0000-0000-0000A5370000}"/>
    <cellStyle name="Normal 19 4 5 4 3" xfId="14245" xr:uid="{00000000-0005-0000-0000-0000A6370000}"/>
    <cellStyle name="Normal 19 4 5 5" xfId="14246" xr:uid="{00000000-0005-0000-0000-0000A7370000}"/>
    <cellStyle name="Normal 19 4 5 5 2" xfId="14247" xr:uid="{00000000-0005-0000-0000-0000A8370000}"/>
    <cellStyle name="Normal 19 4 5 6" xfId="14248" xr:uid="{00000000-0005-0000-0000-0000A9370000}"/>
    <cellStyle name="Normal 19 4 5 6 2" xfId="14249" xr:uid="{00000000-0005-0000-0000-0000AA370000}"/>
    <cellStyle name="Normal 19 4 5 7" xfId="14250" xr:uid="{00000000-0005-0000-0000-0000AB370000}"/>
    <cellStyle name="Normal 19 4 6" xfId="14251" xr:uid="{00000000-0005-0000-0000-0000AC370000}"/>
    <cellStyle name="Normal 19 4 6 2" xfId="14252" xr:uid="{00000000-0005-0000-0000-0000AD370000}"/>
    <cellStyle name="Normal 19 4 6 2 2" xfId="14253" xr:uid="{00000000-0005-0000-0000-0000AE370000}"/>
    <cellStyle name="Normal 19 4 6 3" xfId="14254" xr:uid="{00000000-0005-0000-0000-0000AF370000}"/>
    <cellStyle name="Normal 19 4 7" xfId="14255" xr:uid="{00000000-0005-0000-0000-0000B0370000}"/>
    <cellStyle name="Normal 19 4 7 2" xfId="14256" xr:uid="{00000000-0005-0000-0000-0000B1370000}"/>
    <cellStyle name="Normal 19 4 7 2 2" xfId="14257" xr:uid="{00000000-0005-0000-0000-0000B2370000}"/>
    <cellStyle name="Normal 19 4 7 3" xfId="14258" xr:uid="{00000000-0005-0000-0000-0000B3370000}"/>
    <cellStyle name="Normal 19 4 8" xfId="14259" xr:uid="{00000000-0005-0000-0000-0000B4370000}"/>
    <cellStyle name="Normal 19 4 8 2" xfId="14260" xr:uid="{00000000-0005-0000-0000-0000B5370000}"/>
    <cellStyle name="Normal 19 4 8 2 2" xfId="14261" xr:uid="{00000000-0005-0000-0000-0000B6370000}"/>
    <cellStyle name="Normal 19 4 8 3" xfId="14262" xr:uid="{00000000-0005-0000-0000-0000B7370000}"/>
    <cellStyle name="Normal 19 4 9" xfId="14263" xr:uid="{00000000-0005-0000-0000-0000B8370000}"/>
    <cellStyle name="Normal 19 4 9 2" xfId="14264" xr:uid="{00000000-0005-0000-0000-0000B9370000}"/>
    <cellStyle name="Normal 19 5" xfId="14265" xr:uid="{00000000-0005-0000-0000-0000BA370000}"/>
    <cellStyle name="Normal 19 5 10" xfId="14266" xr:uid="{00000000-0005-0000-0000-0000BB370000}"/>
    <cellStyle name="Normal 19 5 10 2" xfId="14267" xr:uid="{00000000-0005-0000-0000-0000BC370000}"/>
    <cellStyle name="Normal 19 5 11" xfId="14268" xr:uid="{00000000-0005-0000-0000-0000BD370000}"/>
    <cellStyle name="Normal 19 5 2" xfId="14269" xr:uid="{00000000-0005-0000-0000-0000BE370000}"/>
    <cellStyle name="Normal 19 5 2 2" xfId="14270" xr:uid="{00000000-0005-0000-0000-0000BF370000}"/>
    <cellStyle name="Normal 19 5 2 2 2" xfId="14271" xr:uid="{00000000-0005-0000-0000-0000C0370000}"/>
    <cellStyle name="Normal 19 5 2 2 2 2" xfId="14272" xr:uid="{00000000-0005-0000-0000-0000C1370000}"/>
    <cellStyle name="Normal 19 5 2 2 2 2 2" xfId="14273" xr:uid="{00000000-0005-0000-0000-0000C2370000}"/>
    <cellStyle name="Normal 19 5 2 2 2 3" xfId="14274" xr:uid="{00000000-0005-0000-0000-0000C3370000}"/>
    <cellStyle name="Normal 19 5 2 2 3" xfId="14275" xr:uid="{00000000-0005-0000-0000-0000C4370000}"/>
    <cellStyle name="Normal 19 5 2 2 3 2" xfId="14276" xr:uid="{00000000-0005-0000-0000-0000C5370000}"/>
    <cellStyle name="Normal 19 5 2 2 3 2 2" xfId="14277" xr:uid="{00000000-0005-0000-0000-0000C6370000}"/>
    <cellStyle name="Normal 19 5 2 2 3 3" xfId="14278" xr:uid="{00000000-0005-0000-0000-0000C7370000}"/>
    <cellStyle name="Normal 19 5 2 2 4" xfId="14279" xr:uid="{00000000-0005-0000-0000-0000C8370000}"/>
    <cellStyle name="Normal 19 5 2 2 4 2" xfId="14280" xr:uid="{00000000-0005-0000-0000-0000C9370000}"/>
    <cellStyle name="Normal 19 5 2 2 4 2 2" xfId="14281" xr:uid="{00000000-0005-0000-0000-0000CA370000}"/>
    <cellStyle name="Normal 19 5 2 2 4 3" xfId="14282" xr:uid="{00000000-0005-0000-0000-0000CB370000}"/>
    <cellStyle name="Normal 19 5 2 2 5" xfId="14283" xr:uid="{00000000-0005-0000-0000-0000CC370000}"/>
    <cellStyle name="Normal 19 5 2 2 5 2" xfId="14284" xr:uid="{00000000-0005-0000-0000-0000CD370000}"/>
    <cellStyle name="Normal 19 5 2 2 6" xfId="14285" xr:uid="{00000000-0005-0000-0000-0000CE370000}"/>
    <cellStyle name="Normal 19 5 2 2 6 2" xfId="14286" xr:uid="{00000000-0005-0000-0000-0000CF370000}"/>
    <cellStyle name="Normal 19 5 2 2 7" xfId="14287" xr:uid="{00000000-0005-0000-0000-0000D0370000}"/>
    <cellStyle name="Normal 19 5 2 3" xfId="14288" xr:uid="{00000000-0005-0000-0000-0000D1370000}"/>
    <cellStyle name="Normal 19 5 2 3 2" xfId="14289" xr:uid="{00000000-0005-0000-0000-0000D2370000}"/>
    <cellStyle name="Normal 19 5 2 3 2 2" xfId="14290" xr:uid="{00000000-0005-0000-0000-0000D3370000}"/>
    <cellStyle name="Normal 19 5 2 3 2 2 2" xfId="14291" xr:uid="{00000000-0005-0000-0000-0000D4370000}"/>
    <cellStyle name="Normal 19 5 2 3 2 3" xfId="14292" xr:uid="{00000000-0005-0000-0000-0000D5370000}"/>
    <cellStyle name="Normal 19 5 2 3 3" xfId="14293" xr:uid="{00000000-0005-0000-0000-0000D6370000}"/>
    <cellStyle name="Normal 19 5 2 3 3 2" xfId="14294" xr:uid="{00000000-0005-0000-0000-0000D7370000}"/>
    <cellStyle name="Normal 19 5 2 3 3 2 2" xfId="14295" xr:uid="{00000000-0005-0000-0000-0000D8370000}"/>
    <cellStyle name="Normal 19 5 2 3 3 3" xfId="14296" xr:uid="{00000000-0005-0000-0000-0000D9370000}"/>
    <cellStyle name="Normal 19 5 2 3 4" xfId="14297" xr:uid="{00000000-0005-0000-0000-0000DA370000}"/>
    <cellStyle name="Normal 19 5 2 3 4 2" xfId="14298" xr:uid="{00000000-0005-0000-0000-0000DB370000}"/>
    <cellStyle name="Normal 19 5 2 3 4 2 2" xfId="14299" xr:uid="{00000000-0005-0000-0000-0000DC370000}"/>
    <cellStyle name="Normal 19 5 2 3 4 3" xfId="14300" xr:uid="{00000000-0005-0000-0000-0000DD370000}"/>
    <cellStyle name="Normal 19 5 2 3 5" xfId="14301" xr:uid="{00000000-0005-0000-0000-0000DE370000}"/>
    <cellStyle name="Normal 19 5 2 3 5 2" xfId="14302" xr:uid="{00000000-0005-0000-0000-0000DF370000}"/>
    <cellStyle name="Normal 19 5 2 3 6" xfId="14303" xr:uid="{00000000-0005-0000-0000-0000E0370000}"/>
    <cellStyle name="Normal 19 5 2 3 6 2" xfId="14304" xr:uid="{00000000-0005-0000-0000-0000E1370000}"/>
    <cellStyle name="Normal 19 5 2 3 7" xfId="14305" xr:uid="{00000000-0005-0000-0000-0000E2370000}"/>
    <cellStyle name="Normal 19 5 2 4" xfId="14306" xr:uid="{00000000-0005-0000-0000-0000E3370000}"/>
    <cellStyle name="Normal 19 5 2 4 2" xfId="14307" xr:uid="{00000000-0005-0000-0000-0000E4370000}"/>
    <cellStyle name="Normal 19 5 2 4 2 2" xfId="14308" xr:uid="{00000000-0005-0000-0000-0000E5370000}"/>
    <cellStyle name="Normal 19 5 2 4 3" xfId="14309" xr:uid="{00000000-0005-0000-0000-0000E6370000}"/>
    <cellStyle name="Normal 19 5 2 5" xfId="14310" xr:uid="{00000000-0005-0000-0000-0000E7370000}"/>
    <cellStyle name="Normal 19 5 2 5 2" xfId="14311" xr:uid="{00000000-0005-0000-0000-0000E8370000}"/>
    <cellStyle name="Normal 19 5 2 5 2 2" xfId="14312" xr:uid="{00000000-0005-0000-0000-0000E9370000}"/>
    <cellStyle name="Normal 19 5 2 5 3" xfId="14313" xr:uid="{00000000-0005-0000-0000-0000EA370000}"/>
    <cellStyle name="Normal 19 5 2 6" xfId="14314" xr:uid="{00000000-0005-0000-0000-0000EB370000}"/>
    <cellStyle name="Normal 19 5 2 6 2" xfId="14315" xr:uid="{00000000-0005-0000-0000-0000EC370000}"/>
    <cellStyle name="Normal 19 5 2 6 2 2" xfId="14316" xr:uid="{00000000-0005-0000-0000-0000ED370000}"/>
    <cellStyle name="Normal 19 5 2 6 3" xfId="14317" xr:uid="{00000000-0005-0000-0000-0000EE370000}"/>
    <cellStyle name="Normal 19 5 2 7" xfId="14318" xr:uid="{00000000-0005-0000-0000-0000EF370000}"/>
    <cellStyle name="Normal 19 5 2 7 2" xfId="14319" xr:uid="{00000000-0005-0000-0000-0000F0370000}"/>
    <cellStyle name="Normal 19 5 2 8" xfId="14320" xr:uid="{00000000-0005-0000-0000-0000F1370000}"/>
    <cellStyle name="Normal 19 5 2 8 2" xfId="14321" xr:uid="{00000000-0005-0000-0000-0000F2370000}"/>
    <cellStyle name="Normal 19 5 2 9" xfId="14322" xr:uid="{00000000-0005-0000-0000-0000F3370000}"/>
    <cellStyle name="Normal 19 5 3" xfId="14323" xr:uid="{00000000-0005-0000-0000-0000F4370000}"/>
    <cellStyle name="Normal 19 5 3 2" xfId="14324" xr:uid="{00000000-0005-0000-0000-0000F5370000}"/>
    <cellStyle name="Normal 19 5 3 2 2" xfId="14325" xr:uid="{00000000-0005-0000-0000-0000F6370000}"/>
    <cellStyle name="Normal 19 5 3 2 2 2" xfId="14326" xr:uid="{00000000-0005-0000-0000-0000F7370000}"/>
    <cellStyle name="Normal 19 5 3 2 2 2 2" xfId="14327" xr:uid="{00000000-0005-0000-0000-0000F8370000}"/>
    <cellStyle name="Normal 19 5 3 2 2 3" xfId="14328" xr:uid="{00000000-0005-0000-0000-0000F9370000}"/>
    <cellStyle name="Normal 19 5 3 2 3" xfId="14329" xr:uid="{00000000-0005-0000-0000-0000FA370000}"/>
    <cellStyle name="Normal 19 5 3 2 3 2" xfId="14330" xr:uid="{00000000-0005-0000-0000-0000FB370000}"/>
    <cellStyle name="Normal 19 5 3 2 3 2 2" xfId="14331" xr:uid="{00000000-0005-0000-0000-0000FC370000}"/>
    <cellStyle name="Normal 19 5 3 2 3 3" xfId="14332" xr:uid="{00000000-0005-0000-0000-0000FD370000}"/>
    <cellStyle name="Normal 19 5 3 2 4" xfId="14333" xr:uid="{00000000-0005-0000-0000-0000FE370000}"/>
    <cellStyle name="Normal 19 5 3 2 4 2" xfId="14334" xr:uid="{00000000-0005-0000-0000-0000FF370000}"/>
    <cellStyle name="Normal 19 5 3 2 4 2 2" xfId="14335" xr:uid="{00000000-0005-0000-0000-000000380000}"/>
    <cellStyle name="Normal 19 5 3 2 4 3" xfId="14336" xr:uid="{00000000-0005-0000-0000-000001380000}"/>
    <cellStyle name="Normal 19 5 3 2 5" xfId="14337" xr:uid="{00000000-0005-0000-0000-000002380000}"/>
    <cellStyle name="Normal 19 5 3 2 5 2" xfId="14338" xr:uid="{00000000-0005-0000-0000-000003380000}"/>
    <cellStyle name="Normal 19 5 3 2 6" xfId="14339" xr:uid="{00000000-0005-0000-0000-000004380000}"/>
    <cellStyle name="Normal 19 5 3 2 6 2" xfId="14340" xr:uid="{00000000-0005-0000-0000-000005380000}"/>
    <cellStyle name="Normal 19 5 3 2 7" xfId="14341" xr:uid="{00000000-0005-0000-0000-000006380000}"/>
    <cellStyle name="Normal 19 5 3 3" xfId="14342" xr:uid="{00000000-0005-0000-0000-000007380000}"/>
    <cellStyle name="Normal 19 5 3 3 2" xfId="14343" xr:uid="{00000000-0005-0000-0000-000008380000}"/>
    <cellStyle name="Normal 19 5 3 3 2 2" xfId="14344" xr:uid="{00000000-0005-0000-0000-000009380000}"/>
    <cellStyle name="Normal 19 5 3 3 3" xfId="14345" xr:uid="{00000000-0005-0000-0000-00000A380000}"/>
    <cellStyle name="Normal 19 5 3 4" xfId="14346" xr:uid="{00000000-0005-0000-0000-00000B380000}"/>
    <cellStyle name="Normal 19 5 3 4 2" xfId="14347" xr:uid="{00000000-0005-0000-0000-00000C380000}"/>
    <cellStyle name="Normal 19 5 3 4 2 2" xfId="14348" xr:uid="{00000000-0005-0000-0000-00000D380000}"/>
    <cellStyle name="Normal 19 5 3 4 3" xfId="14349" xr:uid="{00000000-0005-0000-0000-00000E380000}"/>
    <cellStyle name="Normal 19 5 3 5" xfId="14350" xr:uid="{00000000-0005-0000-0000-00000F380000}"/>
    <cellStyle name="Normal 19 5 3 5 2" xfId="14351" xr:uid="{00000000-0005-0000-0000-000010380000}"/>
    <cellStyle name="Normal 19 5 3 5 2 2" xfId="14352" xr:uid="{00000000-0005-0000-0000-000011380000}"/>
    <cellStyle name="Normal 19 5 3 5 3" xfId="14353" xr:uid="{00000000-0005-0000-0000-000012380000}"/>
    <cellStyle name="Normal 19 5 3 6" xfId="14354" xr:uid="{00000000-0005-0000-0000-000013380000}"/>
    <cellStyle name="Normal 19 5 3 6 2" xfId="14355" xr:uid="{00000000-0005-0000-0000-000014380000}"/>
    <cellStyle name="Normal 19 5 3 7" xfId="14356" xr:uid="{00000000-0005-0000-0000-000015380000}"/>
    <cellStyle name="Normal 19 5 3 7 2" xfId="14357" xr:uid="{00000000-0005-0000-0000-000016380000}"/>
    <cellStyle name="Normal 19 5 3 8" xfId="14358" xr:uid="{00000000-0005-0000-0000-000017380000}"/>
    <cellStyle name="Normal 19 5 4" xfId="14359" xr:uid="{00000000-0005-0000-0000-000018380000}"/>
    <cellStyle name="Normal 19 5 4 2" xfId="14360" xr:uid="{00000000-0005-0000-0000-000019380000}"/>
    <cellStyle name="Normal 19 5 4 2 2" xfId="14361" xr:uid="{00000000-0005-0000-0000-00001A380000}"/>
    <cellStyle name="Normal 19 5 4 2 2 2" xfId="14362" xr:uid="{00000000-0005-0000-0000-00001B380000}"/>
    <cellStyle name="Normal 19 5 4 2 3" xfId="14363" xr:uid="{00000000-0005-0000-0000-00001C380000}"/>
    <cellStyle name="Normal 19 5 4 3" xfId="14364" xr:uid="{00000000-0005-0000-0000-00001D380000}"/>
    <cellStyle name="Normal 19 5 4 3 2" xfId="14365" xr:uid="{00000000-0005-0000-0000-00001E380000}"/>
    <cellStyle name="Normal 19 5 4 3 2 2" xfId="14366" xr:uid="{00000000-0005-0000-0000-00001F380000}"/>
    <cellStyle name="Normal 19 5 4 3 3" xfId="14367" xr:uid="{00000000-0005-0000-0000-000020380000}"/>
    <cellStyle name="Normal 19 5 4 4" xfId="14368" xr:uid="{00000000-0005-0000-0000-000021380000}"/>
    <cellStyle name="Normal 19 5 4 4 2" xfId="14369" xr:uid="{00000000-0005-0000-0000-000022380000}"/>
    <cellStyle name="Normal 19 5 4 4 2 2" xfId="14370" xr:uid="{00000000-0005-0000-0000-000023380000}"/>
    <cellStyle name="Normal 19 5 4 4 3" xfId="14371" xr:uid="{00000000-0005-0000-0000-000024380000}"/>
    <cellStyle name="Normal 19 5 4 5" xfId="14372" xr:uid="{00000000-0005-0000-0000-000025380000}"/>
    <cellStyle name="Normal 19 5 4 5 2" xfId="14373" xr:uid="{00000000-0005-0000-0000-000026380000}"/>
    <cellStyle name="Normal 19 5 4 6" xfId="14374" xr:uid="{00000000-0005-0000-0000-000027380000}"/>
    <cellStyle name="Normal 19 5 4 6 2" xfId="14375" xr:uid="{00000000-0005-0000-0000-000028380000}"/>
    <cellStyle name="Normal 19 5 4 7" xfId="14376" xr:uid="{00000000-0005-0000-0000-000029380000}"/>
    <cellStyle name="Normal 19 5 5" xfId="14377" xr:uid="{00000000-0005-0000-0000-00002A380000}"/>
    <cellStyle name="Normal 19 5 5 2" xfId="14378" xr:uid="{00000000-0005-0000-0000-00002B380000}"/>
    <cellStyle name="Normal 19 5 5 2 2" xfId="14379" xr:uid="{00000000-0005-0000-0000-00002C380000}"/>
    <cellStyle name="Normal 19 5 5 2 2 2" xfId="14380" xr:uid="{00000000-0005-0000-0000-00002D380000}"/>
    <cellStyle name="Normal 19 5 5 2 3" xfId="14381" xr:uid="{00000000-0005-0000-0000-00002E380000}"/>
    <cellStyle name="Normal 19 5 5 3" xfId="14382" xr:uid="{00000000-0005-0000-0000-00002F380000}"/>
    <cellStyle name="Normal 19 5 5 3 2" xfId="14383" xr:uid="{00000000-0005-0000-0000-000030380000}"/>
    <cellStyle name="Normal 19 5 5 3 2 2" xfId="14384" xr:uid="{00000000-0005-0000-0000-000031380000}"/>
    <cellStyle name="Normal 19 5 5 3 3" xfId="14385" xr:uid="{00000000-0005-0000-0000-000032380000}"/>
    <cellStyle name="Normal 19 5 5 4" xfId="14386" xr:uid="{00000000-0005-0000-0000-000033380000}"/>
    <cellStyle name="Normal 19 5 5 4 2" xfId="14387" xr:uid="{00000000-0005-0000-0000-000034380000}"/>
    <cellStyle name="Normal 19 5 5 4 2 2" xfId="14388" xr:uid="{00000000-0005-0000-0000-000035380000}"/>
    <cellStyle name="Normal 19 5 5 4 3" xfId="14389" xr:uid="{00000000-0005-0000-0000-000036380000}"/>
    <cellStyle name="Normal 19 5 5 5" xfId="14390" xr:uid="{00000000-0005-0000-0000-000037380000}"/>
    <cellStyle name="Normal 19 5 5 5 2" xfId="14391" xr:uid="{00000000-0005-0000-0000-000038380000}"/>
    <cellStyle name="Normal 19 5 5 6" xfId="14392" xr:uid="{00000000-0005-0000-0000-000039380000}"/>
    <cellStyle name="Normal 19 5 5 6 2" xfId="14393" xr:uid="{00000000-0005-0000-0000-00003A380000}"/>
    <cellStyle name="Normal 19 5 5 7" xfId="14394" xr:uid="{00000000-0005-0000-0000-00003B380000}"/>
    <cellStyle name="Normal 19 5 6" xfId="14395" xr:uid="{00000000-0005-0000-0000-00003C380000}"/>
    <cellStyle name="Normal 19 5 6 2" xfId="14396" xr:uid="{00000000-0005-0000-0000-00003D380000}"/>
    <cellStyle name="Normal 19 5 6 2 2" xfId="14397" xr:uid="{00000000-0005-0000-0000-00003E380000}"/>
    <cellStyle name="Normal 19 5 6 3" xfId="14398" xr:uid="{00000000-0005-0000-0000-00003F380000}"/>
    <cellStyle name="Normal 19 5 7" xfId="14399" xr:uid="{00000000-0005-0000-0000-000040380000}"/>
    <cellStyle name="Normal 19 5 7 2" xfId="14400" xr:uid="{00000000-0005-0000-0000-000041380000}"/>
    <cellStyle name="Normal 19 5 7 2 2" xfId="14401" xr:uid="{00000000-0005-0000-0000-000042380000}"/>
    <cellStyle name="Normal 19 5 7 3" xfId="14402" xr:uid="{00000000-0005-0000-0000-000043380000}"/>
    <cellStyle name="Normal 19 5 8" xfId="14403" xr:uid="{00000000-0005-0000-0000-000044380000}"/>
    <cellStyle name="Normal 19 5 8 2" xfId="14404" xr:uid="{00000000-0005-0000-0000-000045380000}"/>
    <cellStyle name="Normal 19 5 8 2 2" xfId="14405" xr:uid="{00000000-0005-0000-0000-000046380000}"/>
    <cellStyle name="Normal 19 5 8 3" xfId="14406" xr:uid="{00000000-0005-0000-0000-000047380000}"/>
    <cellStyle name="Normal 19 5 9" xfId="14407" xr:uid="{00000000-0005-0000-0000-000048380000}"/>
    <cellStyle name="Normal 19 5 9 2" xfId="14408" xr:uid="{00000000-0005-0000-0000-000049380000}"/>
    <cellStyle name="Normal 19 6" xfId="14409" xr:uid="{00000000-0005-0000-0000-00004A380000}"/>
    <cellStyle name="Normal 19 6 2" xfId="14410" xr:uid="{00000000-0005-0000-0000-00004B380000}"/>
    <cellStyle name="Normal 19 6 2 2" xfId="14411" xr:uid="{00000000-0005-0000-0000-00004C380000}"/>
    <cellStyle name="Normal 19 6 2 2 2" xfId="14412" xr:uid="{00000000-0005-0000-0000-00004D380000}"/>
    <cellStyle name="Normal 19 6 2 2 2 2" xfId="14413" xr:uid="{00000000-0005-0000-0000-00004E380000}"/>
    <cellStyle name="Normal 19 6 2 2 3" xfId="14414" xr:uid="{00000000-0005-0000-0000-00004F380000}"/>
    <cellStyle name="Normal 19 6 2 3" xfId="14415" xr:uid="{00000000-0005-0000-0000-000050380000}"/>
    <cellStyle name="Normal 19 6 2 3 2" xfId="14416" xr:uid="{00000000-0005-0000-0000-000051380000}"/>
    <cellStyle name="Normal 19 6 2 3 2 2" xfId="14417" xr:uid="{00000000-0005-0000-0000-000052380000}"/>
    <cellStyle name="Normal 19 6 2 3 3" xfId="14418" xr:uid="{00000000-0005-0000-0000-000053380000}"/>
    <cellStyle name="Normal 19 6 2 4" xfId="14419" xr:uid="{00000000-0005-0000-0000-000054380000}"/>
    <cellStyle name="Normal 19 6 2 4 2" xfId="14420" xr:uid="{00000000-0005-0000-0000-000055380000}"/>
    <cellStyle name="Normal 19 6 2 4 2 2" xfId="14421" xr:uid="{00000000-0005-0000-0000-000056380000}"/>
    <cellStyle name="Normal 19 6 2 4 3" xfId="14422" xr:uid="{00000000-0005-0000-0000-000057380000}"/>
    <cellStyle name="Normal 19 6 2 5" xfId="14423" xr:uid="{00000000-0005-0000-0000-000058380000}"/>
    <cellStyle name="Normal 19 6 2 5 2" xfId="14424" xr:uid="{00000000-0005-0000-0000-000059380000}"/>
    <cellStyle name="Normal 19 6 2 6" xfId="14425" xr:uid="{00000000-0005-0000-0000-00005A380000}"/>
    <cellStyle name="Normal 19 6 2 6 2" xfId="14426" xr:uid="{00000000-0005-0000-0000-00005B380000}"/>
    <cellStyle name="Normal 19 6 2 7" xfId="14427" xr:uid="{00000000-0005-0000-0000-00005C380000}"/>
    <cellStyle name="Normal 19 6 3" xfId="14428" xr:uid="{00000000-0005-0000-0000-00005D380000}"/>
    <cellStyle name="Normal 19 6 3 2" xfId="14429" xr:uid="{00000000-0005-0000-0000-00005E380000}"/>
    <cellStyle name="Normal 19 6 3 2 2" xfId="14430" xr:uid="{00000000-0005-0000-0000-00005F380000}"/>
    <cellStyle name="Normal 19 6 3 2 2 2" xfId="14431" xr:uid="{00000000-0005-0000-0000-000060380000}"/>
    <cellStyle name="Normal 19 6 3 2 3" xfId="14432" xr:uid="{00000000-0005-0000-0000-000061380000}"/>
    <cellStyle name="Normal 19 6 3 3" xfId="14433" xr:uid="{00000000-0005-0000-0000-000062380000}"/>
    <cellStyle name="Normal 19 6 3 3 2" xfId="14434" xr:uid="{00000000-0005-0000-0000-000063380000}"/>
    <cellStyle name="Normal 19 6 3 3 2 2" xfId="14435" xr:uid="{00000000-0005-0000-0000-000064380000}"/>
    <cellStyle name="Normal 19 6 3 3 3" xfId="14436" xr:uid="{00000000-0005-0000-0000-000065380000}"/>
    <cellStyle name="Normal 19 6 3 4" xfId="14437" xr:uid="{00000000-0005-0000-0000-000066380000}"/>
    <cellStyle name="Normal 19 6 3 4 2" xfId="14438" xr:uid="{00000000-0005-0000-0000-000067380000}"/>
    <cellStyle name="Normal 19 6 3 4 2 2" xfId="14439" xr:uid="{00000000-0005-0000-0000-000068380000}"/>
    <cellStyle name="Normal 19 6 3 4 3" xfId="14440" xr:uid="{00000000-0005-0000-0000-000069380000}"/>
    <cellStyle name="Normal 19 6 3 5" xfId="14441" xr:uid="{00000000-0005-0000-0000-00006A380000}"/>
    <cellStyle name="Normal 19 6 3 5 2" xfId="14442" xr:uid="{00000000-0005-0000-0000-00006B380000}"/>
    <cellStyle name="Normal 19 6 3 6" xfId="14443" xr:uid="{00000000-0005-0000-0000-00006C380000}"/>
    <cellStyle name="Normal 19 6 3 6 2" xfId="14444" xr:uid="{00000000-0005-0000-0000-00006D380000}"/>
    <cellStyle name="Normal 19 6 3 7" xfId="14445" xr:uid="{00000000-0005-0000-0000-00006E380000}"/>
    <cellStyle name="Normal 19 6 4" xfId="14446" xr:uid="{00000000-0005-0000-0000-00006F380000}"/>
    <cellStyle name="Normal 19 6 4 2" xfId="14447" xr:uid="{00000000-0005-0000-0000-000070380000}"/>
    <cellStyle name="Normal 19 6 4 2 2" xfId="14448" xr:uid="{00000000-0005-0000-0000-000071380000}"/>
    <cellStyle name="Normal 19 6 4 3" xfId="14449" xr:uid="{00000000-0005-0000-0000-000072380000}"/>
    <cellStyle name="Normal 19 6 5" xfId="14450" xr:uid="{00000000-0005-0000-0000-000073380000}"/>
    <cellStyle name="Normal 19 6 5 2" xfId="14451" xr:uid="{00000000-0005-0000-0000-000074380000}"/>
    <cellStyle name="Normal 19 6 5 2 2" xfId="14452" xr:uid="{00000000-0005-0000-0000-000075380000}"/>
    <cellStyle name="Normal 19 6 5 3" xfId="14453" xr:uid="{00000000-0005-0000-0000-000076380000}"/>
    <cellStyle name="Normal 19 6 6" xfId="14454" xr:uid="{00000000-0005-0000-0000-000077380000}"/>
    <cellStyle name="Normal 19 6 6 2" xfId="14455" xr:uid="{00000000-0005-0000-0000-000078380000}"/>
    <cellStyle name="Normal 19 6 6 2 2" xfId="14456" xr:uid="{00000000-0005-0000-0000-000079380000}"/>
    <cellStyle name="Normal 19 6 6 3" xfId="14457" xr:uid="{00000000-0005-0000-0000-00007A380000}"/>
    <cellStyle name="Normal 19 6 7" xfId="14458" xr:uid="{00000000-0005-0000-0000-00007B380000}"/>
    <cellStyle name="Normal 19 6 7 2" xfId="14459" xr:uid="{00000000-0005-0000-0000-00007C380000}"/>
    <cellStyle name="Normal 19 6 8" xfId="14460" xr:uid="{00000000-0005-0000-0000-00007D380000}"/>
    <cellStyle name="Normal 19 6 8 2" xfId="14461" xr:uid="{00000000-0005-0000-0000-00007E380000}"/>
    <cellStyle name="Normal 19 6 9" xfId="14462" xr:uid="{00000000-0005-0000-0000-00007F380000}"/>
    <cellStyle name="Normal 19 7" xfId="14463" xr:uid="{00000000-0005-0000-0000-000080380000}"/>
    <cellStyle name="Normal 19 7 2" xfId="14464" xr:uid="{00000000-0005-0000-0000-000081380000}"/>
    <cellStyle name="Normal 19 7 2 2" xfId="14465" xr:uid="{00000000-0005-0000-0000-000082380000}"/>
    <cellStyle name="Normal 19 7 2 2 2" xfId="14466" xr:uid="{00000000-0005-0000-0000-000083380000}"/>
    <cellStyle name="Normal 19 7 2 2 2 2" xfId="14467" xr:uid="{00000000-0005-0000-0000-000084380000}"/>
    <cellStyle name="Normal 19 7 2 2 3" xfId="14468" xr:uid="{00000000-0005-0000-0000-000085380000}"/>
    <cellStyle name="Normal 19 7 2 3" xfId="14469" xr:uid="{00000000-0005-0000-0000-000086380000}"/>
    <cellStyle name="Normal 19 7 2 3 2" xfId="14470" xr:uid="{00000000-0005-0000-0000-000087380000}"/>
    <cellStyle name="Normal 19 7 2 3 2 2" xfId="14471" xr:uid="{00000000-0005-0000-0000-000088380000}"/>
    <cellStyle name="Normal 19 7 2 3 3" xfId="14472" xr:uid="{00000000-0005-0000-0000-000089380000}"/>
    <cellStyle name="Normal 19 7 2 4" xfId="14473" xr:uid="{00000000-0005-0000-0000-00008A380000}"/>
    <cellStyle name="Normal 19 7 2 4 2" xfId="14474" xr:uid="{00000000-0005-0000-0000-00008B380000}"/>
    <cellStyle name="Normal 19 7 2 4 2 2" xfId="14475" xr:uid="{00000000-0005-0000-0000-00008C380000}"/>
    <cellStyle name="Normal 19 7 2 4 3" xfId="14476" xr:uid="{00000000-0005-0000-0000-00008D380000}"/>
    <cellStyle name="Normal 19 7 2 5" xfId="14477" xr:uid="{00000000-0005-0000-0000-00008E380000}"/>
    <cellStyle name="Normal 19 7 2 5 2" xfId="14478" xr:uid="{00000000-0005-0000-0000-00008F380000}"/>
    <cellStyle name="Normal 19 7 2 6" xfId="14479" xr:uid="{00000000-0005-0000-0000-000090380000}"/>
    <cellStyle name="Normal 19 7 2 6 2" xfId="14480" xr:uid="{00000000-0005-0000-0000-000091380000}"/>
    <cellStyle name="Normal 19 7 2 7" xfId="14481" xr:uid="{00000000-0005-0000-0000-000092380000}"/>
    <cellStyle name="Normal 19 7 3" xfId="14482" xr:uid="{00000000-0005-0000-0000-000093380000}"/>
    <cellStyle name="Normal 19 7 3 2" xfId="14483" xr:uid="{00000000-0005-0000-0000-000094380000}"/>
    <cellStyle name="Normal 19 7 3 2 2" xfId="14484" xr:uid="{00000000-0005-0000-0000-000095380000}"/>
    <cellStyle name="Normal 19 7 3 3" xfId="14485" xr:uid="{00000000-0005-0000-0000-000096380000}"/>
    <cellStyle name="Normal 19 7 4" xfId="14486" xr:uid="{00000000-0005-0000-0000-000097380000}"/>
    <cellStyle name="Normal 19 7 4 2" xfId="14487" xr:uid="{00000000-0005-0000-0000-000098380000}"/>
    <cellStyle name="Normal 19 7 4 2 2" xfId="14488" xr:uid="{00000000-0005-0000-0000-000099380000}"/>
    <cellStyle name="Normal 19 7 4 3" xfId="14489" xr:uid="{00000000-0005-0000-0000-00009A380000}"/>
    <cellStyle name="Normal 19 7 5" xfId="14490" xr:uid="{00000000-0005-0000-0000-00009B380000}"/>
    <cellStyle name="Normal 19 7 5 2" xfId="14491" xr:uid="{00000000-0005-0000-0000-00009C380000}"/>
    <cellStyle name="Normal 19 7 5 2 2" xfId="14492" xr:uid="{00000000-0005-0000-0000-00009D380000}"/>
    <cellStyle name="Normal 19 7 5 3" xfId="14493" xr:uid="{00000000-0005-0000-0000-00009E380000}"/>
    <cellStyle name="Normal 19 7 6" xfId="14494" xr:uid="{00000000-0005-0000-0000-00009F380000}"/>
    <cellStyle name="Normal 19 7 6 2" xfId="14495" xr:uid="{00000000-0005-0000-0000-0000A0380000}"/>
    <cellStyle name="Normal 19 7 7" xfId="14496" xr:uid="{00000000-0005-0000-0000-0000A1380000}"/>
    <cellStyle name="Normal 19 7 7 2" xfId="14497" xr:uid="{00000000-0005-0000-0000-0000A2380000}"/>
    <cellStyle name="Normal 19 7 8" xfId="14498" xr:uid="{00000000-0005-0000-0000-0000A3380000}"/>
    <cellStyle name="Normal 19 8" xfId="14499" xr:uid="{00000000-0005-0000-0000-0000A4380000}"/>
    <cellStyle name="Normal 19 8 2" xfId="14500" xr:uid="{00000000-0005-0000-0000-0000A5380000}"/>
    <cellStyle name="Normal 19 8 2 2" xfId="14501" xr:uid="{00000000-0005-0000-0000-0000A6380000}"/>
    <cellStyle name="Normal 19 8 2 2 2" xfId="14502" xr:uid="{00000000-0005-0000-0000-0000A7380000}"/>
    <cellStyle name="Normal 19 8 2 3" xfId="14503" xr:uid="{00000000-0005-0000-0000-0000A8380000}"/>
    <cellStyle name="Normal 19 8 3" xfId="14504" xr:uid="{00000000-0005-0000-0000-0000A9380000}"/>
    <cellStyle name="Normal 19 8 3 2" xfId="14505" xr:uid="{00000000-0005-0000-0000-0000AA380000}"/>
    <cellStyle name="Normal 19 8 3 2 2" xfId="14506" xr:uid="{00000000-0005-0000-0000-0000AB380000}"/>
    <cellStyle name="Normal 19 8 3 3" xfId="14507" xr:uid="{00000000-0005-0000-0000-0000AC380000}"/>
    <cellStyle name="Normal 19 8 4" xfId="14508" xr:uid="{00000000-0005-0000-0000-0000AD380000}"/>
    <cellStyle name="Normal 19 8 4 2" xfId="14509" xr:uid="{00000000-0005-0000-0000-0000AE380000}"/>
    <cellStyle name="Normal 19 8 4 2 2" xfId="14510" xr:uid="{00000000-0005-0000-0000-0000AF380000}"/>
    <cellStyle name="Normal 19 8 4 3" xfId="14511" xr:uid="{00000000-0005-0000-0000-0000B0380000}"/>
    <cellStyle name="Normal 19 8 5" xfId="14512" xr:uid="{00000000-0005-0000-0000-0000B1380000}"/>
    <cellStyle name="Normal 19 8 5 2" xfId="14513" xr:uid="{00000000-0005-0000-0000-0000B2380000}"/>
    <cellStyle name="Normal 19 8 6" xfId="14514" xr:uid="{00000000-0005-0000-0000-0000B3380000}"/>
    <cellStyle name="Normal 19 8 6 2" xfId="14515" xr:uid="{00000000-0005-0000-0000-0000B4380000}"/>
    <cellStyle name="Normal 19 8 7" xfId="14516" xr:uid="{00000000-0005-0000-0000-0000B5380000}"/>
    <cellStyle name="Normal 19 9" xfId="14517" xr:uid="{00000000-0005-0000-0000-0000B6380000}"/>
    <cellStyle name="Normal 19 9 2" xfId="14518" xr:uid="{00000000-0005-0000-0000-0000B7380000}"/>
    <cellStyle name="Normal 19 9 2 2" xfId="14519" xr:uid="{00000000-0005-0000-0000-0000B8380000}"/>
    <cellStyle name="Normal 19 9 2 2 2" xfId="14520" xr:uid="{00000000-0005-0000-0000-0000B9380000}"/>
    <cellStyle name="Normal 19 9 2 3" xfId="14521" xr:uid="{00000000-0005-0000-0000-0000BA380000}"/>
    <cellStyle name="Normal 19 9 3" xfId="14522" xr:uid="{00000000-0005-0000-0000-0000BB380000}"/>
    <cellStyle name="Normal 19 9 3 2" xfId="14523" xr:uid="{00000000-0005-0000-0000-0000BC380000}"/>
    <cellStyle name="Normal 19 9 3 2 2" xfId="14524" xr:uid="{00000000-0005-0000-0000-0000BD380000}"/>
    <cellStyle name="Normal 19 9 3 3" xfId="14525" xr:uid="{00000000-0005-0000-0000-0000BE380000}"/>
    <cellStyle name="Normal 19 9 4" xfId="14526" xr:uid="{00000000-0005-0000-0000-0000BF380000}"/>
    <cellStyle name="Normal 19 9 4 2" xfId="14527" xr:uid="{00000000-0005-0000-0000-0000C0380000}"/>
    <cellStyle name="Normal 19 9 4 2 2" xfId="14528" xr:uid="{00000000-0005-0000-0000-0000C1380000}"/>
    <cellStyle name="Normal 19 9 4 3" xfId="14529" xr:uid="{00000000-0005-0000-0000-0000C2380000}"/>
    <cellStyle name="Normal 19 9 5" xfId="14530" xr:uid="{00000000-0005-0000-0000-0000C3380000}"/>
    <cellStyle name="Normal 19 9 5 2" xfId="14531" xr:uid="{00000000-0005-0000-0000-0000C4380000}"/>
    <cellStyle name="Normal 19 9 6" xfId="14532" xr:uid="{00000000-0005-0000-0000-0000C5380000}"/>
    <cellStyle name="Normal 19 9 6 2" xfId="14533" xr:uid="{00000000-0005-0000-0000-0000C6380000}"/>
    <cellStyle name="Normal 19 9 7" xfId="14534" xr:uid="{00000000-0005-0000-0000-0000C7380000}"/>
    <cellStyle name="Normal 19_Confidential Information" xfId="14535" xr:uid="{00000000-0005-0000-0000-0000C8380000}"/>
    <cellStyle name="Normal 2" xfId="14536" xr:uid="{00000000-0005-0000-0000-0000C9380000}"/>
    <cellStyle name="Normal 2 10" xfId="14537" xr:uid="{00000000-0005-0000-0000-0000CA380000}"/>
    <cellStyle name="Normal 2 10 2" xfId="14538" xr:uid="{00000000-0005-0000-0000-0000CB380000}"/>
    <cellStyle name="Normal 2 10 2 2" xfId="14539" xr:uid="{00000000-0005-0000-0000-0000CC380000}"/>
    <cellStyle name="Normal 2 10 2 2 2" xfId="14540" xr:uid="{00000000-0005-0000-0000-0000CD380000}"/>
    <cellStyle name="Normal 2 10 2 3" xfId="14541" xr:uid="{00000000-0005-0000-0000-0000CE380000}"/>
    <cellStyle name="Normal 2 10 3" xfId="14542" xr:uid="{00000000-0005-0000-0000-0000CF380000}"/>
    <cellStyle name="Normal 2 10 3 2" xfId="14543" xr:uid="{00000000-0005-0000-0000-0000D0380000}"/>
    <cellStyle name="Normal 2 10 3 2 2" xfId="14544" xr:uid="{00000000-0005-0000-0000-0000D1380000}"/>
    <cellStyle name="Normal 2 10 3 3" xfId="14545" xr:uid="{00000000-0005-0000-0000-0000D2380000}"/>
    <cellStyle name="Normal 2 10 4" xfId="14546" xr:uid="{00000000-0005-0000-0000-0000D3380000}"/>
    <cellStyle name="Normal 2 10 4 2" xfId="14547" xr:uid="{00000000-0005-0000-0000-0000D4380000}"/>
    <cellStyle name="Normal 2 10 4 2 2" xfId="14548" xr:uid="{00000000-0005-0000-0000-0000D5380000}"/>
    <cellStyle name="Normal 2 10 4 3" xfId="14549" xr:uid="{00000000-0005-0000-0000-0000D6380000}"/>
    <cellStyle name="Normal 2 10 5" xfId="14550" xr:uid="{00000000-0005-0000-0000-0000D7380000}"/>
    <cellStyle name="Normal 2 10 5 2" xfId="14551" xr:uid="{00000000-0005-0000-0000-0000D8380000}"/>
    <cellStyle name="Normal 2 10 6" xfId="14552" xr:uid="{00000000-0005-0000-0000-0000D9380000}"/>
    <cellStyle name="Normal 2 10 6 2" xfId="14553" xr:uid="{00000000-0005-0000-0000-0000DA380000}"/>
    <cellStyle name="Normal 2 10 7" xfId="14554" xr:uid="{00000000-0005-0000-0000-0000DB380000}"/>
    <cellStyle name="Normal 2 11" xfId="14555" xr:uid="{00000000-0005-0000-0000-0000DC380000}"/>
    <cellStyle name="Normal 2 11 2" xfId="14556" xr:uid="{00000000-0005-0000-0000-0000DD380000}"/>
    <cellStyle name="Normal 2 11 2 2" xfId="14557" xr:uid="{00000000-0005-0000-0000-0000DE380000}"/>
    <cellStyle name="Normal 2 11 2 2 2" xfId="14558" xr:uid="{00000000-0005-0000-0000-0000DF380000}"/>
    <cellStyle name="Normal 2 11 2 3" xfId="14559" xr:uid="{00000000-0005-0000-0000-0000E0380000}"/>
    <cellStyle name="Normal 2 11 3" xfId="14560" xr:uid="{00000000-0005-0000-0000-0000E1380000}"/>
    <cellStyle name="Normal 2 11 3 2" xfId="14561" xr:uid="{00000000-0005-0000-0000-0000E2380000}"/>
    <cellStyle name="Normal 2 11 3 2 2" xfId="14562" xr:uid="{00000000-0005-0000-0000-0000E3380000}"/>
    <cellStyle name="Normal 2 11 3 3" xfId="14563" xr:uid="{00000000-0005-0000-0000-0000E4380000}"/>
    <cellStyle name="Normal 2 11 4" xfId="14564" xr:uid="{00000000-0005-0000-0000-0000E5380000}"/>
    <cellStyle name="Normal 2 11 4 2" xfId="14565" xr:uid="{00000000-0005-0000-0000-0000E6380000}"/>
    <cellStyle name="Normal 2 11 4 2 2" xfId="14566" xr:uid="{00000000-0005-0000-0000-0000E7380000}"/>
    <cellStyle name="Normal 2 11 4 3" xfId="14567" xr:uid="{00000000-0005-0000-0000-0000E8380000}"/>
    <cellStyle name="Normal 2 11 5" xfId="14568" xr:uid="{00000000-0005-0000-0000-0000E9380000}"/>
    <cellStyle name="Normal 2 11 5 2" xfId="14569" xr:uid="{00000000-0005-0000-0000-0000EA380000}"/>
    <cellStyle name="Normal 2 11 6" xfId="14570" xr:uid="{00000000-0005-0000-0000-0000EB380000}"/>
    <cellStyle name="Normal 2 11 6 2" xfId="14571" xr:uid="{00000000-0005-0000-0000-0000EC380000}"/>
    <cellStyle name="Normal 2 11 7" xfId="14572" xr:uid="{00000000-0005-0000-0000-0000ED380000}"/>
    <cellStyle name="Normal 2 12" xfId="14573" xr:uid="{00000000-0005-0000-0000-0000EE380000}"/>
    <cellStyle name="Normal 2 13" xfId="14574" xr:uid="{00000000-0005-0000-0000-0000EF380000}"/>
    <cellStyle name="Normal 2 13 2" xfId="14575" xr:uid="{00000000-0005-0000-0000-0000F0380000}"/>
    <cellStyle name="Normal 2 14" xfId="14576" xr:uid="{00000000-0005-0000-0000-0000F1380000}"/>
    <cellStyle name="Normal 2 15" xfId="14577" xr:uid="{00000000-0005-0000-0000-0000F2380000}"/>
    <cellStyle name="Normal 2 16" xfId="14578" xr:uid="{00000000-0005-0000-0000-0000F3380000}"/>
    <cellStyle name="Normal 2 2" xfId="14579" xr:uid="{00000000-0005-0000-0000-0000F4380000}"/>
    <cellStyle name="Normal 2 2 10" xfId="14580" xr:uid="{00000000-0005-0000-0000-0000F5380000}"/>
    <cellStyle name="Normal 2 2 11" xfId="14581" xr:uid="{00000000-0005-0000-0000-0000F6380000}"/>
    <cellStyle name="Normal 2 2 12" xfId="14582" xr:uid="{00000000-0005-0000-0000-0000F7380000}"/>
    <cellStyle name="Normal 2 2 2" xfId="14583" xr:uid="{00000000-0005-0000-0000-0000F8380000}"/>
    <cellStyle name="Normal 2 2 2 2" xfId="14584" xr:uid="{00000000-0005-0000-0000-0000F9380000}"/>
    <cellStyle name="Normal 2 2 3" xfId="14585" xr:uid="{00000000-0005-0000-0000-0000FA380000}"/>
    <cellStyle name="Normal 2 2 3 10" xfId="14586" xr:uid="{00000000-0005-0000-0000-0000FB380000}"/>
    <cellStyle name="Normal 2 2 3 10 2" xfId="14587" xr:uid="{00000000-0005-0000-0000-0000FC380000}"/>
    <cellStyle name="Normal 2 2 3 10 2 2" xfId="14588" xr:uid="{00000000-0005-0000-0000-0000FD380000}"/>
    <cellStyle name="Normal 2 2 3 10 3" xfId="14589" xr:uid="{00000000-0005-0000-0000-0000FE380000}"/>
    <cellStyle name="Normal 2 2 3 11" xfId="14590" xr:uid="{00000000-0005-0000-0000-0000FF380000}"/>
    <cellStyle name="Normal 2 2 3 11 2" xfId="14591" xr:uid="{00000000-0005-0000-0000-000000390000}"/>
    <cellStyle name="Normal 2 2 3 12" xfId="14592" xr:uid="{00000000-0005-0000-0000-000001390000}"/>
    <cellStyle name="Normal 2 2 3 12 2" xfId="14593" xr:uid="{00000000-0005-0000-0000-000002390000}"/>
    <cellStyle name="Normal 2 2 3 13" xfId="14594" xr:uid="{00000000-0005-0000-0000-000003390000}"/>
    <cellStyle name="Normal 2 2 3 2" xfId="14595" xr:uid="{00000000-0005-0000-0000-000004390000}"/>
    <cellStyle name="Normal 2 2 3 2 10" xfId="14596" xr:uid="{00000000-0005-0000-0000-000005390000}"/>
    <cellStyle name="Normal 2 2 3 2 10 2" xfId="14597" xr:uid="{00000000-0005-0000-0000-000006390000}"/>
    <cellStyle name="Normal 2 2 3 2 11" xfId="14598" xr:uid="{00000000-0005-0000-0000-000007390000}"/>
    <cellStyle name="Normal 2 2 3 2 2" xfId="14599" xr:uid="{00000000-0005-0000-0000-000008390000}"/>
    <cellStyle name="Normal 2 2 3 2 2 2" xfId="14600" xr:uid="{00000000-0005-0000-0000-000009390000}"/>
    <cellStyle name="Normal 2 2 3 2 2 2 2" xfId="14601" xr:uid="{00000000-0005-0000-0000-00000A390000}"/>
    <cellStyle name="Normal 2 2 3 2 2 2 2 2" xfId="14602" xr:uid="{00000000-0005-0000-0000-00000B390000}"/>
    <cellStyle name="Normal 2 2 3 2 2 2 2 2 2" xfId="14603" xr:uid="{00000000-0005-0000-0000-00000C390000}"/>
    <cellStyle name="Normal 2 2 3 2 2 2 2 3" xfId="14604" xr:uid="{00000000-0005-0000-0000-00000D390000}"/>
    <cellStyle name="Normal 2 2 3 2 2 2 3" xfId="14605" xr:uid="{00000000-0005-0000-0000-00000E390000}"/>
    <cellStyle name="Normal 2 2 3 2 2 2 3 2" xfId="14606" xr:uid="{00000000-0005-0000-0000-00000F390000}"/>
    <cellStyle name="Normal 2 2 3 2 2 2 3 2 2" xfId="14607" xr:uid="{00000000-0005-0000-0000-000010390000}"/>
    <cellStyle name="Normal 2 2 3 2 2 2 3 3" xfId="14608" xr:uid="{00000000-0005-0000-0000-000011390000}"/>
    <cellStyle name="Normal 2 2 3 2 2 2 4" xfId="14609" xr:uid="{00000000-0005-0000-0000-000012390000}"/>
    <cellStyle name="Normal 2 2 3 2 2 2 4 2" xfId="14610" xr:uid="{00000000-0005-0000-0000-000013390000}"/>
    <cellStyle name="Normal 2 2 3 2 2 2 4 2 2" xfId="14611" xr:uid="{00000000-0005-0000-0000-000014390000}"/>
    <cellStyle name="Normal 2 2 3 2 2 2 4 3" xfId="14612" xr:uid="{00000000-0005-0000-0000-000015390000}"/>
    <cellStyle name="Normal 2 2 3 2 2 2 5" xfId="14613" xr:uid="{00000000-0005-0000-0000-000016390000}"/>
    <cellStyle name="Normal 2 2 3 2 2 2 5 2" xfId="14614" xr:uid="{00000000-0005-0000-0000-000017390000}"/>
    <cellStyle name="Normal 2 2 3 2 2 2 6" xfId="14615" xr:uid="{00000000-0005-0000-0000-000018390000}"/>
    <cellStyle name="Normal 2 2 3 2 2 2 6 2" xfId="14616" xr:uid="{00000000-0005-0000-0000-000019390000}"/>
    <cellStyle name="Normal 2 2 3 2 2 2 7" xfId="14617" xr:uid="{00000000-0005-0000-0000-00001A390000}"/>
    <cellStyle name="Normal 2 2 3 2 2 3" xfId="14618" xr:uid="{00000000-0005-0000-0000-00001B390000}"/>
    <cellStyle name="Normal 2 2 3 2 2 3 2" xfId="14619" xr:uid="{00000000-0005-0000-0000-00001C390000}"/>
    <cellStyle name="Normal 2 2 3 2 2 3 2 2" xfId="14620" xr:uid="{00000000-0005-0000-0000-00001D390000}"/>
    <cellStyle name="Normal 2 2 3 2 2 3 2 2 2" xfId="14621" xr:uid="{00000000-0005-0000-0000-00001E390000}"/>
    <cellStyle name="Normal 2 2 3 2 2 3 2 3" xfId="14622" xr:uid="{00000000-0005-0000-0000-00001F390000}"/>
    <cellStyle name="Normal 2 2 3 2 2 3 3" xfId="14623" xr:uid="{00000000-0005-0000-0000-000020390000}"/>
    <cellStyle name="Normal 2 2 3 2 2 3 3 2" xfId="14624" xr:uid="{00000000-0005-0000-0000-000021390000}"/>
    <cellStyle name="Normal 2 2 3 2 2 3 3 2 2" xfId="14625" xr:uid="{00000000-0005-0000-0000-000022390000}"/>
    <cellStyle name="Normal 2 2 3 2 2 3 3 3" xfId="14626" xr:uid="{00000000-0005-0000-0000-000023390000}"/>
    <cellStyle name="Normal 2 2 3 2 2 3 4" xfId="14627" xr:uid="{00000000-0005-0000-0000-000024390000}"/>
    <cellStyle name="Normal 2 2 3 2 2 3 4 2" xfId="14628" xr:uid="{00000000-0005-0000-0000-000025390000}"/>
    <cellStyle name="Normal 2 2 3 2 2 3 4 2 2" xfId="14629" xr:uid="{00000000-0005-0000-0000-000026390000}"/>
    <cellStyle name="Normal 2 2 3 2 2 3 4 3" xfId="14630" xr:uid="{00000000-0005-0000-0000-000027390000}"/>
    <cellStyle name="Normal 2 2 3 2 2 3 5" xfId="14631" xr:uid="{00000000-0005-0000-0000-000028390000}"/>
    <cellStyle name="Normal 2 2 3 2 2 3 5 2" xfId="14632" xr:uid="{00000000-0005-0000-0000-000029390000}"/>
    <cellStyle name="Normal 2 2 3 2 2 3 6" xfId="14633" xr:uid="{00000000-0005-0000-0000-00002A390000}"/>
    <cellStyle name="Normal 2 2 3 2 2 3 6 2" xfId="14634" xr:uid="{00000000-0005-0000-0000-00002B390000}"/>
    <cellStyle name="Normal 2 2 3 2 2 3 7" xfId="14635" xr:uid="{00000000-0005-0000-0000-00002C390000}"/>
    <cellStyle name="Normal 2 2 3 2 2 4" xfId="14636" xr:uid="{00000000-0005-0000-0000-00002D390000}"/>
    <cellStyle name="Normal 2 2 3 2 2 4 2" xfId="14637" xr:uid="{00000000-0005-0000-0000-00002E390000}"/>
    <cellStyle name="Normal 2 2 3 2 2 4 2 2" xfId="14638" xr:uid="{00000000-0005-0000-0000-00002F390000}"/>
    <cellStyle name="Normal 2 2 3 2 2 4 3" xfId="14639" xr:uid="{00000000-0005-0000-0000-000030390000}"/>
    <cellStyle name="Normal 2 2 3 2 2 5" xfId="14640" xr:uid="{00000000-0005-0000-0000-000031390000}"/>
    <cellStyle name="Normal 2 2 3 2 2 5 2" xfId="14641" xr:uid="{00000000-0005-0000-0000-000032390000}"/>
    <cellStyle name="Normal 2 2 3 2 2 5 2 2" xfId="14642" xr:uid="{00000000-0005-0000-0000-000033390000}"/>
    <cellStyle name="Normal 2 2 3 2 2 5 3" xfId="14643" xr:uid="{00000000-0005-0000-0000-000034390000}"/>
    <cellStyle name="Normal 2 2 3 2 2 6" xfId="14644" xr:uid="{00000000-0005-0000-0000-000035390000}"/>
    <cellStyle name="Normal 2 2 3 2 2 6 2" xfId="14645" xr:uid="{00000000-0005-0000-0000-000036390000}"/>
    <cellStyle name="Normal 2 2 3 2 2 6 2 2" xfId="14646" xr:uid="{00000000-0005-0000-0000-000037390000}"/>
    <cellStyle name="Normal 2 2 3 2 2 6 3" xfId="14647" xr:uid="{00000000-0005-0000-0000-000038390000}"/>
    <cellStyle name="Normal 2 2 3 2 2 7" xfId="14648" xr:uid="{00000000-0005-0000-0000-000039390000}"/>
    <cellStyle name="Normal 2 2 3 2 2 7 2" xfId="14649" xr:uid="{00000000-0005-0000-0000-00003A390000}"/>
    <cellStyle name="Normal 2 2 3 2 2 8" xfId="14650" xr:uid="{00000000-0005-0000-0000-00003B390000}"/>
    <cellStyle name="Normal 2 2 3 2 2 8 2" xfId="14651" xr:uid="{00000000-0005-0000-0000-00003C390000}"/>
    <cellStyle name="Normal 2 2 3 2 2 9" xfId="14652" xr:uid="{00000000-0005-0000-0000-00003D390000}"/>
    <cellStyle name="Normal 2 2 3 2 3" xfId="14653" xr:uid="{00000000-0005-0000-0000-00003E390000}"/>
    <cellStyle name="Normal 2 2 3 2 3 2" xfId="14654" xr:uid="{00000000-0005-0000-0000-00003F390000}"/>
    <cellStyle name="Normal 2 2 3 2 3 2 2" xfId="14655" xr:uid="{00000000-0005-0000-0000-000040390000}"/>
    <cellStyle name="Normal 2 2 3 2 3 2 2 2" xfId="14656" xr:uid="{00000000-0005-0000-0000-000041390000}"/>
    <cellStyle name="Normal 2 2 3 2 3 2 2 2 2" xfId="14657" xr:uid="{00000000-0005-0000-0000-000042390000}"/>
    <cellStyle name="Normal 2 2 3 2 3 2 2 3" xfId="14658" xr:uid="{00000000-0005-0000-0000-000043390000}"/>
    <cellStyle name="Normal 2 2 3 2 3 2 3" xfId="14659" xr:uid="{00000000-0005-0000-0000-000044390000}"/>
    <cellStyle name="Normal 2 2 3 2 3 2 3 2" xfId="14660" xr:uid="{00000000-0005-0000-0000-000045390000}"/>
    <cellStyle name="Normal 2 2 3 2 3 2 3 2 2" xfId="14661" xr:uid="{00000000-0005-0000-0000-000046390000}"/>
    <cellStyle name="Normal 2 2 3 2 3 2 3 3" xfId="14662" xr:uid="{00000000-0005-0000-0000-000047390000}"/>
    <cellStyle name="Normal 2 2 3 2 3 2 4" xfId="14663" xr:uid="{00000000-0005-0000-0000-000048390000}"/>
    <cellStyle name="Normal 2 2 3 2 3 2 4 2" xfId="14664" xr:uid="{00000000-0005-0000-0000-000049390000}"/>
    <cellStyle name="Normal 2 2 3 2 3 2 4 2 2" xfId="14665" xr:uid="{00000000-0005-0000-0000-00004A390000}"/>
    <cellStyle name="Normal 2 2 3 2 3 2 4 3" xfId="14666" xr:uid="{00000000-0005-0000-0000-00004B390000}"/>
    <cellStyle name="Normal 2 2 3 2 3 2 5" xfId="14667" xr:uid="{00000000-0005-0000-0000-00004C390000}"/>
    <cellStyle name="Normal 2 2 3 2 3 2 5 2" xfId="14668" xr:uid="{00000000-0005-0000-0000-00004D390000}"/>
    <cellStyle name="Normal 2 2 3 2 3 2 6" xfId="14669" xr:uid="{00000000-0005-0000-0000-00004E390000}"/>
    <cellStyle name="Normal 2 2 3 2 3 2 6 2" xfId="14670" xr:uid="{00000000-0005-0000-0000-00004F390000}"/>
    <cellStyle name="Normal 2 2 3 2 3 2 7" xfId="14671" xr:uid="{00000000-0005-0000-0000-000050390000}"/>
    <cellStyle name="Normal 2 2 3 2 3 3" xfId="14672" xr:uid="{00000000-0005-0000-0000-000051390000}"/>
    <cellStyle name="Normal 2 2 3 2 3 3 2" xfId="14673" xr:uid="{00000000-0005-0000-0000-000052390000}"/>
    <cellStyle name="Normal 2 2 3 2 3 3 2 2" xfId="14674" xr:uid="{00000000-0005-0000-0000-000053390000}"/>
    <cellStyle name="Normal 2 2 3 2 3 3 3" xfId="14675" xr:uid="{00000000-0005-0000-0000-000054390000}"/>
    <cellStyle name="Normal 2 2 3 2 3 4" xfId="14676" xr:uid="{00000000-0005-0000-0000-000055390000}"/>
    <cellStyle name="Normal 2 2 3 2 3 4 2" xfId="14677" xr:uid="{00000000-0005-0000-0000-000056390000}"/>
    <cellStyle name="Normal 2 2 3 2 3 4 2 2" xfId="14678" xr:uid="{00000000-0005-0000-0000-000057390000}"/>
    <cellStyle name="Normal 2 2 3 2 3 4 3" xfId="14679" xr:uid="{00000000-0005-0000-0000-000058390000}"/>
    <cellStyle name="Normal 2 2 3 2 3 5" xfId="14680" xr:uid="{00000000-0005-0000-0000-000059390000}"/>
    <cellStyle name="Normal 2 2 3 2 3 5 2" xfId="14681" xr:uid="{00000000-0005-0000-0000-00005A390000}"/>
    <cellStyle name="Normal 2 2 3 2 3 5 2 2" xfId="14682" xr:uid="{00000000-0005-0000-0000-00005B390000}"/>
    <cellStyle name="Normal 2 2 3 2 3 5 3" xfId="14683" xr:uid="{00000000-0005-0000-0000-00005C390000}"/>
    <cellStyle name="Normal 2 2 3 2 3 6" xfId="14684" xr:uid="{00000000-0005-0000-0000-00005D390000}"/>
    <cellStyle name="Normal 2 2 3 2 3 6 2" xfId="14685" xr:uid="{00000000-0005-0000-0000-00005E390000}"/>
    <cellStyle name="Normal 2 2 3 2 3 7" xfId="14686" xr:uid="{00000000-0005-0000-0000-00005F390000}"/>
    <cellStyle name="Normal 2 2 3 2 3 7 2" xfId="14687" xr:uid="{00000000-0005-0000-0000-000060390000}"/>
    <cellStyle name="Normal 2 2 3 2 3 8" xfId="14688" xr:uid="{00000000-0005-0000-0000-000061390000}"/>
    <cellStyle name="Normal 2 2 3 2 4" xfId="14689" xr:uid="{00000000-0005-0000-0000-000062390000}"/>
    <cellStyle name="Normal 2 2 3 2 4 2" xfId="14690" xr:uid="{00000000-0005-0000-0000-000063390000}"/>
    <cellStyle name="Normal 2 2 3 2 4 2 2" xfId="14691" xr:uid="{00000000-0005-0000-0000-000064390000}"/>
    <cellStyle name="Normal 2 2 3 2 4 2 2 2" xfId="14692" xr:uid="{00000000-0005-0000-0000-000065390000}"/>
    <cellStyle name="Normal 2 2 3 2 4 2 3" xfId="14693" xr:uid="{00000000-0005-0000-0000-000066390000}"/>
    <cellStyle name="Normal 2 2 3 2 4 3" xfId="14694" xr:uid="{00000000-0005-0000-0000-000067390000}"/>
    <cellStyle name="Normal 2 2 3 2 4 3 2" xfId="14695" xr:uid="{00000000-0005-0000-0000-000068390000}"/>
    <cellStyle name="Normal 2 2 3 2 4 3 2 2" xfId="14696" xr:uid="{00000000-0005-0000-0000-000069390000}"/>
    <cellStyle name="Normal 2 2 3 2 4 3 3" xfId="14697" xr:uid="{00000000-0005-0000-0000-00006A390000}"/>
    <cellStyle name="Normal 2 2 3 2 4 4" xfId="14698" xr:uid="{00000000-0005-0000-0000-00006B390000}"/>
    <cellStyle name="Normal 2 2 3 2 4 4 2" xfId="14699" xr:uid="{00000000-0005-0000-0000-00006C390000}"/>
    <cellStyle name="Normal 2 2 3 2 4 4 2 2" xfId="14700" xr:uid="{00000000-0005-0000-0000-00006D390000}"/>
    <cellStyle name="Normal 2 2 3 2 4 4 3" xfId="14701" xr:uid="{00000000-0005-0000-0000-00006E390000}"/>
    <cellStyle name="Normal 2 2 3 2 4 5" xfId="14702" xr:uid="{00000000-0005-0000-0000-00006F390000}"/>
    <cellStyle name="Normal 2 2 3 2 4 5 2" xfId="14703" xr:uid="{00000000-0005-0000-0000-000070390000}"/>
    <cellStyle name="Normal 2 2 3 2 4 6" xfId="14704" xr:uid="{00000000-0005-0000-0000-000071390000}"/>
    <cellStyle name="Normal 2 2 3 2 4 6 2" xfId="14705" xr:uid="{00000000-0005-0000-0000-000072390000}"/>
    <cellStyle name="Normal 2 2 3 2 4 7" xfId="14706" xr:uid="{00000000-0005-0000-0000-000073390000}"/>
    <cellStyle name="Normal 2 2 3 2 5" xfId="14707" xr:uid="{00000000-0005-0000-0000-000074390000}"/>
    <cellStyle name="Normal 2 2 3 2 5 2" xfId="14708" xr:uid="{00000000-0005-0000-0000-000075390000}"/>
    <cellStyle name="Normal 2 2 3 2 5 2 2" xfId="14709" xr:uid="{00000000-0005-0000-0000-000076390000}"/>
    <cellStyle name="Normal 2 2 3 2 5 2 2 2" xfId="14710" xr:uid="{00000000-0005-0000-0000-000077390000}"/>
    <cellStyle name="Normal 2 2 3 2 5 2 3" xfId="14711" xr:uid="{00000000-0005-0000-0000-000078390000}"/>
    <cellStyle name="Normal 2 2 3 2 5 3" xfId="14712" xr:uid="{00000000-0005-0000-0000-000079390000}"/>
    <cellStyle name="Normal 2 2 3 2 5 3 2" xfId="14713" xr:uid="{00000000-0005-0000-0000-00007A390000}"/>
    <cellStyle name="Normal 2 2 3 2 5 3 2 2" xfId="14714" xr:uid="{00000000-0005-0000-0000-00007B390000}"/>
    <cellStyle name="Normal 2 2 3 2 5 3 3" xfId="14715" xr:uid="{00000000-0005-0000-0000-00007C390000}"/>
    <cellStyle name="Normal 2 2 3 2 5 4" xfId="14716" xr:uid="{00000000-0005-0000-0000-00007D390000}"/>
    <cellStyle name="Normal 2 2 3 2 5 4 2" xfId="14717" xr:uid="{00000000-0005-0000-0000-00007E390000}"/>
    <cellStyle name="Normal 2 2 3 2 5 4 2 2" xfId="14718" xr:uid="{00000000-0005-0000-0000-00007F390000}"/>
    <cellStyle name="Normal 2 2 3 2 5 4 3" xfId="14719" xr:uid="{00000000-0005-0000-0000-000080390000}"/>
    <cellStyle name="Normal 2 2 3 2 5 5" xfId="14720" xr:uid="{00000000-0005-0000-0000-000081390000}"/>
    <cellStyle name="Normal 2 2 3 2 5 5 2" xfId="14721" xr:uid="{00000000-0005-0000-0000-000082390000}"/>
    <cellStyle name="Normal 2 2 3 2 5 6" xfId="14722" xr:uid="{00000000-0005-0000-0000-000083390000}"/>
    <cellStyle name="Normal 2 2 3 2 5 6 2" xfId="14723" xr:uid="{00000000-0005-0000-0000-000084390000}"/>
    <cellStyle name="Normal 2 2 3 2 5 7" xfId="14724" xr:uid="{00000000-0005-0000-0000-000085390000}"/>
    <cellStyle name="Normal 2 2 3 2 6" xfId="14725" xr:uid="{00000000-0005-0000-0000-000086390000}"/>
    <cellStyle name="Normal 2 2 3 2 6 2" xfId="14726" xr:uid="{00000000-0005-0000-0000-000087390000}"/>
    <cellStyle name="Normal 2 2 3 2 6 2 2" xfId="14727" xr:uid="{00000000-0005-0000-0000-000088390000}"/>
    <cellStyle name="Normal 2 2 3 2 6 3" xfId="14728" xr:uid="{00000000-0005-0000-0000-000089390000}"/>
    <cellStyle name="Normal 2 2 3 2 7" xfId="14729" xr:uid="{00000000-0005-0000-0000-00008A390000}"/>
    <cellStyle name="Normal 2 2 3 2 7 2" xfId="14730" xr:uid="{00000000-0005-0000-0000-00008B390000}"/>
    <cellStyle name="Normal 2 2 3 2 7 2 2" xfId="14731" xr:uid="{00000000-0005-0000-0000-00008C390000}"/>
    <cellStyle name="Normal 2 2 3 2 7 3" xfId="14732" xr:uid="{00000000-0005-0000-0000-00008D390000}"/>
    <cellStyle name="Normal 2 2 3 2 8" xfId="14733" xr:uid="{00000000-0005-0000-0000-00008E390000}"/>
    <cellStyle name="Normal 2 2 3 2 8 2" xfId="14734" xr:uid="{00000000-0005-0000-0000-00008F390000}"/>
    <cellStyle name="Normal 2 2 3 2 8 2 2" xfId="14735" xr:uid="{00000000-0005-0000-0000-000090390000}"/>
    <cellStyle name="Normal 2 2 3 2 8 3" xfId="14736" xr:uid="{00000000-0005-0000-0000-000091390000}"/>
    <cellStyle name="Normal 2 2 3 2 9" xfId="14737" xr:uid="{00000000-0005-0000-0000-000092390000}"/>
    <cellStyle name="Normal 2 2 3 2 9 2" xfId="14738" xr:uid="{00000000-0005-0000-0000-000093390000}"/>
    <cellStyle name="Normal 2 2 3 3" xfId="14739" xr:uid="{00000000-0005-0000-0000-000094390000}"/>
    <cellStyle name="Normal 2 2 3 3 10" xfId="14740" xr:uid="{00000000-0005-0000-0000-000095390000}"/>
    <cellStyle name="Normal 2 2 3 3 10 2" xfId="14741" xr:uid="{00000000-0005-0000-0000-000096390000}"/>
    <cellStyle name="Normal 2 2 3 3 11" xfId="14742" xr:uid="{00000000-0005-0000-0000-000097390000}"/>
    <cellStyle name="Normal 2 2 3 3 2" xfId="14743" xr:uid="{00000000-0005-0000-0000-000098390000}"/>
    <cellStyle name="Normal 2 2 3 3 2 2" xfId="14744" xr:uid="{00000000-0005-0000-0000-000099390000}"/>
    <cellStyle name="Normal 2 2 3 3 2 2 2" xfId="14745" xr:uid="{00000000-0005-0000-0000-00009A390000}"/>
    <cellStyle name="Normal 2 2 3 3 2 2 2 2" xfId="14746" xr:uid="{00000000-0005-0000-0000-00009B390000}"/>
    <cellStyle name="Normal 2 2 3 3 2 2 2 2 2" xfId="14747" xr:uid="{00000000-0005-0000-0000-00009C390000}"/>
    <cellStyle name="Normal 2 2 3 3 2 2 2 3" xfId="14748" xr:uid="{00000000-0005-0000-0000-00009D390000}"/>
    <cellStyle name="Normal 2 2 3 3 2 2 3" xfId="14749" xr:uid="{00000000-0005-0000-0000-00009E390000}"/>
    <cellStyle name="Normal 2 2 3 3 2 2 3 2" xfId="14750" xr:uid="{00000000-0005-0000-0000-00009F390000}"/>
    <cellStyle name="Normal 2 2 3 3 2 2 3 2 2" xfId="14751" xr:uid="{00000000-0005-0000-0000-0000A0390000}"/>
    <cellStyle name="Normal 2 2 3 3 2 2 3 3" xfId="14752" xr:uid="{00000000-0005-0000-0000-0000A1390000}"/>
    <cellStyle name="Normal 2 2 3 3 2 2 4" xfId="14753" xr:uid="{00000000-0005-0000-0000-0000A2390000}"/>
    <cellStyle name="Normal 2 2 3 3 2 2 4 2" xfId="14754" xr:uid="{00000000-0005-0000-0000-0000A3390000}"/>
    <cellStyle name="Normal 2 2 3 3 2 2 4 2 2" xfId="14755" xr:uid="{00000000-0005-0000-0000-0000A4390000}"/>
    <cellStyle name="Normal 2 2 3 3 2 2 4 3" xfId="14756" xr:uid="{00000000-0005-0000-0000-0000A5390000}"/>
    <cellStyle name="Normal 2 2 3 3 2 2 5" xfId="14757" xr:uid="{00000000-0005-0000-0000-0000A6390000}"/>
    <cellStyle name="Normal 2 2 3 3 2 2 5 2" xfId="14758" xr:uid="{00000000-0005-0000-0000-0000A7390000}"/>
    <cellStyle name="Normal 2 2 3 3 2 2 6" xfId="14759" xr:uid="{00000000-0005-0000-0000-0000A8390000}"/>
    <cellStyle name="Normal 2 2 3 3 2 2 6 2" xfId="14760" xr:uid="{00000000-0005-0000-0000-0000A9390000}"/>
    <cellStyle name="Normal 2 2 3 3 2 2 7" xfId="14761" xr:uid="{00000000-0005-0000-0000-0000AA390000}"/>
    <cellStyle name="Normal 2 2 3 3 2 3" xfId="14762" xr:uid="{00000000-0005-0000-0000-0000AB390000}"/>
    <cellStyle name="Normal 2 2 3 3 2 3 2" xfId="14763" xr:uid="{00000000-0005-0000-0000-0000AC390000}"/>
    <cellStyle name="Normal 2 2 3 3 2 3 2 2" xfId="14764" xr:uid="{00000000-0005-0000-0000-0000AD390000}"/>
    <cellStyle name="Normal 2 2 3 3 2 3 2 2 2" xfId="14765" xr:uid="{00000000-0005-0000-0000-0000AE390000}"/>
    <cellStyle name="Normal 2 2 3 3 2 3 2 3" xfId="14766" xr:uid="{00000000-0005-0000-0000-0000AF390000}"/>
    <cellStyle name="Normal 2 2 3 3 2 3 3" xfId="14767" xr:uid="{00000000-0005-0000-0000-0000B0390000}"/>
    <cellStyle name="Normal 2 2 3 3 2 3 3 2" xfId="14768" xr:uid="{00000000-0005-0000-0000-0000B1390000}"/>
    <cellStyle name="Normal 2 2 3 3 2 3 3 2 2" xfId="14769" xr:uid="{00000000-0005-0000-0000-0000B2390000}"/>
    <cellStyle name="Normal 2 2 3 3 2 3 3 3" xfId="14770" xr:uid="{00000000-0005-0000-0000-0000B3390000}"/>
    <cellStyle name="Normal 2 2 3 3 2 3 4" xfId="14771" xr:uid="{00000000-0005-0000-0000-0000B4390000}"/>
    <cellStyle name="Normal 2 2 3 3 2 3 4 2" xfId="14772" xr:uid="{00000000-0005-0000-0000-0000B5390000}"/>
    <cellStyle name="Normal 2 2 3 3 2 3 4 2 2" xfId="14773" xr:uid="{00000000-0005-0000-0000-0000B6390000}"/>
    <cellStyle name="Normal 2 2 3 3 2 3 4 3" xfId="14774" xr:uid="{00000000-0005-0000-0000-0000B7390000}"/>
    <cellStyle name="Normal 2 2 3 3 2 3 5" xfId="14775" xr:uid="{00000000-0005-0000-0000-0000B8390000}"/>
    <cellStyle name="Normal 2 2 3 3 2 3 5 2" xfId="14776" xr:uid="{00000000-0005-0000-0000-0000B9390000}"/>
    <cellStyle name="Normal 2 2 3 3 2 3 6" xfId="14777" xr:uid="{00000000-0005-0000-0000-0000BA390000}"/>
    <cellStyle name="Normal 2 2 3 3 2 3 6 2" xfId="14778" xr:uid="{00000000-0005-0000-0000-0000BB390000}"/>
    <cellStyle name="Normal 2 2 3 3 2 3 7" xfId="14779" xr:uid="{00000000-0005-0000-0000-0000BC390000}"/>
    <cellStyle name="Normal 2 2 3 3 2 4" xfId="14780" xr:uid="{00000000-0005-0000-0000-0000BD390000}"/>
    <cellStyle name="Normal 2 2 3 3 2 4 2" xfId="14781" xr:uid="{00000000-0005-0000-0000-0000BE390000}"/>
    <cellStyle name="Normal 2 2 3 3 2 4 2 2" xfId="14782" xr:uid="{00000000-0005-0000-0000-0000BF390000}"/>
    <cellStyle name="Normal 2 2 3 3 2 4 3" xfId="14783" xr:uid="{00000000-0005-0000-0000-0000C0390000}"/>
    <cellStyle name="Normal 2 2 3 3 2 5" xfId="14784" xr:uid="{00000000-0005-0000-0000-0000C1390000}"/>
    <cellStyle name="Normal 2 2 3 3 2 5 2" xfId="14785" xr:uid="{00000000-0005-0000-0000-0000C2390000}"/>
    <cellStyle name="Normal 2 2 3 3 2 5 2 2" xfId="14786" xr:uid="{00000000-0005-0000-0000-0000C3390000}"/>
    <cellStyle name="Normal 2 2 3 3 2 5 3" xfId="14787" xr:uid="{00000000-0005-0000-0000-0000C4390000}"/>
    <cellStyle name="Normal 2 2 3 3 2 6" xfId="14788" xr:uid="{00000000-0005-0000-0000-0000C5390000}"/>
    <cellStyle name="Normal 2 2 3 3 2 6 2" xfId="14789" xr:uid="{00000000-0005-0000-0000-0000C6390000}"/>
    <cellStyle name="Normal 2 2 3 3 2 6 2 2" xfId="14790" xr:uid="{00000000-0005-0000-0000-0000C7390000}"/>
    <cellStyle name="Normal 2 2 3 3 2 6 3" xfId="14791" xr:uid="{00000000-0005-0000-0000-0000C8390000}"/>
    <cellStyle name="Normal 2 2 3 3 2 7" xfId="14792" xr:uid="{00000000-0005-0000-0000-0000C9390000}"/>
    <cellStyle name="Normal 2 2 3 3 2 7 2" xfId="14793" xr:uid="{00000000-0005-0000-0000-0000CA390000}"/>
    <cellStyle name="Normal 2 2 3 3 2 8" xfId="14794" xr:uid="{00000000-0005-0000-0000-0000CB390000}"/>
    <cellStyle name="Normal 2 2 3 3 2 8 2" xfId="14795" xr:uid="{00000000-0005-0000-0000-0000CC390000}"/>
    <cellStyle name="Normal 2 2 3 3 2 9" xfId="14796" xr:uid="{00000000-0005-0000-0000-0000CD390000}"/>
    <cellStyle name="Normal 2 2 3 3 3" xfId="14797" xr:uid="{00000000-0005-0000-0000-0000CE390000}"/>
    <cellStyle name="Normal 2 2 3 3 3 2" xfId="14798" xr:uid="{00000000-0005-0000-0000-0000CF390000}"/>
    <cellStyle name="Normal 2 2 3 3 3 2 2" xfId="14799" xr:uid="{00000000-0005-0000-0000-0000D0390000}"/>
    <cellStyle name="Normal 2 2 3 3 3 2 2 2" xfId="14800" xr:uid="{00000000-0005-0000-0000-0000D1390000}"/>
    <cellStyle name="Normal 2 2 3 3 3 2 2 2 2" xfId="14801" xr:uid="{00000000-0005-0000-0000-0000D2390000}"/>
    <cellStyle name="Normal 2 2 3 3 3 2 2 3" xfId="14802" xr:uid="{00000000-0005-0000-0000-0000D3390000}"/>
    <cellStyle name="Normal 2 2 3 3 3 2 3" xfId="14803" xr:uid="{00000000-0005-0000-0000-0000D4390000}"/>
    <cellStyle name="Normal 2 2 3 3 3 2 3 2" xfId="14804" xr:uid="{00000000-0005-0000-0000-0000D5390000}"/>
    <cellStyle name="Normal 2 2 3 3 3 2 3 2 2" xfId="14805" xr:uid="{00000000-0005-0000-0000-0000D6390000}"/>
    <cellStyle name="Normal 2 2 3 3 3 2 3 3" xfId="14806" xr:uid="{00000000-0005-0000-0000-0000D7390000}"/>
    <cellStyle name="Normal 2 2 3 3 3 2 4" xfId="14807" xr:uid="{00000000-0005-0000-0000-0000D8390000}"/>
    <cellStyle name="Normal 2 2 3 3 3 2 4 2" xfId="14808" xr:uid="{00000000-0005-0000-0000-0000D9390000}"/>
    <cellStyle name="Normal 2 2 3 3 3 2 4 2 2" xfId="14809" xr:uid="{00000000-0005-0000-0000-0000DA390000}"/>
    <cellStyle name="Normal 2 2 3 3 3 2 4 3" xfId="14810" xr:uid="{00000000-0005-0000-0000-0000DB390000}"/>
    <cellStyle name="Normal 2 2 3 3 3 2 5" xfId="14811" xr:uid="{00000000-0005-0000-0000-0000DC390000}"/>
    <cellStyle name="Normal 2 2 3 3 3 2 5 2" xfId="14812" xr:uid="{00000000-0005-0000-0000-0000DD390000}"/>
    <cellStyle name="Normal 2 2 3 3 3 2 6" xfId="14813" xr:uid="{00000000-0005-0000-0000-0000DE390000}"/>
    <cellStyle name="Normal 2 2 3 3 3 2 6 2" xfId="14814" xr:uid="{00000000-0005-0000-0000-0000DF390000}"/>
    <cellStyle name="Normal 2 2 3 3 3 2 7" xfId="14815" xr:uid="{00000000-0005-0000-0000-0000E0390000}"/>
    <cellStyle name="Normal 2 2 3 3 3 3" xfId="14816" xr:uid="{00000000-0005-0000-0000-0000E1390000}"/>
    <cellStyle name="Normal 2 2 3 3 3 3 2" xfId="14817" xr:uid="{00000000-0005-0000-0000-0000E2390000}"/>
    <cellStyle name="Normal 2 2 3 3 3 3 2 2" xfId="14818" xr:uid="{00000000-0005-0000-0000-0000E3390000}"/>
    <cellStyle name="Normal 2 2 3 3 3 3 3" xfId="14819" xr:uid="{00000000-0005-0000-0000-0000E4390000}"/>
    <cellStyle name="Normal 2 2 3 3 3 4" xfId="14820" xr:uid="{00000000-0005-0000-0000-0000E5390000}"/>
    <cellStyle name="Normal 2 2 3 3 3 4 2" xfId="14821" xr:uid="{00000000-0005-0000-0000-0000E6390000}"/>
    <cellStyle name="Normal 2 2 3 3 3 4 2 2" xfId="14822" xr:uid="{00000000-0005-0000-0000-0000E7390000}"/>
    <cellStyle name="Normal 2 2 3 3 3 4 3" xfId="14823" xr:uid="{00000000-0005-0000-0000-0000E8390000}"/>
    <cellStyle name="Normal 2 2 3 3 3 5" xfId="14824" xr:uid="{00000000-0005-0000-0000-0000E9390000}"/>
    <cellStyle name="Normal 2 2 3 3 3 5 2" xfId="14825" xr:uid="{00000000-0005-0000-0000-0000EA390000}"/>
    <cellStyle name="Normal 2 2 3 3 3 5 2 2" xfId="14826" xr:uid="{00000000-0005-0000-0000-0000EB390000}"/>
    <cellStyle name="Normal 2 2 3 3 3 5 3" xfId="14827" xr:uid="{00000000-0005-0000-0000-0000EC390000}"/>
    <cellStyle name="Normal 2 2 3 3 3 6" xfId="14828" xr:uid="{00000000-0005-0000-0000-0000ED390000}"/>
    <cellStyle name="Normal 2 2 3 3 3 6 2" xfId="14829" xr:uid="{00000000-0005-0000-0000-0000EE390000}"/>
    <cellStyle name="Normal 2 2 3 3 3 7" xfId="14830" xr:uid="{00000000-0005-0000-0000-0000EF390000}"/>
    <cellStyle name="Normal 2 2 3 3 3 7 2" xfId="14831" xr:uid="{00000000-0005-0000-0000-0000F0390000}"/>
    <cellStyle name="Normal 2 2 3 3 3 8" xfId="14832" xr:uid="{00000000-0005-0000-0000-0000F1390000}"/>
    <cellStyle name="Normal 2 2 3 3 4" xfId="14833" xr:uid="{00000000-0005-0000-0000-0000F2390000}"/>
    <cellStyle name="Normal 2 2 3 3 4 2" xfId="14834" xr:uid="{00000000-0005-0000-0000-0000F3390000}"/>
    <cellStyle name="Normal 2 2 3 3 4 2 2" xfId="14835" xr:uid="{00000000-0005-0000-0000-0000F4390000}"/>
    <cellStyle name="Normal 2 2 3 3 4 2 2 2" xfId="14836" xr:uid="{00000000-0005-0000-0000-0000F5390000}"/>
    <cellStyle name="Normal 2 2 3 3 4 2 3" xfId="14837" xr:uid="{00000000-0005-0000-0000-0000F6390000}"/>
    <cellStyle name="Normal 2 2 3 3 4 3" xfId="14838" xr:uid="{00000000-0005-0000-0000-0000F7390000}"/>
    <cellStyle name="Normal 2 2 3 3 4 3 2" xfId="14839" xr:uid="{00000000-0005-0000-0000-0000F8390000}"/>
    <cellStyle name="Normal 2 2 3 3 4 3 2 2" xfId="14840" xr:uid="{00000000-0005-0000-0000-0000F9390000}"/>
    <cellStyle name="Normal 2 2 3 3 4 3 3" xfId="14841" xr:uid="{00000000-0005-0000-0000-0000FA390000}"/>
    <cellStyle name="Normal 2 2 3 3 4 4" xfId="14842" xr:uid="{00000000-0005-0000-0000-0000FB390000}"/>
    <cellStyle name="Normal 2 2 3 3 4 4 2" xfId="14843" xr:uid="{00000000-0005-0000-0000-0000FC390000}"/>
    <cellStyle name="Normal 2 2 3 3 4 4 2 2" xfId="14844" xr:uid="{00000000-0005-0000-0000-0000FD390000}"/>
    <cellStyle name="Normal 2 2 3 3 4 4 3" xfId="14845" xr:uid="{00000000-0005-0000-0000-0000FE390000}"/>
    <cellStyle name="Normal 2 2 3 3 4 5" xfId="14846" xr:uid="{00000000-0005-0000-0000-0000FF390000}"/>
    <cellStyle name="Normal 2 2 3 3 4 5 2" xfId="14847" xr:uid="{00000000-0005-0000-0000-0000003A0000}"/>
    <cellStyle name="Normal 2 2 3 3 4 6" xfId="14848" xr:uid="{00000000-0005-0000-0000-0000013A0000}"/>
    <cellStyle name="Normal 2 2 3 3 4 6 2" xfId="14849" xr:uid="{00000000-0005-0000-0000-0000023A0000}"/>
    <cellStyle name="Normal 2 2 3 3 4 7" xfId="14850" xr:uid="{00000000-0005-0000-0000-0000033A0000}"/>
    <cellStyle name="Normal 2 2 3 3 5" xfId="14851" xr:uid="{00000000-0005-0000-0000-0000043A0000}"/>
    <cellStyle name="Normal 2 2 3 3 5 2" xfId="14852" xr:uid="{00000000-0005-0000-0000-0000053A0000}"/>
    <cellStyle name="Normal 2 2 3 3 5 2 2" xfId="14853" xr:uid="{00000000-0005-0000-0000-0000063A0000}"/>
    <cellStyle name="Normal 2 2 3 3 5 2 2 2" xfId="14854" xr:uid="{00000000-0005-0000-0000-0000073A0000}"/>
    <cellStyle name="Normal 2 2 3 3 5 2 3" xfId="14855" xr:uid="{00000000-0005-0000-0000-0000083A0000}"/>
    <cellStyle name="Normal 2 2 3 3 5 3" xfId="14856" xr:uid="{00000000-0005-0000-0000-0000093A0000}"/>
    <cellStyle name="Normal 2 2 3 3 5 3 2" xfId="14857" xr:uid="{00000000-0005-0000-0000-00000A3A0000}"/>
    <cellStyle name="Normal 2 2 3 3 5 3 2 2" xfId="14858" xr:uid="{00000000-0005-0000-0000-00000B3A0000}"/>
    <cellStyle name="Normal 2 2 3 3 5 3 3" xfId="14859" xr:uid="{00000000-0005-0000-0000-00000C3A0000}"/>
    <cellStyle name="Normal 2 2 3 3 5 4" xfId="14860" xr:uid="{00000000-0005-0000-0000-00000D3A0000}"/>
    <cellStyle name="Normal 2 2 3 3 5 4 2" xfId="14861" xr:uid="{00000000-0005-0000-0000-00000E3A0000}"/>
    <cellStyle name="Normal 2 2 3 3 5 4 2 2" xfId="14862" xr:uid="{00000000-0005-0000-0000-00000F3A0000}"/>
    <cellStyle name="Normal 2 2 3 3 5 4 3" xfId="14863" xr:uid="{00000000-0005-0000-0000-0000103A0000}"/>
    <cellStyle name="Normal 2 2 3 3 5 5" xfId="14864" xr:uid="{00000000-0005-0000-0000-0000113A0000}"/>
    <cellStyle name="Normal 2 2 3 3 5 5 2" xfId="14865" xr:uid="{00000000-0005-0000-0000-0000123A0000}"/>
    <cellStyle name="Normal 2 2 3 3 5 6" xfId="14866" xr:uid="{00000000-0005-0000-0000-0000133A0000}"/>
    <cellStyle name="Normal 2 2 3 3 5 6 2" xfId="14867" xr:uid="{00000000-0005-0000-0000-0000143A0000}"/>
    <cellStyle name="Normal 2 2 3 3 5 7" xfId="14868" xr:uid="{00000000-0005-0000-0000-0000153A0000}"/>
    <cellStyle name="Normal 2 2 3 3 6" xfId="14869" xr:uid="{00000000-0005-0000-0000-0000163A0000}"/>
    <cellStyle name="Normal 2 2 3 3 6 2" xfId="14870" xr:uid="{00000000-0005-0000-0000-0000173A0000}"/>
    <cellStyle name="Normal 2 2 3 3 6 2 2" xfId="14871" xr:uid="{00000000-0005-0000-0000-0000183A0000}"/>
    <cellStyle name="Normal 2 2 3 3 6 3" xfId="14872" xr:uid="{00000000-0005-0000-0000-0000193A0000}"/>
    <cellStyle name="Normal 2 2 3 3 7" xfId="14873" xr:uid="{00000000-0005-0000-0000-00001A3A0000}"/>
    <cellStyle name="Normal 2 2 3 3 7 2" xfId="14874" xr:uid="{00000000-0005-0000-0000-00001B3A0000}"/>
    <cellStyle name="Normal 2 2 3 3 7 2 2" xfId="14875" xr:uid="{00000000-0005-0000-0000-00001C3A0000}"/>
    <cellStyle name="Normal 2 2 3 3 7 3" xfId="14876" xr:uid="{00000000-0005-0000-0000-00001D3A0000}"/>
    <cellStyle name="Normal 2 2 3 3 8" xfId="14877" xr:uid="{00000000-0005-0000-0000-00001E3A0000}"/>
    <cellStyle name="Normal 2 2 3 3 8 2" xfId="14878" xr:uid="{00000000-0005-0000-0000-00001F3A0000}"/>
    <cellStyle name="Normal 2 2 3 3 8 2 2" xfId="14879" xr:uid="{00000000-0005-0000-0000-0000203A0000}"/>
    <cellStyle name="Normal 2 2 3 3 8 3" xfId="14880" xr:uid="{00000000-0005-0000-0000-0000213A0000}"/>
    <cellStyle name="Normal 2 2 3 3 9" xfId="14881" xr:uid="{00000000-0005-0000-0000-0000223A0000}"/>
    <cellStyle name="Normal 2 2 3 3 9 2" xfId="14882" xr:uid="{00000000-0005-0000-0000-0000233A0000}"/>
    <cellStyle name="Normal 2 2 3 4" xfId="14883" xr:uid="{00000000-0005-0000-0000-0000243A0000}"/>
    <cellStyle name="Normal 2 2 3 4 2" xfId="14884" xr:uid="{00000000-0005-0000-0000-0000253A0000}"/>
    <cellStyle name="Normal 2 2 3 4 2 2" xfId="14885" xr:uid="{00000000-0005-0000-0000-0000263A0000}"/>
    <cellStyle name="Normal 2 2 3 4 2 2 2" xfId="14886" xr:uid="{00000000-0005-0000-0000-0000273A0000}"/>
    <cellStyle name="Normal 2 2 3 4 2 2 2 2" xfId="14887" xr:uid="{00000000-0005-0000-0000-0000283A0000}"/>
    <cellStyle name="Normal 2 2 3 4 2 2 3" xfId="14888" xr:uid="{00000000-0005-0000-0000-0000293A0000}"/>
    <cellStyle name="Normal 2 2 3 4 2 3" xfId="14889" xr:uid="{00000000-0005-0000-0000-00002A3A0000}"/>
    <cellStyle name="Normal 2 2 3 4 2 3 2" xfId="14890" xr:uid="{00000000-0005-0000-0000-00002B3A0000}"/>
    <cellStyle name="Normal 2 2 3 4 2 3 2 2" xfId="14891" xr:uid="{00000000-0005-0000-0000-00002C3A0000}"/>
    <cellStyle name="Normal 2 2 3 4 2 3 3" xfId="14892" xr:uid="{00000000-0005-0000-0000-00002D3A0000}"/>
    <cellStyle name="Normal 2 2 3 4 2 4" xfId="14893" xr:uid="{00000000-0005-0000-0000-00002E3A0000}"/>
    <cellStyle name="Normal 2 2 3 4 2 4 2" xfId="14894" xr:uid="{00000000-0005-0000-0000-00002F3A0000}"/>
    <cellStyle name="Normal 2 2 3 4 2 4 2 2" xfId="14895" xr:uid="{00000000-0005-0000-0000-0000303A0000}"/>
    <cellStyle name="Normal 2 2 3 4 2 4 3" xfId="14896" xr:uid="{00000000-0005-0000-0000-0000313A0000}"/>
    <cellStyle name="Normal 2 2 3 4 2 5" xfId="14897" xr:uid="{00000000-0005-0000-0000-0000323A0000}"/>
    <cellStyle name="Normal 2 2 3 4 2 5 2" xfId="14898" xr:uid="{00000000-0005-0000-0000-0000333A0000}"/>
    <cellStyle name="Normal 2 2 3 4 2 6" xfId="14899" xr:uid="{00000000-0005-0000-0000-0000343A0000}"/>
    <cellStyle name="Normal 2 2 3 4 2 6 2" xfId="14900" xr:uid="{00000000-0005-0000-0000-0000353A0000}"/>
    <cellStyle name="Normal 2 2 3 4 2 7" xfId="14901" xr:uid="{00000000-0005-0000-0000-0000363A0000}"/>
    <cellStyle name="Normal 2 2 3 4 3" xfId="14902" xr:uid="{00000000-0005-0000-0000-0000373A0000}"/>
    <cellStyle name="Normal 2 2 3 4 3 2" xfId="14903" xr:uid="{00000000-0005-0000-0000-0000383A0000}"/>
    <cellStyle name="Normal 2 2 3 4 3 2 2" xfId="14904" xr:uid="{00000000-0005-0000-0000-0000393A0000}"/>
    <cellStyle name="Normal 2 2 3 4 3 2 2 2" xfId="14905" xr:uid="{00000000-0005-0000-0000-00003A3A0000}"/>
    <cellStyle name="Normal 2 2 3 4 3 2 3" xfId="14906" xr:uid="{00000000-0005-0000-0000-00003B3A0000}"/>
    <cellStyle name="Normal 2 2 3 4 3 3" xfId="14907" xr:uid="{00000000-0005-0000-0000-00003C3A0000}"/>
    <cellStyle name="Normal 2 2 3 4 3 3 2" xfId="14908" xr:uid="{00000000-0005-0000-0000-00003D3A0000}"/>
    <cellStyle name="Normal 2 2 3 4 3 3 2 2" xfId="14909" xr:uid="{00000000-0005-0000-0000-00003E3A0000}"/>
    <cellStyle name="Normal 2 2 3 4 3 3 3" xfId="14910" xr:uid="{00000000-0005-0000-0000-00003F3A0000}"/>
    <cellStyle name="Normal 2 2 3 4 3 4" xfId="14911" xr:uid="{00000000-0005-0000-0000-0000403A0000}"/>
    <cellStyle name="Normal 2 2 3 4 3 4 2" xfId="14912" xr:uid="{00000000-0005-0000-0000-0000413A0000}"/>
    <cellStyle name="Normal 2 2 3 4 3 4 2 2" xfId="14913" xr:uid="{00000000-0005-0000-0000-0000423A0000}"/>
    <cellStyle name="Normal 2 2 3 4 3 4 3" xfId="14914" xr:uid="{00000000-0005-0000-0000-0000433A0000}"/>
    <cellStyle name="Normal 2 2 3 4 3 5" xfId="14915" xr:uid="{00000000-0005-0000-0000-0000443A0000}"/>
    <cellStyle name="Normal 2 2 3 4 3 5 2" xfId="14916" xr:uid="{00000000-0005-0000-0000-0000453A0000}"/>
    <cellStyle name="Normal 2 2 3 4 3 6" xfId="14917" xr:uid="{00000000-0005-0000-0000-0000463A0000}"/>
    <cellStyle name="Normal 2 2 3 4 3 6 2" xfId="14918" xr:uid="{00000000-0005-0000-0000-0000473A0000}"/>
    <cellStyle name="Normal 2 2 3 4 3 7" xfId="14919" xr:uid="{00000000-0005-0000-0000-0000483A0000}"/>
    <cellStyle name="Normal 2 2 3 4 4" xfId="14920" xr:uid="{00000000-0005-0000-0000-0000493A0000}"/>
    <cellStyle name="Normal 2 2 3 4 4 2" xfId="14921" xr:uid="{00000000-0005-0000-0000-00004A3A0000}"/>
    <cellStyle name="Normal 2 2 3 4 4 2 2" xfId="14922" xr:uid="{00000000-0005-0000-0000-00004B3A0000}"/>
    <cellStyle name="Normal 2 2 3 4 4 3" xfId="14923" xr:uid="{00000000-0005-0000-0000-00004C3A0000}"/>
    <cellStyle name="Normal 2 2 3 4 5" xfId="14924" xr:uid="{00000000-0005-0000-0000-00004D3A0000}"/>
    <cellStyle name="Normal 2 2 3 4 5 2" xfId="14925" xr:uid="{00000000-0005-0000-0000-00004E3A0000}"/>
    <cellStyle name="Normal 2 2 3 4 5 2 2" xfId="14926" xr:uid="{00000000-0005-0000-0000-00004F3A0000}"/>
    <cellStyle name="Normal 2 2 3 4 5 3" xfId="14927" xr:uid="{00000000-0005-0000-0000-0000503A0000}"/>
    <cellStyle name="Normal 2 2 3 4 6" xfId="14928" xr:uid="{00000000-0005-0000-0000-0000513A0000}"/>
    <cellStyle name="Normal 2 2 3 4 6 2" xfId="14929" xr:uid="{00000000-0005-0000-0000-0000523A0000}"/>
    <cellStyle name="Normal 2 2 3 4 6 2 2" xfId="14930" xr:uid="{00000000-0005-0000-0000-0000533A0000}"/>
    <cellStyle name="Normal 2 2 3 4 6 3" xfId="14931" xr:uid="{00000000-0005-0000-0000-0000543A0000}"/>
    <cellStyle name="Normal 2 2 3 4 7" xfId="14932" xr:uid="{00000000-0005-0000-0000-0000553A0000}"/>
    <cellStyle name="Normal 2 2 3 4 7 2" xfId="14933" xr:uid="{00000000-0005-0000-0000-0000563A0000}"/>
    <cellStyle name="Normal 2 2 3 4 8" xfId="14934" xr:uid="{00000000-0005-0000-0000-0000573A0000}"/>
    <cellStyle name="Normal 2 2 3 4 8 2" xfId="14935" xr:uid="{00000000-0005-0000-0000-0000583A0000}"/>
    <cellStyle name="Normal 2 2 3 4 9" xfId="14936" xr:uid="{00000000-0005-0000-0000-0000593A0000}"/>
    <cellStyle name="Normal 2 2 3 5" xfId="14937" xr:uid="{00000000-0005-0000-0000-00005A3A0000}"/>
    <cellStyle name="Normal 2 2 3 5 2" xfId="14938" xr:uid="{00000000-0005-0000-0000-00005B3A0000}"/>
    <cellStyle name="Normal 2 2 3 5 2 2" xfId="14939" xr:uid="{00000000-0005-0000-0000-00005C3A0000}"/>
    <cellStyle name="Normal 2 2 3 5 2 2 2" xfId="14940" xr:uid="{00000000-0005-0000-0000-00005D3A0000}"/>
    <cellStyle name="Normal 2 2 3 5 2 2 2 2" xfId="14941" xr:uid="{00000000-0005-0000-0000-00005E3A0000}"/>
    <cellStyle name="Normal 2 2 3 5 2 2 3" xfId="14942" xr:uid="{00000000-0005-0000-0000-00005F3A0000}"/>
    <cellStyle name="Normal 2 2 3 5 2 3" xfId="14943" xr:uid="{00000000-0005-0000-0000-0000603A0000}"/>
    <cellStyle name="Normal 2 2 3 5 2 3 2" xfId="14944" xr:uid="{00000000-0005-0000-0000-0000613A0000}"/>
    <cellStyle name="Normal 2 2 3 5 2 3 2 2" xfId="14945" xr:uid="{00000000-0005-0000-0000-0000623A0000}"/>
    <cellStyle name="Normal 2 2 3 5 2 3 3" xfId="14946" xr:uid="{00000000-0005-0000-0000-0000633A0000}"/>
    <cellStyle name="Normal 2 2 3 5 2 4" xfId="14947" xr:uid="{00000000-0005-0000-0000-0000643A0000}"/>
    <cellStyle name="Normal 2 2 3 5 2 4 2" xfId="14948" xr:uid="{00000000-0005-0000-0000-0000653A0000}"/>
    <cellStyle name="Normal 2 2 3 5 2 4 2 2" xfId="14949" xr:uid="{00000000-0005-0000-0000-0000663A0000}"/>
    <cellStyle name="Normal 2 2 3 5 2 4 3" xfId="14950" xr:uid="{00000000-0005-0000-0000-0000673A0000}"/>
    <cellStyle name="Normal 2 2 3 5 2 5" xfId="14951" xr:uid="{00000000-0005-0000-0000-0000683A0000}"/>
    <cellStyle name="Normal 2 2 3 5 2 5 2" xfId="14952" xr:uid="{00000000-0005-0000-0000-0000693A0000}"/>
    <cellStyle name="Normal 2 2 3 5 2 6" xfId="14953" xr:uid="{00000000-0005-0000-0000-00006A3A0000}"/>
    <cellStyle name="Normal 2 2 3 5 2 6 2" xfId="14954" xr:uid="{00000000-0005-0000-0000-00006B3A0000}"/>
    <cellStyle name="Normal 2 2 3 5 2 7" xfId="14955" xr:uid="{00000000-0005-0000-0000-00006C3A0000}"/>
    <cellStyle name="Normal 2 2 3 5 3" xfId="14956" xr:uid="{00000000-0005-0000-0000-00006D3A0000}"/>
    <cellStyle name="Normal 2 2 3 5 3 2" xfId="14957" xr:uid="{00000000-0005-0000-0000-00006E3A0000}"/>
    <cellStyle name="Normal 2 2 3 5 3 2 2" xfId="14958" xr:uid="{00000000-0005-0000-0000-00006F3A0000}"/>
    <cellStyle name="Normal 2 2 3 5 3 3" xfId="14959" xr:uid="{00000000-0005-0000-0000-0000703A0000}"/>
    <cellStyle name="Normal 2 2 3 5 4" xfId="14960" xr:uid="{00000000-0005-0000-0000-0000713A0000}"/>
    <cellStyle name="Normal 2 2 3 5 4 2" xfId="14961" xr:uid="{00000000-0005-0000-0000-0000723A0000}"/>
    <cellStyle name="Normal 2 2 3 5 4 2 2" xfId="14962" xr:uid="{00000000-0005-0000-0000-0000733A0000}"/>
    <cellStyle name="Normal 2 2 3 5 4 3" xfId="14963" xr:uid="{00000000-0005-0000-0000-0000743A0000}"/>
    <cellStyle name="Normal 2 2 3 5 5" xfId="14964" xr:uid="{00000000-0005-0000-0000-0000753A0000}"/>
    <cellStyle name="Normal 2 2 3 5 5 2" xfId="14965" xr:uid="{00000000-0005-0000-0000-0000763A0000}"/>
    <cellStyle name="Normal 2 2 3 5 5 2 2" xfId="14966" xr:uid="{00000000-0005-0000-0000-0000773A0000}"/>
    <cellStyle name="Normal 2 2 3 5 5 3" xfId="14967" xr:uid="{00000000-0005-0000-0000-0000783A0000}"/>
    <cellStyle name="Normal 2 2 3 5 6" xfId="14968" xr:uid="{00000000-0005-0000-0000-0000793A0000}"/>
    <cellStyle name="Normal 2 2 3 5 6 2" xfId="14969" xr:uid="{00000000-0005-0000-0000-00007A3A0000}"/>
    <cellStyle name="Normal 2 2 3 5 7" xfId="14970" xr:uid="{00000000-0005-0000-0000-00007B3A0000}"/>
    <cellStyle name="Normal 2 2 3 5 7 2" xfId="14971" xr:uid="{00000000-0005-0000-0000-00007C3A0000}"/>
    <cellStyle name="Normal 2 2 3 5 8" xfId="14972" xr:uid="{00000000-0005-0000-0000-00007D3A0000}"/>
    <cellStyle name="Normal 2 2 3 6" xfId="14973" xr:uid="{00000000-0005-0000-0000-00007E3A0000}"/>
    <cellStyle name="Normal 2 2 3 6 2" xfId="14974" xr:uid="{00000000-0005-0000-0000-00007F3A0000}"/>
    <cellStyle name="Normal 2 2 3 6 2 2" xfId="14975" xr:uid="{00000000-0005-0000-0000-0000803A0000}"/>
    <cellStyle name="Normal 2 2 3 6 2 2 2" xfId="14976" xr:uid="{00000000-0005-0000-0000-0000813A0000}"/>
    <cellStyle name="Normal 2 2 3 6 2 3" xfId="14977" xr:uid="{00000000-0005-0000-0000-0000823A0000}"/>
    <cellStyle name="Normal 2 2 3 6 3" xfId="14978" xr:uid="{00000000-0005-0000-0000-0000833A0000}"/>
    <cellStyle name="Normal 2 2 3 6 3 2" xfId="14979" xr:uid="{00000000-0005-0000-0000-0000843A0000}"/>
    <cellStyle name="Normal 2 2 3 6 3 2 2" xfId="14980" xr:uid="{00000000-0005-0000-0000-0000853A0000}"/>
    <cellStyle name="Normal 2 2 3 6 3 3" xfId="14981" xr:uid="{00000000-0005-0000-0000-0000863A0000}"/>
    <cellStyle name="Normal 2 2 3 6 4" xfId="14982" xr:uid="{00000000-0005-0000-0000-0000873A0000}"/>
    <cellStyle name="Normal 2 2 3 6 4 2" xfId="14983" xr:uid="{00000000-0005-0000-0000-0000883A0000}"/>
    <cellStyle name="Normal 2 2 3 6 4 2 2" xfId="14984" xr:uid="{00000000-0005-0000-0000-0000893A0000}"/>
    <cellStyle name="Normal 2 2 3 6 4 3" xfId="14985" xr:uid="{00000000-0005-0000-0000-00008A3A0000}"/>
    <cellStyle name="Normal 2 2 3 6 5" xfId="14986" xr:uid="{00000000-0005-0000-0000-00008B3A0000}"/>
    <cellStyle name="Normal 2 2 3 6 5 2" xfId="14987" xr:uid="{00000000-0005-0000-0000-00008C3A0000}"/>
    <cellStyle name="Normal 2 2 3 6 6" xfId="14988" xr:uid="{00000000-0005-0000-0000-00008D3A0000}"/>
    <cellStyle name="Normal 2 2 3 6 6 2" xfId="14989" xr:uid="{00000000-0005-0000-0000-00008E3A0000}"/>
    <cellStyle name="Normal 2 2 3 6 7" xfId="14990" xr:uid="{00000000-0005-0000-0000-00008F3A0000}"/>
    <cellStyle name="Normal 2 2 3 7" xfId="14991" xr:uid="{00000000-0005-0000-0000-0000903A0000}"/>
    <cellStyle name="Normal 2 2 3 7 2" xfId="14992" xr:uid="{00000000-0005-0000-0000-0000913A0000}"/>
    <cellStyle name="Normal 2 2 3 7 2 2" xfId="14993" xr:uid="{00000000-0005-0000-0000-0000923A0000}"/>
    <cellStyle name="Normal 2 2 3 7 2 2 2" xfId="14994" xr:uid="{00000000-0005-0000-0000-0000933A0000}"/>
    <cellStyle name="Normal 2 2 3 7 2 3" xfId="14995" xr:uid="{00000000-0005-0000-0000-0000943A0000}"/>
    <cellStyle name="Normal 2 2 3 7 3" xfId="14996" xr:uid="{00000000-0005-0000-0000-0000953A0000}"/>
    <cellStyle name="Normal 2 2 3 7 3 2" xfId="14997" xr:uid="{00000000-0005-0000-0000-0000963A0000}"/>
    <cellStyle name="Normal 2 2 3 7 3 2 2" xfId="14998" xr:uid="{00000000-0005-0000-0000-0000973A0000}"/>
    <cellStyle name="Normal 2 2 3 7 3 3" xfId="14999" xr:uid="{00000000-0005-0000-0000-0000983A0000}"/>
    <cellStyle name="Normal 2 2 3 7 4" xfId="15000" xr:uid="{00000000-0005-0000-0000-0000993A0000}"/>
    <cellStyle name="Normal 2 2 3 7 4 2" xfId="15001" xr:uid="{00000000-0005-0000-0000-00009A3A0000}"/>
    <cellStyle name="Normal 2 2 3 7 4 2 2" xfId="15002" xr:uid="{00000000-0005-0000-0000-00009B3A0000}"/>
    <cellStyle name="Normal 2 2 3 7 4 3" xfId="15003" xr:uid="{00000000-0005-0000-0000-00009C3A0000}"/>
    <cellStyle name="Normal 2 2 3 7 5" xfId="15004" xr:uid="{00000000-0005-0000-0000-00009D3A0000}"/>
    <cellStyle name="Normal 2 2 3 7 5 2" xfId="15005" xr:uid="{00000000-0005-0000-0000-00009E3A0000}"/>
    <cellStyle name="Normal 2 2 3 7 6" xfId="15006" xr:uid="{00000000-0005-0000-0000-00009F3A0000}"/>
    <cellStyle name="Normal 2 2 3 7 6 2" xfId="15007" xr:uid="{00000000-0005-0000-0000-0000A03A0000}"/>
    <cellStyle name="Normal 2 2 3 7 7" xfId="15008" xr:uid="{00000000-0005-0000-0000-0000A13A0000}"/>
    <cellStyle name="Normal 2 2 3 8" xfId="15009" xr:uid="{00000000-0005-0000-0000-0000A23A0000}"/>
    <cellStyle name="Normal 2 2 3 8 2" xfId="15010" xr:uid="{00000000-0005-0000-0000-0000A33A0000}"/>
    <cellStyle name="Normal 2 2 3 8 2 2" xfId="15011" xr:uid="{00000000-0005-0000-0000-0000A43A0000}"/>
    <cellStyle name="Normal 2 2 3 8 3" xfId="15012" xr:uid="{00000000-0005-0000-0000-0000A53A0000}"/>
    <cellStyle name="Normal 2 2 3 9" xfId="15013" xr:uid="{00000000-0005-0000-0000-0000A63A0000}"/>
    <cellStyle name="Normal 2 2 3 9 2" xfId="15014" xr:uid="{00000000-0005-0000-0000-0000A73A0000}"/>
    <cellStyle name="Normal 2 2 3 9 2 2" xfId="15015" xr:uid="{00000000-0005-0000-0000-0000A83A0000}"/>
    <cellStyle name="Normal 2 2 3 9 3" xfId="15016" xr:uid="{00000000-0005-0000-0000-0000A93A0000}"/>
    <cellStyle name="Normal 2 2 3_Confidential Information" xfId="15017" xr:uid="{00000000-0005-0000-0000-0000AA3A0000}"/>
    <cellStyle name="Normal 2 2 4" xfId="15018" xr:uid="{00000000-0005-0000-0000-0000AB3A0000}"/>
    <cellStyle name="Normal 2 2 5" xfId="15019" xr:uid="{00000000-0005-0000-0000-0000AC3A0000}"/>
    <cellStyle name="Normal 2 2 6" xfId="15020" xr:uid="{00000000-0005-0000-0000-0000AD3A0000}"/>
    <cellStyle name="Normal 2 2 7" xfId="15021" xr:uid="{00000000-0005-0000-0000-0000AE3A0000}"/>
    <cellStyle name="Normal 2 2 8" xfId="15022" xr:uid="{00000000-0005-0000-0000-0000AF3A0000}"/>
    <cellStyle name="Normal 2 2 9" xfId="15023" xr:uid="{00000000-0005-0000-0000-0000B03A0000}"/>
    <cellStyle name="Normal 2 3" xfId="15024" xr:uid="{00000000-0005-0000-0000-0000B13A0000}"/>
    <cellStyle name="Normal 2 3 10" xfId="15025" xr:uid="{00000000-0005-0000-0000-0000B23A0000}"/>
    <cellStyle name="Normal 2 3 10 2" xfId="15026" xr:uid="{00000000-0005-0000-0000-0000B33A0000}"/>
    <cellStyle name="Normal 2 3 10 2 2" xfId="15027" xr:uid="{00000000-0005-0000-0000-0000B43A0000}"/>
    <cellStyle name="Normal 2 3 10 3" xfId="15028" xr:uid="{00000000-0005-0000-0000-0000B53A0000}"/>
    <cellStyle name="Normal 2 3 11" xfId="15029" xr:uid="{00000000-0005-0000-0000-0000B63A0000}"/>
    <cellStyle name="Normal 2 3 11 2" xfId="15030" xr:uid="{00000000-0005-0000-0000-0000B73A0000}"/>
    <cellStyle name="Normal 2 3 11 2 2" xfId="15031" xr:uid="{00000000-0005-0000-0000-0000B83A0000}"/>
    <cellStyle name="Normal 2 3 11 3" xfId="15032" xr:uid="{00000000-0005-0000-0000-0000B93A0000}"/>
    <cellStyle name="Normal 2 3 12" xfId="15033" xr:uid="{00000000-0005-0000-0000-0000BA3A0000}"/>
    <cellStyle name="Normal 2 3 12 2" xfId="15034" xr:uid="{00000000-0005-0000-0000-0000BB3A0000}"/>
    <cellStyle name="Normal 2 3 12 2 2" xfId="15035" xr:uid="{00000000-0005-0000-0000-0000BC3A0000}"/>
    <cellStyle name="Normal 2 3 12 3" xfId="15036" xr:uid="{00000000-0005-0000-0000-0000BD3A0000}"/>
    <cellStyle name="Normal 2 3 13" xfId="15037" xr:uid="{00000000-0005-0000-0000-0000BE3A0000}"/>
    <cellStyle name="Normal 2 3 13 2" xfId="15038" xr:uid="{00000000-0005-0000-0000-0000BF3A0000}"/>
    <cellStyle name="Normal 2 3 13 2 2" xfId="15039" xr:uid="{00000000-0005-0000-0000-0000C03A0000}"/>
    <cellStyle name="Normal 2 3 13 3" xfId="15040" xr:uid="{00000000-0005-0000-0000-0000C13A0000}"/>
    <cellStyle name="Normal 2 3 14" xfId="15041" xr:uid="{00000000-0005-0000-0000-0000C23A0000}"/>
    <cellStyle name="Normal 2 3 14 2" xfId="15042" xr:uid="{00000000-0005-0000-0000-0000C33A0000}"/>
    <cellStyle name="Normal 2 3 15" xfId="15043" xr:uid="{00000000-0005-0000-0000-0000C43A0000}"/>
    <cellStyle name="Normal 2 3 15 2" xfId="15044" xr:uid="{00000000-0005-0000-0000-0000C53A0000}"/>
    <cellStyle name="Normal 2 3 16" xfId="15045" xr:uid="{00000000-0005-0000-0000-0000C63A0000}"/>
    <cellStyle name="Normal 2 3 17" xfId="15046" xr:uid="{00000000-0005-0000-0000-0000C73A0000}"/>
    <cellStyle name="Normal 2 3 2" xfId="15047" xr:uid="{00000000-0005-0000-0000-0000C83A0000}"/>
    <cellStyle name="Normal 2 3 2 10" xfId="15048" xr:uid="{00000000-0005-0000-0000-0000C93A0000}"/>
    <cellStyle name="Normal 2 3 2 10 2" xfId="15049" xr:uid="{00000000-0005-0000-0000-0000CA3A0000}"/>
    <cellStyle name="Normal 2 3 2 10 2 2" xfId="15050" xr:uid="{00000000-0005-0000-0000-0000CB3A0000}"/>
    <cellStyle name="Normal 2 3 2 10 3" xfId="15051" xr:uid="{00000000-0005-0000-0000-0000CC3A0000}"/>
    <cellStyle name="Normal 2 3 2 11" xfId="15052" xr:uid="{00000000-0005-0000-0000-0000CD3A0000}"/>
    <cellStyle name="Normal 2 3 2 11 2" xfId="15053" xr:uid="{00000000-0005-0000-0000-0000CE3A0000}"/>
    <cellStyle name="Normal 2 3 2 12" xfId="15054" xr:uid="{00000000-0005-0000-0000-0000CF3A0000}"/>
    <cellStyle name="Normal 2 3 2 12 2" xfId="15055" xr:uid="{00000000-0005-0000-0000-0000D03A0000}"/>
    <cellStyle name="Normal 2 3 2 13" xfId="15056" xr:uid="{00000000-0005-0000-0000-0000D13A0000}"/>
    <cellStyle name="Normal 2 3 2 2" xfId="15057" xr:uid="{00000000-0005-0000-0000-0000D23A0000}"/>
    <cellStyle name="Normal 2 3 2 2 10" xfId="15058" xr:uid="{00000000-0005-0000-0000-0000D33A0000}"/>
    <cellStyle name="Normal 2 3 2 2 10 2" xfId="15059" xr:uid="{00000000-0005-0000-0000-0000D43A0000}"/>
    <cellStyle name="Normal 2 3 2 2 11" xfId="15060" xr:uid="{00000000-0005-0000-0000-0000D53A0000}"/>
    <cellStyle name="Normal 2 3 2 2 2" xfId="15061" xr:uid="{00000000-0005-0000-0000-0000D63A0000}"/>
    <cellStyle name="Normal 2 3 2 2 2 2" xfId="15062" xr:uid="{00000000-0005-0000-0000-0000D73A0000}"/>
    <cellStyle name="Normal 2 3 2 2 2 2 2" xfId="15063" xr:uid="{00000000-0005-0000-0000-0000D83A0000}"/>
    <cellStyle name="Normal 2 3 2 2 2 2 2 2" xfId="15064" xr:uid="{00000000-0005-0000-0000-0000D93A0000}"/>
    <cellStyle name="Normal 2 3 2 2 2 2 2 2 2" xfId="15065" xr:uid="{00000000-0005-0000-0000-0000DA3A0000}"/>
    <cellStyle name="Normal 2 3 2 2 2 2 2 3" xfId="15066" xr:uid="{00000000-0005-0000-0000-0000DB3A0000}"/>
    <cellStyle name="Normal 2 3 2 2 2 2 3" xfId="15067" xr:uid="{00000000-0005-0000-0000-0000DC3A0000}"/>
    <cellStyle name="Normal 2 3 2 2 2 2 3 2" xfId="15068" xr:uid="{00000000-0005-0000-0000-0000DD3A0000}"/>
    <cellStyle name="Normal 2 3 2 2 2 2 3 2 2" xfId="15069" xr:uid="{00000000-0005-0000-0000-0000DE3A0000}"/>
    <cellStyle name="Normal 2 3 2 2 2 2 3 3" xfId="15070" xr:uid="{00000000-0005-0000-0000-0000DF3A0000}"/>
    <cellStyle name="Normal 2 3 2 2 2 2 4" xfId="15071" xr:uid="{00000000-0005-0000-0000-0000E03A0000}"/>
    <cellStyle name="Normal 2 3 2 2 2 2 4 2" xfId="15072" xr:uid="{00000000-0005-0000-0000-0000E13A0000}"/>
    <cellStyle name="Normal 2 3 2 2 2 2 4 2 2" xfId="15073" xr:uid="{00000000-0005-0000-0000-0000E23A0000}"/>
    <cellStyle name="Normal 2 3 2 2 2 2 4 3" xfId="15074" xr:uid="{00000000-0005-0000-0000-0000E33A0000}"/>
    <cellStyle name="Normal 2 3 2 2 2 2 5" xfId="15075" xr:uid="{00000000-0005-0000-0000-0000E43A0000}"/>
    <cellStyle name="Normal 2 3 2 2 2 2 5 2" xfId="15076" xr:uid="{00000000-0005-0000-0000-0000E53A0000}"/>
    <cellStyle name="Normal 2 3 2 2 2 2 6" xfId="15077" xr:uid="{00000000-0005-0000-0000-0000E63A0000}"/>
    <cellStyle name="Normal 2 3 2 2 2 2 6 2" xfId="15078" xr:uid="{00000000-0005-0000-0000-0000E73A0000}"/>
    <cellStyle name="Normal 2 3 2 2 2 2 7" xfId="15079" xr:uid="{00000000-0005-0000-0000-0000E83A0000}"/>
    <cellStyle name="Normal 2 3 2 2 2 3" xfId="15080" xr:uid="{00000000-0005-0000-0000-0000E93A0000}"/>
    <cellStyle name="Normal 2 3 2 2 2 3 2" xfId="15081" xr:uid="{00000000-0005-0000-0000-0000EA3A0000}"/>
    <cellStyle name="Normal 2 3 2 2 2 3 2 2" xfId="15082" xr:uid="{00000000-0005-0000-0000-0000EB3A0000}"/>
    <cellStyle name="Normal 2 3 2 2 2 3 2 2 2" xfId="15083" xr:uid="{00000000-0005-0000-0000-0000EC3A0000}"/>
    <cellStyle name="Normal 2 3 2 2 2 3 2 3" xfId="15084" xr:uid="{00000000-0005-0000-0000-0000ED3A0000}"/>
    <cellStyle name="Normal 2 3 2 2 2 3 3" xfId="15085" xr:uid="{00000000-0005-0000-0000-0000EE3A0000}"/>
    <cellStyle name="Normal 2 3 2 2 2 3 3 2" xfId="15086" xr:uid="{00000000-0005-0000-0000-0000EF3A0000}"/>
    <cellStyle name="Normal 2 3 2 2 2 3 3 2 2" xfId="15087" xr:uid="{00000000-0005-0000-0000-0000F03A0000}"/>
    <cellStyle name="Normal 2 3 2 2 2 3 3 3" xfId="15088" xr:uid="{00000000-0005-0000-0000-0000F13A0000}"/>
    <cellStyle name="Normal 2 3 2 2 2 3 4" xfId="15089" xr:uid="{00000000-0005-0000-0000-0000F23A0000}"/>
    <cellStyle name="Normal 2 3 2 2 2 3 4 2" xfId="15090" xr:uid="{00000000-0005-0000-0000-0000F33A0000}"/>
    <cellStyle name="Normal 2 3 2 2 2 3 4 2 2" xfId="15091" xr:uid="{00000000-0005-0000-0000-0000F43A0000}"/>
    <cellStyle name="Normal 2 3 2 2 2 3 4 3" xfId="15092" xr:uid="{00000000-0005-0000-0000-0000F53A0000}"/>
    <cellStyle name="Normal 2 3 2 2 2 3 5" xfId="15093" xr:uid="{00000000-0005-0000-0000-0000F63A0000}"/>
    <cellStyle name="Normal 2 3 2 2 2 3 5 2" xfId="15094" xr:uid="{00000000-0005-0000-0000-0000F73A0000}"/>
    <cellStyle name="Normal 2 3 2 2 2 3 6" xfId="15095" xr:uid="{00000000-0005-0000-0000-0000F83A0000}"/>
    <cellStyle name="Normal 2 3 2 2 2 3 6 2" xfId="15096" xr:uid="{00000000-0005-0000-0000-0000F93A0000}"/>
    <cellStyle name="Normal 2 3 2 2 2 3 7" xfId="15097" xr:uid="{00000000-0005-0000-0000-0000FA3A0000}"/>
    <cellStyle name="Normal 2 3 2 2 2 4" xfId="15098" xr:uid="{00000000-0005-0000-0000-0000FB3A0000}"/>
    <cellStyle name="Normal 2 3 2 2 2 4 2" xfId="15099" xr:uid="{00000000-0005-0000-0000-0000FC3A0000}"/>
    <cellStyle name="Normal 2 3 2 2 2 4 2 2" xfId="15100" xr:uid="{00000000-0005-0000-0000-0000FD3A0000}"/>
    <cellStyle name="Normal 2 3 2 2 2 4 3" xfId="15101" xr:uid="{00000000-0005-0000-0000-0000FE3A0000}"/>
    <cellStyle name="Normal 2 3 2 2 2 5" xfId="15102" xr:uid="{00000000-0005-0000-0000-0000FF3A0000}"/>
    <cellStyle name="Normal 2 3 2 2 2 5 2" xfId="15103" xr:uid="{00000000-0005-0000-0000-0000003B0000}"/>
    <cellStyle name="Normal 2 3 2 2 2 5 2 2" xfId="15104" xr:uid="{00000000-0005-0000-0000-0000013B0000}"/>
    <cellStyle name="Normal 2 3 2 2 2 5 3" xfId="15105" xr:uid="{00000000-0005-0000-0000-0000023B0000}"/>
    <cellStyle name="Normal 2 3 2 2 2 6" xfId="15106" xr:uid="{00000000-0005-0000-0000-0000033B0000}"/>
    <cellStyle name="Normal 2 3 2 2 2 6 2" xfId="15107" xr:uid="{00000000-0005-0000-0000-0000043B0000}"/>
    <cellStyle name="Normal 2 3 2 2 2 6 2 2" xfId="15108" xr:uid="{00000000-0005-0000-0000-0000053B0000}"/>
    <cellStyle name="Normal 2 3 2 2 2 6 3" xfId="15109" xr:uid="{00000000-0005-0000-0000-0000063B0000}"/>
    <cellStyle name="Normal 2 3 2 2 2 7" xfId="15110" xr:uid="{00000000-0005-0000-0000-0000073B0000}"/>
    <cellStyle name="Normal 2 3 2 2 2 7 2" xfId="15111" xr:uid="{00000000-0005-0000-0000-0000083B0000}"/>
    <cellStyle name="Normal 2 3 2 2 2 8" xfId="15112" xr:uid="{00000000-0005-0000-0000-0000093B0000}"/>
    <cellStyle name="Normal 2 3 2 2 2 8 2" xfId="15113" xr:uid="{00000000-0005-0000-0000-00000A3B0000}"/>
    <cellStyle name="Normal 2 3 2 2 2 9" xfId="15114" xr:uid="{00000000-0005-0000-0000-00000B3B0000}"/>
    <cellStyle name="Normal 2 3 2 2 3" xfId="15115" xr:uid="{00000000-0005-0000-0000-00000C3B0000}"/>
    <cellStyle name="Normal 2 3 2 2 3 2" xfId="15116" xr:uid="{00000000-0005-0000-0000-00000D3B0000}"/>
    <cellStyle name="Normal 2 3 2 2 3 2 2" xfId="15117" xr:uid="{00000000-0005-0000-0000-00000E3B0000}"/>
    <cellStyle name="Normal 2 3 2 2 3 2 2 2" xfId="15118" xr:uid="{00000000-0005-0000-0000-00000F3B0000}"/>
    <cellStyle name="Normal 2 3 2 2 3 2 2 2 2" xfId="15119" xr:uid="{00000000-0005-0000-0000-0000103B0000}"/>
    <cellStyle name="Normal 2 3 2 2 3 2 2 3" xfId="15120" xr:uid="{00000000-0005-0000-0000-0000113B0000}"/>
    <cellStyle name="Normal 2 3 2 2 3 2 3" xfId="15121" xr:uid="{00000000-0005-0000-0000-0000123B0000}"/>
    <cellStyle name="Normal 2 3 2 2 3 2 3 2" xfId="15122" xr:uid="{00000000-0005-0000-0000-0000133B0000}"/>
    <cellStyle name="Normal 2 3 2 2 3 2 3 2 2" xfId="15123" xr:uid="{00000000-0005-0000-0000-0000143B0000}"/>
    <cellStyle name="Normal 2 3 2 2 3 2 3 3" xfId="15124" xr:uid="{00000000-0005-0000-0000-0000153B0000}"/>
    <cellStyle name="Normal 2 3 2 2 3 2 4" xfId="15125" xr:uid="{00000000-0005-0000-0000-0000163B0000}"/>
    <cellStyle name="Normal 2 3 2 2 3 2 4 2" xfId="15126" xr:uid="{00000000-0005-0000-0000-0000173B0000}"/>
    <cellStyle name="Normal 2 3 2 2 3 2 4 2 2" xfId="15127" xr:uid="{00000000-0005-0000-0000-0000183B0000}"/>
    <cellStyle name="Normal 2 3 2 2 3 2 4 3" xfId="15128" xr:uid="{00000000-0005-0000-0000-0000193B0000}"/>
    <cellStyle name="Normal 2 3 2 2 3 2 5" xfId="15129" xr:uid="{00000000-0005-0000-0000-00001A3B0000}"/>
    <cellStyle name="Normal 2 3 2 2 3 2 5 2" xfId="15130" xr:uid="{00000000-0005-0000-0000-00001B3B0000}"/>
    <cellStyle name="Normal 2 3 2 2 3 2 6" xfId="15131" xr:uid="{00000000-0005-0000-0000-00001C3B0000}"/>
    <cellStyle name="Normal 2 3 2 2 3 2 6 2" xfId="15132" xr:uid="{00000000-0005-0000-0000-00001D3B0000}"/>
    <cellStyle name="Normal 2 3 2 2 3 2 7" xfId="15133" xr:uid="{00000000-0005-0000-0000-00001E3B0000}"/>
    <cellStyle name="Normal 2 3 2 2 3 3" xfId="15134" xr:uid="{00000000-0005-0000-0000-00001F3B0000}"/>
    <cellStyle name="Normal 2 3 2 2 3 3 2" xfId="15135" xr:uid="{00000000-0005-0000-0000-0000203B0000}"/>
    <cellStyle name="Normal 2 3 2 2 3 3 2 2" xfId="15136" xr:uid="{00000000-0005-0000-0000-0000213B0000}"/>
    <cellStyle name="Normal 2 3 2 2 3 3 3" xfId="15137" xr:uid="{00000000-0005-0000-0000-0000223B0000}"/>
    <cellStyle name="Normal 2 3 2 2 3 4" xfId="15138" xr:uid="{00000000-0005-0000-0000-0000233B0000}"/>
    <cellStyle name="Normal 2 3 2 2 3 4 2" xfId="15139" xr:uid="{00000000-0005-0000-0000-0000243B0000}"/>
    <cellStyle name="Normal 2 3 2 2 3 4 2 2" xfId="15140" xr:uid="{00000000-0005-0000-0000-0000253B0000}"/>
    <cellStyle name="Normal 2 3 2 2 3 4 3" xfId="15141" xr:uid="{00000000-0005-0000-0000-0000263B0000}"/>
    <cellStyle name="Normal 2 3 2 2 3 5" xfId="15142" xr:uid="{00000000-0005-0000-0000-0000273B0000}"/>
    <cellStyle name="Normal 2 3 2 2 3 5 2" xfId="15143" xr:uid="{00000000-0005-0000-0000-0000283B0000}"/>
    <cellStyle name="Normal 2 3 2 2 3 5 2 2" xfId="15144" xr:uid="{00000000-0005-0000-0000-0000293B0000}"/>
    <cellStyle name="Normal 2 3 2 2 3 5 3" xfId="15145" xr:uid="{00000000-0005-0000-0000-00002A3B0000}"/>
    <cellStyle name="Normal 2 3 2 2 3 6" xfId="15146" xr:uid="{00000000-0005-0000-0000-00002B3B0000}"/>
    <cellStyle name="Normal 2 3 2 2 3 6 2" xfId="15147" xr:uid="{00000000-0005-0000-0000-00002C3B0000}"/>
    <cellStyle name="Normal 2 3 2 2 3 7" xfId="15148" xr:uid="{00000000-0005-0000-0000-00002D3B0000}"/>
    <cellStyle name="Normal 2 3 2 2 3 7 2" xfId="15149" xr:uid="{00000000-0005-0000-0000-00002E3B0000}"/>
    <cellStyle name="Normal 2 3 2 2 3 8" xfId="15150" xr:uid="{00000000-0005-0000-0000-00002F3B0000}"/>
    <cellStyle name="Normal 2 3 2 2 4" xfId="15151" xr:uid="{00000000-0005-0000-0000-0000303B0000}"/>
    <cellStyle name="Normal 2 3 2 2 4 2" xfId="15152" xr:uid="{00000000-0005-0000-0000-0000313B0000}"/>
    <cellStyle name="Normal 2 3 2 2 4 2 2" xfId="15153" xr:uid="{00000000-0005-0000-0000-0000323B0000}"/>
    <cellStyle name="Normal 2 3 2 2 4 2 2 2" xfId="15154" xr:uid="{00000000-0005-0000-0000-0000333B0000}"/>
    <cellStyle name="Normal 2 3 2 2 4 2 3" xfId="15155" xr:uid="{00000000-0005-0000-0000-0000343B0000}"/>
    <cellStyle name="Normal 2 3 2 2 4 3" xfId="15156" xr:uid="{00000000-0005-0000-0000-0000353B0000}"/>
    <cellStyle name="Normal 2 3 2 2 4 3 2" xfId="15157" xr:uid="{00000000-0005-0000-0000-0000363B0000}"/>
    <cellStyle name="Normal 2 3 2 2 4 3 2 2" xfId="15158" xr:uid="{00000000-0005-0000-0000-0000373B0000}"/>
    <cellStyle name="Normal 2 3 2 2 4 3 3" xfId="15159" xr:uid="{00000000-0005-0000-0000-0000383B0000}"/>
    <cellStyle name="Normal 2 3 2 2 4 4" xfId="15160" xr:uid="{00000000-0005-0000-0000-0000393B0000}"/>
    <cellStyle name="Normal 2 3 2 2 4 4 2" xfId="15161" xr:uid="{00000000-0005-0000-0000-00003A3B0000}"/>
    <cellStyle name="Normal 2 3 2 2 4 4 2 2" xfId="15162" xr:uid="{00000000-0005-0000-0000-00003B3B0000}"/>
    <cellStyle name="Normal 2 3 2 2 4 4 3" xfId="15163" xr:uid="{00000000-0005-0000-0000-00003C3B0000}"/>
    <cellStyle name="Normal 2 3 2 2 4 5" xfId="15164" xr:uid="{00000000-0005-0000-0000-00003D3B0000}"/>
    <cellStyle name="Normal 2 3 2 2 4 5 2" xfId="15165" xr:uid="{00000000-0005-0000-0000-00003E3B0000}"/>
    <cellStyle name="Normal 2 3 2 2 4 6" xfId="15166" xr:uid="{00000000-0005-0000-0000-00003F3B0000}"/>
    <cellStyle name="Normal 2 3 2 2 4 6 2" xfId="15167" xr:uid="{00000000-0005-0000-0000-0000403B0000}"/>
    <cellStyle name="Normal 2 3 2 2 4 7" xfId="15168" xr:uid="{00000000-0005-0000-0000-0000413B0000}"/>
    <cellStyle name="Normal 2 3 2 2 5" xfId="15169" xr:uid="{00000000-0005-0000-0000-0000423B0000}"/>
    <cellStyle name="Normal 2 3 2 2 5 2" xfId="15170" xr:uid="{00000000-0005-0000-0000-0000433B0000}"/>
    <cellStyle name="Normal 2 3 2 2 5 2 2" xfId="15171" xr:uid="{00000000-0005-0000-0000-0000443B0000}"/>
    <cellStyle name="Normal 2 3 2 2 5 2 2 2" xfId="15172" xr:uid="{00000000-0005-0000-0000-0000453B0000}"/>
    <cellStyle name="Normal 2 3 2 2 5 2 3" xfId="15173" xr:uid="{00000000-0005-0000-0000-0000463B0000}"/>
    <cellStyle name="Normal 2 3 2 2 5 3" xfId="15174" xr:uid="{00000000-0005-0000-0000-0000473B0000}"/>
    <cellStyle name="Normal 2 3 2 2 5 3 2" xfId="15175" xr:uid="{00000000-0005-0000-0000-0000483B0000}"/>
    <cellStyle name="Normal 2 3 2 2 5 3 2 2" xfId="15176" xr:uid="{00000000-0005-0000-0000-0000493B0000}"/>
    <cellStyle name="Normal 2 3 2 2 5 3 3" xfId="15177" xr:uid="{00000000-0005-0000-0000-00004A3B0000}"/>
    <cellStyle name="Normal 2 3 2 2 5 4" xfId="15178" xr:uid="{00000000-0005-0000-0000-00004B3B0000}"/>
    <cellStyle name="Normal 2 3 2 2 5 4 2" xfId="15179" xr:uid="{00000000-0005-0000-0000-00004C3B0000}"/>
    <cellStyle name="Normal 2 3 2 2 5 4 2 2" xfId="15180" xr:uid="{00000000-0005-0000-0000-00004D3B0000}"/>
    <cellStyle name="Normal 2 3 2 2 5 4 3" xfId="15181" xr:uid="{00000000-0005-0000-0000-00004E3B0000}"/>
    <cellStyle name="Normal 2 3 2 2 5 5" xfId="15182" xr:uid="{00000000-0005-0000-0000-00004F3B0000}"/>
    <cellStyle name="Normal 2 3 2 2 5 5 2" xfId="15183" xr:uid="{00000000-0005-0000-0000-0000503B0000}"/>
    <cellStyle name="Normal 2 3 2 2 5 6" xfId="15184" xr:uid="{00000000-0005-0000-0000-0000513B0000}"/>
    <cellStyle name="Normal 2 3 2 2 5 6 2" xfId="15185" xr:uid="{00000000-0005-0000-0000-0000523B0000}"/>
    <cellStyle name="Normal 2 3 2 2 5 7" xfId="15186" xr:uid="{00000000-0005-0000-0000-0000533B0000}"/>
    <cellStyle name="Normal 2 3 2 2 6" xfId="15187" xr:uid="{00000000-0005-0000-0000-0000543B0000}"/>
    <cellStyle name="Normal 2 3 2 2 6 2" xfId="15188" xr:uid="{00000000-0005-0000-0000-0000553B0000}"/>
    <cellStyle name="Normal 2 3 2 2 6 2 2" xfId="15189" xr:uid="{00000000-0005-0000-0000-0000563B0000}"/>
    <cellStyle name="Normal 2 3 2 2 6 3" xfId="15190" xr:uid="{00000000-0005-0000-0000-0000573B0000}"/>
    <cellStyle name="Normal 2 3 2 2 7" xfId="15191" xr:uid="{00000000-0005-0000-0000-0000583B0000}"/>
    <cellStyle name="Normal 2 3 2 2 7 2" xfId="15192" xr:uid="{00000000-0005-0000-0000-0000593B0000}"/>
    <cellStyle name="Normal 2 3 2 2 7 2 2" xfId="15193" xr:uid="{00000000-0005-0000-0000-00005A3B0000}"/>
    <cellStyle name="Normal 2 3 2 2 7 3" xfId="15194" xr:uid="{00000000-0005-0000-0000-00005B3B0000}"/>
    <cellStyle name="Normal 2 3 2 2 8" xfId="15195" xr:uid="{00000000-0005-0000-0000-00005C3B0000}"/>
    <cellStyle name="Normal 2 3 2 2 8 2" xfId="15196" xr:uid="{00000000-0005-0000-0000-00005D3B0000}"/>
    <cellStyle name="Normal 2 3 2 2 8 2 2" xfId="15197" xr:uid="{00000000-0005-0000-0000-00005E3B0000}"/>
    <cellStyle name="Normal 2 3 2 2 8 3" xfId="15198" xr:uid="{00000000-0005-0000-0000-00005F3B0000}"/>
    <cellStyle name="Normal 2 3 2 2 9" xfId="15199" xr:uid="{00000000-0005-0000-0000-0000603B0000}"/>
    <cellStyle name="Normal 2 3 2 2 9 2" xfId="15200" xr:uid="{00000000-0005-0000-0000-0000613B0000}"/>
    <cellStyle name="Normal 2 3 2 3" xfId="15201" xr:uid="{00000000-0005-0000-0000-0000623B0000}"/>
    <cellStyle name="Normal 2 3 2 3 10" xfId="15202" xr:uid="{00000000-0005-0000-0000-0000633B0000}"/>
    <cellStyle name="Normal 2 3 2 3 10 2" xfId="15203" xr:uid="{00000000-0005-0000-0000-0000643B0000}"/>
    <cellStyle name="Normal 2 3 2 3 11" xfId="15204" xr:uid="{00000000-0005-0000-0000-0000653B0000}"/>
    <cellStyle name="Normal 2 3 2 3 2" xfId="15205" xr:uid="{00000000-0005-0000-0000-0000663B0000}"/>
    <cellStyle name="Normal 2 3 2 3 2 2" xfId="15206" xr:uid="{00000000-0005-0000-0000-0000673B0000}"/>
    <cellStyle name="Normal 2 3 2 3 2 2 2" xfId="15207" xr:uid="{00000000-0005-0000-0000-0000683B0000}"/>
    <cellStyle name="Normal 2 3 2 3 2 2 2 2" xfId="15208" xr:uid="{00000000-0005-0000-0000-0000693B0000}"/>
    <cellStyle name="Normal 2 3 2 3 2 2 2 2 2" xfId="15209" xr:uid="{00000000-0005-0000-0000-00006A3B0000}"/>
    <cellStyle name="Normal 2 3 2 3 2 2 2 3" xfId="15210" xr:uid="{00000000-0005-0000-0000-00006B3B0000}"/>
    <cellStyle name="Normal 2 3 2 3 2 2 3" xfId="15211" xr:uid="{00000000-0005-0000-0000-00006C3B0000}"/>
    <cellStyle name="Normal 2 3 2 3 2 2 3 2" xfId="15212" xr:uid="{00000000-0005-0000-0000-00006D3B0000}"/>
    <cellStyle name="Normal 2 3 2 3 2 2 3 2 2" xfId="15213" xr:uid="{00000000-0005-0000-0000-00006E3B0000}"/>
    <cellStyle name="Normal 2 3 2 3 2 2 3 3" xfId="15214" xr:uid="{00000000-0005-0000-0000-00006F3B0000}"/>
    <cellStyle name="Normal 2 3 2 3 2 2 4" xfId="15215" xr:uid="{00000000-0005-0000-0000-0000703B0000}"/>
    <cellStyle name="Normal 2 3 2 3 2 2 4 2" xfId="15216" xr:uid="{00000000-0005-0000-0000-0000713B0000}"/>
    <cellStyle name="Normal 2 3 2 3 2 2 4 2 2" xfId="15217" xr:uid="{00000000-0005-0000-0000-0000723B0000}"/>
    <cellStyle name="Normal 2 3 2 3 2 2 4 3" xfId="15218" xr:uid="{00000000-0005-0000-0000-0000733B0000}"/>
    <cellStyle name="Normal 2 3 2 3 2 2 5" xfId="15219" xr:uid="{00000000-0005-0000-0000-0000743B0000}"/>
    <cellStyle name="Normal 2 3 2 3 2 2 5 2" xfId="15220" xr:uid="{00000000-0005-0000-0000-0000753B0000}"/>
    <cellStyle name="Normal 2 3 2 3 2 2 6" xfId="15221" xr:uid="{00000000-0005-0000-0000-0000763B0000}"/>
    <cellStyle name="Normal 2 3 2 3 2 2 6 2" xfId="15222" xr:uid="{00000000-0005-0000-0000-0000773B0000}"/>
    <cellStyle name="Normal 2 3 2 3 2 2 7" xfId="15223" xr:uid="{00000000-0005-0000-0000-0000783B0000}"/>
    <cellStyle name="Normal 2 3 2 3 2 3" xfId="15224" xr:uid="{00000000-0005-0000-0000-0000793B0000}"/>
    <cellStyle name="Normal 2 3 2 3 2 3 2" xfId="15225" xr:uid="{00000000-0005-0000-0000-00007A3B0000}"/>
    <cellStyle name="Normal 2 3 2 3 2 3 2 2" xfId="15226" xr:uid="{00000000-0005-0000-0000-00007B3B0000}"/>
    <cellStyle name="Normal 2 3 2 3 2 3 2 2 2" xfId="15227" xr:uid="{00000000-0005-0000-0000-00007C3B0000}"/>
    <cellStyle name="Normal 2 3 2 3 2 3 2 3" xfId="15228" xr:uid="{00000000-0005-0000-0000-00007D3B0000}"/>
    <cellStyle name="Normal 2 3 2 3 2 3 3" xfId="15229" xr:uid="{00000000-0005-0000-0000-00007E3B0000}"/>
    <cellStyle name="Normal 2 3 2 3 2 3 3 2" xfId="15230" xr:uid="{00000000-0005-0000-0000-00007F3B0000}"/>
    <cellStyle name="Normal 2 3 2 3 2 3 3 2 2" xfId="15231" xr:uid="{00000000-0005-0000-0000-0000803B0000}"/>
    <cellStyle name="Normal 2 3 2 3 2 3 3 3" xfId="15232" xr:uid="{00000000-0005-0000-0000-0000813B0000}"/>
    <cellStyle name="Normal 2 3 2 3 2 3 4" xfId="15233" xr:uid="{00000000-0005-0000-0000-0000823B0000}"/>
    <cellStyle name="Normal 2 3 2 3 2 3 4 2" xfId="15234" xr:uid="{00000000-0005-0000-0000-0000833B0000}"/>
    <cellStyle name="Normal 2 3 2 3 2 3 4 2 2" xfId="15235" xr:uid="{00000000-0005-0000-0000-0000843B0000}"/>
    <cellStyle name="Normal 2 3 2 3 2 3 4 3" xfId="15236" xr:uid="{00000000-0005-0000-0000-0000853B0000}"/>
    <cellStyle name="Normal 2 3 2 3 2 3 5" xfId="15237" xr:uid="{00000000-0005-0000-0000-0000863B0000}"/>
    <cellStyle name="Normal 2 3 2 3 2 3 5 2" xfId="15238" xr:uid="{00000000-0005-0000-0000-0000873B0000}"/>
    <cellStyle name="Normal 2 3 2 3 2 3 6" xfId="15239" xr:uid="{00000000-0005-0000-0000-0000883B0000}"/>
    <cellStyle name="Normal 2 3 2 3 2 3 6 2" xfId="15240" xr:uid="{00000000-0005-0000-0000-0000893B0000}"/>
    <cellStyle name="Normal 2 3 2 3 2 3 7" xfId="15241" xr:uid="{00000000-0005-0000-0000-00008A3B0000}"/>
    <cellStyle name="Normal 2 3 2 3 2 4" xfId="15242" xr:uid="{00000000-0005-0000-0000-00008B3B0000}"/>
    <cellStyle name="Normal 2 3 2 3 2 4 2" xfId="15243" xr:uid="{00000000-0005-0000-0000-00008C3B0000}"/>
    <cellStyle name="Normal 2 3 2 3 2 4 2 2" xfId="15244" xr:uid="{00000000-0005-0000-0000-00008D3B0000}"/>
    <cellStyle name="Normal 2 3 2 3 2 4 3" xfId="15245" xr:uid="{00000000-0005-0000-0000-00008E3B0000}"/>
    <cellStyle name="Normal 2 3 2 3 2 5" xfId="15246" xr:uid="{00000000-0005-0000-0000-00008F3B0000}"/>
    <cellStyle name="Normal 2 3 2 3 2 5 2" xfId="15247" xr:uid="{00000000-0005-0000-0000-0000903B0000}"/>
    <cellStyle name="Normal 2 3 2 3 2 5 2 2" xfId="15248" xr:uid="{00000000-0005-0000-0000-0000913B0000}"/>
    <cellStyle name="Normal 2 3 2 3 2 5 3" xfId="15249" xr:uid="{00000000-0005-0000-0000-0000923B0000}"/>
    <cellStyle name="Normal 2 3 2 3 2 6" xfId="15250" xr:uid="{00000000-0005-0000-0000-0000933B0000}"/>
    <cellStyle name="Normal 2 3 2 3 2 6 2" xfId="15251" xr:uid="{00000000-0005-0000-0000-0000943B0000}"/>
    <cellStyle name="Normal 2 3 2 3 2 6 2 2" xfId="15252" xr:uid="{00000000-0005-0000-0000-0000953B0000}"/>
    <cellStyle name="Normal 2 3 2 3 2 6 3" xfId="15253" xr:uid="{00000000-0005-0000-0000-0000963B0000}"/>
    <cellStyle name="Normal 2 3 2 3 2 7" xfId="15254" xr:uid="{00000000-0005-0000-0000-0000973B0000}"/>
    <cellStyle name="Normal 2 3 2 3 2 7 2" xfId="15255" xr:uid="{00000000-0005-0000-0000-0000983B0000}"/>
    <cellStyle name="Normal 2 3 2 3 2 8" xfId="15256" xr:uid="{00000000-0005-0000-0000-0000993B0000}"/>
    <cellStyle name="Normal 2 3 2 3 2 8 2" xfId="15257" xr:uid="{00000000-0005-0000-0000-00009A3B0000}"/>
    <cellStyle name="Normal 2 3 2 3 2 9" xfId="15258" xr:uid="{00000000-0005-0000-0000-00009B3B0000}"/>
    <cellStyle name="Normal 2 3 2 3 3" xfId="15259" xr:uid="{00000000-0005-0000-0000-00009C3B0000}"/>
    <cellStyle name="Normal 2 3 2 3 3 2" xfId="15260" xr:uid="{00000000-0005-0000-0000-00009D3B0000}"/>
    <cellStyle name="Normal 2 3 2 3 3 2 2" xfId="15261" xr:uid="{00000000-0005-0000-0000-00009E3B0000}"/>
    <cellStyle name="Normal 2 3 2 3 3 2 2 2" xfId="15262" xr:uid="{00000000-0005-0000-0000-00009F3B0000}"/>
    <cellStyle name="Normal 2 3 2 3 3 2 2 2 2" xfId="15263" xr:uid="{00000000-0005-0000-0000-0000A03B0000}"/>
    <cellStyle name="Normal 2 3 2 3 3 2 2 3" xfId="15264" xr:uid="{00000000-0005-0000-0000-0000A13B0000}"/>
    <cellStyle name="Normal 2 3 2 3 3 2 3" xfId="15265" xr:uid="{00000000-0005-0000-0000-0000A23B0000}"/>
    <cellStyle name="Normal 2 3 2 3 3 2 3 2" xfId="15266" xr:uid="{00000000-0005-0000-0000-0000A33B0000}"/>
    <cellStyle name="Normal 2 3 2 3 3 2 3 2 2" xfId="15267" xr:uid="{00000000-0005-0000-0000-0000A43B0000}"/>
    <cellStyle name="Normal 2 3 2 3 3 2 3 3" xfId="15268" xr:uid="{00000000-0005-0000-0000-0000A53B0000}"/>
    <cellStyle name="Normal 2 3 2 3 3 2 4" xfId="15269" xr:uid="{00000000-0005-0000-0000-0000A63B0000}"/>
    <cellStyle name="Normal 2 3 2 3 3 2 4 2" xfId="15270" xr:uid="{00000000-0005-0000-0000-0000A73B0000}"/>
    <cellStyle name="Normal 2 3 2 3 3 2 4 2 2" xfId="15271" xr:uid="{00000000-0005-0000-0000-0000A83B0000}"/>
    <cellStyle name="Normal 2 3 2 3 3 2 4 3" xfId="15272" xr:uid="{00000000-0005-0000-0000-0000A93B0000}"/>
    <cellStyle name="Normal 2 3 2 3 3 2 5" xfId="15273" xr:uid="{00000000-0005-0000-0000-0000AA3B0000}"/>
    <cellStyle name="Normal 2 3 2 3 3 2 5 2" xfId="15274" xr:uid="{00000000-0005-0000-0000-0000AB3B0000}"/>
    <cellStyle name="Normal 2 3 2 3 3 2 6" xfId="15275" xr:uid="{00000000-0005-0000-0000-0000AC3B0000}"/>
    <cellStyle name="Normal 2 3 2 3 3 2 6 2" xfId="15276" xr:uid="{00000000-0005-0000-0000-0000AD3B0000}"/>
    <cellStyle name="Normal 2 3 2 3 3 2 7" xfId="15277" xr:uid="{00000000-0005-0000-0000-0000AE3B0000}"/>
    <cellStyle name="Normal 2 3 2 3 3 3" xfId="15278" xr:uid="{00000000-0005-0000-0000-0000AF3B0000}"/>
    <cellStyle name="Normal 2 3 2 3 3 3 2" xfId="15279" xr:uid="{00000000-0005-0000-0000-0000B03B0000}"/>
    <cellStyle name="Normal 2 3 2 3 3 3 2 2" xfId="15280" xr:uid="{00000000-0005-0000-0000-0000B13B0000}"/>
    <cellStyle name="Normal 2 3 2 3 3 3 3" xfId="15281" xr:uid="{00000000-0005-0000-0000-0000B23B0000}"/>
    <cellStyle name="Normal 2 3 2 3 3 4" xfId="15282" xr:uid="{00000000-0005-0000-0000-0000B33B0000}"/>
    <cellStyle name="Normal 2 3 2 3 3 4 2" xfId="15283" xr:uid="{00000000-0005-0000-0000-0000B43B0000}"/>
    <cellStyle name="Normal 2 3 2 3 3 4 2 2" xfId="15284" xr:uid="{00000000-0005-0000-0000-0000B53B0000}"/>
    <cellStyle name="Normal 2 3 2 3 3 4 3" xfId="15285" xr:uid="{00000000-0005-0000-0000-0000B63B0000}"/>
    <cellStyle name="Normal 2 3 2 3 3 5" xfId="15286" xr:uid="{00000000-0005-0000-0000-0000B73B0000}"/>
    <cellStyle name="Normal 2 3 2 3 3 5 2" xfId="15287" xr:uid="{00000000-0005-0000-0000-0000B83B0000}"/>
    <cellStyle name="Normal 2 3 2 3 3 5 2 2" xfId="15288" xr:uid="{00000000-0005-0000-0000-0000B93B0000}"/>
    <cellStyle name="Normal 2 3 2 3 3 5 3" xfId="15289" xr:uid="{00000000-0005-0000-0000-0000BA3B0000}"/>
    <cellStyle name="Normal 2 3 2 3 3 6" xfId="15290" xr:uid="{00000000-0005-0000-0000-0000BB3B0000}"/>
    <cellStyle name="Normal 2 3 2 3 3 6 2" xfId="15291" xr:uid="{00000000-0005-0000-0000-0000BC3B0000}"/>
    <cellStyle name="Normal 2 3 2 3 3 7" xfId="15292" xr:uid="{00000000-0005-0000-0000-0000BD3B0000}"/>
    <cellStyle name="Normal 2 3 2 3 3 7 2" xfId="15293" xr:uid="{00000000-0005-0000-0000-0000BE3B0000}"/>
    <cellStyle name="Normal 2 3 2 3 3 8" xfId="15294" xr:uid="{00000000-0005-0000-0000-0000BF3B0000}"/>
    <cellStyle name="Normal 2 3 2 3 4" xfId="15295" xr:uid="{00000000-0005-0000-0000-0000C03B0000}"/>
    <cellStyle name="Normal 2 3 2 3 4 2" xfId="15296" xr:uid="{00000000-0005-0000-0000-0000C13B0000}"/>
    <cellStyle name="Normal 2 3 2 3 4 2 2" xfId="15297" xr:uid="{00000000-0005-0000-0000-0000C23B0000}"/>
    <cellStyle name="Normal 2 3 2 3 4 2 2 2" xfId="15298" xr:uid="{00000000-0005-0000-0000-0000C33B0000}"/>
    <cellStyle name="Normal 2 3 2 3 4 2 3" xfId="15299" xr:uid="{00000000-0005-0000-0000-0000C43B0000}"/>
    <cellStyle name="Normal 2 3 2 3 4 3" xfId="15300" xr:uid="{00000000-0005-0000-0000-0000C53B0000}"/>
    <cellStyle name="Normal 2 3 2 3 4 3 2" xfId="15301" xr:uid="{00000000-0005-0000-0000-0000C63B0000}"/>
    <cellStyle name="Normal 2 3 2 3 4 3 2 2" xfId="15302" xr:uid="{00000000-0005-0000-0000-0000C73B0000}"/>
    <cellStyle name="Normal 2 3 2 3 4 3 3" xfId="15303" xr:uid="{00000000-0005-0000-0000-0000C83B0000}"/>
    <cellStyle name="Normal 2 3 2 3 4 4" xfId="15304" xr:uid="{00000000-0005-0000-0000-0000C93B0000}"/>
    <cellStyle name="Normal 2 3 2 3 4 4 2" xfId="15305" xr:uid="{00000000-0005-0000-0000-0000CA3B0000}"/>
    <cellStyle name="Normal 2 3 2 3 4 4 2 2" xfId="15306" xr:uid="{00000000-0005-0000-0000-0000CB3B0000}"/>
    <cellStyle name="Normal 2 3 2 3 4 4 3" xfId="15307" xr:uid="{00000000-0005-0000-0000-0000CC3B0000}"/>
    <cellStyle name="Normal 2 3 2 3 4 5" xfId="15308" xr:uid="{00000000-0005-0000-0000-0000CD3B0000}"/>
    <cellStyle name="Normal 2 3 2 3 4 5 2" xfId="15309" xr:uid="{00000000-0005-0000-0000-0000CE3B0000}"/>
    <cellStyle name="Normal 2 3 2 3 4 6" xfId="15310" xr:uid="{00000000-0005-0000-0000-0000CF3B0000}"/>
    <cellStyle name="Normal 2 3 2 3 4 6 2" xfId="15311" xr:uid="{00000000-0005-0000-0000-0000D03B0000}"/>
    <cellStyle name="Normal 2 3 2 3 4 7" xfId="15312" xr:uid="{00000000-0005-0000-0000-0000D13B0000}"/>
    <cellStyle name="Normal 2 3 2 3 5" xfId="15313" xr:uid="{00000000-0005-0000-0000-0000D23B0000}"/>
    <cellStyle name="Normal 2 3 2 3 5 2" xfId="15314" xr:uid="{00000000-0005-0000-0000-0000D33B0000}"/>
    <cellStyle name="Normal 2 3 2 3 5 2 2" xfId="15315" xr:uid="{00000000-0005-0000-0000-0000D43B0000}"/>
    <cellStyle name="Normal 2 3 2 3 5 2 2 2" xfId="15316" xr:uid="{00000000-0005-0000-0000-0000D53B0000}"/>
    <cellStyle name="Normal 2 3 2 3 5 2 3" xfId="15317" xr:uid="{00000000-0005-0000-0000-0000D63B0000}"/>
    <cellStyle name="Normal 2 3 2 3 5 3" xfId="15318" xr:uid="{00000000-0005-0000-0000-0000D73B0000}"/>
    <cellStyle name="Normal 2 3 2 3 5 3 2" xfId="15319" xr:uid="{00000000-0005-0000-0000-0000D83B0000}"/>
    <cellStyle name="Normal 2 3 2 3 5 3 2 2" xfId="15320" xr:uid="{00000000-0005-0000-0000-0000D93B0000}"/>
    <cellStyle name="Normal 2 3 2 3 5 3 3" xfId="15321" xr:uid="{00000000-0005-0000-0000-0000DA3B0000}"/>
    <cellStyle name="Normal 2 3 2 3 5 4" xfId="15322" xr:uid="{00000000-0005-0000-0000-0000DB3B0000}"/>
    <cellStyle name="Normal 2 3 2 3 5 4 2" xfId="15323" xr:uid="{00000000-0005-0000-0000-0000DC3B0000}"/>
    <cellStyle name="Normal 2 3 2 3 5 4 2 2" xfId="15324" xr:uid="{00000000-0005-0000-0000-0000DD3B0000}"/>
    <cellStyle name="Normal 2 3 2 3 5 4 3" xfId="15325" xr:uid="{00000000-0005-0000-0000-0000DE3B0000}"/>
    <cellStyle name="Normal 2 3 2 3 5 5" xfId="15326" xr:uid="{00000000-0005-0000-0000-0000DF3B0000}"/>
    <cellStyle name="Normal 2 3 2 3 5 5 2" xfId="15327" xr:uid="{00000000-0005-0000-0000-0000E03B0000}"/>
    <cellStyle name="Normal 2 3 2 3 5 6" xfId="15328" xr:uid="{00000000-0005-0000-0000-0000E13B0000}"/>
    <cellStyle name="Normal 2 3 2 3 5 6 2" xfId="15329" xr:uid="{00000000-0005-0000-0000-0000E23B0000}"/>
    <cellStyle name="Normal 2 3 2 3 5 7" xfId="15330" xr:uid="{00000000-0005-0000-0000-0000E33B0000}"/>
    <cellStyle name="Normal 2 3 2 3 6" xfId="15331" xr:uid="{00000000-0005-0000-0000-0000E43B0000}"/>
    <cellStyle name="Normal 2 3 2 3 6 2" xfId="15332" xr:uid="{00000000-0005-0000-0000-0000E53B0000}"/>
    <cellStyle name="Normal 2 3 2 3 6 2 2" xfId="15333" xr:uid="{00000000-0005-0000-0000-0000E63B0000}"/>
    <cellStyle name="Normal 2 3 2 3 6 3" xfId="15334" xr:uid="{00000000-0005-0000-0000-0000E73B0000}"/>
    <cellStyle name="Normal 2 3 2 3 7" xfId="15335" xr:uid="{00000000-0005-0000-0000-0000E83B0000}"/>
    <cellStyle name="Normal 2 3 2 3 7 2" xfId="15336" xr:uid="{00000000-0005-0000-0000-0000E93B0000}"/>
    <cellStyle name="Normal 2 3 2 3 7 2 2" xfId="15337" xr:uid="{00000000-0005-0000-0000-0000EA3B0000}"/>
    <cellStyle name="Normal 2 3 2 3 7 3" xfId="15338" xr:uid="{00000000-0005-0000-0000-0000EB3B0000}"/>
    <cellStyle name="Normal 2 3 2 3 8" xfId="15339" xr:uid="{00000000-0005-0000-0000-0000EC3B0000}"/>
    <cellStyle name="Normal 2 3 2 3 8 2" xfId="15340" xr:uid="{00000000-0005-0000-0000-0000ED3B0000}"/>
    <cellStyle name="Normal 2 3 2 3 8 2 2" xfId="15341" xr:uid="{00000000-0005-0000-0000-0000EE3B0000}"/>
    <cellStyle name="Normal 2 3 2 3 8 3" xfId="15342" xr:uid="{00000000-0005-0000-0000-0000EF3B0000}"/>
    <cellStyle name="Normal 2 3 2 3 9" xfId="15343" xr:uid="{00000000-0005-0000-0000-0000F03B0000}"/>
    <cellStyle name="Normal 2 3 2 3 9 2" xfId="15344" xr:uid="{00000000-0005-0000-0000-0000F13B0000}"/>
    <cellStyle name="Normal 2 3 2 4" xfId="15345" xr:uid="{00000000-0005-0000-0000-0000F23B0000}"/>
    <cellStyle name="Normal 2 3 2 4 2" xfId="15346" xr:uid="{00000000-0005-0000-0000-0000F33B0000}"/>
    <cellStyle name="Normal 2 3 2 4 2 2" xfId="15347" xr:uid="{00000000-0005-0000-0000-0000F43B0000}"/>
    <cellStyle name="Normal 2 3 2 4 2 2 2" xfId="15348" xr:uid="{00000000-0005-0000-0000-0000F53B0000}"/>
    <cellStyle name="Normal 2 3 2 4 2 2 2 2" xfId="15349" xr:uid="{00000000-0005-0000-0000-0000F63B0000}"/>
    <cellStyle name="Normal 2 3 2 4 2 2 3" xfId="15350" xr:uid="{00000000-0005-0000-0000-0000F73B0000}"/>
    <cellStyle name="Normal 2 3 2 4 2 3" xfId="15351" xr:uid="{00000000-0005-0000-0000-0000F83B0000}"/>
    <cellStyle name="Normal 2 3 2 4 2 3 2" xfId="15352" xr:uid="{00000000-0005-0000-0000-0000F93B0000}"/>
    <cellStyle name="Normal 2 3 2 4 2 3 2 2" xfId="15353" xr:uid="{00000000-0005-0000-0000-0000FA3B0000}"/>
    <cellStyle name="Normal 2 3 2 4 2 3 3" xfId="15354" xr:uid="{00000000-0005-0000-0000-0000FB3B0000}"/>
    <cellStyle name="Normal 2 3 2 4 2 4" xfId="15355" xr:uid="{00000000-0005-0000-0000-0000FC3B0000}"/>
    <cellStyle name="Normal 2 3 2 4 2 4 2" xfId="15356" xr:uid="{00000000-0005-0000-0000-0000FD3B0000}"/>
    <cellStyle name="Normal 2 3 2 4 2 4 2 2" xfId="15357" xr:uid="{00000000-0005-0000-0000-0000FE3B0000}"/>
    <cellStyle name="Normal 2 3 2 4 2 4 3" xfId="15358" xr:uid="{00000000-0005-0000-0000-0000FF3B0000}"/>
    <cellStyle name="Normal 2 3 2 4 2 5" xfId="15359" xr:uid="{00000000-0005-0000-0000-0000003C0000}"/>
    <cellStyle name="Normal 2 3 2 4 2 5 2" xfId="15360" xr:uid="{00000000-0005-0000-0000-0000013C0000}"/>
    <cellStyle name="Normal 2 3 2 4 2 6" xfId="15361" xr:uid="{00000000-0005-0000-0000-0000023C0000}"/>
    <cellStyle name="Normal 2 3 2 4 2 6 2" xfId="15362" xr:uid="{00000000-0005-0000-0000-0000033C0000}"/>
    <cellStyle name="Normal 2 3 2 4 2 7" xfId="15363" xr:uid="{00000000-0005-0000-0000-0000043C0000}"/>
    <cellStyle name="Normal 2 3 2 4 3" xfId="15364" xr:uid="{00000000-0005-0000-0000-0000053C0000}"/>
    <cellStyle name="Normal 2 3 2 4 3 2" xfId="15365" xr:uid="{00000000-0005-0000-0000-0000063C0000}"/>
    <cellStyle name="Normal 2 3 2 4 3 2 2" xfId="15366" xr:uid="{00000000-0005-0000-0000-0000073C0000}"/>
    <cellStyle name="Normal 2 3 2 4 3 2 2 2" xfId="15367" xr:uid="{00000000-0005-0000-0000-0000083C0000}"/>
    <cellStyle name="Normal 2 3 2 4 3 2 3" xfId="15368" xr:uid="{00000000-0005-0000-0000-0000093C0000}"/>
    <cellStyle name="Normal 2 3 2 4 3 3" xfId="15369" xr:uid="{00000000-0005-0000-0000-00000A3C0000}"/>
    <cellStyle name="Normal 2 3 2 4 3 3 2" xfId="15370" xr:uid="{00000000-0005-0000-0000-00000B3C0000}"/>
    <cellStyle name="Normal 2 3 2 4 3 3 2 2" xfId="15371" xr:uid="{00000000-0005-0000-0000-00000C3C0000}"/>
    <cellStyle name="Normal 2 3 2 4 3 3 3" xfId="15372" xr:uid="{00000000-0005-0000-0000-00000D3C0000}"/>
    <cellStyle name="Normal 2 3 2 4 3 4" xfId="15373" xr:uid="{00000000-0005-0000-0000-00000E3C0000}"/>
    <cellStyle name="Normal 2 3 2 4 3 4 2" xfId="15374" xr:uid="{00000000-0005-0000-0000-00000F3C0000}"/>
    <cellStyle name="Normal 2 3 2 4 3 4 2 2" xfId="15375" xr:uid="{00000000-0005-0000-0000-0000103C0000}"/>
    <cellStyle name="Normal 2 3 2 4 3 4 3" xfId="15376" xr:uid="{00000000-0005-0000-0000-0000113C0000}"/>
    <cellStyle name="Normal 2 3 2 4 3 5" xfId="15377" xr:uid="{00000000-0005-0000-0000-0000123C0000}"/>
    <cellStyle name="Normal 2 3 2 4 3 5 2" xfId="15378" xr:uid="{00000000-0005-0000-0000-0000133C0000}"/>
    <cellStyle name="Normal 2 3 2 4 3 6" xfId="15379" xr:uid="{00000000-0005-0000-0000-0000143C0000}"/>
    <cellStyle name="Normal 2 3 2 4 3 6 2" xfId="15380" xr:uid="{00000000-0005-0000-0000-0000153C0000}"/>
    <cellStyle name="Normal 2 3 2 4 3 7" xfId="15381" xr:uid="{00000000-0005-0000-0000-0000163C0000}"/>
    <cellStyle name="Normal 2 3 2 4 4" xfId="15382" xr:uid="{00000000-0005-0000-0000-0000173C0000}"/>
    <cellStyle name="Normal 2 3 2 4 4 2" xfId="15383" xr:uid="{00000000-0005-0000-0000-0000183C0000}"/>
    <cellStyle name="Normal 2 3 2 4 4 2 2" xfId="15384" xr:uid="{00000000-0005-0000-0000-0000193C0000}"/>
    <cellStyle name="Normal 2 3 2 4 4 3" xfId="15385" xr:uid="{00000000-0005-0000-0000-00001A3C0000}"/>
    <cellStyle name="Normal 2 3 2 4 5" xfId="15386" xr:uid="{00000000-0005-0000-0000-00001B3C0000}"/>
    <cellStyle name="Normal 2 3 2 4 5 2" xfId="15387" xr:uid="{00000000-0005-0000-0000-00001C3C0000}"/>
    <cellStyle name="Normal 2 3 2 4 5 2 2" xfId="15388" xr:uid="{00000000-0005-0000-0000-00001D3C0000}"/>
    <cellStyle name="Normal 2 3 2 4 5 3" xfId="15389" xr:uid="{00000000-0005-0000-0000-00001E3C0000}"/>
    <cellStyle name="Normal 2 3 2 4 6" xfId="15390" xr:uid="{00000000-0005-0000-0000-00001F3C0000}"/>
    <cellStyle name="Normal 2 3 2 4 6 2" xfId="15391" xr:uid="{00000000-0005-0000-0000-0000203C0000}"/>
    <cellStyle name="Normal 2 3 2 4 6 2 2" xfId="15392" xr:uid="{00000000-0005-0000-0000-0000213C0000}"/>
    <cellStyle name="Normal 2 3 2 4 6 3" xfId="15393" xr:uid="{00000000-0005-0000-0000-0000223C0000}"/>
    <cellStyle name="Normal 2 3 2 4 7" xfId="15394" xr:uid="{00000000-0005-0000-0000-0000233C0000}"/>
    <cellStyle name="Normal 2 3 2 4 7 2" xfId="15395" xr:uid="{00000000-0005-0000-0000-0000243C0000}"/>
    <cellStyle name="Normal 2 3 2 4 8" xfId="15396" xr:uid="{00000000-0005-0000-0000-0000253C0000}"/>
    <cellStyle name="Normal 2 3 2 4 8 2" xfId="15397" xr:uid="{00000000-0005-0000-0000-0000263C0000}"/>
    <cellStyle name="Normal 2 3 2 4 9" xfId="15398" xr:uid="{00000000-0005-0000-0000-0000273C0000}"/>
    <cellStyle name="Normal 2 3 2 5" xfId="15399" xr:uid="{00000000-0005-0000-0000-0000283C0000}"/>
    <cellStyle name="Normal 2 3 2 5 2" xfId="15400" xr:uid="{00000000-0005-0000-0000-0000293C0000}"/>
    <cellStyle name="Normal 2 3 2 5 2 2" xfId="15401" xr:uid="{00000000-0005-0000-0000-00002A3C0000}"/>
    <cellStyle name="Normal 2 3 2 5 2 2 2" xfId="15402" xr:uid="{00000000-0005-0000-0000-00002B3C0000}"/>
    <cellStyle name="Normal 2 3 2 5 2 2 2 2" xfId="15403" xr:uid="{00000000-0005-0000-0000-00002C3C0000}"/>
    <cellStyle name="Normal 2 3 2 5 2 2 3" xfId="15404" xr:uid="{00000000-0005-0000-0000-00002D3C0000}"/>
    <cellStyle name="Normal 2 3 2 5 2 3" xfId="15405" xr:uid="{00000000-0005-0000-0000-00002E3C0000}"/>
    <cellStyle name="Normal 2 3 2 5 2 3 2" xfId="15406" xr:uid="{00000000-0005-0000-0000-00002F3C0000}"/>
    <cellStyle name="Normal 2 3 2 5 2 3 2 2" xfId="15407" xr:uid="{00000000-0005-0000-0000-0000303C0000}"/>
    <cellStyle name="Normal 2 3 2 5 2 3 3" xfId="15408" xr:uid="{00000000-0005-0000-0000-0000313C0000}"/>
    <cellStyle name="Normal 2 3 2 5 2 4" xfId="15409" xr:uid="{00000000-0005-0000-0000-0000323C0000}"/>
    <cellStyle name="Normal 2 3 2 5 2 4 2" xfId="15410" xr:uid="{00000000-0005-0000-0000-0000333C0000}"/>
    <cellStyle name="Normal 2 3 2 5 2 4 2 2" xfId="15411" xr:uid="{00000000-0005-0000-0000-0000343C0000}"/>
    <cellStyle name="Normal 2 3 2 5 2 4 3" xfId="15412" xr:uid="{00000000-0005-0000-0000-0000353C0000}"/>
    <cellStyle name="Normal 2 3 2 5 2 5" xfId="15413" xr:uid="{00000000-0005-0000-0000-0000363C0000}"/>
    <cellStyle name="Normal 2 3 2 5 2 5 2" xfId="15414" xr:uid="{00000000-0005-0000-0000-0000373C0000}"/>
    <cellStyle name="Normal 2 3 2 5 2 6" xfId="15415" xr:uid="{00000000-0005-0000-0000-0000383C0000}"/>
    <cellStyle name="Normal 2 3 2 5 2 6 2" xfId="15416" xr:uid="{00000000-0005-0000-0000-0000393C0000}"/>
    <cellStyle name="Normal 2 3 2 5 2 7" xfId="15417" xr:uid="{00000000-0005-0000-0000-00003A3C0000}"/>
    <cellStyle name="Normal 2 3 2 5 3" xfId="15418" xr:uid="{00000000-0005-0000-0000-00003B3C0000}"/>
    <cellStyle name="Normal 2 3 2 5 3 2" xfId="15419" xr:uid="{00000000-0005-0000-0000-00003C3C0000}"/>
    <cellStyle name="Normal 2 3 2 5 3 2 2" xfId="15420" xr:uid="{00000000-0005-0000-0000-00003D3C0000}"/>
    <cellStyle name="Normal 2 3 2 5 3 3" xfId="15421" xr:uid="{00000000-0005-0000-0000-00003E3C0000}"/>
    <cellStyle name="Normal 2 3 2 5 4" xfId="15422" xr:uid="{00000000-0005-0000-0000-00003F3C0000}"/>
    <cellStyle name="Normal 2 3 2 5 4 2" xfId="15423" xr:uid="{00000000-0005-0000-0000-0000403C0000}"/>
    <cellStyle name="Normal 2 3 2 5 4 2 2" xfId="15424" xr:uid="{00000000-0005-0000-0000-0000413C0000}"/>
    <cellStyle name="Normal 2 3 2 5 4 3" xfId="15425" xr:uid="{00000000-0005-0000-0000-0000423C0000}"/>
    <cellStyle name="Normal 2 3 2 5 5" xfId="15426" xr:uid="{00000000-0005-0000-0000-0000433C0000}"/>
    <cellStyle name="Normal 2 3 2 5 5 2" xfId="15427" xr:uid="{00000000-0005-0000-0000-0000443C0000}"/>
    <cellStyle name="Normal 2 3 2 5 5 2 2" xfId="15428" xr:uid="{00000000-0005-0000-0000-0000453C0000}"/>
    <cellStyle name="Normal 2 3 2 5 5 3" xfId="15429" xr:uid="{00000000-0005-0000-0000-0000463C0000}"/>
    <cellStyle name="Normal 2 3 2 5 6" xfId="15430" xr:uid="{00000000-0005-0000-0000-0000473C0000}"/>
    <cellStyle name="Normal 2 3 2 5 6 2" xfId="15431" xr:uid="{00000000-0005-0000-0000-0000483C0000}"/>
    <cellStyle name="Normal 2 3 2 5 7" xfId="15432" xr:uid="{00000000-0005-0000-0000-0000493C0000}"/>
    <cellStyle name="Normal 2 3 2 5 7 2" xfId="15433" xr:uid="{00000000-0005-0000-0000-00004A3C0000}"/>
    <cellStyle name="Normal 2 3 2 5 8" xfId="15434" xr:uid="{00000000-0005-0000-0000-00004B3C0000}"/>
    <cellStyle name="Normal 2 3 2 6" xfId="15435" xr:uid="{00000000-0005-0000-0000-00004C3C0000}"/>
    <cellStyle name="Normal 2 3 2 6 2" xfId="15436" xr:uid="{00000000-0005-0000-0000-00004D3C0000}"/>
    <cellStyle name="Normal 2 3 2 6 2 2" xfId="15437" xr:uid="{00000000-0005-0000-0000-00004E3C0000}"/>
    <cellStyle name="Normal 2 3 2 6 2 2 2" xfId="15438" xr:uid="{00000000-0005-0000-0000-00004F3C0000}"/>
    <cellStyle name="Normal 2 3 2 6 2 3" xfId="15439" xr:uid="{00000000-0005-0000-0000-0000503C0000}"/>
    <cellStyle name="Normal 2 3 2 6 3" xfId="15440" xr:uid="{00000000-0005-0000-0000-0000513C0000}"/>
    <cellStyle name="Normal 2 3 2 6 3 2" xfId="15441" xr:uid="{00000000-0005-0000-0000-0000523C0000}"/>
    <cellStyle name="Normal 2 3 2 6 3 2 2" xfId="15442" xr:uid="{00000000-0005-0000-0000-0000533C0000}"/>
    <cellStyle name="Normal 2 3 2 6 3 3" xfId="15443" xr:uid="{00000000-0005-0000-0000-0000543C0000}"/>
    <cellStyle name="Normal 2 3 2 6 4" xfId="15444" xr:uid="{00000000-0005-0000-0000-0000553C0000}"/>
    <cellStyle name="Normal 2 3 2 6 4 2" xfId="15445" xr:uid="{00000000-0005-0000-0000-0000563C0000}"/>
    <cellStyle name="Normal 2 3 2 6 4 2 2" xfId="15446" xr:uid="{00000000-0005-0000-0000-0000573C0000}"/>
    <cellStyle name="Normal 2 3 2 6 4 3" xfId="15447" xr:uid="{00000000-0005-0000-0000-0000583C0000}"/>
    <cellStyle name="Normal 2 3 2 6 5" xfId="15448" xr:uid="{00000000-0005-0000-0000-0000593C0000}"/>
    <cellStyle name="Normal 2 3 2 6 5 2" xfId="15449" xr:uid="{00000000-0005-0000-0000-00005A3C0000}"/>
    <cellStyle name="Normal 2 3 2 6 6" xfId="15450" xr:uid="{00000000-0005-0000-0000-00005B3C0000}"/>
    <cellStyle name="Normal 2 3 2 6 6 2" xfId="15451" xr:uid="{00000000-0005-0000-0000-00005C3C0000}"/>
    <cellStyle name="Normal 2 3 2 6 7" xfId="15452" xr:uid="{00000000-0005-0000-0000-00005D3C0000}"/>
    <cellStyle name="Normal 2 3 2 7" xfId="15453" xr:uid="{00000000-0005-0000-0000-00005E3C0000}"/>
    <cellStyle name="Normal 2 3 2 7 2" xfId="15454" xr:uid="{00000000-0005-0000-0000-00005F3C0000}"/>
    <cellStyle name="Normal 2 3 2 7 2 2" xfId="15455" xr:uid="{00000000-0005-0000-0000-0000603C0000}"/>
    <cellStyle name="Normal 2 3 2 7 2 2 2" xfId="15456" xr:uid="{00000000-0005-0000-0000-0000613C0000}"/>
    <cellStyle name="Normal 2 3 2 7 2 3" xfId="15457" xr:uid="{00000000-0005-0000-0000-0000623C0000}"/>
    <cellStyle name="Normal 2 3 2 7 3" xfId="15458" xr:uid="{00000000-0005-0000-0000-0000633C0000}"/>
    <cellStyle name="Normal 2 3 2 7 3 2" xfId="15459" xr:uid="{00000000-0005-0000-0000-0000643C0000}"/>
    <cellStyle name="Normal 2 3 2 7 3 2 2" xfId="15460" xr:uid="{00000000-0005-0000-0000-0000653C0000}"/>
    <cellStyle name="Normal 2 3 2 7 3 3" xfId="15461" xr:uid="{00000000-0005-0000-0000-0000663C0000}"/>
    <cellStyle name="Normal 2 3 2 7 4" xfId="15462" xr:uid="{00000000-0005-0000-0000-0000673C0000}"/>
    <cellStyle name="Normal 2 3 2 7 4 2" xfId="15463" xr:uid="{00000000-0005-0000-0000-0000683C0000}"/>
    <cellStyle name="Normal 2 3 2 7 4 2 2" xfId="15464" xr:uid="{00000000-0005-0000-0000-0000693C0000}"/>
    <cellStyle name="Normal 2 3 2 7 4 3" xfId="15465" xr:uid="{00000000-0005-0000-0000-00006A3C0000}"/>
    <cellStyle name="Normal 2 3 2 7 5" xfId="15466" xr:uid="{00000000-0005-0000-0000-00006B3C0000}"/>
    <cellStyle name="Normal 2 3 2 7 5 2" xfId="15467" xr:uid="{00000000-0005-0000-0000-00006C3C0000}"/>
    <cellStyle name="Normal 2 3 2 7 6" xfId="15468" xr:uid="{00000000-0005-0000-0000-00006D3C0000}"/>
    <cellStyle name="Normal 2 3 2 7 6 2" xfId="15469" xr:uid="{00000000-0005-0000-0000-00006E3C0000}"/>
    <cellStyle name="Normal 2 3 2 7 7" xfId="15470" xr:uid="{00000000-0005-0000-0000-00006F3C0000}"/>
    <cellStyle name="Normal 2 3 2 8" xfId="15471" xr:uid="{00000000-0005-0000-0000-0000703C0000}"/>
    <cellStyle name="Normal 2 3 2 8 2" xfId="15472" xr:uid="{00000000-0005-0000-0000-0000713C0000}"/>
    <cellStyle name="Normal 2 3 2 8 2 2" xfId="15473" xr:uid="{00000000-0005-0000-0000-0000723C0000}"/>
    <cellStyle name="Normal 2 3 2 8 3" xfId="15474" xr:uid="{00000000-0005-0000-0000-0000733C0000}"/>
    <cellStyle name="Normal 2 3 2 9" xfId="15475" xr:uid="{00000000-0005-0000-0000-0000743C0000}"/>
    <cellStyle name="Normal 2 3 2 9 2" xfId="15476" xr:uid="{00000000-0005-0000-0000-0000753C0000}"/>
    <cellStyle name="Normal 2 3 2 9 2 2" xfId="15477" xr:uid="{00000000-0005-0000-0000-0000763C0000}"/>
    <cellStyle name="Normal 2 3 2 9 3" xfId="15478" xr:uid="{00000000-0005-0000-0000-0000773C0000}"/>
    <cellStyle name="Normal 2 3 2_Confidential Information" xfId="15479" xr:uid="{00000000-0005-0000-0000-0000783C0000}"/>
    <cellStyle name="Normal 2 3 3" xfId="15480" xr:uid="{00000000-0005-0000-0000-0000793C0000}"/>
    <cellStyle name="Normal 2 3 3 10" xfId="15481" xr:uid="{00000000-0005-0000-0000-00007A3C0000}"/>
    <cellStyle name="Normal 2 3 3 10 2" xfId="15482" xr:uid="{00000000-0005-0000-0000-00007B3C0000}"/>
    <cellStyle name="Normal 2 3 3 10 2 2" xfId="15483" xr:uid="{00000000-0005-0000-0000-00007C3C0000}"/>
    <cellStyle name="Normal 2 3 3 10 3" xfId="15484" xr:uid="{00000000-0005-0000-0000-00007D3C0000}"/>
    <cellStyle name="Normal 2 3 3 11" xfId="15485" xr:uid="{00000000-0005-0000-0000-00007E3C0000}"/>
    <cellStyle name="Normal 2 3 3 11 2" xfId="15486" xr:uid="{00000000-0005-0000-0000-00007F3C0000}"/>
    <cellStyle name="Normal 2 3 3 12" xfId="15487" xr:uid="{00000000-0005-0000-0000-0000803C0000}"/>
    <cellStyle name="Normal 2 3 3 12 2" xfId="15488" xr:uid="{00000000-0005-0000-0000-0000813C0000}"/>
    <cellStyle name="Normal 2 3 3 13" xfId="15489" xr:uid="{00000000-0005-0000-0000-0000823C0000}"/>
    <cellStyle name="Normal 2 3 3 2" xfId="15490" xr:uid="{00000000-0005-0000-0000-0000833C0000}"/>
    <cellStyle name="Normal 2 3 3 2 10" xfId="15491" xr:uid="{00000000-0005-0000-0000-0000843C0000}"/>
    <cellStyle name="Normal 2 3 3 2 10 2" xfId="15492" xr:uid="{00000000-0005-0000-0000-0000853C0000}"/>
    <cellStyle name="Normal 2 3 3 2 11" xfId="15493" xr:uid="{00000000-0005-0000-0000-0000863C0000}"/>
    <cellStyle name="Normal 2 3 3 2 2" xfId="15494" xr:uid="{00000000-0005-0000-0000-0000873C0000}"/>
    <cellStyle name="Normal 2 3 3 2 2 2" xfId="15495" xr:uid="{00000000-0005-0000-0000-0000883C0000}"/>
    <cellStyle name="Normal 2 3 3 2 2 2 2" xfId="15496" xr:uid="{00000000-0005-0000-0000-0000893C0000}"/>
    <cellStyle name="Normal 2 3 3 2 2 2 2 2" xfId="15497" xr:uid="{00000000-0005-0000-0000-00008A3C0000}"/>
    <cellStyle name="Normal 2 3 3 2 2 2 2 2 2" xfId="15498" xr:uid="{00000000-0005-0000-0000-00008B3C0000}"/>
    <cellStyle name="Normal 2 3 3 2 2 2 2 3" xfId="15499" xr:uid="{00000000-0005-0000-0000-00008C3C0000}"/>
    <cellStyle name="Normal 2 3 3 2 2 2 3" xfId="15500" xr:uid="{00000000-0005-0000-0000-00008D3C0000}"/>
    <cellStyle name="Normal 2 3 3 2 2 2 3 2" xfId="15501" xr:uid="{00000000-0005-0000-0000-00008E3C0000}"/>
    <cellStyle name="Normal 2 3 3 2 2 2 3 2 2" xfId="15502" xr:uid="{00000000-0005-0000-0000-00008F3C0000}"/>
    <cellStyle name="Normal 2 3 3 2 2 2 3 3" xfId="15503" xr:uid="{00000000-0005-0000-0000-0000903C0000}"/>
    <cellStyle name="Normal 2 3 3 2 2 2 4" xfId="15504" xr:uid="{00000000-0005-0000-0000-0000913C0000}"/>
    <cellStyle name="Normal 2 3 3 2 2 2 4 2" xfId="15505" xr:uid="{00000000-0005-0000-0000-0000923C0000}"/>
    <cellStyle name="Normal 2 3 3 2 2 2 4 2 2" xfId="15506" xr:uid="{00000000-0005-0000-0000-0000933C0000}"/>
    <cellStyle name="Normal 2 3 3 2 2 2 4 3" xfId="15507" xr:uid="{00000000-0005-0000-0000-0000943C0000}"/>
    <cellStyle name="Normal 2 3 3 2 2 2 5" xfId="15508" xr:uid="{00000000-0005-0000-0000-0000953C0000}"/>
    <cellStyle name="Normal 2 3 3 2 2 2 5 2" xfId="15509" xr:uid="{00000000-0005-0000-0000-0000963C0000}"/>
    <cellStyle name="Normal 2 3 3 2 2 2 6" xfId="15510" xr:uid="{00000000-0005-0000-0000-0000973C0000}"/>
    <cellStyle name="Normal 2 3 3 2 2 2 6 2" xfId="15511" xr:uid="{00000000-0005-0000-0000-0000983C0000}"/>
    <cellStyle name="Normal 2 3 3 2 2 2 7" xfId="15512" xr:uid="{00000000-0005-0000-0000-0000993C0000}"/>
    <cellStyle name="Normal 2 3 3 2 2 3" xfId="15513" xr:uid="{00000000-0005-0000-0000-00009A3C0000}"/>
    <cellStyle name="Normal 2 3 3 2 2 3 2" xfId="15514" xr:uid="{00000000-0005-0000-0000-00009B3C0000}"/>
    <cellStyle name="Normal 2 3 3 2 2 3 2 2" xfId="15515" xr:uid="{00000000-0005-0000-0000-00009C3C0000}"/>
    <cellStyle name="Normal 2 3 3 2 2 3 2 2 2" xfId="15516" xr:uid="{00000000-0005-0000-0000-00009D3C0000}"/>
    <cellStyle name="Normal 2 3 3 2 2 3 2 3" xfId="15517" xr:uid="{00000000-0005-0000-0000-00009E3C0000}"/>
    <cellStyle name="Normal 2 3 3 2 2 3 3" xfId="15518" xr:uid="{00000000-0005-0000-0000-00009F3C0000}"/>
    <cellStyle name="Normal 2 3 3 2 2 3 3 2" xfId="15519" xr:uid="{00000000-0005-0000-0000-0000A03C0000}"/>
    <cellStyle name="Normal 2 3 3 2 2 3 3 2 2" xfId="15520" xr:uid="{00000000-0005-0000-0000-0000A13C0000}"/>
    <cellStyle name="Normal 2 3 3 2 2 3 3 3" xfId="15521" xr:uid="{00000000-0005-0000-0000-0000A23C0000}"/>
    <cellStyle name="Normal 2 3 3 2 2 3 4" xfId="15522" xr:uid="{00000000-0005-0000-0000-0000A33C0000}"/>
    <cellStyle name="Normal 2 3 3 2 2 3 4 2" xfId="15523" xr:uid="{00000000-0005-0000-0000-0000A43C0000}"/>
    <cellStyle name="Normal 2 3 3 2 2 3 4 2 2" xfId="15524" xr:uid="{00000000-0005-0000-0000-0000A53C0000}"/>
    <cellStyle name="Normal 2 3 3 2 2 3 4 3" xfId="15525" xr:uid="{00000000-0005-0000-0000-0000A63C0000}"/>
    <cellStyle name="Normal 2 3 3 2 2 3 5" xfId="15526" xr:uid="{00000000-0005-0000-0000-0000A73C0000}"/>
    <cellStyle name="Normal 2 3 3 2 2 3 5 2" xfId="15527" xr:uid="{00000000-0005-0000-0000-0000A83C0000}"/>
    <cellStyle name="Normal 2 3 3 2 2 3 6" xfId="15528" xr:uid="{00000000-0005-0000-0000-0000A93C0000}"/>
    <cellStyle name="Normal 2 3 3 2 2 3 6 2" xfId="15529" xr:uid="{00000000-0005-0000-0000-0000AA3C0000}"/>
    <cellStyle name="Normal 2 3 3 2 2 3 7" xfId="15530" xr:uid="{00000000-0005-0000-0000-0000AB3C0000}"/>
    <cellStyle name="Normal 2 3 3 2 2 4" xfId="15531" xr:uid="{00000000-0005-0000-0000-0000AC3C0000}"/>
    <cellStyle name="Normal 2 3 3 2 2 4 2" xfId="15532" xr:uid="{00000000-0005-0000-0000-0000AD3C0000}"/>
    <cellStyle name="Normal 2 3 3 2 2 4 2 2" xfId="15533" xr:uid="{00000000-0005-0000-0000-0000AE3C0000}"/>
    <cellStyle name="Normal 2 3 3 2 2 4 3" xfId="15534" xr:uid="{00000000-0005-0000-0000-0000AF3C0000}"/>
    <cellStyle name="Normal 2 3 3 2 2 5" xfId="15535" xr:uid="{00000000-0005-0000-0000-0000B03C0000}"/>
    <cellStyle name="Normal 2 3 3 2 2 5 2" xfId="15536" xr:uid="{00000000-0005-0000-0000-0000B13C0000}"/>
    <cellStyle name="Normal 2 3 3 2 2 5 2 2" xfId="15537" xr:uid="{00000000-0005-0000-0000-0000B23C0000}"/>
    <cellStyle name="Normal 2 3 3 2 2 5 3" xfId="15538" xr:uid="{00000000-0005-0000-0000-0000B33C0000}"/>
    <cellStyle name="Normal 2 3 3 2 2 6" xfId="15539" xr:uid="{00000000-0005-0000-0000-0000B43C0000}"/>
    <cellStyle name="Normal 2 3 3 2 2 6 2" xfId="15540" xr:uid="{00000000-0005-0000-0000-0000B53C0000}"/>
    <cellStyle name="Normal 2 3 3 2 2 6 2 2" xfId="15541" xr:uid="{00000000-0005-0000-0000-0000B63C0000}"/>
    <cellStyle name="Normal 2 3 3 2 2 6 3" xfId="15542" xr:uid="{00000000-0005-0000-0000-0000B73C0000}"/>
    <cellStyle name="Normal 2 3 3 2 2 7" xfId="15543" xr:uid="{00000000-0005-0000-0000-0000B83C0000}"/>
    <cellStyle name="Normal 2 3 3 2 2 7 2" xfId="15544" xr:uid="{00000000-0005-0000-0000-0000B93C0000}"/>
    <cellStyle name="Normal 2 3 3 2 2 8" xfId="15545" xr:uid="{00000000-0005-0000-0000-0000BA3C0000}"/>
    <cellStyle name="Normal 2 3 3 2 2 8 2" xfId="15546" xr:uid="{00000000-0005-0000-0000-0000BB3C0000}"/>
    <cellStyle name="Normal 2 3 3 2 2 9" xfId="15547" xr:uid="{00000000-0005-0000-0000-0000BC3C0000}"/>
    <cellStyle name="Normal 2 3 3 2 3" xfId="15548" xr:uid="{00000000-0005-0000-0000-0000BD3C0000}"/>
    <cellStyle name="Normal 2 3 3 2 3 2" xfId="15549" xr:uid="{00000000-0005-0000-0000-0000BE3C0000}"/>
    <cellStyle name="Normal 2 3 3 2 3 2 2" xfId="15550" xr:uid="{00000000-0005-0000-0000-0000BF3C0000}"/>
    <cellStyle name="Normal 2 3 3 2 3 2 2 2" xfId="15551" xr:uid="{00000000-0005-0000-0000-0000C03C0000}"/>
    <cellStyle name="Normal 2 3 3 2 3 2 2 2 2" xfId="15552" xr:uid="{00000000-0005-0000-0000-0000C13C0000}"/>
    <cellStyle name="Normal 2 3 3 2 3 2 2 3" xfId="15553" xr:uid="{00000000-0005-0000-0000-0000C23C0000}"/>
    <cellStyle name="Normal 2 3 3 2 3 2 3" xfId="15554" xr:uid="{00000000-0005-0000-0000-0000C33C0000}"/>
    <cellStyle name="Normal 2 3 3 2 3 2 3 2" xfId="15555" xr:uid="{00000000-0005-0000-0000-0000C43C0000}"/>
    <cellStyle name="Normal 2 3 3 2 3 2 3 2 2" xfId="15556" xr:uid="{00000000-0005-0000-0000-0000C53C0000}"/>
    <cellStyle name="Normal 2 3 3 2 3 2 3 3" xfId="15557" xr:uid="{00000000-0005-0000-0000-0000C63C0000}"/>
    <cellStyle name="Normal 2 3 3 2 3 2 4" xfId="15558" xr:uid="{00000000-0005-0000-0000-0000C73C0000}"/>
    <cellStyle name="Normal 2 3 3 2 3 2 4 2" xfId="15559" xr:uid="{00000000-0005-0000-0000-0000C83C0000}"/>
    <cellStyle name="Normal 2 3 3 2 3 2 4 2 2" xfId="15560" xr:uid="{00000000-0005-0000-0000-0000C93C0000}"/>
    <cellStyle name="Normal 2 3 3 2 3 2 4 3" xfId="15561" xr:uid="{00000000-0005-0000-0000-0000CA3C0000}"/>
    <cellStyle name="Normal 2 3 3 2 3 2 5" xfId="15562" xr:uid="{00000000-0005-0000-0000-0000CB3C0000}"/>
    <cellStyle name="Normal 2 3 3 2 3 2 5 2" xfId="15563" xr:uid="{00000000-0005-0000-0000-0000CC3C0000}"/>
    <cellStyle name="Normal 2 3 3 2 3 2 6" xfId="15564" xr:uid="{00000000-0005-0000-0000-0000CD3C0000}"/>
    <cellStyle name="Normal 2 3 3 2 3 2 6 2" xfId="15565" xr:uid="{00000000-0005-0000-0000-0000CE3C0000}"/>
    <cellStyle name="Normal 2 3 3 2 3 2 7" xfId="15566" xr:uid="{00000000-0005-0000-0000-0000CF3C0000}"/>
    <cellStyle name="Normal 2 3 3 2 3 3" xfId="15567" xr:uid="{00000000-0005-0000-0000-0000D03C0000}"/>
    <cellStyle name="Normal 2 3 3 2 3 3 2" xfId="15568" xr:uid="{00000000-0005-0000-0000-0000D13C0000}"/>
    <cellStyle name="Normal 2 3 3 2 3 3 2 2" xfId="15569" xr:uid="{00000000-0005-0000-0000-0000D23C0000}"/>
    <cellStyle name="Normal 2 3 3 2 3 3 3" xfId="15570" xr:uid="{00000000-0005-0000-0000-0000D33C0000}"/>
    <cellStyle name="Normal 2 3 3 2 3 4" xfId="15571" xr:uid="{00000000-0005-0000-0000-0000D43C0000}"/>
    <cellStyle name="Normal 2 3 3 2 3 4 2" xfId="15572" xr:uid="{00000000-0005-0000-0000-0000D53C0000}"/>
    <cellStyle name="Normal 2 3 3 2 3 4 2 2" xfId="15573" xr:uid="{00000000-0005-0000-0000-0000D63C0000}"/>
    <cellStyle name="Normal 2 3 3 2 3 4 3" xfId="15574" xr:uid="{00000000-0005-0000-0000-0000D73C0000}"/>
    <cellStyle name="Normal 2 3 3 2 3 5" xfId="15575" xr:uid="{00000000-0005-0000-0000-0000D83C0000}"/>
    <cellStyle name="Normal 2 3 3 2 3 5 2" xfId="15576" xr:uid="{00000000-0005-0000-0000-0000D93C0000}"/>
    <cellStyle name="Normal 2 3 3 2 3 5 2 2" xfId="15577" xr:uid="{00000000-0005-0000-0000-0000DA3C0000}"/>
    <cellStyle name="Normal 2 3 3 2 3 5 3" xfId="15578" xr:uid="{00000000-0005-0000-0000-0000DB3C0000}"/>
    <cellStyle name="Normal 2 3 3 2 3 6" xfId="15579" xr:uid="{00000000-0005-0000-0000-0000DC3C0000}"/>
    <cellStyle name="Normal 2 3 3 2 3 6 2" xfId="15580" xr:uid="{00000000-0005-0000-0000-0000DD3C0000}"/>
    <cellStyle name="Normal 2 3 3 2 3 7" xfId="15581" xr:uid="{00000000-0005-0000-0000-0000DE3C0000}"/>
    <cellStyle name="Normal 2 3 3 2 3 7 2" xfId="15582" xr:uid="{00000000-0005-0000-0000-0000DF3C0000}"/>
    <cellStyle name="Normal 2 3 3 2 3 8" xfId="15583" xr:uid="{00000000-0005-0000-0000-0000E03C0000}"/>
    <cellStyle name="Normal 2 3 3 2 4" xfId="15584" xr:uid="{00000000-0005-0000-0000-0000E13C0000}"/>
    <cellStyle name="Normal 2 3 3 2 4 2" xfId="15585" xr:uid="{00000000-0005-0000-0000-0000E23C0000}"/>
    <cellStyle name="Normal 2 3 3 2 4 2 2" xfId="15586" xr:uid="{00000000-0005-0000-0000-0000E33C0000}"/>
    <cellStyle name="Normal 2 3 3 2 4 2 2 2" xfId="15587" xr:uid="{00000000-0005-0000-0000-0000E43C0000}"/>
    <cellStyle name="Normal 2 3 3 2 4 2 3" xfId="15588" xr:uid="{00000000-0005-0000-0000-0000E53C0000}"/>
    <cellStyle name="Normal 2 3 3 2 4 3" xfId="15589" xr:uid="{00000000-0005-0000-0000-0000E63C0000}"/>
    <cellStyle name="Normal 2 3 3 2 4 3 2" xfId="15590" xr:uid="{00000000-0005-0000-0000-0000E73C0000}"/>
    <cellStyle name="Normal 2 3 3 2 4 3 2 2" xfId="15591" xr:uid="{00000000-0005-0000-0000-0000E83C0000}"/>
    <cellStyle name="Normal 2 3 3 2 4 3 3" xfId="15592" xr:uid="{00000000-0005-0000-0000-0000E93C0000}"/>
    <cellStyle name="Normal 2 3 3 2 4 4" xfId="15593" xr:uid="{00000000-0005-0000-0000-0000EA3C0000}"/>
    <cellStyle name="Normal 2 3 3 2 4 4 2" xfId="15594" xr:uid="{00000000-0005-0000-0000-0000EB3C0000}"/>
    <cellStyle name="Normal 2 3 3 2 4 4 2 2" xfId="15595" xr:uid="{00000000-0005-0000-0000-0000EC3C0000}"/>
    <cellStyle name="Normal 2 3 3 2 4 4 3" xfId="15596" xr:uid="{00000000-0005-0000-0000-0000ED3C0000}"/>
    <cellStyle name="Normal 2 3 3 2 4 5" xfId="15597" xr:uid="{00000000-0005-0000-0000-0000EE3C0000}"/>
    <cellStyle name="Normal 2 3 3 2 4 5 2" xfId="15598" xr:uid="{00000000-0005-0000-0000-0000EF3C0000}"/>
    <cellStyle name="Normal 2 3 3 2 4 6" xfId="15599" xr:uid="{00000000-0005-0000-0000-0000F03C0000}"/>
    <cellStyle name="Normal 2 3 3 2 4 6 2" xfId="15600" xr:uid="{00000000-0005-0000-0000-0000F13C0000}"/>
    <cellStyle name="Normal 2 3 3 2 4 7" xfId="15601" xr:uid="{00000000-0005-0000-0000-0000F23C0000}"/>
    <cellStyle name="Normal 2 3 3 2 5" xfId="15602" xr:uid="{00000000-0005-0000-0000-0000F33C0000}"/>
    <cellStyle name="Normal 2 3 3 2 5 2" xfId="15603" xr:uid="{00000000-0005-0000-0000-0000F43C0000}"/>
    <cellStyle name="Normal 2 3 3 2 5 2 2" xfId="15604" xr:uid="{00000000-0005-0000-0000-0000F53C0000}"/>
    <cellStyle name="Normal 2 3 3 2 5 2 2 2" xfId="15605" xr:uid="{00000000-0005-0000-0000-0000F63C0000}"/>
    <cellStyle name="Normal 2 3 3 2 5 2 3" xfId="15606" xr:uid="{00000000-0005-0000-0000-0000F73C0000}"/>
    <cellStyle name="Normal 2 3 3 2 5 3" xfId="15607" xr:uid="{00000000-0005-0000-0000-0000F83C0000}"/>
    <cellStyle name="Normal 2 3 3 2 5 3 2" xfId="15608" xr:uid="{00000000-0005-0000-0000-0000F93C0000}"/>
    <cellStyle name="Normal 2 3 3 2 5 3 2 2" xfId="15609" xr:uid="{00000000-0005-0000-0000-0000FA3C0000}"/>
    <cellStyle name="Normal 2 3 3 2 5 3 3" xfId="15610" xr:uid="{00000000-0005-0000-0000-0000FB3C0000}"/>
    <cellStyle name="Normal 2 3 3 2 5 4" xfId="15611" xr:uid="{00000000-0005-0000-0000-0000FC3C0000}"/>
    <cellStyle name="Normal 2 3 3 2 5 4 2" xfId="15612" xr:uid="{00000000-0005-0000-0000-0000FD3C0000}"/>
    <cellStyle name="Normal 2 3 3 2 5 4 2 2" xfId="15613" xr:uid="{00000000-0005-0000-0000-0000FE3C0000}"/>
    <cellStyle name="Normal 2 3 3 2 5 4 3" xfId="15614" xr:uid="{00000000-0005-0000-0000-0000FF3C0000}"/>
    <cellStyle name="Normal 2 3 3 2 5 5" xfId="15615" xr:uid="{00000000-0005-0000-0000-0000003D0000}"/>
    <cellStyle name="Normal 2 3 3 2 5 5 2" xfId="15616" xr:uid="{00000000-0005-0000-0000-0000013D0000}"/>
    <cellStyle name="Normal 2 3 3 2 5 6" xfId="15617" xr:uid="{00000000-0005-0000-0000-0000023D0000}"/>
    <cellStyle name="Normal 2 3 3 2 5 6 2" xfId="15618" xr:uid="{00000000-0005-0000-0000-0000033D0000}"/>
    <cellStyle name="Normal 2 3 3 2 5 7" xfId="15619" xr:uid="{00000000-0005-0000-0000-0000043D0000}"/>
    <cellStyle name="Normal 2 3 3 2 6" xfId="15620" xr:uid="{00000000-0005-0000-0000-0000053D0000}"/>
    <cellStyle name="Normal 2 3 3 2 6 2" xfId="15621" xr:uid="{00000000-0005-0000-0000-0000063D0000}"/>
    <cellStyle name="Normal 2 3 3 2 6 2 2" xfId="15622" xr:uid="{00000000-0005-0000-0000-0000073D0000}"/>
    <cellStyle name="Normal 2 3 3 2 6 3" xfId="15623" xr:uid="{00000000-0005-0000-0000-0000083D0000}"/>
    <cellStyle name="Normal 2 3 3 2 7" xfId="15624" xr:uid="{00000000-0005-0000-0000-0000093D0000}"/>
    <cellStyle name="Normal 2 3 3 2 7 2" xfId="15625" xr:uid="{00000000-0005-0000-0000-00000A3D0000}"/>
    <cellStyle name="Normal 2 3 3 2 7 2 2" xfId="15626" xr:uid="{00000000-0005-0000-0000-00000B3D0000}"/>
    <cellStyle name="Normal 2 3 3 2 7 3" xfId="15627" xr:uid="{00000000-0005-0000-0000-00000C3D0000}"/>
    <cellStyle name="Normal 2 3 3 2 8" xfId="15628" xr:uid="{00000000-0005-0000-0000-00000D3D0000}"/>
    <cellStyle name="Normal 2 3 3 2 8 2" xfId="15629" xr:uid="{00000000-0005-0000-0000-00000E3D0000}"/>
    <cellStyle name="Normal 2 3 3 2 8 2 2" xfId="15630" xr:uid="{00000000-0005-0000-0000-00000F3D0000}"/>
    <cellStyle name="Normal 2 3 3 2 8 3" xfId="15631" xr:uid="{00000000-0005-0000-0000-0000103D0000}"/>
    <cellStyle name="Normal 2 3 3 2 9" xfId="15632" xr:uid="{00000000-0005-0000-0000-0000113D0000}"/>
    <cellStyle name="Normal 2 3 3 2 9 2" xfId="15633" xr:uid="{00000000-0005-0000-0000-0000123D0000}"/>
    <cellStyle name="Normal 2 3 3 3" xfId="15634" xr:uid="{00000000-0005-0000-0000-0000133D0000}"/>
    <cellStyle name="Normal 2 3 3 3 10" xfId="15635" xr:uid="{00000000-0005-0000-0000-0000143D0000}"/>
    <cellStyle name="Normal 2 3 3 3 10 2" xfId="15636" xr:uid="{00000000-0005-0000-0000-0000153D0000}"/>
    <cellStyle name="Normal 2 3 3 3 11" xfId="15637" xr:uid="{00000000-0005-0000-0000-0000163D0000}"/>
    <cellStyle name="Normal 2 3 3 3 2" xfId="15638" xr:uid="{00000000-0005-0000-0000-0000173D0000}"/>
    <cellStyle name="Normal 2 3 3 3 2 2" xfId="15639" xr:uid="{00000000-0005-0000-0000-0000183D0000}"/>
    <cellStyle name="Normal 2 3 3 3 2 2 2" xfId="15640" xr:uid="{00000000-0005-0000-0000-0000193D0000}"/>
    <cellStyle name="Normal 2 3 3 3 2 2 2 2" xfId="15641" xr:uid="{00000000-0005-0000-0000-00001A3D0000}"/>
    <cellStyle name="Normal 2 3 3 3 2 2 2 2 2" xfId="15642" xr:uid="{00000000-0005-0000-0000-00001B3D0000}"/>
    <cellStyle name="Normal 2 3 3 3 2 2 2 3" xfId="15643" xr:uid="{00000000-0005-0000-0000-00001C3D0000}"/>
    <cellStyle name="Normal 2 3 3 3 2 2 3" xfId="15644" xr:uid="{00000000-0005-0000-0000-00001D3D0000}"/>
    <cellStyle name="Normal 2 3 3 3 2 2 3 2" xfId="15645" xr:uid="{00000000-0005-0000-0000-00001E3D0000}"/>
    <cellStyle name="Normal 2 3 3 3 2 2 3 2 2" xfId="15646" xr:uid="{00000000-0005-0000-0000-00001F3D0000}"/>
    <cellStyle name="Normal 2 3 3 3 2 2 3 3" xfId="15647" xr:uid="{00000000-0005-0000-0000-0000203D0000}"/>
    <cellStyle name="Normal 2 3 3 3 2 2 4" xfId="15648" xr:uid="{00000000-0005-0000-0000-0000213D0000}"/>
    <cellStyle name="Normal 2 3 3 3 2 2 4 2" xfId="15649" xr:uid="{00000000-0005-0000-0000-0000223D0000}"/>
    <cellStyle name="Normal 2 3 3 3 2 2 4 2 2" xfId="15650" xr:uid="{00000000-0005-0000-0000-0000233D0000}"/>
    <cellStyle name="Normal 2 3 3 3 2 2 4 3" xfId="15651" xr:uid="{00000000-0005-0000-0000-0000243D0000}"/>
    <cellStyle name="Normal 2 3 3 3 2 2 5" xfId="15652" xr:uid="{00000000-0005-0000-0000-0000253D0000}"/>
    <cellStyle name="Normal 2 3 3 3 2 2 5 2" xfId="15653" xr:uid="{00000000-0005-0000-0000-0000263D0000}"/>
    <cellStyle name="Normal 2 3 3 3 2 2 6" xfId="15654" xr:uid="{00000000-0005-0000-0000-0000273D0000}"/>
    <cellStyle name="Normal 2 3 3 3 2 2 6 2" xfId="15655" xr:uid="{00000000-0005-0000-0000-0000283D0000}"/>
    <cellStyle name="Normal 2 3 3 3 2 2 7" xfId="15656" xr:uid="{00000000-0005-0000-0000-0000293D0000}"/>
    <cellStyle name="Normal 2 3 3 3 2 3" xfId="15657" xr:uid="{00000000-0005-0000-0000-00002A3D0000}"/>
    <cellStyle name="Normal 2 3 3 3 2 3 2" xfId="15658" xr:uid="{00000000-0005-0000-0000-00002B3D0000}"/>
    <cellStyle name="Normal 2 3 3 3 2 3 2 2" xfId="15659" xr:uid="{00000000-0005-0000-0000-00002C3D0000}"/>
    <cellStyle name="Normal 2 3 3 3 2 3 2 2 2" xfId="15660" xr:uid="{00000000-0005-0000-0000-00002D3D0000}"/>
    <cellStyle name="Normal 2 3 3 3 2 3 2 3" xfId="15661" xr:uid="{00000000-0005-0000-0000-00002E3D0000}"/>
    <cellStyle name="Normal 2 3 3 3 2 3 3" xfId="15662" xr:uid="{00000000-0005-0000-0000-00002F3D0000}"/>
    <cellStyle name="Normal 2 3 3 3 2 3 3 2" xfId="15663" xr:uid="{00000000-0005-0000-0000-0000303D0000}"/>
    <cellStyle name="Normal 2 3 3 3 2 3 3 2 2" xfId="15664" xr:uid="{00000000-0005-0000-0000-0000313D0000}"/>
    <cellStyle name="Normal 2 3 3 3 2 3 3 3" xfId="15665" xr:uid="{00000000-0005-0000-0000-0000323D0000}"/>
    <cellStyle name="Normal 2 3 3 3 2 3 4" xfId="15666" xr:uid="{00000000-0005-0000-0000-0000333D0000}"/>
    <cellStyle name="Normal 2 3 3 3 2 3 4 2" xfId="15667" xr:uid="{00000000-0005-0000-0000-0000343D0000}"/>
    <cellStyle name="Normal 2 3 3 3 2 3 4 2 2" xfId="15668" xr:uid="{00000000-0005-0000-0000-0000353D0000}"/>
    <cellStyle name="Normal 2 3 3 3 2 3 4 3" xfId="15669" xr:uid="{00000000-0005-0000-0000-0000363D0000}"/>
    <cellStyle name="Normal 2 3 3 3 2 3 5" xfId="15670" xr:uid="{00000000-0005-0000-0000-0000373D0000}"/>
    <cellStyle name="Normal 2 3 3 3 2 3 5 2" xfId="15671" xr:uid="{00000000-0005-0000-0000-0000383D0000}"/>
    <cellStyle name="Normal 2 3 3 3 2 3 6" xfId="15672" xr:uid="{00000000-0005-0000-0000-0000393D0000}"/>
    <cellStyle name="Normal 2 3 3 3 2 3 6 2" xfId="15673" xr:uid="{00000000-0005-0000-0000-00003A3D0000}"/>
    <cellStyle name="Normal 2 3 3 3 2 3 7" xfId="15674" xr:uid="{00000000-0005-0000-0000-00003B3D0000}"/>
    <cellStyle name="Normal 2 3 3 3 2 4" xfId="15675" xr:uid="{00000000-0005-0000-0000-00003C3D0000}"/>
    <cellStyle name="Normal 2 3 3 3 2 4 2" xfId="15676" xr:uid="{00000000-0005-0000-0000-00003D3D0000}"/>
    <cellStyle name="Normal 2 3 3 3 2 4 2 2" xfId="15677" xr:uid="{00000000-0005-0000-0000-00003E3D0000}"/>
    <cellStyle name="Normal 2 3 3 3 2 4 3" xfId="15678" xr:uid="{00000000-0005-0000-0000-00003F3D0000}"/>
    <cellStyle name="Normal 2 3 3 3 2 5" xfId="15679" xr:uid="{00000000-0005-0000-0000-0000403D0000}"/>
    <cellStyle name="Normal 2 3 3 3 2 5 2" xfId="15680" xr:uid="{00000000-0005-0000-0000-0000413D0000}"/>
    <cellStyle name="Normal 2 3 3 3 2 5 2 2" xfId="15681" xr:uid="{00000000-0005-0000-0000-0000423D0000}"/>
    <cellStyle name="Normal 2 3 3 3 2 5 3" xfId="15682" xr:uid="{00000000-0005-0000-0000-0000433D0000}"/>
    <cellStyle name="Normal 2 3 3 3 2 6" xfId="15683" xr:uid="{00000000-0005-0000-0000-0000443D0000}"/>
    <cellStyle name="Normal 2 3 3 3 2 6 2" xfId="15684" xr:uid="{00000000-0005-0000-0000-0000453D0000}"/>
    <cellStyle name="Normal 2 3 3 3 2 6 2 2" xfId="15685" xr:uid="{00000000-0005-0000-0000-0000463D0000}"/>
    <cellStyle name="Normal 2 3 3 3 2 6 3" xfId="15686" xr:uid="{00000000-0005-0000-0000-0000473D0000}"/>
    <cellStyle name="Normal 2 3 3 3 2 7" xfId="15687" xr:uid="{00000000-0005-0000-0000-0000483D0000}"/>
    <cellStyle name="Normal 2 3 3 3 2 7 2" xfId="15688" xr:uid="{00000000-0005-0000-0000-0000493D0000}"/>
    <cellStyle name="Normal 2 3 3 3 2 8" xfId="15689" xr:uid="{00000000-0005-0000-0000-00004A3D0000}"/>
    <cellStyle name="Normal 2 3 3 3 2 8 2" xfId="15690" xr:uid="{00000000-0005-0000-0000-00004B3D0000}"/>
    <cellStyle name="Normal 2 3 3 3 2 9" xfId="15691" xr:uid="{00000000-0005-0000-0000-00004C3D0000}"/>
    <cellStyle name="Normal 2 3 3 3 3" xfId="15692" xr:uid="{00000000-0005-0000-0000-00004D3D0000}"/>
    <cellStyle name="Normal 2 3 3 3 3 2" xfId="15693" xr:uid="{00000000-0005-0000-0000-00004E3D0000}"/>
    <cellStyle name="Normal 2 3 3 3 3 2 2" xfId="15694" xr:uid="{00000000-0005-0000-0000-00004F3D0000}"/>
    <cellStyle name="Normal 2 3 3 3 3 2 2 2" xfId="15695" xr:uid="{00000000-0005-0000-0000-0000503D0000}"/>
    <cellStyle name="Normal 2 3 3 3 3 2 2 2 2" xfId="15696" xr:uid="{00000000-0005-0000-0000-0000513D0000}"/>
    <cellStyle name="Normal 2 3 3 3 3 2 2 3" xfId="15697" xr:uid="{00000000-0005-0000-0000-0000523D0000}"/>
    <cellStyle name="Normal 2 3 3 3 3 2 3" xfId="15698" xr:uid="{00000000-0005-0000-0000-0000533D0000}"/>
    <cellStyle name="Normal 2 3 3 3 3 2 3 2" xfId="15699" xr:uid="{00000000-0005-0000-0000-0000543D0000}"/>
    <cellStyle name="Normal 2 3 3 3 3 2 3 2 2" xfId="15700" xr:uid="{00000000-0005-0000-0000-0000553D0000}"/>
    <cellStyle name="Normal 2 3 3 3 3 2 3 3" xfId="15701" xr:uid="{00000000-0005-0000-0000-0000563D0000}"/>
    <cellStyle name="Normal 2 3 3 3 3 2 4" xfId="15702" xr:uid="{00000000-0005-0000-0000-0000573D0000}"/>
    <cellStyle name="Normal 2 3 3 3 3 2 4 2" xfId="15703" xr:uid="{00000000-0005-0000-0000-0000583D0000}"/>
    <cellStyle name="Normal 2 3 3 3 3 2 4 2 2" xfId="15704" xr:uid="{00000000-0005-0000-0000-0000593D0000}"/>
    <cellStyle name="Normal 2 3 3 3 3 2 4 3" xfId="15705" xr:uid="{00000000-0005-0000-0000-00005A3D0000}"/>
    <cellStyle name="Normal 2 3 3 3 3 2 5" xfId="15706" xr:uid="{00000000-0005-0000-0000-00005B3D0000}"/>
    <cellStyle name="Normal 2 3 3 3 3 2 5 2" xfId="15707" xr:uid="{00000000-0005-0000-0000-00005C3D0000}"/>
    <cellStyle name="Normal 2 3 3 3 3 2 6" xfId="15708" xr:uid="{00000000-0005-0000-0000-00005D3D0000}"/>
    <cellStyle name="Normal 2 3 3 3 3 2 6 2" xfId="15709" xr:uid="{00000000-0005-0000-0000-00005E3D0000}"/>
    <cellStyle name="Normal 2 3 3 3 3 2 7" xfId="15710" xr:uid="{00000000-0005-0000-0000-00005F3D0000}"/>
    <cellStyle name="Normal 2 3 3 3 3 3" xfId="15711" xr:uid="{00000000-0005-0000-0000-0000603D0000}"/>
    <cellStyle name="Normal 2 3 3 3 3 3 2" xfId="15712" xr:uid="{00000000-0005-0000-0000-0000613D0000}"/>
    <cellStyle name="Normal 2 3 3 3 3 3 2 2" xfId="15713" xr:uid="{00000000-0005-0000-0000-0000623D0000}"/>
    <cellStyle name="Normal 2 3 3 3 3 3 3" xfId="15714" xr:uid="{00000000-0005-0000-0000-0000633D0000}"/>
    <cellStyle name="Normal 2 3 3 3 3 4" xfId="15715" xr:uid="{00000000-0005-0000-0000-0000643D0000}"/>
    <cellStyle name="Normal 2 3 3 3 3 4 2" xfId="15716" xr:uid="{00000000-0005-0000-0000-0000653D0000}"/>
    <cellStyle name="Normal 2 3 3 3 3 4 2 2" xfId="15717" xr:uid="{00000000-0005-0000-0000-0000663D0000}"/>
    <cellStyle name="Normal 2 3 3 3 3 4 3" xfId="15718" xr:uid="{00000000-0005-0000-0000-0000673D0000}"/>
    <cellStyle name="Normal 2 3 3 3 3 5" xfId="15719" xr:uid="{00000000-0005-0000-0000-0000683D0000}"/>
    <cellStyle name="Normal 2 3 3 3 3 5 2" xfId="15720" xr:uid="{00000000-0005-0000-0000-0000693D0000}"/>
    <cellStyle name="Normal 2 3 3 3 3 5 2 2" xfId="15721" xr:uid="{00000000-0005-0000-0000-00006A3D0000}"/>
    <cellStyle name="Normal 2 3 3 3 3 5 3" xfId="15722" xr:uid="{00000000-0005-0000-0000-00006B3D0000}"/>
    <cellStyle name="Normal 2 3 3 3 3 6" xfId="15723" xr:uid="{00000000-0005-0000-0000-00006C3D0000}"/>
    <cellStyle name="Normal 2 3 3 3 3 6 2" xfId="15724" xr:uid="{00000000-0005-0000-0000-00006D3D0000}"/>
    <cellStyle name="Normal 2 3 3 3 3 7" xfId="15725" xr:uid="{00000000-0005-0000-0000-00006E3D0000}"/>
    <cellStyle name="Normal 2 3 3 3 3 7 2" xfId="15726" xr:uid="{00000000-0005-0000-0000-00006F3D0000}"/>
    <cellStyle name="Normal 2 3 3 3 3 8" xfId="15727" xr:uid="{00000000-0005-0000-0000-0000703D0000}"/>
    <cellStyle name="Normal 2 3 3 3 4" xfId="15728" xr:uid="{00000000-0005-0000-0000-0000713D0000}"/>
    <cellStyle name="Normal 2 3 3 3 4 2" xfId="15729" xr:uid="{00000000-0005-0000-0000-0000723D0000}"/>
    <cellStyle name="Normal 2 3 3 3 4 2 2" xfId="15730" xr:uid="{00000000-0005-0000-0000-0000733D0000}"/>
    <cellStyle name="Normal 2 3 3 3 4 2 2 2" xfId="15731" xr:uid="{00000000-0005-0000-0000-0000743D0000}"/>
    <cellStyle name="Normal 2 3 3 3 4 2 3" xfId="15732" xr:uid="{00000000-0005-0000-0000-0000753D0000}"/>
    <cellStyle name="Normal 2 3 3 3 4 3" xfId="15733" xr:uid="{00000000-0005-0000-0000-0000763D0000}"/>
    <cellStyle name="Normal 2 3 3 3 4 3 2" xfId="15734" xr:uid="{00000000-0005-0000-0000-0000773D0000}"/>
    <cellStyle name="Normal 2 3 3 3 4 3 2 2" xfId="15735" xr:uid="{00000000-0005-0000-0000-0000783D0000}"/>
    <cellStyle name="Normal 2 3 3 3 4 3 3" xfId="15736" xr:uid="{00000000-0005-0000-0000-0000793D0000}"/>
    <cellStyle name="Normal 2 3 3 3 4 4" xfId="15737" xr:uid="{00000000-0005-0000-0000-00007A3D0000}"/>
    <cellStyle name="Normal 2 3 3 3 4 4 2" xfId="15738" xr:uid="{00000000-0005-0000-0000-00007B3D0000}"/>
    <cellStyle name="Normal 2 3 3 3 4 4 2 2" xfId="15739" xr:uid="{00000000-0005-0000-0000-00007C3D0000}"/>
    <cellStyle name="Normal 2 3 3 3 4 4 3" xfId="15740" xr:uid="{00000000-0005-0000-0000-00007D3D0000}"/>
    <cellStyle name="Normal 2 3 3 3 4 5" xfId="15741" xr:uid="{00000000-0005-0000-0000-00007E3D0000}"/>
    <cellStyle name="Normal 2 3 3 3 4 5 2" xfId="15742" xr:uid="{00000000-0005-0000-0000-00007F3D0000}"/>
    <cellStyle name="Normal 2 3 3 3 4 6" xfId="15743" xr:uid="{00000000-0005-0000-0000-0000803D0000}"/>
    <cellStyle name="Normal 2 3 3 3 4 6 2" xfId="15744" xr:uid="{00000000-0005-0000-0000-0000813D0000}"/>
    <cellStyle name="Normal 2 3 3 3 4 7" xfId="15745" xr:uid="{00000000-0005-0000-0000-0000823D0000}"/>
    <cellStyle name="Normal 2 3 3 3 5" xfId="15746" xr:uid="{00000000-0005-0000-0000-0000833D0000}"/>
    <cellStyle name="Normal 2 3 3 3 5 2" xfId="15747" xr:uid="{00000000-0005-0000-0000-0000843D0000}"/>
    <cellStyle name="Normal 2 3 3 3 5 2 2" xfId="15748" xr:uid="{00000000-0005-0000-0000-0000853D0000}"/>
    <cellStyle name="Normal 2 3 3 3 5 2 2 2" xfId="15749" xr:uid="{00000000-0005-0000-0000-0000863D0000}"/>
    <cellStyle name="Normal 2 3 3 3 5 2 3" xfId="15750" xr:uid="{00000000-0005-0000-0000-0000873D0000}"/>
    <cellStyle name="Normal 2 3 3 3 5 3" xfId="15751" xr:uid="{00000000-0005-0000-0000-0000883D0000}"/>
    <cellStyle name="Normal 2 3 3 3 5 3 2" xfId="15752" xr:uid="{00000000-0005-0000-0000-0000893D0000}"/>
    <cellStyle name="Normal 2 3 3 3 5 3 2 2" xfId="15753" xr:uid="{00000000-0005-0000-0000-00008A3D0000}"/>
    <cellStyle name="Normal 2 3 3 3 5 3 3" xfId="15754" xr:uid="{00000000-0005-0000-0000-00008B3D0000}"/>
    <cellStyle name="Normal 2 3 3 3 5 4" xfId="15755" xr:uid="{00000000-0005-0000-0000-00008C3D0000}"/>
    <cellStyle name="Normal 2 3 3 3 5 4 2" xfId="15756" xr:uid="{00000000-0005-0000-0000-00008D3D0000}"/>
    <cellStyle name="Normal 2 3 3 3 5 4 2 2" xfId="15757" xr:uid="{00000000-0005-0000-0000-00008E3D0000}"/>
    <cellStyle name="Normal 2 3 3 3 5 4 3" xfId="15758" xr:uid="{00000000-0005-0000-0000-00008F3D0000}"/>
    <cellStyle name="Normal 2 3 3 3 5 5" xfId="15759" xr:uid="{00000000-0005-0000-0000-0000903D0000}"/>
    <cellStyle name="Normal 2 3 3 3 5 5 2" xfId="15760" xr:uid="{00000000-0005-0000-0000-0000913D0000}"/>
    <cellStyle name="Normal 2 3 3 3 5 6" xfId="15761" xr:uid="{00000000-0005-0000-0000-0000923D0000}"/>
    <cellStyle name="Normal 2 3 3 3 5 6 2" xfId="15762" xr:uid="{00000000-0005-0000-0000-0000933D0000}"/>
    <cellStyle name="Normal 2 3 3 3 5 7" xfId="15763" xr:uid="{00000000-0005-0000-0000-0000943D0000}"/>
    <cellStyle name="Normal 2 3 3 3 6" xfId="15764" xr:uid="{00000000-0005-0000-0000-0000953D0000}"/>
    <cellStyle name="Normal 2 3 3 3 6 2" xfId="15765" xr:uid="{00000000-0005-0000-0000-0000963D0000}"/>
    <cellStyle name="Normal 2 3 3 3 6 2 2" xfId="15766" xr:uid="{00000000-0005-0000-0000-0000973D0000}"/>
    <cellStyle name="Normal 2 3 3 3 6 3" xfId="15767" xr:uid="{00000000-0005-0000-0000-0000983D0000}"/>
    <cellStyle name="Normal 2 3 3 3 7" xfId="15768" xr:uid="{00000000-0005-0000-0000-0000993D0000}"/>
    <cellStyle name="Normal 2 3 3 3 7 2" xfId="15769" xr:uid="{00000000-0005-0000-0000-00009A3D0000}"/>
    <cellStyle name="Normal 2 3 3 3 7 2 2" xfId="15770" xr:uid="{00000000-0005-0000-0000-00009B3D0000}"/>
    <cellStyle name="Normal 2 3 3 3 7 3" xfId="15771" xr:uid="{00000000-0005-0000-0000-00009C3D0000}"/>
    <cellStyle name="Normal 2 3 3 3 8" xfId="15772" xr:uid="{00000000-0005-0000-0000-00009D3D0000}"/>
    <cellStyle name="Normal 2 3 3 3 8 2" xfId="15773" xr:uid="{00000000-0005-0000-0000-00009E3D0000}"/>
    <cellStyle name="Normal 2 3 3 3 8 2 2" xfId="15774" xr:uid="{00000000-0005-0000-0000-00009F3D0000}"/>
    <cellStyle name="Normal 2 3 3 3 8 3" xfId="15775" xr:uid="{00000000-0005-0000-0000-0000A03D0000}"/>
    <cellStyle name="Normal 2 3 3 3 9" xfId="15776" xr:uid="{00000000-0005-0000-0000-0000A13D0000}"/>
    <cellStyle name="Normal 2 3 3 3 9 2" xfId="15777" xr:uid="{00000000-0005-0000-0000-0000A23D0000}"/>
    <cellStyle name="Normal 2 3 3 4" xfId="15778" xr:uid="{00000000-0005-0000-0000-0000A33D0000}"/>
    <cellStyle name="Normal 2 3 3 4 2" xfId="15779" xr:uid="{00000000-0005-0000-0000-0000A43D0000}"/>
    <cellStyle name="Normal 2 3 3 4 2 2" xfId="15780" xr:uid="{00000000-0005-0000-0000-0000A53D0000}"/>
    <cellStyle name="Normal 2 3 3 4 2 2 2" xfId="15781" xr:uid="{00000000-0005-0000-0000-0000A63D0000}"/>
    <cellStyle name="Normal 2 3 3 4 2 2 2 2" xfId="15782" xr:uid="{00000000-0005-0000-0000-0000A73D0000}"/>
    <cellStyle name="Normal 2 3 3 4 2 2 3" xfId="15783" xr:uid="{00000000-0005-0000-0000-0000A83D0000}"/>
    <cellStyle name="Normal 2 3 3 4 2 3" xfId="15784" xr:uid="{00000000-0005-0000-0000-0000A93D0000}"/>
    <cellStyle name="Normal 2 3 3 4 2 3 2" xfId="15785" xr:uid="{00000000-0005-0000-0000-0000AA3D0000}"/>
    <cellStyle name="Normal 2 3 3 4 2 3 2 2" xfId="15786" xr:uid="{00000000-0005-0000-0000-0000AB3D0000}"/>
    <cellStyle name="Normal 2 3 3 4 2 3 3" xfId="15787" xr:uid="{00000000-0005-0000-0000-0000AC3D0000}"/>
    <cellStyle name="Normal 2 3 3 4 2 4" xfId="15788" xr:uid="{00000000-0005-0000-0000-0000AD3D0000}"/>
    <cellStyle name="Normal 2 3 3 4 2 4 2" xfId="15789" xr:uid="{00000000-0005-0000-0000-0000AE3D0000}"/>
    <cellStyle name="Normal 2 3 3 4 2 4 2 2" xfId="15790" xr:uid="{00000000-0005-0000-0000-0000AF3D0000}"/>
    <cellStyle name="Normal 2 3 3 4 2 4 3" xfId="15791" xr:uid="{00000000-0005-0000-0000-0000B03D0000}"/>
    <cellStyle name="Normal 2 3 3 4 2 5" xfId="15792" xr:uid="{00000000-0005-0000-0000-0000B13D0000}"/>
    <cellStyle name="Normal 2 3 3 4 2 5 2" xfId="15793" xr:uid="{00000000-0005-0000-0000-0000B23D0000}"/>
    <cellStyle name="Normal 2 3 3 4 2 6" xfId="15794" xr:uid="{00000000-0005-0000-0000-0000B33D0000}"/>
    <cellStyle name="Normal 2 3 3 4 2 6 2" xfId="15795" xr:uid="{00000000-0005-0000-0000-0000B43D0000}"/>
    <cellStyle name="Normal 2 3 3 4 2 7" xfId="15796" xr:uid="{00000000-0005-0000-0000-0000B53D0000}"/>
    <cellStyle name="Normal 2 3 3 4 3" xfId="15797" xr:uid="{00000000-0005-0000-0000-0000B63D0000}"/>
    <cellStyle name="Normal 2 3 3 4 3 2" xfId="15798" xr:uid="{00000000-0005-0000-0000-0000B73D0000}"/>
    <cellStyle name="Normal 2 3 3 4 3 2 2" xfId="15799" xr:uid="{00000000-0005-0000-0000-0000B83D0000}"/>
    <cellStyle name="Normal 2 3 3 4 3 2 2 2" xfId="15800" xr:uid="{00000000-0005-0000-0000-0000B93D0000}"/>
    <cellStyle name="Normal 2 3 3 4 3 2 3" xfId="15801" xr:uid="{00000000-0005-0000-0000-0000BA3D0000}"/>
    <cellStyle name="Normal 2 3 3 4 3 3" xfId="15802" xr:uid="{00000000-0005-0000-0000-0000BB3D0000}"/>
    <cellStyle name="Normal 2 3 3 4 3 3 2" xfId="15803" xr:uid="{00000000-0005-0000-0000-0000BC3D0000}"/>
    <cellStyle name="Normal 2 3 3 4 3 3 2 2" xfId="15804" xr:uid="{00000000-0005-0000-0000-0000BD3D0000}"/>
    <cellStyle name="Normal 2 3 3 4 3 3 3" xfId="15805" xr:uid="{00000000-0005-0000-0000-0000BE3D0000}"/>
    <cellStyle name="Normal 2 3 3 4 3 4" xfId="15806" xr:uid="{00000000-0005-0000-0000-0000BF3D0000}"/>
    <cellStyle name="Normal 2 3 3 4 3 4 2" xfId="15807" xr:uid="{00000000-0005-0000-0000-0000C03D0000}"/>
    <cellStyle name="Normal 2 3 3 4 3 4 2 2" xfId="15808" xr:uid="{00000000-0005-0000-0000-0000C13D0000}"/>
    <cellStyle name="Normal 2 3 3 4 3 4 3" xfId="15809" xr:uid="{00000000-0005-0000-0000-0000C23D0000}"/>
    <cellStyle name="Normal 2 3 3 4 3 5" xfId="15810" xr:uid="{00000000-0005-0000-0000-0000C33D0000}"/>
    <cellStyle name="Normal 2 3 3 4 3 5 2" xfId="15811" xr:uid="{00000000-0005-0000-0000-0000C43D0000}"/>
    <cellStyle name="Normal 2 3 3 4 3 6" xfId="15812" xr:uid="{00000000-0005-0000-0000-0000C53D0000}"/>
    <cellStyle name="Normal 2 3 3 4 3 6 2" xfId="15813" xr:uid="{00000000-0005-0000-0000-0000C63D0000}"/>
    <cellStyle name="Normal 2 3 3 4 3 7" xfId="15814" xr:uid="{00000000-0005-0000-0000-0000C73D0000}"/>
    <cellStyle name="Normal 2 3 3 4 4" xfId="15815" xr:uid="{00000000-0005-0000-0000-0000C83D0000}"/>
    <cellStyle name="Normal 2 3 3 4 4 2" xfId="15816" xr:uid="{00000000-0005-0000-0000-0000C93D0000}"/>
    <cellStyle name="Normal 2 3 3 4 4 2 2" xfId="15817" xr:uid="{00000000-0005-0000-0000-0000CA3D0000}"/>
    <cellStyle name="Normal 2 3 3 4 4 3" xfId="15818" xr:uid="{00000000-0005-0000-0000-0000CB3D0000}"/>
    <cellStyle name="Normal 2 3 3 4 5" xfId="15819" xr:uid="{00000000-0005-0000-0000-0000CC3D0000}"/>
    <cellStyle name="Normal 2 3 3 4 5 2" xfId="15820" xr:uid="{00000000-0005-0000-0000-0000CD3D0000}"/>
    <cellStyle name="Normal 2 3 3 4 5 2 2" xfId="15821" xr:uid="{00000000-0005-0000-0000-0000CE3D0000}"/>
    <cellStyle name="Normal 2 3 3 4 5 3" xfId="15822" xr:uid="{00000000-0005-0000-0000-0000CF3D0000}"/>
    <cellStyle name="Normal 2 3 3 4 6" xfId="15823" xr:uid="{00000000-0005-0000-0000-0000D03D0000}"/>
    <cellStyle name="Normal 2 3 3 4 6 2" xfId="15824" xr:uid="{00000000-0005-0000-0000-0000D13D0000}"/>
    <cellStyle name="Normal 2 3 3 4 6 2 2" xfId="15825" xr:uid="{00000000-0005-0000-0000-0000D23D0000}"/>
    <cellStyle name="Normal 2 3 3 4 6 3" xfId="15826" xr:uid="{00000000-0005-0000-0000-0000D33D0000}"/>
    <cellStyle name="Normal 2 3 3 4 7" xfId="15827" xr:uid="{00000000-0005-0000-0000-0000D43D0000}"/>
    <cellStyle name="Normal 2 3 3 4 7 2" xfId="15828" xr:uid="{00000000-0005-0000-0000-0000D53D0000}"/>
    <cellStyle name="Normal 2 3 3 4 8" xfId="15829" xr:uid="{00000000-0005-0000-0000-0000D63D0000}"/>
    <cellStyle name="Normal 2 3 3 4 8 2" xfId="15830" xr:uid="{00000000-0005-0000-0000-0000D73D0000}"/>
    <cellStyle name="Normal 2 3 3 4 9" xfId="15831" xr:uid="{00000000-0005-0000-0000-0000D83D0000}"/>
    <cellStyle name="Normal 2 3 3 5" xfId="15832" xr:uid="{00000000-0005-0000-0000-0000D93D0000}"/>
    <cellStyle name="Normal 2 3 3 5 2" xfId="15833" xr:uid="{00000000-0005-0000-0000-0000DA3D0000}"/>
    <cellStyle name="Normal 2 3 3 5 2 2" xfId="15834" xr:uid="{00000000-0005-0000-0000-0000DB3D0000}"/>
    <cellStyle name="Normal 2 3 3 5 2 2 2" xfId="15835" xr:uid="{00000000-0005-0000-0000-0000DC3D0000}"/>
    <cellStyle name="Normal 2 3 3 5 2 2 2 2" xfId="15836" xr:uid="{00000000-0005-0000-0000-0000DD3D0000}"/>
    <cellStyle name="Normal 2 3 3 5 2 2 3" xfId="15837" xr:uid="{00000000-0005-0000-0000-0000DE3D0000}"/>
    <cellStyle name="Normal 2 3 3 5 2 3" xfId="15838" xr:uid="{00000000-0005-0000-0000-0000DF3D0000}"/>
    <cellStyle name="Normal 2 3 3 5 2 3 2" xfId="15839" xr:uid="{00000000-0005-0000-0000-0000E03D0000}"/>
    <cellStyle name="Normal 2 3 3 5 2 3 2 2" xfId="15840" xr:uid="{00000000-0005-0000-0000-0000E13D0000}"/>
    <cellStyle name="Normal 2 3 3 5 2 3 3" xfId="15841" xr:uid="{00000000-0005-0000-0000-0000E23D0000}"/>
    <cellStyle name="Normal 2 3 3 5 2 4" xfId="15842" xr:uid="{00000000-0005-0000-0000-0000E33D0000}"/>
    <cellStyle name="Normal 2 3 3 5 2 4 2" xfId="15843" xr:uid="{00000000-0005-0000-0000-0000E43D0000}"/>
    <cellStyle name="Normal 2 3 3 5 2 4 2 2" xfId="15844" xr:uid="{00000000-0005-0000-0000-0000E53D0000}"/>
    <cellStyle name="Normal 2 3 3 5 2 4 3" xfId="15845" xr:uid="{00000000-0005-0000-0000-0000E63D0000}"/>
    <cellStyle name="Normal 2 3 3 5 2 5" xfId="15846" xr:uid="{00000000-0005-0000-0000-0000E73D0000}"/>
    <cellStyle name="Normal 2 3 3 5 2 5 2" xfId="15847" xr:uid="{00000000-0005-0000-0000-0000E83D0000}"/>
    <cellStyle name="Normal 2 3 3 5 2 6" xfId="15848" xr:uid="{00000000-0005-0000-0000-0000E93D0000}"/>
    <cellStyle name="Normal 2 3 3 5 2 6 2" xfId="15849" xr:uid="{00000000-0005-0000-0000-0000EA3D0000}"/>
    <cellStyle name="Normal 2 3 3 5 2 7" xfId="15850" xr:uid="{00000000-0005-0000-0000-0000EB3D0000}"/>
    <cellStyle name="Normal 2 3 3 5 3" xfId="15851" xr:uid="{00000000-0005-0000-0000-0000EC3D0000}"/>
    <cellStyle name="Normal 2 3 3 5 3 2" xfId="15852" xr:uid="{00000000-0005-0000-0000-0000ED3D0000}"/>
    <cellStyle name="Normal 2 3 3 5 3 2 2" xfId="15853" xr:uid="{00000000-0005-0000-0000-0000EE3D0000}"/>
    <cellStyle name="Normal 2 3 3 5 3 3" xfId="15854" xr:uid="{00000000-0005-0000-0000-0000EF3D0000}"/>
    <cellStyle name="Normal 2 3 3 5 4" xfId="15855" xr:uid="{00000000-0005-0000-0000-0000F03D0000}"/>
    <cellStyle name="Normal 2 3 3 5 4 2" xfId="15856" xr:uid="{00000000-0005-0000-0000-0000F13D0000}"/>
    <cellStyle name="Normal 2 3 3 5 4 2 2" xfId="15857" xr:uid="{00000000-0005-0000-0000-0000F23D0000}"/>
    <cellStyle name="Normal 2 3 3 5 4 3" xfId="15858" xr:uid="{00000000-0005-0000-0000-0000F33D0000}"/>
    <cellStyle name="Normal 2 3 3 5 5" xfId="15859" xr:uid="{00000000-0005-0000-0000-0000F43D0000}"/>
    <cellStyle name="Normal 2 3 3 5 5 2" xfId="15860" xr:uid="{00000000-0005-0000-0000-0000F53D0000}"/>
    <cellStyle name="Normal 2 3 3 5 5 2 2" xfId="15861" xr:uid="{00000000-0005-0000-0000-0000F63D0000}"/>
    <cellStyle name="Normal 2 3 3 5 5 3" xfId="15862" xr:uid="{00000000-0005-0000-0000-0000F73D0000}"/>
    <cellStyle name="Normal 2 3 3 5 6" xfId="15863" xr:uid="{00000000-0005-0000-0000-0000F83D0000}"/>
    <cellStyle name="Normal 2 3 3 5 6 2" xfId="15864" xr:uid="{00000000-0005-0000-0000-0000F93D0000}"/>
    <cellStyle name="Normal 2 3 3 5 7" xfId="15865" xr:uid="{00000000-0005-0000-0000-0000FA3D0000}"/>
    <cellStyle name="Normal 2 3 3 5 7 2" xfId="15866" xr:uid="{00000000-0005-0000-0000-0000FB3D0000}"/>
    <cellStyle name="Normal 2 3 3 5 8" xfId="15867" xr:uid="{00000000-0005-0000-0000-0000FC3D0000}"/>
    <cellStyle name="Normal 2 3 3 6" xfId="15868" xr:uid="{00000000-0005-0000-0000-0000FD3D0000}"/>
    <cellStyle name="Normal 2 3 3 6 2" xfId="15869" xr:uid="{00000000-0005-0000-0000-0000FE3D0000}"/>
    <cellStyle name="Normal 2 3 3 6 2 2" xfId="15870" xr:uid="{00000000-0005-0000-0000-0000FF3D0000}"/>
    <cellStyle name="Normal 2 3 3 6 2 2 2" xfId="15871" xr:uid="{00000000-0005-0000-0000-0000003E0000}"/>
    <cellStyle name="Normal 2 3 3 6 2 3" xfId="15872" xr:uid="{00000000-0005-0000-0000-0000013E0000}"/>
    <cellStyle name="Normal 2 3 3 6 3" xfId="15873" xr:uid="{00000000-0005-0000-0000-0000023E0000}"/>
    <cellStyle name="Normal 2 3 3 6 3 2" xfId="15874" xr:uid="{00000000-0005-0000-0000-0000033E0000}"/>
    <cellStyle name="Normal 2 3 3 6 3 2 2" xfId="15875" xr:uid="{00000000-0005-0000-0000-0000043E0000}"/>
    <cellStyle name="Normal 2 3 3 6 3 3" xfId="15876" xr:uid="{00000000-0005-0000-0000-0000053E0000}"/>
    <cellStyle name="Normal 2 3 3 6 4" xfId="15877" xr:uid="{00000000-0005-0000-0000-0000063E0000}"/>
    <cellStyle name="Normal 2 3 3 6 4 2" xfId="15878" xr:uid="{00000000-0005-0000-0000-0000073E0000}"/>
    <cellStyle name="Normal 2 3 3 6 4 2 2" xfId="15879" xr:uid="{00000000-0005-0000-0000-0000083E0000}"/>
    <cellStyle name="Normal 2 3 3 6 4 3" xfId="15880" xr:uid="{00000000-0005-0000-0000-0000093E0000}"/>
    <cellStyle name="Normal 2 3 3 6 5" xfId="15881" xr:uid="{00000000-0005-0000-0000-00000A3E0000}"/>
    <cellStyle name="Normal 2 3 3 6 5 2" xfId="15882" xr:uid="{00000000-0005-0000-0000-00000B3E0000}"/>
    <cellStyle name="Normal 2 3 3 6 6" xfId="15883" xr:uid="{00000000-0005-0000-0000-00000C3E0000}"/>
    <cellStyle name="Normal 2 3 3 6 6 2" xfId="15884" xr:uid="{00000000-0005-0000-0000-00000D3E0000}"/>
    <cellStyle name="Normal 2 3 3 6 7" xfId="15885" xr:uid="{00000000-0005-0000-0000-00000E3E0000}"/>
    <cellStyle name="Normal 2 3 3 7" xfId="15886" xr:uid="{00000000-0005-0000-0000-00000F3E0000}"/>
    <cellStyle name="Normal 2 3 3 7 2" xfId="15887" xr:uid="{00000000-0005-0000-0000-0000103E0000}"/>
    <cellStyle name="Normal 2 3 3 7 2 2" xfId="15888" xr:uid="{00000000-0005-0000-0000-0000113E0000}"/>
    <cellStyle name="Normal 2 3 3 7 2 2 2" xfId="15889" xr:uid="{00000000-0005-0000-0000-0000123E0000}"/>
    <cellStyle name="Normal 2 3 3 7 2 3" xfId="15890" xr:uid="{00000000-0005-0000-0000-0000133E0000}"/>
    <cellStyle name="Normal 2 3 3 7 3" xfId="15891" xr:uid="{00000000-0005-0000-0000-0000143E0000}"/>
    <cellStyle name="Normal 2 3 3 7 3 2" xfId="15892" xr:uid="{00000000-0005-0000-0000-0000153E0000}"/>
    <cellStyle name="Normal 2 3 3 7 3 2 2" xfId="15893" xr:uid="{00000000-0005-0000-0000-0000163E0000}"/>
    <cellStyle name="Normal 2 3 3 7 3 3" xfId="15894" xr:uid="{00000000-0005-0000-0000-0000173E0000}"/>
    <cellStyle name="Normal 2 3 3 7 4" xfId="15895" xr:uid="{00000000-0005-0000-0000-0000183E0000}"/>
    <cellStyle name="Normal 2 3 3 7 4 2" xfId="15896" xr:uid="{00000000-0005-0000-0000-0000193E0000}"/>
    <cellStyle name="Normal 2 3 3 7 4 2 2" xfId="15897" xr:uid="{00000000-0005-0000-0000-00001A3E0000}"/>
    <cellStyle name="Normal 2 3 3 7 4 3" xfId="15898" xr:uid="{00000000-0005-0000-0000-00001B3E0000}"/>
    <cellStyle name="Normal 2 3 3 7 5" xfId="15899" xr:uid="{00000000-0005-0000-0000-00001C3E0000}"/>
    <cellStyle name="Normal 2 3 3 7 5 2" xfId="15900" xr:uid="{00000000-0005-0000-0000-00001D3E0000}"/>
    <cellStyle name="Normal 2 3 3 7 6" xfId="15901" xr:uid="{00000000-0005-0000-0000-00001E3E0000}"/>
    <cellStyle name="Normal 2 3 3 7 6 2" xfId="15902" xr:uid="{00000000-0005-0000-0000-00001F3E0000}"/>
    <cellStyle name="Normal 2 3 3 7 7" xfId="15903" xr:uid="{00000000-0005-0000-0000-0000203E0000}"/>
    <cellStyle name="Normal 2 3 3 8" xfId="15904" xr:uid="{00000000-0005-0000-0000-0000213E0000}"/>
    <cellStyle name="Normal 2 3 3 8 2" xfId="15905" xr:uid="{00000000-0005-0000-0000-0000223E0000}"/>
    <cellStyle name="Normal 2 3 3 8 2 2" xfId="15906" xr:uid="{00000000-0005-0000-0000-0000233E0000}"/>
    <cellStyle name="Normal 2 3 3 8 3" xfId="15907" xr:uid="{00000000-0005-0000-0000-0000243E0000}"/>
    <cellStyle name="Normal 2 3 3 9" xfId="15908" xr:uid="{00000000-0005-0000-0000-0000253E0000}"/>
    <cellStyle name="Normal 2 3 3 9 2" xfId="15909" xr:uid="{00000000-0005-0000-0000-0000263E0000}"/>
    <cellStyle name="Normal 2 3 3 9 2 2" xfId="15910" xr:uid="{00000000-0005-0000-0000-0000273E0000}"/>
    <cellStyle name="Normal 2 3 3 9 3" xfId="15911" xr:uid="{00000000-0005-0000-0000-0000283E0000}"/>
    <cellStyle name="Normal 2 3 3_Confidential Information" xfId="15912" xr:uid="{00000000-0005-0000-0000-0000293E0000}"/>
    <cellStyle name="Normal 2 3 4" xfId="15913" xr:uid="{00000000-0005-0000-0000-00002A3E0000}"/>
    <cellStyle name="Normal 2 3 4 10" xfId="15914" xr:uid="{00000000-0005-0000-0000-00002B3E0000}"/>
    <cellStyle name="Normal 2 3 4 10 2" xfId="15915" xr:uid="{00000000-0005-0000-0000-00002C3E0000}"/>
    <cellStyle name="Normal 2 3 4 11" xfId="15916" xr:uid="{00000000-0005-0000-0000-00002D3E0000}"/>
    <cellStyle name="Normal 2 3 4 2" xfId="15917" xr:uid="{00000000-0005-0000-0000-00002E3E0000}"/>
    <cellStyle name="Normal 2 3 4 2 2" xfId="15918" xr:uid="{00000000-0005-0000-0000-00002F3E0000}"/>
    <cellStyle name="Normal 2 3 4 2 2 2" xfId="15919" xr:uid="{00000000-0005-0000-0000-0000303E0000}"/>
    <cellStyle name="Normal 2 3 4 2 2 2 2" xfId="15920" xr:uid="{00000000-0005-0000-0000-0000313E0000}"/>
    <cellStyle name="Normal 2 3 4 2 2 2 2 2" xfId="15921" xr:uid="{00000000-0005-0000-0000-0000323E0000}"/>
    <cellStyle name="Normal 2 3 4 2 2 2 3" xfId="15922" xr:uid="{00000000-0005-0000-0000-0000333E0000}"/>
    <cellStyle name="Normal 2 3 4 2 2 3" xfId="15923" xr:uid="{00000000-0005-0000-0000-0000343E0000}"/>
    <cellStyle name="Normal 2 3 4 2 2 3 2" xfId="15924" xr:uid="{00000000-0005-0000-0000-0000353E0000}"/>
    <cellStyle name="Normal 2 3 4 2 2 3 2 2" xfId="15925" xr:uid="{00000000-0005-0000-0000-0000363E0000}"/>
    <cellStyle name="Normal 2 3 4 2 2 3 3" xfId="15926" xr:uid="{00000000-0005-0000-0000-0000373E0000}"/>
    <cellStyle name="Normal 2 3 4 2 2 4" xfId="15927" xr:uid="{00000000-0005-0000-0000-0000383E0000}"/>
    <cellStyle name="Normal 2 3 4 2 2 4 2" xfId="15928" xr:uid="{00000000-0005-0000-0000-0000393E0000}"/>
    <cellStyle name="Normal 2 3 4 2 2 4 2 2" xfId="15929" xr:uid="{00000000-0005-0000-0000-00003A3E0000}"/>
    <cellStyle name="Normal 2 3 4 2 2 4 3" xfId="15930" xr:uid="{00000000-0005-0000-0000-00003B3E0000}"/>
    <cellStyle name="Normal 2 3 4 2 2 5" xfId="15931" xr:uid="{00000000-0005-0000-0000-00003C3E0000}"/>
    <cellStyle name="Normal 2 3 4 2 2 5 2" xfId="15932" xr:uid="{00000000-0005-0000-0000-00003D3E0000}"/>
    <cellStyle name="Normal 2 3 4 2 2 6" xfId="15933" xr:uid="{00000000-0005-0000-0000-00003E3E0000}"/>
    <cellStyle name="Normal 2 3 4 2 2 6 2" xfId="15934" xr:uid="{00000000-0005-0000-0000-00003F3E0000}"/>
    <cellStyle name="Normal 2 3 4 2 2 7" xfId="15935" xr:uid="{00000000-0005-0000-0000-0000403E0000}"/>
    <cellStyle name="Normal 2 3 4 2 3" xfId="15936" xr:uid="{00000000-0005-0000-0000-0000413E0000}"/>
    <cellStyle name="Normal 2 3 4 2 3 2" xfId="15937" xr:uid="{00000000-0005-0000-0000-0000423E0000}"/>
    <cellStyle name="Normal 2 3 4 2 3 2 2" xfId="15938" xr:uid="{00000000-0005-0000-0000-0000433E0000}"/>
    <cellStyle name="Normal 2 3 4 2 3 2 2 2" xfId="15939" xr:uid="{00000000-0005-0000-0000-0000443E0000}"/>
    <cellStyle name="Normal 2 3 4 2 3 2 3" xfId="15940" xr:uid="{00000000-0005-0000-0000-0000453E0000}"/>
    <cellStyle name="Normal 2 3 4 2 3 3" xfId="15941" xr:uid="{00000000-0005-0000-0000-0000463E0000}"/>
    <cellStyle name="Normal 2 3 4 2 3 3 2" xfId="15942" xr:uid="{00000000-0005-0000-0000-0000473E0000}"/>
    <cellStyle name="Normal 2 3 4 2 3 3 2 2" xfId="15943" xr:uid="{00000000-0005-0000-0000-0000483E0000}"/>
    <cellStyle name="Normal 2 3 4 2 3 3 3" xfId="15944" xr:uid="{00000000-0005-0000-0000-0000493E0000}"/>
    <cellStyle name="Normal 2 3 4 2 3 4" xfId="15945" xr:uid="{00000000-0005-0000-0000-00004A3E0000}"/>
    <cellStyle name="Normal 2 3 4 2 3 4 2" xfId="15946" xr:uid="{00000000-0005-0000-0000-00004B3E0000}"/>
    <cellStyle name="Normal 2 3 4 2 3 4 2 2" xfId="15947" xr:uid="{00000000-0005-0000-0000-00004C3E0000}"/>
    <cellStyle name="Normal 2 3 4 2 3 4 3" xfId="15948" xr:uid="{00000000-0005-0000-0000-00004D3E0000}"/>
    <cellStyle name="Normal 2 3 4 2 3 5" xfId="15949" xr:uid="{00000000-0005-0000-0000-00004E3E0000}"/>
    <cellStyle name="Normal 2 3 4 2 3 5 2" xfId="15950" xr:uid="{00000000-0005-0000-0000-00004F3E0000}"/>
    <cellStyle name="Normal 2 3 4 2 3 6" xfId="15951" xr:uid="{00000000-0005-0000-0000-0000503E0000}"/>
    <cellStyle name="Normal 2 3 4 2 3 6 2" xfId="15952" xr:uid="{00000000-0005-0000-0000-0000513E0000}"/>
    <cellStyle name="Normal 2 3 4 2 3 7" xfId="15953" xr:uid="{00000000-0005-0000-0000-0000523E0000}"/>
    <cellStyle name="Normal 2 3 4 2 4" xfId="15954" xr:uid="{00000000-0005-0000-0000-0000533E0000}"/>
    <cellStyle name="Normal 2 3 4 2 4 2" xfId="15955" xr:uid="{00000000-0005-0000-0000-0000543E0000}"/>
    <cellStyle name="Normal 2 3 4 2 4 2 2" xfId="15956" xr:uid="{00000000-0005-0000-0000-0000553E0000}"/>
    <cellStyle name="Normal 2 3 4 2 4 3" xfId="15957" xr:uid="{00000000-0005-0000-0000-0000563E0000}"/>
    <cellStyle name="Normal 2 3 4 2 5" xfId="15958" xr:uid="{00000000-0005-0000-0000-0000573E0000}"/>
    <cellStyle name="Normal 2 3 4 2 5 2" xfId="15959" xr:uid="{00000000-0005-0000-0000-0000583E0000}"/>
    <cellStyle name="Normal 2 3 4 2 5 2 2" xfId="15960" xr:uid="{00000000-0005-0000-0000-0000593E0000}"/>
    <cellStyle name="Normal 2 3 4 2 5 3" xfId="15961" xr:uid="{00000000-0005-0000-0000-00005A3E0000}"/>
    <cellStyle name="Normal 2 3 4 2 6" xfId="15962" xr:uid="{00000000-0005-0000-0000-00005B3E0000}"/>
    <cellStyle name="Normal 2 3 4 2 6 2" xfId="15963" xr:uid="{00000000-0005-0000-0000-00005C3E0000}"/>
    <cellStyle name="Normal 2 3 4 2 6 2 2" xfId="15964" xr:uid="{00000000-0005-0000-0000-00005D3E0000}"/>
    <cellStyle name="Normal 2 3 4 2 6 3" xfId="15965" xr:uid="{00000000-0005-0000-0000-00005E3E0000}"/>
    <cellStyle name="Normal 2 3 4 2 7" xfId="15966" xr:uid="{00000000-0005-0000-0000-00005F3E0000}"/>
    <cellStyle name="Normal 2 3 4 2 7 2" xfId="15967" xr:uid="{00000000-0005-0000-0000-0000603E0000}"/>
    <cellStyle name="Normal 2 3 4 2 8" xfId="15968" xr:uid="{00000000-0005-0000-0000-0000613E0000}"/>
    <cellStyle name="Normal 2 3 4 2 8 2" xfId="15969" xr:uid="{00000000-0005-0000-0000-0000623E0000}"/>
    <cellStyle name="Normal 2 3 4 2 9" xfId="15970" xr:uid="{00000000-0005-0000-0000-0000633E0000}"/>
    <cellStyle name="Normal 2 3 4 3" xfId="15971" xr:uid="{00000000-0005-0000-0000-0000643E0000}"/>
    <cellStyle name="Normal 2 3 4 3 2" xfId="15972" xr:uid="{00000000-0005-0000-0000-0000653E0000}"/>
    <cellStyle name="Normal 2 3 4 3 2 2" xfId="15973" xr:uid="{00000000-0005-0000-0000-0000663E0000}"/>
    <cellStyle name="Normal 2 3 4 3 2 2 2" xfId="15974" xr:uid="{00000000-0005-0000-0000-0000673E0000}"/>
    <cellStyle name="Normal 2 3 4 3 2 2 2 2" xfId="15975" xr:uid="{00000000-0005-0000-0000-0000683E0000}"/>
    <cellStyle name="Normal 2 3 4 3 2 2 3" xfId="15976" xr:uid="{00000000-0005-0000-0000-0000693E0000}"/>
    <cellStyle name="Normal 2 3 4 3 2 3" xfId="15977" xr:uid="{00000000-0005-0000-0000-00006A3E0000}"/>
    <cellStyle name="Normal 2 3 4 3 2 3 2" xfId="15978" xr:uid="{00000000-0005-0000-0000-00006B3E0000}"/>
    <cellStyle name="Normal 2 3 4 3 2 3 2 2" xfId="15979" xr:uid="{00000000-0005-0000-0000-00006C3E0000}"/>
    <cellStyle name="Normal 2 3 4 3 2 3 3" xfId="15980" xr:uid="{00000000-0005-0000-0000-00006D3E0000}"/>
    <cellStyle name="Normal 2 3 4 3 2 4" xfId="15981" xr:uid="{00000000-0005-0000-0000-00006E3E0000}"/>
    <cellStyle name="Normal 2 3 4 3 2 4 2" xfId="15982" xr:uid="{00000000-0005-0000-0000-00006F3E0000}"/>
    <cellStyle name="Normal 2 3 4 3 2 4 2 2" xfId="15983" xr:uid="{00000000-0005-0000-0000-0000703E0000}"/>
    <cellStyle name="Normal 2 3 4 3 2 4 3" xfId="15984" xr:uid="{00000000-0005-0000-0000-0000713E0000}"/>
    <cellStyle name="Normal 2 3 4 3 2 5" xfId="15985" xr:uid="{00000000-0005-0000-0000-0000723E0000}"/>
    <cellStyle name="Normal 2 3 4 3 2 5 2" xfId="15986" xr:uid="{00000000-0005-0000-0000-0000733E0000}"/>
    <cellStyle name="Normal 2 3 4 3 2 6" xfId="15987" xr:uid="{00000000-0005-0000-0000-0000743E0000}"/>
    <cellStyle name="Normal 2 3 4 3 2 6 2" xfId="15988" xr:uid="{00000000-0005-0000-0000-0000753E0000}"/>
    <cellStyle name="Normal 2 3 4 3 2 7" xfId="15989" xr:uid="{00000000-0005-0000-0000-0000763E0000}"/>
    <cellStyle name="Normal 2 3 4 3 3" xfId="15990" xr:uid="{00000000-0005-0000-0000-0000773E0000}"/>
    <cellStyle name="Normal 2 3 4 3 3 2" xfId="15991" xr:uid="{00000000-0005-0000-0000-0000783E0000}"/>
    <cellStyle name="Normal 2 3 4 3 3 2 2" xfId="15992" xr:uid="{00000000-0005-0000-0000-0000793E0000}"/>
    <cellStyle name="Normal 2 3 4 3 3 3" xfId="15993" xr:uid="{00000000-0005-0000-0000-00007A3E0000}"/>
    <cellStyle name="Normal 2 3 4 3 4" xfId="15994" xr:uid="{00000000-0005-0000-0000-00007B3E0000}"/>
    <cellStyle name="Normal 2 3 4 3 4 2" xfId="15995" xr:uid="{00000000-0005-0000-0000-00007C3E0000}"/>
    <cellStyle name="Normal 2 3 4 3 4 2 2" xfId="15996" xr:uid="{00000000-0005-0000-0000-00007D3E0000}"/>
    <cellStyle name="Normal 2 3 4 3 4 3" xfId="15997" xr:uid="{00000000-0005-0000-0000-00007E3E0000}"/>
    <cellStyle name="Normal 2 3 4 3 5" xfId="15998" xr:uid="{00000000-0005-0000-0000-00007F3E0000}"/>
    <cellStyle name="Normal 2 3 4 3 5 2" xfId="15999" xr:uid="{00000000-0005-0000-0000-0000803E0000}"/>
    <cellStyle name="Normal 2 3 4 3 5 2 2" xfId="16000" xr:uid="{00000000-0005-0000-0000-0000813E0000}"/>
    <cellStyle name="Normal 2 3 4 3 5 3" xfId="16001" xr:uid="{00000000-0005-0000-0000-0000823E0000}"/>
    <cellStyle name="Normal 2 3 4 3 6" xfId="16002" xr:uid="{00000000-0005-0000-0000-0000833E0000}"/>
    <cellStyle name="Normal 2 3 4 3 6 2" xfId="16003" xr:uid="{00000000-0005-0000-0000-0000843E0000}"/>
    <cellStyle name="Normal 2 3 4 3 7" xfId="16004" xr:uid="{00000000-0005-0000-0000-0000853E0000}"/>
    <cellStyle name="Normal 2 3 4 3 7 2" xfId="16005" xr:uid="{00000000-0005-0000-0000-0000863E0000}"/>
    <cellStyle name="Normal 2 3 4 3 8" xfId="16006" xr:uid="{00000000-0005-0000-0000-0000873E0000}"/>
    <cellStyle name="Normal 2 3 4 4" xfId="16007" xr:uid="{00000000-0005-0000-0000-0000883E0000}"/>
    <cellStyle name="Normal 2 3 4 4 2" xfId="16008" xr:uid="{00000000-0005-0000-0000-0000893E0000}"/>
    <cellStyle name="Normal 2 3 4 4 2 2" xfId="16009" xr:uid="{00000000-0005-0000-0000-00008A3E0000}"/>
    <cellStyle name="Normal 2 3 4 4 2 2 2" xfId="16010" xr:uid="{00000000-0005-0000-0000-00008B3E0000}"/>
    <cellStyle name="Normal 2 3 4 4 2 3" xfId="16011" xr:uid="{00000000-0005-0000-0000-00008C3E0000}"/>
    <cellStyle name="Normal 2 3 4 4 3" xfId="16012" xr:uid="{00000000-0005-0000-0000-00008D3E0000}"/>
    <cellStyle name="Normal 2 3 4 4 3 2" xfId="16013" xr:uid="{00000000-0005-0000-0000-00008E3E0000}"/>
    <cellStyle name="Normal 2 3 4 4 3 2 2" xfId="16014" xr:uid="{00000000-0005-0000-0000-00008F3E0000}"/>
    <cellStyle name="Normal 2 3 4 4 3 3" xfId="16015" xr:uid="{00000000-0005-0000-0000-0000903E0000}"/>
    <cellStyle name="Normal 2 3 4 4 4" xfId="16016" xr:uid="{00000000-0005-0000-0000-0000913E0000}"/>
    <cellStyle name="Normal 2 3 4 4 4 2" xfId="16017" xr:uid="{00000000-0005-0000-0000-0000923E0000}"/>
    <cellStyle name="Normal 2 3 4 4 4 2 2" xfId="16018" xr:uid="{00000000-0005-0000-0000-0000933E0000}"/>
    <cellStyle name="Normal 2 3 4 4 4 3" xfId="16019" xr:uid="{00000000-0005-0000-0000-0000943E0000}"/>
    <cellStyle name="Normal 2 3 4 4 5" xfId="16020" xr:uid="{00000000-0005-0000-0000-0000953E0000}"/>
    <cellStyle name="Normal 2 3 4 4 5 2" xfId="16021" xr:uid="{00000000-0005-0000-0000-0000963E0000}"/>
    <cellStyle name="Normal 2 3 4 4 6" xfId="16022" xr:uid="{00000000-0005-0000-0000-0000973E0000}"/>
    <cellStyle name="Normal 2 3 4 4 6 2" xfId="16023" xr:uid="{00000000-0005-0000-0000-0000983E0000}"/>
    <cellStyle name="Normal 2 3 4 4 7" xfId="16024" xr:uid="{00000000-0005-0000-0000-0000993E0000}"/>
    <cellStyle name="Normal 2 3 4 5" xfId="16025" xr:uid="{00000000-0005-0000-0000-00009A3E0000}"/>
    <cellStyle name="Normal 2 3 4 5 2" xfId="16026" xr:uid="{00000000-0005-0000-0000-00009B3E0000}"/>
    <cellStyle name="Normal 2 3 4 5 2 2" xfId="16027" xr:uid="{00000000-0005-0000-0000-00009C3E0000}"/>
    <cellStyle name="Normal 2 3 4 5 2 2 2" xfId="16028" xr:uid="{00000000-0005-0000-0000-00009D3E0000}"/>
    <cellStyle name="Normal 2 3 4 5 2 3" xfId="16029" xr:uid="{00000000-0005-0000-0000-00009E3E0000}"/>
    <cellStyle name="Normal 2 3 4 5 3" xfId="16030" xr:uid="{00000000-0005-0000-0000-00009F3E0000}"/>
    <cellStyle name="Normal 2 3 4 5 3 2" xfId="16031" xr:uid="{00000000-0005-0000-0000-0000A03E0000}"/>
    <cellStyle name="Normal 2 3 4 5 3 2 2" xfId="16032" xr:uid="{00000000-0005-0000-0000-0000A13E0000}"/>
    <cellStyle name="Normal 2 3 4 5 3 3" xfId="16033" xr:uid="{00000000-0005-0000-0000-0000A23E0000}"/>
    <cellStyle name="Normal 2 3 4 5 4" xfId="16034" xr:uid="{00000000-0005-0000-0000-0000A33E0000}"/>
    <cellStyle name="Normal 2 3 4 5 4 2" xfId="16035" xr:uid="{00000000-0005-0000-0000-0000A43E0000}"/>
    <cellStyle name="Normal 2 3 4 5 4 2 2" xfId="16036" xr:uid="{00000000-0005-0000-0000-0000A53E0000}"/>
    <cellStyle name="Normal 2 3 4 5 4 3" xfId="16037" xr:uid="{00000000-0005-0000-0000-0000A63E0000}"/>
    <cellStyle name="Normal 2 3 4 5 5" xfId="16038" xr:uid="{00000000-0005-0000-0000-0000A73E0000}"/>
    <cellStyle name="Normal 2 3 4 5 5 2" xfId="16039" xr:uid="{00000000-0005-0000-0000-0000A83E0000}"/>
    <cellStyle name="Normal 2 3 4 5 6" xfId="16040" xr:uid="{00000000-0005-0000-0000-0000A93E0000}"/>
    <cellStyle name="Normal 2 3 4 5 6 2" xfId="16041" xr:uid="{00000000-0005-0000-0000-0000AA3E0000}"/>
    <cellStyle name="Normal 2 3 4 5 7" xfId="16042" xr:uid="{00000000-0005-0000-0000-0000AB3E0000}"/>
    <cellStyle name="Normal 2 3 4 6" xfId="16043" xr:uid="{00000000-0005-0000-0000-0000AC3E0000}"/>
    <cellStyle name="Normal 2 3 4 6 2" xfId="16044" xr:uid="{00000000-0005-0000-0000-0000AD3E0000}"/>
    <cellStyle name="Normal 2 3 4 6 2 2" xfId="16045" xr:uid="{00000000-0005-0000-0000-0000AE3E0000}"/>
    <cellStyle name="Normal 2 3 4 6 3" xfId="16046" xr:uid="{00000000-0005-0000-0000-0000AF3E0000}"/>
    <cellStyle name="Normal 2 3 4 7" xfId="16047" xr:uid="{00000000-0005-0000-0000-0000B03E0000}"/>
    <cellStyle name="Normal 2 3 4 7 2" xfId="16048" xr:uid="{00000000-0005-0000-0000-0000B13E0000}"/>
    <cellStyle name="Normal 2 3 4 7 2 2" xfId="16049" xr:uid="{00000000-0005-0000-0000-0000B23E0000}"/>
    <cellStyle name="Normal 2 3 4 7 3" xfId="16050" xr:uid="{00000000-0005-0000-0000-0000B33E0000}"/>
    <cellStyle name="Normal 2 3 4 8" xfId="16051" xr:uid="{00000000-0005-0000-0000-0000B43E0000}"/>
    <cellStyle name="Normal 2 3 4 8 2" xfId="16052" xr:uid="{00000000-0005-0000-0000-0000B53E0000}"/>
    <cellStyle name="Normal 2 3 4 8 2 2" xfId="16053" xr:uid="{00000000-0005-0000-0000-0000B63E0000}"/>
    <cellStyle name="Normal 2 3 4 8 3" xfId="16054" xr:uid="{00000000-0005-0000-0000-0000B73E0000}"/>
    <cellStyle name="Normal 2 3 4 9" xfId="16055" xr:uid="{00000000-0005-0000-0000-0000B83E0000}"/>
    <cellStyle name="Normal 2 3 4 9 2" xfId="16056" xr:uid="{00000000-0005-0000-0000-0000B93E0000}"/>
    <cellStyle name="Normal 2 3 5" xfId="16057" xr:uid="{00000000-0005-0000-0000-0000BA3E0000}"/>
    <cellStyle name="Normal 2 3 5 10" xfId="16058" xr:uid="{00000000-0005-0000-0000-0000BB3E0000}"/>
    <cellStyle name="Normal 2 3 5 10 2" xfId="16059" xr:uid="{00000000-0005-0000-0000-0000BC3E0000}"/>
    <cellStyle name="Normal 2 3 5 11" xfId="16060" xr:uid="{00000000-0005-0000-0000-0000BD3E0000}"/>
    <cellStyle name="Normal 2 3 5 2" xfId="16061" xr:uid="{00000000-0005-0000-0000-0000BE3E0000}"/>
    <cellStyle name="Normal 2 3 5 2 2" xfId="16062" xr:uid="{00000000-0005-0000-0000-0000BF3E0000}"/>
    <cellStyle name="Normal 2 3 5 2 2 2" xfId="16063" xr:uid="{00000000-0005-0000-0000-0000C03E0000}"/>
    <cellStyle name="Normal 2 3 5 2 2 2 2" xfId="16064" xr:uid="{00000000-0005-0000-0000-0000C13E0000}"/>
    <cellStyle name="Normal 2 3 5 2 2 2 2 2" xfId="16065" xr:uid="{00000000-0005-0000-0000-0000C23E0000}"/>
    <cellStyle name="Normal 2 3 5 2 2 2 3" xfId="16066" xr:uid="{00000000-0005-0000-0000-0000C33E0000}"/>
    <cellStyle name="Normal 2 3 5 2 2 3" xfId="16067" xr:uid="{00000000-0005-0000-0000-0000C43E0000}"/>
    <cellStyle name="Normal 2 3 5 2 2 3 2" xfId="16068" xr:uid="{00000000-0005-0000-0000-0000C53E0000}"/>
    <cellStyle name="Normal 2 3 5 2 2 3 2 2" xfId="16069" xr:uid="{00000000-0005-0000-0000-0000C63E0000}"/>
    <cellStyle name="Normal 2 3 5 2 2 3 3" xfId="16070" xr:uid="{00000000-0005-0000-0000-0000C73E0000}"/>
    <cellStyle name="Normal 2 3 5 2 2 4" xfId="16071" xr:uid="{00000000-0005-0000-0000-0000C83E0000}"/>
    <cellStyle name="Normal 2 3 5 2 2 4 2" xfId="16072" xr:uid="{00000000-0005-0000-0000-0000C93E0000}"/>
    <cellStyle name="Normal 2 3 5 2 2 4 2 2" xfId="16073" xr:uid="{00000000-0005-0000-0000-0000CA3E0000}"/>
    <cellStyle name="Normal 2 3 5 2 2 4 3" xfId="16074" xr:uid="{00000000-0005-0000-0000-0000CB3E0000}"/>
    <cellStyle name="Normal 2 3 5 2 2 5" xfId="16075" xr:uid="{00000000-0005-0000-0000-0000CC3E0000}"/>
    <cellStyle name="Normal 2 3 5 2 2 5 2" xfId="16076" xr:uid="{00000000-0005-0000-0000-0000CD3E0000}"/>
    <cellStyle name="Normal 2 3 5 2 2 6" xfId="16077" xr:uid="{00000000-0005-0000-0000-0000CE3E0000}"/>
    <cellStyle name="Normal 2 3 5 2 2 6 2" xfId="16078" xr:uid="{00000000-0005-0000-0000-0000CF3E0000}"/>
    <cellStyle name="Normal 2 3 5 2 2 7" xfId="16079" xr:uid="{00000000-0005-0000-0000-0000D03E0000}"/>
    <cellStyle name="Normal 2 3 5 2 3" xfId="16080" xr:uid="{00000000-0005-0000-0000-0000D13E0000}"/>
    <cellStyle name="Normal 2 3 5 2 3 2" xfId="16081" xr:uid="{00000000-0005-0000-0000-0000D23E0000}"/>
    <cellStyle name="Normal 2 3 5 2 3 2 2" xfId="16082" xr:uid="{00000000-0005-0000-0000-0000D33E0000}"/>
    <cellStyle name="Normal 2 3 5 2 3 2 2 2" xfId="16083" xr:uid="{00000000-0005-0000-0000-0000D43E0000}"/>
    <cellStyle name="Normal 2 3 5 2 3 2 3" xfId="16084" xr:uid="{00000000-0005-0000-0000-0000D53E0000}"/>
    <cellStyle name="Normal 2 3 5 2 3 3" xfId="16085" xr:uid="{00000000-0005-0000-0000-0000D63E0000}"/>
    <cellStyle name="Normal 2 3 5 2 3 3 2" xfId="16086" xr:uid="{00000000-0005-0000-0000-0000D73E0000}"/>
    <cellStyle name="Normal 2 3 5 2 3 3 2 2" xfId="16087" xr:uid="{00000000-0005-0000-0000-0000D83E0000}"/>
    <cellStyle name="Normal 2 3 5 2 3 3 3" xfId="16088" xr:uid="{00000000-0005-0000-0000-0000D93E0000}"/>
    <cellStyle name="Normal 2 3 5 2 3 4" xfId="16089" xr:uid="{00000000-0005-0000-0000-0000DA3E0000}"/>
    <cellStyle name="Normal 2 3 5 2 3 4 2" xfId="16090" xr:uid="{00000000-0005-0000-0000-0000DB3E0000}"/>
    <cellStyle name="Normal 2 3 5 2 3 4 2 2" xfId="16091" xr:uid="{00000000-0005-0000-0000-0000DC3E0000}"/>
    <cellStyle name="Normal 2 3 5 2 3 4 3" xfId="16092" xr:uid="{00000000-0005-0000-0000-0000DD3E0000}"/>
    <cellStyle name="Normal 2 3 5 2 3 5" xfId="16093" xr:uid="{00000000-0005-0000-0000-0000DE3E0000}"/>
    <cellStyle name="Normal 2 3 5 2 3 5 2" xfId="16094" xr:uid="{00000000-0005-0000-0000-0000DF3E0000}"/>
    <cellStyle name="Normal 2 3 5 2 3 6" xfId="16095" xr:uid="{00000000-0005-0000-0000-0000E03E0000}"/>
    <cellStyle name="Normal 2 3 5 2 3 6 2" xfId="16096" xr:uid="{00000000-0005-0000-0000-0000E13E0000}"/>
    <cellStyle name="Normal 2 3 5 2 3 7" xfId="16097" xr:uid="{00000000-0005-0000-0000-0000E23E0000}"/>
    <cellStyle name="Normal 2 3 5 2 4" xfId="16098" xr:uid="{00000000-0005-0000-0000-0000E33E0000}"/>
    <cellStyle name="Normal 2 3 5 2 4 2" xfId="16099" xr:uid="{00000000-0005-0000-0000-0000E43E0000}"/>
    <cellStyle name="Normal 2 3 5 2 4 2 2" xfId="16100" xr:uid="{00000000-0005-0000-0000-0000E53E0000}"/>
    <cellStyle name="Normal 2 3 5 2 4 3" xfId="16101" xr:uid="{00000000-0005-0000-0000-0000E63E0000}"/>
    <cellStyle name="Normal 2 3 5 2 5" xfId="16102" xr:uid="{00000000-0005-0000-0000-0000E73E0000}"/>
    <cellStyle name="Normal 2 3 5 2 5 2" xfId="16103" xr:uid="{00000000-0005-0000-0000-0000E83E0000}"/>
    <cellStyle name="Normal 2 3 5 2 5 2 2" xfId="16104" xr:uid="{00000000-0005-0000-0000-0000E93E0000}"/>
    <cellStyle name="Normal 2 3 5 2 5 3" xfId="16105" xr:uid="{00000000-0005-0000-0000-0000EA3E0000}"/>
    <cellStyle name="Normal 2 3 5 2 6" xfId="16106" xr:uid="{00000000-0005-0000-0000-0000EB3E0000}"/>
    <cellStyle name="Normal 2 3 5 2 6 2" xfId="16107" xr:uid="{00000000-0005-0000-0000-0000EC3E0000}"/>
    <cellStyle name="Normal 2 3 5 2 6 2 2" xfId="16108" xr:uid="{00000000-0005-0000-0000-0000ED3E0000}"/>
    <cellStyle name="Normal 2 3 5 2 6 3" xfId="16109" xr:uid="{00000000-0005-0000-0000-0000EE3E0000}"/>
    <cellStyle name="Normal 2 3 5 2 7" xfId="16110" xr:uid="{00000000-0005-0000-0000-0000EF3E0000}"/>
    <cellStyle name="Normal 2 3 5 2 7 2" xfId="16111" xr:uid="{00000000-0005-0000-0000-0000F03E0000}"/>
    <cellStyle name="Normal 2 3 5 2 8" xfId="16112" xr:uid="{00000000-0005-0000-0000-0000F13E0000}"/>
    <cellStyle name="Normal 2 3 5 2 8 2" xfId="16113" xr:uid="{00000000-0005-0000-0000-0000F23E0000}"/>
    <cellStyle name="Normal 2 3 5 2 9" xfId="16114" xr:uid="{00000000-0005-0000-0000-0000F33E0000}"/>
    <cellStyle name="Normal 2 3 5 3" xfId="16115" xr:uid="{00000000-0005-0000-0000-0000F43E0000}"/>
    <cellStyle name="Normal 2 3 5 3 2" xfId="16116" xr:uid="{00000000-0005-0000-0000-0000F53E0000}"/>
    <cellStyle name="Normal 2 3 5 3 2 2" xfId="16117" xr:uid="{00000000-0005-0000-0000-0000F63E0000}"/>
    <cellStyle name="Normal 2 3 5 3 2 2 2" xfId="16118" xr:uid="{00000000-0005-0000-0000-0000F73E0000}"/>
    <cellStyle name="Normal 2 3 5 3 2 2 2 2" xfId="16119" xr:uid="{00000000-0005-0000-0000-0000F83E0000}"/>
    <cellStyle name="Normal 2 3 5 3 2 2 3" xfId="16120" xr:uid="{00000000-0005-0000-0000-0000F93E0000}"/>
    <cellStyle name="Normal 2 3 5 3 2 3" xfId="16121" xr:uid="{00000000-0005-0000-0000-0000FA3E0000}"/>
    <cellStyle name="Normal 2 3 5 3 2 3 2" xfId="16122" xr:uid="{00000000-0005-0000-0000-0000FB3E0000}"/>
    <cellStyle name="Normal 2 3 5 3 2 3 2 2" xfId="16123" xr:uid="{00000000-0005-0000-0000-0000FC3E0000}"/>
    <cellStyle name="Normal 2 3 5 3 2 3 3" xfId="16124" xr:uid="{00000000-0005-0000-0000-0000FD3E0000}"/>
    <cellStyle name="Normal 2 3 5 3 2 4" xfId="16125" xr:uid="{00000000-0005-0000-0000-0000FE3E0000}"/>
    <cellStyle name="Normal 2 3 5 3 2 4 2" xfId="16126" xr:uid="{00000000-0005-0000-0000-0000FF3E0000}"/>
    <cellStyle name="Normal 2 3 5 3 2 4 2 2" xfId="16127" xr:uid="{00000000-0005-0000-0000-0000003F0000}"/>
    <cellStyle name="Normal 2 3 5 3 2 4 3" xfId="16128" xr:uid="{00000000-0005-0000-0000-0000013F0000}"/>
    <cellStyle name="Normal 2 3 5 3 2 5" xfId="16129" xr:uid="{00000000-0005-0000-0000-0000023F0000}"/>
    <cellStyle name="Normal 2 3 5 3 2 5 2" xfId="16130" xr:uid="{00000000-0005-0000-0000-0000033F0000}"/>
    <cellStyle name="Normal 2 3 5 3 2 6" xfId="16131" xr:uid="{00000000-0005-0000-0000-0000043F0000}"/>
    <cellStyle name="Normal 2 3 5 3 2 6 2" xfId="16132" xr:uid="{00000000-0005-0000-0000-0000053F0000}"/>
    <cellStyle name="Normal 2 3 5 3 2 7" xfId="16133" xr:uid="{00000000-0005-0000-0000-0000063F0000}"/>
    <cellStyle name="Normal 2 3 5 3 3" xfId="16134" xr:uid="{00000000-0005-0000-0000-0000073F0000}"/>
    <cellStyle name="Normal 2 3 5 3 3 2" xfId="16135" xr:uid="{00000000-0005-0000-0000-0000083F0000}"/>
    <cellStyle name="Normal 2 3 5 3 3 2 2" xfId="16136" xr:uid="{00000000-0005-0000-0000-0000093F0000}"/>
    <cellStyle name="Normal 2 3 5 3 3 3" xfId="16137" xr:uid="{00000000-0005-0000-0000-00000A3F0000}"/>
    <cellStyle name="Normal 2 3 5 3 4" xfId="16138" xr:uid="{00000000-0005-0000-0000-00000B3F0000}"/>
    <cellStyle name="Normal 2 3 5 3 4 2" xfId="16139" xr:uid="{00000000-0005-0000-0000-00000C3F0000}"/>
    <cellStyle name="Normal 2 3 5 3 4 2 2" xfId="16140" xr:uid="{00000000-0005-0000-0000-00000D3F0000}"/>
    <cellStyle name="Normal 2 3 5 3 4 3" xfId="16141" xr:uid="{00000000-0005-0000-0000-00000E3F0000}"/>
    <cellStyle name="Normal 2 3 5 3 5" xfId="16142" xr:uid="{00000000-0005-0000-0000-00000F3F0000}"/>
    <cellStyle name="Normal 2 3 5 3 5 2" xfId="16143" xr:uid="{00000000-0005-0000-0000-0000103F0000}"/>
    <cellStyle name="Normal 2 3 5 3 5 2 2" xfId="16144" xr:uid="{00000000-0005-0000-0000-0000113F0000}"/>
    <cellStyle name="Normal 2 3 5 3 5 3" xfId="16145" xr:uid="{00000000-0005-0000-0000-0000123F0000}"/>
    <cellStyle name="Normal 2 3 5 3 6" xfId="16146" xr:uid="{00000000-0005-0000-0000-0000133F0000}"/>
    <cellStyle name="Normal 2 3 5 3 6 2" xfId="16147" xr:uid="{00000000-0005-0000-0000-0000143F0000}"/>
    <cellStyle name="Normal 2 3 5 3 7" xfId="16148" xr:uid="{00000000-0005-0000-0000-0000153F0000}"/>
    <cellStyle name="Normal 2 3 5 3 7 2" xfId="16149" xr:uid="{00000000-0005-0000-0000-0000163F0000}"/>
    <cellStyle name="Normal 2 3 5 3 8" xfId="16150" xr:uid="{00000000-0005-0000-0000-0000173F0000}"/>
    <cellStyle name="Normal 2 3 5 4" xfId="16151" xr:uid="{00000000-0005-0000-0000-0000183F0000}"/>
    <cellStyle name="Normal 2 3 5 4 2" xfId="16152" xr:uid="{00000000-0005-0000-0000-0000193F0000}"/>
    <cellStyle name="Normal 2 3 5 4 2 2" xfId="16153" xr:uid="{00000000-0005-0000-0000-00001A3F0000}"/>
    <cellStyle name="Normal 2 3 5 4 2 2 2" xfId="16154" xr:uid="{00000000-0005-0000-0000-00001B3F0000}"/>
    <cellStyle name="Normal 2 3 5 4 2 3" xfId="16155" xr:uid="{00000000-0005-0000-0000-00001C3F0000}"/>
    <cellStyle name="Normal 2 3 5 4 3" xfId="16156" xr:uid="{00000000-0005-0000-0000-00001D3F0000}"/>
    <cellStyle name="Normal 2 3 5 4 3 2" xfId="16157" xr:uid="{00000000-0005-0000-0000-00001E3F0000}"/>
    <cellStyle name="Normal 2 3 5 4 3 2 2" xfId="16158" xr:uid="{00000000-0005-0000-0000-00001F3F0000}"/>
    <cellStyle name="Normal 2 3 5 4 3 3" xfId="16159" xr:uid="{00000000-0005-0000-0000-0000203F0000}"/>
    <cellStyle name="Normal 2 3 5 4 4" xfId="16160" xr:uid="{00000000-0005-0000-0000-0000213F0000}"/>
    <cellStyle name="Normal 2 3 5 4 4 2" xfId="16161" xr:uid="{00000000-0005-0000-0000-0000223F0000}"/>
    <cellStyle name="Normal 2 3 5 4 4 2 2" xfId="16162" xr:uid="{00000000-0005-0000-0000-0000233F0000}"/>
    <cellStyle name="Normal 2 3 5 4 4 3" xfId="16163" xr:uid="{00000000-0005-0000-0000-0000243F0000}"/>
    <cellStyle name="Normal 2 3 5 4 5" xfId="16164" xr:uid="{00000000-0005-0000-0000-0000253F0000}"/>
    <cellStyle name="Normal 2 3 5 4 5 2" xfId="16165" xr:uid="{00000000-0005-0000-0000-0000263F0000}"/>
    <cellStyle name="Normal 2 3 5 4 6" xfId="16166" xr:uid="{00000000-0005-0000-0000-0000273F0000}"/>
    <cellStyle name="Normal 2 3 5 4 6 2" xfId="16167" xr:uid="{00000000-0005-0000-0000-0000283F0000}"/>
    <cellStyle name="Normal 2 3 5 4 7" xfId="16168" xr:uid="{00000000-0005-0000-0000-0000293F0000}"/>
    <cellStyle name="Normal 2 3 5 5" xfId="16169" xr:uid="{00000000-0005-0000-0000-00002A3F0000}"/>
    <cellStyle name="Normal 2 3 5 5 2" xfId="16170" xr:uid="{00000000-0005-0000-0000-00002B3F0000}"/>
    <cellStyle name="Normal 2 3 5 5 2 2" xfId="16171" xr:uid="{00000000-0005-0000-0000-00002C3F0000}"/>
    <cellStyle name="Normal 2 3 5 5 2 2 2" xfId="16172" xr:uid="{00000000-0005-0000-0000-00002D3F0000}"/>
    <cellStyle name="Normal 2 3 5 5 2 3" xfId="16173" xr:uid="{00000000-0005-0000-0000-00002E3F0000}"/>
    <cellStyle name="Normal 2 3 5 5 3" xfId="16174" xr:uid="{00000000-0005-0000-0000-00002F3F0000}"/>
    <cellStyle name="Normal 2 3 5 5 3 2" xfId="16175" xr:uid="{00000000-0005-0000-0000-0000303F0000}"/>
    <cellStyle name="Normal 2 3 5 5 3 2 2" xfId="16176" xr:uid="{00000000-0005-0000-0000-0000313F0000}"/>
    <cellStyle name="Normal 2 3 5 5 3 3" xfId="16177" xr:uid="{00000000-0005-0000-0000-0000323F0000}"/>
    <cellStyle name="Normal 2 3 5 5 4" xfId="16178" xr:uid="{00000000-0005-0000-0000-0000333F0000}"/>
    <cellStyle name="Normal 2 3 5 5 4 2" xfId="16179" xr:uid="{00000000-0005-0000-0000-0000343F0000}"/>
    <cellStyle name="Normal 2 3 5 5 4 2 2" xfId="16180" xr:uid="{00000000-0005-0000-0000-0000353F0000}"/>
    <cellStyle name="Normal 2 3 5 5 4 3" xfId="16181" xr:uid="{00000000-0005-0000-0000-0000363F0000}"/>
    <cellStyle name="Normal 2 3 5 5 5" xfId="16182" xr:uid="{00000000-0005-0000-0000-0000373F0000}"/>
    <cellStyle name="Normal 2 3 5 5 5 2" xfId="16183" xr:uid="{00000000-0005-0000-0000-0000383F0000}"/>
    <cellStyle name="Normal 2 3 5 5 6" xfId="16184" xr:uid="{00000000-0005-0000-0000-0000393F0000}"/>
    <cellStyle name="Normal 2 3 5 5 6 2" xfId="16185" xr:uid="{00000000-0005-0000-0000-00003A3F0000}"/>
    <cellStyle name="Normal 2 3 5 5 7" xfId="16186" xr:uid="{00000000-0005-0000-0000-00003B3F0000}"/>
    <cellStyle name="Normal 2 3 5 6" xfId="16187" xr:uid="{00000000-0005-0000-0000-00003C3F0000}"/>
    <cellStyle name="Normal 2 3 5 6 2" xfId="16188" xr:uid="{00000000-0005-0000-0000-00003D3F0000}"/>
    <cellStyle name="Normal 2 3 5 6 2 2" xfId="16189" xr:uid="{00000000-0005-0000-0000-00003E3F0000}"/>
    <cellStyle name="Normal 2 3 5 6 3" xfId="16190" xr:uid="{00000000-0005-0000-0000-00003F3F0000}"/>
    <cellStyle name="Normal 2 3 5 7" xfId="16191" xr:uid="{00000000-0005-0000-0000-0000403F0000}"/>
    <cellStyle name="Normal 2 3 5 7 2" xfId="16192" xr:uid="{00000000-0005-0000-0000-0000413F0000}"/>
    <cellStyle name="Normal 2 3 5 7 2 2" xfId="16193" xr:uid="{00000000-0005-0000-0000-0000423F0000}"/>
    <cellStyle name="Normal 2 3 5 7 3" xfId="16194" xr:uid="{00000000-0005-0000-0000-0000433F0000}"/>
    <cellStyle name="Normal 2 3 5 8" xfId="16195" xr:uid="{00000000-0005-0000-0000-0000443F0000}"/>
    <cellStyle name="Normal 2 3 5 8 2" xfId="16196" xr:uid="{00000000-0005-0000-0000-0000453F0000}"/>
    <cellStyle name="Normal 2 3 5 8 2 2" xfId="16197" xr:uid="{00000000-0005-0000-0000-0000463F0000}"/>
    <cellStyle name="Normal 2 3 5 8 3" xfId="16198" xr:uid="{00000000-0005-0000-0000-0000473F0000}"/>
    <cellStyle name="Normal 2 3 5 9" xfId="16199" xr:uid="{00000000-0005-0000-0000-0000483F0000}"/>
    <cellStyle name="Normal 2 3 5 9 2" xfId="16200" xr:uid="{00000000-0005-0000-0000-0000493F0000}"/>
    <cellStyle name="Normal 2 3 6" xfId="16201" xr:uid="{00000000-0005-0000-0000-00004A3F0000}"/>
    <cellStyle name="Normal 2 3 6 2" xfId="16202" xr:uid="{00000000-0005-0000-0000-00004B3F0000}"/>
    <cellStyle name="Normal 2 3 6 2 2" xfId="16203" xr:uid="{00000000-0005-0000-0000-00004C3F0000}"/>
    <cellStyle name="Normal 2 3 6 2 2 2" xfId="16204" xr:uid="{00000000-0005-0000-0000-00004D3F0000}"/>
    <cellStyle name="Normal 2 3 6 2 2 2 2" xfId="16205" xr:uid="{00000000-0005-0000-0000-00004E3F0000}"/>
    <cellStyle name="Normal 2 3 6 2 2 3" xfId="16206" xr:uid="{00000000-0005-0000-0000-00004F3F0000}"/>
    <cellStyle name="Normal 2 3 6 2 3" xfId="16207" xr:uid="{00000000-0005-0000-0000-0000503F0000}"/>
    <cellStyle name="Normal 2 3 6 2 3 2" xfId="16208" xr:uid="{00000000-0005-0000-0000-0000513F0000}"/>
    <cellStyle name="Normal 2 3 6 2 3 2 2" xfId="16209" xr:uid="{00000000-0005-0000-0000-0000523F0000}"/>
    <cellStyle name="Normal 2 3 6 2 3 3" xfId="16210" xr:uid="{00000000-0005-0000-0000-0000533F0000}"/>
    <cellStyle name="Normal 2 3 6 2 4" xfId="16211" xr:uid="{00000000-0005-0000-0000-0000543F0000}"/>
    <cellStyle name="Normal 2 3 6 2 4 2" xfId="16212" xr:uid="{00000000-0005-0000-0000-0000553F0000}"/>
    <cellStyle name="Normal 2 3 6 2 4 2 2" xfId="16213" xr:uid="{00000000-0005-0000-0000-0000563F0000}"/>
    <cellStyle name="Normal 2 3 6 2 4 3" xfId="16214" xr:uid="{00000000-0005-0000-0000-0000573F0000}"/>
    <cellStyle name="Normal 2 3 6 2 5" xfId="16215" xr:uid="{00000000-0005-0000-0000-0000583F0000}"/>
    <cellStyle name="Normal 2 3 6 2 5 2" xfId="16216" xr:uid="{00000000-0005-0000-0000-0000593F0000}"/>
    <cellStyle name="Normal 2 3 6 2 6" xfId="16217" xr:uid="{00000000-0005-0000-0000-00005A3F0000}"/>
    <cellStyle name="Normal 2 3 6 2 6 2" xfId="16218" xr:uid="{00000000-0005-0000-0000-00005B3F0000}"/>
    <cellStyle name="Normal 2 3 6 2 7" xfId="16219" xr:uid="{00000000-0005-0000-0000-00005C3F0000}"/>
    <cellStyle name="Normal 2 3 6 3" xfId="16220" xr:uid="{00000000-0005-0000-0000-00005D3F0000}"/>
    <cellStyle name="Normal 2 3 6 3 2" xfId="16221" xr:uid="{00000000-0005-0000-0000-00005E3F0000}"/>
    <cellStyle name="Normal 2 3 6 3 2 2" xfId="16222" xr:uid="{00000000-0005-0000-0000-00005F3F0000}"/>
    <cellStyle name="Normal 2 3 6 3 2 2 2" xfId="16223" xr:uid="{00000000-0005-0000-0000-0000603F0000}"/>
    <cellStyle name="Normal 2 3 6 3 2 3" xfId="16224" xr:uid="{00000000-0005-0000-0000-0000613F0000}"/>
    <cellStyle name="Normal 2 3 6 3 3" xfId="16225" xr:uid="{00000000-0005-0000-0000-0000623F0000}"/>
    <cellStyle name="Normal 2 3 6 3 3 2" xfId="16226" xr:uid="{00000000-0005-0000-0000-0000633F0000}"/>
    <cellStyle name="Normal 2 3 6 3 3 2 2" xfId="16227" xr:uid="{00000000-0005-0000-0000-0000643F0000}"/>
    <cellStyle name="Normal 2 3 6 3 3 3" xfId="16228" xr:uid="{00000000-0005-0000-0000-0000653F0000}"/>
    <cellStyle name="Normal 2 3 6 3 4" xfId="16229" xr:uid="{00000000-0005-0000-0000-0000663F0000}"/>
    <cellStyle name="Normal 2 3 6 3 4 2" xfId="16230" xr:uid="{00000000-0005-0000-0000-0000673F0000}"/>
    <cellStyle name="Normal 2 3 6 3 4 2 2" xfId="16231" xr:uid="{00000000-0005-0000-0000-0000683F0000}"/>
    <cellStyle name="Normal 2 3 6 3 4 3" xfId="16232" xr:uid="{00000000-0005-0000-0000-0000693F0000}"/>
    <cellStyle name="Normal 2 3 6 3 5" xfId="16233" xr:uid="{00000000-0005-0000-0000-00006A3F0000}"/>
    <cellStyle name="Normal 2 3 6 3 5 2" xfId="16234" xr:uid="{00000000-0005-0000-0000-00006B3F0000}"/>
    <cellStyle name="Normal 2 3 6 3 6" xfId="16235" xr:uid="{00000000-0005-0000-0000-00006C3F0000}"/>
    <cellStyle name="Normal 2 3 6 3 6 2" xfId="16236" xr:uid="{00000000-0005-0000-0000-00006D3F0000}"/>
    <cellStyle name="Normal 2 3 6 3 7" xfId="16237" xr:uid="{00000000-0005-0000-0000-00006E3F0000}"/>
    <cellStyle name="Normal 2 3 6 4" xfId="16238" xr:uid="{00000000-0005-0000-0000-00006F3F0000}"/>
    <cellStyle name="Normal 2 3 6 4 2" xfId="16239" xr:uid="{00000000-0005-0000-0000-0000703F0000}"/>
    <cellStyle name="Normal 2 3 6 4 2 2" xfId="16240" xr:uid="{00000000-0005-0000-0000-0000713F0000}"/>
    <cellStyle name="Normal 2 3 6 4 3" xfId="16241" xr:uid="{00000000-0005-0000-0000-0000723F0000}"/>
    <cellStyle name="Normal 2 3 6 5" xfId="16242" xr:uid="{00000000-0005-0000-0000-0000733F0000}"/>
    <cellStyle name="Normal 2 3 6 5 2" xfId="16243" xr:uid="{00000000-0005-0000-0000-0000743F0000}"/>
    <cellStyle name="Normal 2 3 6 5 2 2" xfId="16244" xr:uid="{00000000-0005-0000-0000-0000753F0000}"/>
    <cellStyle name="Normal 2 3 6 5 3" xfId="16245" xr:uid="{00000000-0005-0000-0000-0000763F0000}"/>
    <cellStyle name="Normal 2 3 6 6" xfId="16246" xr:uid="{00000000-0005-0000-0000-0000773F0000}"/>
    <cellStyle name="Normal 2 3 6 6 2" xfId="16247" xr:uid="{00000000-0005-0000-0000-0000783F0000}"/>
    <cellStyle name="Normal 2 3 6 6 2 2" xfId="16248" xr:uid="{00000000-0005-0000-0000-0000793F0000}"/>
    <cellStyle name="Normal 2 3 6 6 3" xfId="16249" xr:uid="{00000000-0005-0000-0000-00007A3F0000}"/>
    <cellStyle name="Normal 2 3 6 7" xfId="16250" xr:uid="{00000000-0005-0000-0000-00007B3F0000}"/>
    <cellStyle name="Normal 2 3 6 7 2" xfId="16251" xr:uid="{00000000-0005-0000-0000-00007C3F0000}"/>
    <cellStyle name="Normal 2 3 6 8" xfId="16252" xr:uid="{00000000-0005-0000-0000-00007D3F0000}"/>
    <cellStyle name="Normal 2 3 6 8 2" xfId="16253" xr:uid="{00000000-0005-0000-0000-00007E3F0000}"/>
    <cellStyle name="Normal 2 3 6 9" xfId="16254" xr:uid="{00000000-0005-0000-0000-00007F3F0000}"/>
    <cellStyle name="Normal 2 3 7" xfId="16255" xr:uid="{00000000-0005-0000-0000-0000803F0000}"/>
    <cellStyle name="Normal 2 3 7 2" xfId="16256" xr:uid="{00000000-0005-0000-0000-0000813F0000}"/>
    <cellStyle name="Normal 2 3 7 2 2" xfId="16257" xr:uid="{00000000-0005-0000-0000-0000823F0000}"/>
    <cellStyle name="Normal 2 3 7 2 2 2" xfId="16258" xr:uid="{00000000-0005-0000-0000-0000833F0000}"/>
    <cellStyle name="Normal 2 3 7 2 2 2 2" xfId="16259" xr:uid="{00000000-0005-0000-0000-0000843F0000}"/>
    <cellStyle name="Normal 2 3 7 2 2 3" xfId="16260" xr:uid="{00000000-0005-0000-0000-0000853F0000}"/>
    <cellStyle name="Normal 2 3 7 2 3" xfId="16261" xr:uid="{00000000-0005-0000-0000-0000863F0000}"/>
    <cellStyle name="Normal 2 3 7 2 3 2" xfId="16262" xr:uid="{00000000-0005-0000-0000-0000873F0000}"/>
    <cellStyle name="Normal 2 3 7 2 3 2 2" xfId="16263" xr:uid="{00000000-0005-0000-0000-0000883F0000}"/>
    <cellStyle name="Normal 2 3 7 2 3 3" xfId="16264" xr:uid="{00000000-0005-0000-0000-0000893F0000}"/>
    <cellStyle name="Normal 2 3 7 2 4" xfId="16265" xr:uid="{00000000-0005-0000-0000-00008A3F0000}"/>
    <cellStyle name="Normal 2 3 7 2 4 2" xfId="16266" xr:uid="{00000000-0005-0000-0000-00008B3F0000}"/>
    <cellStyle name="Normal 2 3 7 2 4 2 2" xfId="16267" xr:uid="{00000000-0005-0000-0000-00008C3F0000}"/>
    <cellStyle name="Normal 2 3 7 2 4 3" xfId="16268" xr:uid="{00000000-0005-0000-0000-00008D3F0000}"/>
    <cellStyle name="Normal 2 3 7 2 5" xfId="16269" xr:uid="{00000000-0005-0000-0000-00008E3F0000}"/>
    <cellStyle name="Normal 2 3 7 2 5 2" xfId="16270" xr:uid="{00000000-0005-0000-0000-00008F3F0000}"/>
    <cellStyle name="Normal 2 3 7 2 6" xfId="16271" xr:uid="{00000000-0005-0000-0000-0000903F0000}"/>
    <cellStyle name="Normal 2 3 7 2 6 2" xfId="16272" xr:uid="{00000000-0005-0000-0000-0000913F0000}"/>
    <cellStyle name="Normal 2 3 7 2 7" xfId="16273" xr:uid="{00000000-0005-0000-0000-0000923F0000}"/>
    <cellStyle name="Normal 2 3 7 3" xfId="16274" xr:uid="{00000000-0005-0000-0000-0000933F0000}"/>
    <cellStyle name="Normal 2 3 7 3 2" xfId="16275" xr:uid="{00000000-0005-0000-0000-0000943F0000}"/>
    <cellStyle name="Normal 2 3 7 3 2 2" xfId="16276" xr:uid="{00000000-0005-0000-0000-0000953F0000}"/>
    <cellStyle name="Normal 2 3 7 3 3" xfId="16277" xr:uid="{00000000-0005-0000-0000-0000963F0000}"/>
    <cellStyle name="Normal 2 3 7 4" xfId="16278" xr:uid="{00000000-0005-0000-0000-0000973F0000}"/>
    <cellStyle name="Normal 2 3 7 4 2" xfId="16279" xr:uid="{00000000-0005-0000-0000-0000983F0000}"/>
    <cellStyle name="Normal 2 3 7 4 2 2" xfId="16280" xr:uid="{00000000-0005-0000-0000-0000993F0000}"/>
    <cellStyle name="Normal 2 3 7 4 3" xfId="16281" xr:uid="{00000000-0005-0000-0000-00009A3F0000}"/>
    <cellStyle name="Normal 2 3 7 5" xfId="16282" xr:uid="{00000000-0005-0000-0000-00009B3F0000}"/>
    <cellStyle name="Normal 2 3 7 5 2" xfId="16283" xr:uid="{00000000-0005-0000-0000-00009C3F0000}"/>
    <cellStyle name="Normal 2 3 7 5 2 2" xfId="16284" xr:uid="{00000000-0005-0000-0000-00009D3F0000}"/>
    <cellStyle name="Normal 2 3 7 5 3" xfId="16285" xr:uid="{00000000-0005-0000-0000-00009E3F0000}"/>
    <cellStyle name="Normal 2 3 7 6" xfId="16286" xr:uid="{00000000-0005-0000-0000-00009F3F0000}"/>
    <cellStyle name="Normal 2 3 7 6 2" xfId="16287" xr:uid="{00000000-0005-0000-0000-0000A03F0000}"/>
    <cellStyle name="Normal 2 3 7 7" xfId="16288" xr:uid="{00000000-0005-0000-0000-0000A13F0000}"/>
    <cellStyle name="Normal 2 3 7 7 2" xfId="16289" xr:uid="{00000000-0005-0000-0000-0000A23F0000}"/>
    <cellStyle name="Normal 2 3 7 8" xfId="16290" xr:uid="{00000000-0005-0000-0000-0000A33F0000}"/>
    <cellStyle name="Normal 2 3 8" xfId="16291" xr:uid="{00000000-0005-0000-0000-0000A43F0000}"/>
    <cellStyle name="Normal 2 3 8 2" xfId="16292" xr:uid="{00000000-0005-0000-0000-0000A53F0000}"/>
    <cellStyle name="Normal 2 3 8 2 2" xfId="16293" xr:uid="{00000000-0005-0000-0000-0000A63F0000}"/>
    <cellStyle name="Normal 2 3 8 2 2 2" xfId="16294" xr:uid="{00000000-0005-0000-0000-0000A73F0000}"/>
    <cellStyle name="Normal 2 3 8 2 3" xfId="16295" xr:uid="{00000000-0005-0000-0000-0000A83F0000}"/>
    <cellStyle name="Normal 2 3 8 3" xfId="16296" xr:uid="{00000000-0005-0000-0000-0000A93F0000}"/>
    <cellStyle name="Normal 2 3 8 3 2" xfId="16297" xr:uid="{00000000-0005-0000-0000-0000AA3F0000}"/>
    <cellStyle name="Normal 2 3 8 3 2 2" xfId="16298" xr:uid="{00000000-0005-0000-0000-0000AB3F0000}"/>
    <cellStyle name="Normal 2 3 8 3 3" xfId="16299" xr:uid="{00000000-0005-0000-0000-0000AC3F0000}"/>
    <cellStyle name="Normal 2 3 8 4" xfId="16300" xr:uid="{00000000-0005-0000-0000-0000AD3F0000}"/>
    <cellStyle name="Normal 2 3 8 4 2" xfId="16301" xr:uid="{00000000-0005-0000-0000-0000AE3F0000}"/>
    <cellStyle name="Normal 2 3 8 4 2 2" xfId="16302" xr:uid="{00000000-0005-0000-0000-0000AF3F0000}"/>
    <cellStyle name="Normal 2 3 8 4 3" xfId="16303" xr:uid="{00000000-0005-0000-0000-0000B03F0000}"/>
    <cellStyle name="Normal 2 3 8 5" xfId="16304" xr:uid="{00000000-0005-0000-0000-0000B13F0000}"/>
    <cellStyle name="Normal 2 3 8 5 2" xfId="16305" xr:uid="{00000000-0005-0000-0000-0000B23F0000}"/>
    <cellStyle name="Normal 2 3 8 6" xfId="16306" xr:uid="{00000000-0005-0000-0000-0000B33F0000}"/>
    <cellStyle name="Normal 2 3 8 6 2" xfId="16307" xr:uid="{00000000-0005-0000-0000-0000B43F0000}"/>
    <cellStyle name="Normal 2 3 8 7" xfId="16308" xr:uid="{00000000-0005-0000-0000-0000B53F0000}"/>
    <cellStyle name="Normal 2 3 9" xfId="16309" xr:uid="{00000000-0005-0000-0000-0000B63F0000}"/>
    <cellStyle name="Normal 2 3 9 2" xfId="16310" xr:uid="{00000000-0005-0000-0000-0000B73F0000}"/>
    <cellStyle name="Normal 2 3 9 2 2" xfId="16311" xr:uid="{00000000-0005-0000-0000-0000B83F0000}"/>
    <cellStyle name="Normal 2 3 9 2 2 2" xfId="16312" xr:uid="{00000000-0005-0000-0000-0000B93F0000}"/>
    <cellStyle name="Normal 2 3 9 2 3" xfId="16313" xr:uid="{00000000-0005-0000-0000-0000BA3F0000}"/>
    <cellStyle name="Normal 2 3 9 3" xfId="16314" xr:uid="{00000000-0005-0000-0000-0000BB3F0000}"/>
    <cellStyle name="Normal 2 3 9 3 2" xfId="16315" xr:uid="{00000000-0005-0000-0000-0000BC3F0000}"/>
    <cellStyle name="Normal 2 3 9 3 2 2" xfId="16316" xr:uid="{00000000-0005-0000-0000-0000BD3F0000}"/>
    <cellStyle name="Normal 2 3 9 3 3" xfId="16317" xr:uid="{00000000-0005-0000-0000-0000BE3F0000}"/>
    <cellStyle name="Normal 2 3 9 4" xfId="16318" xr:uid="{00000000-0005-0000-0000-0000BF3F0000}"/>
    <cellStyle name="Normal 2 3 9 4 2" xfId="16319" xr:uid="{00000000-0005-0000-0000-0000C03F0000}"/>
    <cellStyle name="Normal 2 3 9 4 2 2" xfId="16320" xr:uid="{00000000-0005-0000-0000-0000C13F0000}"/>
    <cellStyle name="Normal 2 3 9 4 3" xfId="16321" xr:uid="{00000000-0005-0000-0000-0000C23F0000}"/>
    <cellStyle name="Normal 2 3 9 5" xfId="16322" xr:uid="{00000000-0005-0000-0000-0000C33F0000}"/>
    <cellStyle name="Normal 2 3 9 5 2" xfId="16323" xr:uid="{00000000-0005-0000-0000-0000C43F0000}"/>
    <cellStyle name="Normal 2 3 9 6" xfId="16324" xr:uid="{00000000-0005-0000-0000-0000C53F0000}"/>
    <cellStyle name="Normal 2 3 9 6 2" xfId="16325" xr:uid="{00000000-0005-0000-0000-0000C63F0000}"/>
    <cellStyle name="Normal 2 3 9 7" xfId="16326" xr:uid="{00000000-0005-0000-0000-0000C73F0000}"/>
    <cellStyle name="Normal 2 3_Confidential Information" xfId="16327" xr:uid="{00000000-0005-0000-0000-0000C83F0000}"/>
    <cellStyle name="Normal 2 4" xfId="16328" xr:uid="{00000000-0005-0000-0000-0000C93F0000}"/>
    <cellStyle name="Normal 2 4 10" xfId="16329" xr:uid="{00000000-0005-0000-0000-0000CA3F0000}"/>
    <cellStyle name="Normal 2 4 10 2" xfId="16330" xr:uid="{00000000-0005-0000-0000-0000CB3F0000}"/>
    <cellStyle name="Normal 2 4 10 2 2" xfId="16331" xr:uid="{00000000-0005-0000-0000-0000CC3F0000}"/>
    <cellStyle name="Normal 2 4 10 3" xfId="16332" xr:uid="{00000000-0005-0000-0000-0000CD3F0000}"/>
    <cellStyle name="Normal 2 4 11" xfId="16333" xr:uid="{00000000-0005-0000-0000-0000CE3F0000}"/>
    <cellStyle name="Normal 2 4 11 2" xfId="16334" xr:uid="{00000000-0005-0000-0000-0000CF3F0000}"/>
    <cellStyle name="Normal 2 4 11 2 2" xfId="16335" xr:uid="{00000000-0005-0000-0000-0000D03F0000}"/>
    <cellStyle name="Normal 2 4 11 3" xfId="16336" xr:uid="{00000000-0005-0000-0000-0000D13F0000}"/>
    <cellStyle name="Normal 2 4 12" xfId="16337" xr:uid="{00000000-0005-0000-0000-0000D23F0000}"/>
    <cellStyle name="Normal 2 4 12 2" xfId="16338" xr:uid="{00000000-0005-0000-0000-0000D33F0000}"/>
    <cellStyle name="Normal 2 4 12 2 2" xfId="16339" xr:uid="{00000000-0005-0000-0000-0000D43F0000}"/>
    <cellStyle name="Normal 2 4 12 3" xfId="16340" xr:uid="{00000000-0005-0000-0000-0000D53F0000}"/>
    <cellStyle name="Normal 2 4 13" xfId="16341" xr:uid="{00000000-0005-0000-0000-0000D63F0000}"/>
    <cellStyle name="Normal 2 4 13 2" xfId="16342" xr:uid="{00000000-0005-0000-0000-0000D73F0000}"/>
    <cellStyle name="Normal 2 4 13 2 2" xfId="16343" xr:uid="{00000000-0005-0000-0000-0000D83F0000}"/>
    <cellStyle name="Normal 2 4 13 3" xfId="16344" xr:uid="{00000000-0005-0000-0000-0000D93F0000}"/>
    <cellStyle name="Normal 2 4 14" xfId="16345" xr:uid="{00000000-0005-0000-0000-0000DA3F0000}"/>
    <cellStyle name="Normal 2 4 14 2" xfId="16346" xr:uid="{00000000-0005-0000-0000-0000DB3F0000}"/>
    <cellStyle name="Normal 2 4 15" xfId="16347" xr:uid="{00000000-0005-0000-0000-0000DC3F0000}"/>
    <cellStyle name="Normal 2 4 15 2" xfId="16348" xr:uid="{00000000-0005-0000-0000-0000DD3F0000}"/>
    <cellStyle name="Normal 2 4 16" xfId="16349" xr:uid="{00000000-0005-0000-0000-0000DE3F0000}"/>
    <cellStyle name="Normal 2 4 16 2" xfId="16350" xr:uid="{00000000-0005-0000-0000-0000DF3F0000}"/>
    <cellStyle name="Normal 2 4 17" xfId="16351" xr:uid="{00000000-0005-0000-0000-0000E03F0000}"/>
    <cellStyle name="Normal 2 4 2" xfId="16352" xr:uid="{00000000-0005-0000-0000-0000E13F0000}"/>
    <cellStyle name="Normal 2 4 2 10" xfId="16353" xr:uid="{00000000-0005-0000-0000-0000E23F0000}"/>
    <cellStyle name="Normal 2 4 2 10 2" xfId="16354" xr:uid="{00000000-0005-0000-0000-0000E33F0000}"/>
    <cellStyle name="Normal 2 4 2 10 2 2" xfId="16355" xr:uid="{00000000-0005-0000-0000-0000E43F0000}"/>
    <cellStyle name="Normal 2 4 2 10 3" xfId="16356" xr:uid="{00000000-0005-0000-0000-0000E53F0000}"/>
    <cellStyle name="Normal 2 4 2 11" xfId="16357" xr:uid="{00000000-0005-0000-0000-0000E63F0000}"/>
    <cellStyle name="Normal 2 4 2 11 2" xfId="16358" xr:uid="{00000000-0005-0000-0000-0000E73F0000}"/>
    <cellStyle name="Normal 2 4 2 12" xfId="16359" xr:uid="{00000000-0005-0000-0000-0000E83F0000}"/>
    <cellStyle name="Normal 2 4 2 12 2" xfId="16360" xr:uid="{00000000-0005-0000-0000-0000E93F0000}"/>
    <cellStyle name="Normal 2 4 2 13" xfId="16361" xr:uid="{00000000-0005-0000-0000-0000EA3F0000}"/>
    <cellStyle name="Normal 2 4 2 2" xfId="16362" xr:uid="{00000000-0005-0000-0000-0000EB3F0000}"/>
    <cellStyle name="Normal 2 4 2 2 10" xfId="16363" xr:uid="{00000000-0005-0000-0000-0000EC3F0000}"/>
    <cellStyle name="Normal 2 4 2 2 10 2" xfId="16364" xr:uid="{00000000-0005-0000-0000-0000ED3F0000}"/>
    <cellStyle name="Normal 2 4 2 2 11" xfId="16365" xr:uid="{00000000-0005-0000-0000-0000EE3F0000}"/>
    <cellStyle name="Normal 2 4 2 2 2" xfId="16366" xr:uid="{00000000-0005-0000-0000-0000EF3F0000}"/>
    <cellStyle name="Normal 2 4 2 2 2 2" xfId="16367" xr:uid="{00000000-0005-0000-0000-0000F03F0000}"/>
    <cellStyle name="Normal 2 4 2 2 2 2 2" xfId="16368" xr:uid="{00000000-0005-0000-0000-0000F13F0000}"/>
    <cellStyle name="Normal 2 4 2 2 2 2 2 2" xfId="16369" xr:uid="{00000000-0005-0000-0000-0000F23F0000}"/>
    <cellStyle name="Normal 2 4 2 2 2 2 2 2 2" xfId="16370" xr:uid="{00000000-0005-0000-0000-0000F33F0000}"/>
    <cellStyle name="Normal 2 4 2 2 2 2 2 3" xfId="16371" xr:uid="{00000000-0005-0000-0000-0000F43F0000}"/>
    <cellStyle name="Normal 2 4 2 2 2 2 3" xfId="16372" xr:uid="{00000000-0005-0000-0000-0000F53F0000}"/>
    <cellStyle name="Normal 2 4 2 2 2 2 3 2" xfId="16373" xr:uid="{00000000-0005-0000-0000-0000F63F0000}"/>
    <cellStyle name="Normal 2 4 2 2 2 2 3 2 2" xfId="16374" xr:uid="{00000000-0005-0000-0000-0000F73F0000}"/>
    <cellStyle name="Normal 2 4 2 2 2 2 3 3" xfId="16375" xr:uid="{00000000-0005-0000-0000-0000F83F0000}"/>
    <cellStyle name="Normal 2 4 2 2 2 2 4" xfId="16376" xr:uid="{00000000-0005-0000-0000-0000F93F0000}"/>
    <cellStyle name="Normal 2 4 2 2 2 2 4 2" xfId="16377" xr:uid="{00000000-0005-0000-0000-0000FA3F0000}"/>
    <cellStyle name="Normal 2 4 2 2 2 2 4 2 2" xfId="16378" xr:uid="{00000000-0005-0000-0000-0000FB3F0000}"/>
    <cellStyle name="Normal 2 4 2 2 2 2 4 3" xfId="16379" xr:uid="{00000000-0005-0000-0000-0000FC3F0000}"/>
    <cellStyle name="Normal 2 4 2 2 2 2 5" xfId="16380" xr:uid="{00000000-0005-0000-0000-0000FD3F0000}"/>
    <cellStyle name="Normal 2 4 2 2 2 2 5 2" xfId="16381" xr:uid="{00000000-0005-0000-0000-0000FE3F0000}"/>
    <cellStyle name="Normal 2 4 2 2 2 2 6" xfId="16382" xr:uid="{00000000-0005-0000-0000-0000FF3F0000}"/>
    <cellStyle name="Normal 2 4 2 2 2 2 6 2" xfId="16383" xr:uid="{00000000-0005-0000-0000-000000400000}"/>
    <cellStyle name="Normal 2 4 2 2 2 2 7" xfId="16384" xr:uid="{00000000-0005-0000-0000-000001400000}"/>
    <cellStyle name="Normal 2 4 2 2 2 3" xfId="16385" xr:uid="{00000000-0005-0000-0000-000002400000}"/>
    <cellStyle name="Normal 2 4 2 2 2 3 2" xfId="16386" xr:uid="{00000000-0005-0000-0000-000003400000}"/>
    <cellStyle name="Normal 2 4 2 2 2 3 2 2" xfId="16387" xr:uid="{00000000-0005-0000-0000-000004400000}"/>
    <cellStyle name="Normal 2 4 2 2 2 3 2 2 2" xfId="16388" xr:uid="{00000000-0005-0000-0000-000005400000}"/>
    <cellStyle name="Normal 2 4 2 2 2 3 2 3" xfId="16389" xr:uid="{00000000-0005-0000-0000-000006400000}"/>
    <cellStyle name="Normal 2 4 2 2 2 3 3" xfId="16390" xr:uid="{00000000-0005-0000-0000-000007400000}"/>
    <cellStyle name="Normal 2 4 2 2 2 3 3 2" xfId="16391" xr:uid="{00000000-0005-0000-0000-000008400000}"/>
    <cellStyle name="Normal 2 4 2 2 2 3 3 2 2" xfId="16392" xr:uid="{00000000-0005-0000-0000-000009400000}"/>
    <cellStyle name="Normal 2 4 2 2 2 3 3 3" xfId="16393" xr:uid="{00000000-0005-0000-0000-00000A400000}"/>
    <cellStyle name="Normal 2 4 2 2 2 3 4" xfId="16394" xr:uid="{00000000-0005-0000-0000-00000B400000}"/>
    <cellStyle name="Normal 2 4 2 2 2 3 4 2" xfId="16395" xr:uid="{00000000-0005-0000-0000-00000C400000}"/>
    <cellStyle name="Normal 2 4 2 2 2 3 4 2 2" xfId="16396" xr:uid="{00000000-0005-0000-0000-00000D400000}"/>
    <cellStyle name="Normal 2 4 2 2 2 3 4 3" xfId="16397" xr:uid="{00000000-0005-0000-0000-00000E400000}"/>
    <cellStyle name="Normal 2 4 2 2 2 3 5" xfId="16398" xr:uid="{00000000-0005-0000-0000-00000F400000}"/>
    <cellStyle name="Normal 2 4 2 2 2 3 5 2" xfId="16399" xr:uid="{00000000-0005-0000-0000-000010400000}"/>
    <cellStyle name="Normal 2 4 2 2 2 3 6" xfId="16400" xr:uid="{00000000-0005-0000-0000-000011400000}"/>
    <cellStyle name="Normal 2 4 2 2 2 3 6 2" xfId="16401" xr:uid="{00000000-0005-0000-0000-000012400000}"/>
    <cellStyle name="Normal 2 4 2 2 2 3 7" xfId="16402" xr:uid="{00000000-0005-0000-0000-000013400000}"/>
    <cellStyle name="Normal 2 4 2 2 2 4" xfId="16403" xr:uid="{00000000-0005-0000-0000-000014400000}"/>
    <cellStyle name="Normal 2 4 2 2 2 4 2" xfId="16404" xr:uid="{00000000-0005-0000-0000-000015400000}"/>
    <cellStyle name="Normal 2 4 2 2 2 4 2 2" xfId="16405" xr:uid="{00000000-0005-0000-0000-000016400000}"/>
    <cellStyle name="Normal 2 4 2 2 2 4 3" xfId="16406" xr:uid="{00000000-0005-0000-0000-000017400000}"/>
    <cellStyle name="Normal 2 4 2 2 2 5" xfId="16407" xr:uid="{00000000-0005-0000-0000-000018400000}"/>
    <cellStyle name="Normal 2 4 2 2 2 5 2" xfId="16408" xr:uid="{00000000-0005-0000-0000-000019400000}"/>
    <cellStyle name="Normal 2 4 2 2 2 5 2 2" xfId="16409" xr:uid="{00000000-0005-0000-0000-00001A400000}"/>
    <cellStyle name="Normal 2 4 2 2 2 5 3" xfId="16410" xr:uid="{00000000-0005-0000-0000-00001B400000}"/>
    <cellStyle name="Normal 2 4 2 2 2 6" xfId="16411" xr:uid="{00000000-0005-0000-0000-00001C400000}"/>
    <cellStyle name="Normal 2 4 2 2 2 6 2" xfId="16412" xr:uid="{00000000-0005-0000-0000-00001D400000}"/>
    <cellStyle name="Normal 2 4 2 2 2 6 2 2" xfId="16413" xr:uid="{00000000-0005-0000-0000-00001E400000}"/>
    <cellStyle name="Normal 2 4 2 2 2 6 3" xfId="16414" xr:uid="{00000000-0005-0000-0000-00001F400000}"/>
    <cellStyle name="Normal 2 4 2 2 2 7" xfId="16415" xr:uid="{00000000-0005-0000-0000-000020400000}"/>
    <cellStyle name="Normal 2 4 2 2 2 7 2" xfId="16416" xr:uid="{00000000-0005-0000-0000-000021400000}"/>
    <cellStyle name="Normal 2 4 2 2 2 8" xfId="16417" xr:uid="{00000000-0005-0000-0000-000022400000}"/>
    <cellStyle name="Normal 2 4 2 2 2 8 2" xfId="16418" xr:uid="{00000000-0005-0000-0000-000023400000}"/>
    <cellStyle name="Normal 2 4 2 2 2 9" xfId="16419" xr:uid="{00000000-0005-0000-0000-000024400000}"/>
    <cellStyle name="Normal 2 4 2 2 3" xfId="16420" xr:uid="{00000000-0005-0000-0000-000025400000}"/>
    <cellStyle name="Normal 2 4 2 2 3 2" xfId="16421" xr:uid="{00000000-0005-0000-0000-000026400000}"/>
    <cellStyle name="Normal 2 4 2 2 3 2 2" xfId="16422" xr:uid="{00000000-0005-0000-0000-000027400000}"/>
    <cellStyle name="Normal 2 4 2 2 3 2 2 2" xfId="16423" xr:uid="{00000000-0005-0000-0000-000028400000}"/>
    <cellStyle name="Normal 2 4 2 2 3 2 2 2 2" xfId="16424" xr:uid="{00000000-0005-0000-0000-000029400000}"/>
    <cellStyle name="Normal 2 4 2 2 3 2 2 3" xfId="16425" xr:uid="{00000000-0005-0000-0000-00002A400000}"/>
    <cellStyle name="Normal 2 4 2 2 3 2 3" xfId="16426" xr:uid="{00000000-0005-0000-0000-00002B400000}"/>
    <cellStyle name="Normal 2 4 2 2 3 2 3 2" xfId="16427" xr:uid="{00000000-0005-0000-0000-00002C400000}"/>
    <cellStyle name="Normal 2 4 2 2 3 2 3 2 2" xfId="16428" xr:uid="{00000000-0005-0000-0000-00002D400000}"/>
    <cellStyle name="Normal 2 4 2 2 3 2 3 3" xfId="16429" xr:uid="{00000000-0005-0000-0000-00002E400000}"/>
    <cellStyle name="Normal 2 4 2 2 3 2 4" xfId="16430" xr:uid="{00000000-0005-0000-0000-00002F400000}"/>
    <cellStyle name="Normal 2 4 2 2 3 2 4 2" xfId="16431" xr:uid="{00000000-0005-0000-0000-000030400000}"/>
    <cellStyle name="Normal 2 4 2 2 3 2 4 2 2" xfId="16432" xr:uid="{00000000-0005-0000-0000-000031400000}"/>
    <cellStyle name="Normal 2 4 2 2 3 2 4 3" xfId="16433" xr:uid="{00000000-0005-0000-0000-000032400000}"/>
    <cellStyle name="Normal 2 4 2 2 3 2 5" xfId="16434" xr:uid="{00000000-0005-0000-0000-000033400000}"/>
    <cellStyle name="Normal 2 4 2 2 3 2 5 2" xfId="16435" xr:uid="{00000000-0005-0000-0000-000034400000}"/>
    <cellStyle name="Normal 2 4 2 2 3 2 6" xfId="16436" xr:uid="{00000000-0005-0000-0000-000035400000}"/>
    <cellStyle name="Normal 2 4 2 2 3 2 6 2" xfId="16437" xr:uid="{00000000-0005-0000-0000-000036400000}"/>
    <cellStyle name="Normal 2 4 2 2 3 2 7" xfId="16438" xr:uid="{00000000-0005-0000-0000-000037400000}"/>
    <cellStyle name="Normal 2 4 2 2 3 3" xfId="16439" xr:uid="{00000000-0005-0000-0000-000038400000}"/>
    <cellStyle name="Normal 2 4 2 2 3 3 2" xfId="16440" xr:uid="{00000000-0005-0000-0000-000039400000}"/>
    <cellStyle name="Normal 2 4 2 2 3 3 2 2" xfId="16441" xr:uid="{00000000-0005-0000-0000-00003A400000}"/>
    <cellStyle name="Normal 2 4 2 2 3 3 3" xfId="16442" xr:uid="{00000000-0005-0000-0000-00003B400000}"/>
    <cellStyle name="Normal 2 4 2 2 3 4" xfId="16443" xr:uid="{00000000-0005-0000-0000-00003C400000}"/>
    <cellStyle name="Normal 2 4 2 2 3 4 2" xfId="16444" xr:uid="{00000000-0005-0000-0000-00003D400000}"/>
    <cellStyle name="Normal 2 4 2 2 3 4 2 2" xfId="16445" xr:uid="{00000000-0005-0000-0000-00003E400000}"/>
    <cellStyle name="Normal 2 4 2 2 3 4 3" xfId="16446" xr:uid="{00000000-0005-0000-0000-00003F400000}"/>
    <cellStyle name="Normal 2 4 2 2 3 5" xfId="16447" xr:uid="{00000000-0005-0000-0000-000040400000}"/>
    <cellStyle name="Normal 2 4 2 2 3 5 2" xfId="16448" xr:uid="{00000000-0005-0000-0000-000041400000}"/>
    <cellStyle name="Normal 2 4 2 2 3 5 2 2" xfId="16449" xr:uid="{00000000-0005-0000-0000-000042400000}"/>
    <cellStyle name="Normal 2 4 2 2 3 5 3" xfId="16450" xr:uid="{00000000-0005-0000-0000-000043400000}"/>
    <cellStyle name="Normal 2 4 2 2 3 6" xfId="16451" xr:uid="{00000000-0005-0000-0000-000044400000}"/>
    <cellStyle name="Normal 2 4 2 2 3 6 2" xfId="16452" xr:uid="{00000000-0005-0000-0000-000045400000}"/>
    <cellStyle name="Normal 2 4 2 2 3 7" xfId="16453" xr:uid="{00000000-0005-0000-0000-000046400000}"/>
    <cellStyle name="Normal 2 4 2 2 3 7 2" xfId="16454" xr:uid="{00000000-0005-0000-0000-000047400000}"/>
    <cellStyle name="Normal 2 4 2 2 3 8" xfId="16455" xr:uid="{00000000-0005-0000-0000-000048400000}"/>
    <cellStyle name="Normal 2 4 2 2 4" xfId="16456" xr:uid="{00000000-0005-0000-0000-000049400000}"/>
    <cellStyle name="Normal 2 4 2 2 4 2" xfId="16457" xr:uid="{00000000-0005-0000-0000-00004A400000}"/>
    <cellStyle name="Normal 2 4 2 2 4 2 2" xfId="16458" xr:uid="{00000000-0005-0000-0000-00004B400000}"/>
    <cellStyle name="Normal 2 4 2 2 4 2 2 2" xfId="16459" xr:uid="{00000000-0005-0000-0000-00004C400000}"/>
    <cellStyle name="Normal 2 4 2 2 4 2 3" xfId="16460" xr:uid="{00000000-0005-0000-0000-00004D400000}"/>
    <cellStyle name="Normal 2 4 2 2 4 3" xfId="16461" xr:uid="{00000000-0005-0000-0000-00004E400000}"/>
    <cellStyle name="Normal 2 4 2 2 4 3 2" xfId="16462" xr:uid="{00000000-0005-0000-0000-00004F400000}"/>
    <cellStyle name="Normal 2 4 2 2 4 3 2 2" xfId="16463" xr:uid="{00000000-0005-0000-0000-000050400000}"/>
    <cellStyle name="Normal 2 4 2 2 4 3 3" xfId="16464" xr:uid="{00000000-0005-0000-0000-000051400000}"/>
    <cellStyle name="Normal 2 4 2 2 4 4" xfId="16465" xr:uid="{00000000-0005-0000-0000-000052400000}"/>
    <cellStyle name="Normal 2 4 2 2 4 4 2" xfId="16466" xr:uid="{00000000-0005-0000-0000-000053400000}"/>
    <cellStyle name="Normal 2 4 2 2 4 4 2 2" xfId="16467" xr:uid="{00000000-0005-0000-0000-000054400000}"/>
    <cellStyle name="Normal 2 4 2 2 4 4 3" xfId="16468" xr:uid="{00000000-0005-0000-0000-000055400000}"/>
    <cellStyle name="Normal 2 4 2 2 4 5" xfId="16469" xr:uid="{00000000-0005-0000-0000-000056400000}"/>
    <cellStyle name="Normal 2 4 2 2 4 5 2" xfId="16470" xr:uid="{00000000-0005-0000-0000-000057400000}"/>
    <cellStyle name="Normal 2 4 2 2 4 6" xfId="16471" xr:uid="{00000000-0005-0000-0000-000058400000}"/>
    <cellStyle name="Normal 2 4 2 2 4 6 2" xfId="16472" xr:uid="{00000000-0005-0000-0000-000059400000}"/>
    <cellStyle name="Normal 2 4 2 2 4 7" xfId="16473" xr:uid="{00000000-0005-0000-0000-00005A400000}"/>
    <cellStyle name="Normal 2 4 2 2 5" xfId="16474" xr:uid="{00000000-0005-0000-0000-00005B400000}"/>
    <cellStyle name="Normal 2 4 2 2 5 2" xfId="16475" xr:uid="{00000000-0005-0000-0000-00005C400000}"/>
    <cellStyle name="Normal 2 4 2 2 5 2 2" xfId="16476" xr:uid="{00000000-0005-0000-0000-00005D400000}"/>
    <cellStyle name="Normal 2 4 2 2 5 2 2 2" xfId="16477" xr:uid="{00000000-0005-0000-0000-00005E400000}"/>
    <cellStyle name="Normal 2 4 2 2 5 2 3" xfId="16478" xr:uid="{00000000-0005-0000-0000-00005F400000}"/>
    <cellStyle name="Normal 2 4 2 2 5 3" xfId="16479" xr:uid="{00000000-0005-0000-0000-000060400000}"/>
    <cellStyle name="Normal 2 4 2 2 5 3 2" xfId="16480" xr:uid="{00000000-0005-0000-0000-000061400000}"/>
    <cellStyle name="Normal 2 4 2 2 5 3 2 2" xfId="16481" xr:uid="{00000000-0005-0000-0000-000062400000}"/>
    <cellStyle name="Normal 2 4 2 2 5 3 3" xfId="16482" xr:uid="{00000000-0005-0000-0000-000063400000}"/>
    <cellStyle name="Normal 2 4 2 2 5 4" xfId="16483" xr:uid="{00000000-0005-0000-0000-000064400000}"/>
    <cellStyle name="Normal 2 4 2 2 5 4 2" xfId="16484" xr:uid="{00000000-0005-0000-0000-000065400000}"/>
    <cellStyle name="Normal 2 4 2 2 5 4 2 2" xfId="16485" xr:uid="{00000000-0005-0000-0000-000066400000}"/>
    <cellStyle name="Normal 2 4 2 2 5 4 3" xfId="16486" xr:uid="{00000000-0005-0000-0000-000067400000}"/>
    <cellStyle name="Normal 2 4 2 2 5 5" xfId="16487" xr:uid="{00000000-0005-0000-0000-000068400000}"/>
    <cellStyle name="Normal 2 4 2 2 5 5 2" xfId="16488" xr:uid="{00000000-0005-0000-0000-000069400000}"/>
    <cellStyle name="Normal 2 4 2 2 5 6" xfId="16489" xr:uid="{00000000-0005-0000-0000-00006A400000}"/>
    <cellStyle name="Normal 2 4 2 2 5 6 2" xfId="16490" xr:uid="{00000000-0005-0000-0000-00006B400000}"/>
    <cellStyle name="Normal 2 4 2 2 5 7" xfId="16491" xr:uid="{00000000-0005-0000-0000-00006C400000}"/>
    <cellStyle name="Normal 2 4 2 2 6" xfId="16492" xr:uid="{00000000-0005-0000-0000-00006D400000}"/>
    <cellStyle name="Normal 2 4 2 2 6 2" xfId="16493" xr:uid="{00000000-0005-0000-0000-00006E400000}"/>
    <cellStyle name="Normal 2 4 2 2 6 2 2" xfId="16494" xr:uid="{00000000-0005-0000-0000-00006F400000}"/>
    <cellStyle name="Normal 2 4 2 2 6 3" xfId="16495" xr:uid="{00000000-0005-0000-0000-000070400000}"/>
    <cellStyle name="Normal 2 4 2 2 7" xfId="16496" xr:uid="{00000000-0005-0000-0000-000071400000}"/>
    <cellStyle name="Normal 2 4 2 2 7 2" xfId="16497" xr:uid="{00000000-0005-0000-0000-000072400000}"/>
    <cellStyle name="Normal 2 4 2 2 7 2 2" xfId="16498" xr:uid="{00000000-0005-0000-0000-000073400000}"/>
    <cellStyle name="Normal 2 4 2 2 7 3" xfId="16499" xr:uid="{00000000-0005-0000-0000-000074400000}"/>
    <cellStyle name="Normal 2 4 2 2 8" xfId="16500" xr:uid="{00000000-0005-0000-0000-000075400000}"/>
    <cellStyle name="Normal 2 4 2 2 8 2" xfId="16501" xr:uid="{00000000-0005-0000-0000-000076400000}"/>
    <cellStyle name="Normal 2 4 2 2 8 2 2" xfId="16502" xr:uid="{00000000-0005-0000-0000-000077400000}"/>
    <cellStyle name="Normal 2 4 2 2 8 3" xfId="16503" xr:uid="{00000000-0005-0000-0000-000078400000}"/>
    <cellStyle name="Normal 2 4 2 2 9" xfId="16504" xr:uid="{00000000-0005-0000-0000-000079400000}"/>
    <cellStyle name="Normal 2 4 2 2 9 2" xfId="16505" xr:uid="{00000000-0005-0000-0000-00007A400000}"/>
    <cellStyle name="Normal 2 4 2 3" xfId="16506" xr:uid="{00000000-0005-0000-0000-00007B400000}"/>
    <cellStyle name="Normal 2 4 2 3 10" xfId="16507" xr:uid="{00000000-0005-0000-0000-00007C400000}"/>
    <cellStyle name="Normal 2 4 2 3 10 2" xfId="16508" xr:uid="{00000000-0005-0000-0000-00007D400000}"/>
    <cellStyle name="Normal 2 4 2 3 11" xfId="16509" xr:uid="{00000000-0005-0000-0000-00007E400000}"/>
    <cellStyle name="Normal 2 4 2 3 2" xfId="16510" xr:uid="{00000000-0005-0000-0000-00007F400000}"/>
    <cellStyle name="Normal 2 4 2 3 2 2" xfId="16511" xr:uid="{00000000-0005-0000-0000-000080400000}"/>
    <cellStyle name="Normal 2 4 2 3 2 2 2" xfId="16512" xr:uid="{00000000-0005-0000-0000-000081400000}"/>
    <cellStyle name="Normal 2 4 2 3 2 2 2 2" xfId="16513" xr:uid="{00000000-0005-0000-0000-000082400000}"/>
    <cellStyle name="Normal 2 4 2 3 2 2 2 2 2" xfId="16514" xr:uid="{00000000-0005-0000-0000-000083400000}"/>
    <cellStyle name="Normal 2 4 2 3 2 2 2 3" xfId="16515" xr:uid="{00000000-0005-0000-0000-000084400000}"/>
    <cellStyle name="Normal 2 4 2 3 2 2 3" xfId="16516" xr:uid="{00000000-0005-0000-0000-000085400000}"/>
    <cellStyle name="Normal 2 4 2 3 2 2 3 2" xfId="16517" xr:uid="{00000000-0005-0000-0000-000086400000}"/>
    <cellStyle name="Normal 2 4 2 3 2 2 3 2 2" xfId="16518" xr:uid="{00000000-0005-0000-0000-000087400000}"/>
    <cellStyle name="Normal 2 4 2 3 2 2 3 3" xfId="16519" xr:uid="{00000000-0005-0000-0000-000088400000}"/>
    <cellStyle name="Normal 2 4 2 3 2 2 4" xfId="16520" xr:uid="{00000000-0005-0000-0000-000089400000}"/>
    <cellStyle name="Normal 2 4 2 3 2 2 4 2" xfId="16521" xr:uid="{00000000-0005-0000-0000-00008A400000}"/>
    <cellStyle name="Normal 2 4 2 3 2 2 4 2 2" xfId="16522" xr:uid="{00000000-0005-0000-0000-00008B400000}"/>
    <cellStyle name="Normal 2 4 2 3 2 2 4 3" xfId="16523" xr:uid="{00000000-0005-0000-0000-00008C400000}"/>
    <cellStyle name="Normal 2 4 2 3 2 2 5" xfId="16524" xr:uid="{00000000-0005-0000-0000-00008D400000}"/>
    <cellStyle name="Normal 2 4 2 3 2 2 5 2" xfId="16525" xr:uid="{00000000-0005-0000-0000-00008E400000}"/>
    <cellStyle name="Normal 2 4 2 3 2 2 6" xfId="16526" xr:uid="{00000000-0005-0000-0000-00008F400000}"/>
    <cellStyle name="Normal 2 4 2 3 2 2 6 2" xfId="16527" xr:uid="{00000000-0005-0000-0000-000090400000}"/>
    <cellStyle name="Normal 2 4 2 3 2 2 7" xfId="16528" xr:uid="{00000000-0005-0000-0000-000091400000}"/>
    <cellStyle name="Normal 2 4 2 3 2 3" xfId="16529" xr:uid="{00000000-0005-0000-0000-000092400000}"/>
    <cellStyle name="Normal 2 4 2 3 2 3 2" xfId="16530" xr:uid="{00000000-0005-0000-0000-000093400000}"/>
    <cellStyle name="Normal 2 4 2 3 2 3 2 2" xfId="16531" xr:uid="{00000000-0005-0000-0000-000094400000}"/>
    <cellStyle name="Normal 2 4 2 3 2 3 2 2 2" xfId="16532" xr:uid="{00000000-0005-0000-0000-000095400000}"/>
    <cellStyle name="Normal 2 4 2 3 2 3 2 3" xfId="16533" xr:uid="{00000000-0005-0000-0000-000096400000}"/>
    <cellStyle name="Normal 2 4 2 3 2 3 3" xfId="16534" xr:uid="{00000000-0005-0000-0000-000097400000}"/>
    <cellStyle name="Normal 2 4 2 3 2 3 3 2" xfId="16535" xr:uid="{00000000-0005-0000-0000-000098400000}"/>
    <cellStyle name="Normal 2 4 2 3 2 3 3 2 2" xfId="16536" xr:uid="{00000000-0005-0000-0000-000099400000}"/>
    <cellStyle name="Normal 2 4 2 3 2 3 3 3" xfId="16537" xr:uid="{00000000-0005-0000-0000-00009A400000}"/>
    <cellStyle name="Normal 2 4 2 3 2 3 4" xfId="16538" xr:uid="{00000000-0005-0000-0000-00009B400000}"/>
    <cellStyle name="Normal 2 4 2 3 2 3 4 2" xfId="16539" xr:uid="{00000000-0005-0000-0000-00009C400000}"/>
    <cellStyle name="Normal 2 4 2 3 2 3 4 2 2" xfId="16540" xr:uid="{00000000-0005-0000-0000-00009D400000}"/>
    <cellStyle name="Normal 2 4 2 3 2 3 4 3" xfId="16541" xr:uid="{00000000-0005-0000-0000-00009E400000}"/>
    <cellStyle name="Normal 2 4 2 3 2 3 5" xfId="16542" xr:uid="{00000000-0005-0000-0000-00009F400000}"/>
    <cellStyle name="Normal 2 4 2 3 2 3 5 2" xfId="16543" xr:uid="{00000000-0005-0000-0000-0000A0400000}"/>
    <cellStyle name="Normal 2 4 2 3 2 3 6" xfId="16544" xr:uid="{00000000-0005-0000-0000-0000A1400000}"/>
    <cellStyle name="Normal 2 4 2 3 2 3 6 2" xfId="16545" xr:uid="{00000000-0005-0000-0000-0000A2400000}"/>
    <cellStyle name="Normal 2 4 2 3 2 3 7" xfId="16546" xr:uid="{00000000-0005-0000-0000-0000A3400000}"/>
    <cellStyle name="Normal 2 4 2 3 2 4" xfId="16547" xr:uid="{00000000-0005-0000-0000-0000A4400000}"/>
    <cellStyle name="Normal 2 4 2 3 2 4 2" xfId="16548" xr:uid="{00000000-0005-0000-0000-0000A5400000}"/>
    <cellStyle name="Normal 2 4 2 3 2 4 2 2" xfId="16549" xr:uid="{00000000-0005-0000-0000-0000A6400000}"/>
    <cellStyle name="Normal 2 4 2 3 2 4 3" xfId="16550" xr:uid="{00000000-0005-0000-0000-0000A7400000}"/>
    <cellStyle name="Normal 2 4 2 3 2 5" xfId="16551" xr:uid="{00000000-0005-0000-0000-0000A8400000}"/>
    <cellStyle name="Normal 2 4 2 3 2 5 2" xfId="16552" xr:uid="{00000000-0005-0000-0000-0000A9400000}"/>
    <cellStyle name="Normal 2 4 2 3 2 5 2 2" xfId="16553" xr:uid="{00000000-0005-0000-0000-0000AA400000}"/>
    <cellStyle name="Normal 2 4 2 3 2 5 3" xfId="16554" xr:uid="{00000000-0005-0000-0000-0000AB400000}"/>
    <cellStyle name="Normal 2 4 2 3 2 6" xfId="16555" xr:uid="{00000000-0005-0000-0000-0000AC400000}"/>
    <cellStyle name="Normal 2 4 2 3 2 6 2" xfId="16556" xr:uid="{00000000-0005-0000-0000-0000AD400000}"/>
    <cellStyle name="Normal 2 4 2 3 2 6 2 2" xfId="16557" xr:uid="{00000000-0005-0000-0000-0000AE400000}"/>
    <cellStyle name="Normal 2 4 2 3 2 6 3" xfId="16558" xr:uid="{00000000-0005-0000-0000-0000AF400000}"/>
    <cellStyle name="Normal 2 4 2 3 2 7" xfId="16559" xr:uid="{00000000-0005-0000-0000-0000B0400000}"/>
    <cellStyle name="Normal 2 4 2 3 2 7 2" xfId="16560" xr:uid="{00000000-0005-0000-0000-0000B1400000}"/>
    <cellStyle name="Normal 2 4 2 3 2 8" xfId="16561" xr:uid="{00000000-0005-0000-0000-0000B2400000}"/>
    <cellStyle name="Normal 2 4 2 3 2 8 2" xfId="16562" xr:uid="{00000000-0005-0000-0000-0000B3400000}"/>
    <cellStyle name="Normal 2 4 2 3 2 9" xfId="16563" xr:uid="{00000000-0005-0000-0000-0000B4400000}"/>
    <cellStyle name="Normal 2 4 2 3 3" xfId="16564" xr:uid="{00000000-0005-0000-0000-0000B5400000}"/>
    <cellStyle name="Normal 2 4 2 3 3 2" xfId="16565" xr:uid="{00000000-0005-0000-0000-0000B6400000}"/>
    <cellStyle name="Normal 2 4 2 3 3 2 2" xfId="16566" xr:uid="{00000000-0005-0000-0000-0000B7400000}"/>
    <cellStyle name="Normal 2 4 2 3 3 2 2 2" xfId="16567" xr:uid="{00000000-0005-0000-0000-0000B8400000}"/>
    <cellStyle name="Normal 2 4 2 3 3 2 2 2 2" xfId="16568" xr:uid="{00000000-0005-0000-0000-0000B9400000}"/>
    <cellStyle name="Normal 2 4 2 3 3 2 2 3" xfId="16569" xr:uid="{00000000-0005-0000-0000-0000BA400000}"/>
    <cellStyle name="Normal 2 4 2 3 3 2 3" xfId="16570" xr:uid="{00000000-0005-0000-0000-0000BB400000}"/>
    <cellStyle name="Normal 2 4 2 3 3 2 3 2" xfId="16571" xr:uid="{00000000-0005-0000-0000-0000BC400000}"/>
    <cellStyle name="Normal 2 4 2 3 3 2 3 2 2" xfId="16572" xr:uid="{00000000-0005-0000-0000-0000BD400000}"/>
    <cellStyle name="Normal 2 4 2 3 3 2 3 3" xfId="16573" xr:uid="{00000000-0005-0000-0000-0000BE400000}"/>
    <cellStyle name="Normal 2 4 2 3 3 2 4" xfId="16574" xr:uid="{00000000-0005-0000-0000-0000BF400000}"/>
    <cellStyle name="Normal 2 4 2 3 3 2 4 2" xfId="16575" xr:uid="{00000000-0005-0000-0000-0000C0400000}"/>
    <cellStyle name="Normal 2 4 2 3 3 2 4 2 2" xfId="16576" xr:uid="{00000000-0005-0000-0000-0000C1400000}"/>
    <cellStyle name="Normal 2 4 2 3 3 2 4 3" xfId="16577" xr:uid="{00000000-0005-0000-0000-0000C2400000}"/>
    <cellStyle name="Normal 2 4 2 3 3 2 5" xfId="16578" xr:uid="{00000000-0005-0000-0000-0000C3400000}"/>
    <cellStyle name="Normal 2 4 2 3 3 2 5 2" xfId="16579" xr:uid="{00000000-0005-0000-0000-0000C4400000}"/>
    <cellStyle name="Normal 2 4 2 3 3 2 6" xfId="16580" xr:uid="{00000000-0005-0000-0000-0000C5400000}"/>
    <cellStyle name="Normal 2 4 2 3 3 2 6 2" xfId="16581" xr:uid="{00000000-0005-0000-0000-0000C6400000}"/>
    <cellStyle name="Normal 2 4 2 3 3 2 7" xfId="16582" xr:uid="{00000000-0005-0000-0000-0000C7400000}"/>
    <cellStyle name="Normal 2 4 2 3 3 3" xfId="16583" xr:uid="{00000000-0005-0000-0000-0000C8400000}"/>
    <cellStyle name="Normal 2 4 2 3 3 3 2" xfId="16584" xr:uid="{00000000-0005-0000-0000-0000C9400000}"/>
    <cellStyle name="Normal 2 4 2 3 3 3 2 2" xfId="16585" xr:uid="{00000000-0005-0000-0000-0000CA400000}"/>
    <cellStyle name="Normal 2 4 2 3 3 3 3" xfId="16586" xr:uid="{00000000-0005-0000-0000-0000CB400000}"/>
    <cellStyle name="Normal 2 4 2 3 3 4" xfId="16587" xr:uid="{00000000-0005-0000-0000-0000CC400000}"/>
    <cellStyle name="Normal 2 4 2 3 3 4 2" xfId="16588" xr:uid="{00000000-0005-0000-0000-0000CD400000}"/>
    <cellStyle name="Normal 2 4 2 3 3 4 2 2" xfId="16589" xr:uid="{00000000-0005-0000-0000-0000CE400000}"/>
    <cellStyle name="Normal 2 4 2 3 3 4 3" xfId="16590" xr:uid="{00000000-0005-0000-0000-0000CF400000}"/>
    <cellStyle name="Normal 2 4 2 3 3 5" xfId="16591" xr:uid="{00000000-0005-0000-0000-0000D0400000}"/>
    <cellStyle name="Normal 2 4 2 3 3 5 2" xfId="16592" xr:uid="{00000000-0005-0000-0000-0000D1400000}"/>
    <cellStyle name="Normal 2 4 2 3 3 5 2 2" xfId="16593" xr:uid="{00000000-0005-0000-0000-0000D2400000}"/>
    <cellStyle name="Normal 2 4 2 3 3 5 3" xfId="16594" xr:uid="{00000000-0005-0000-0000-0000D3400000}"/>
    <cellStyle name="Normal 2 4 2 3 3 6" xfId="16595" xr:uid="{00000000-0005-0000-0000-0000D4400000}"/>
    <cellStyle name="Normal 2 4 2 3 3 6 2" xfId="16596" xr:uid="{00000000-0005-0000-0000-0000D5400000}"/>
    <cellStyle name="Normal 2 4 2 3 3 7" xfId="16597" xr:uid="{00000000-0005-0000-0000-0000D6400000}"/>
    <cellStyle name="Normal 2 4 2 3 3 7 2" xfId="16598" xr:uid="{00000000-0005-0000-0000-0000D7400000}"/>
    <cellStyle name="Normal 2 4 2 3 3 8" xfId="16599" xr:uid="{00000000-0005-0000-0000-0000D8400000}"/>
    <cellStyle name="Normal 2 4 2 3 4" xfId="16600" xr:uid="{00000000-0005-0000-0000-0000D9400000}"/>
    <cellStyle name="Normal 2 4 2 3 4 2" xfId="16601" xr:uid="{00000000-0005-0000-0000-0000DA400000}"/>
    <cellStyle name="Normal 2 4 2 3 4 2 2" xfId="16602" xr:uid="{00000000-0005-0000-0000-0000DB400000}"/>
    <cellStyle name="Normal 2 4 2 3 4 2 2 2" xfId="16603" xr:uid="{00000000-0005-0000-0000-0000DC400000}"/>
    <cellStyle name="Normal 2 4 2 3 4 2 3" xfId="16604" xr:uid="{00000000-0005-0000-0000-0000DD400000}"/>
    <cellStyle name="Normal 2 4 2 3 4 3" xfId="16605" xr:uid="{00000000-0005-0000-0000-0000DE400000}"/>
    <cellStyle name="Normal 2 4 2 3 4 3 2" xfId="16606" xr:uid="{00000000-0005-0000-0000-0000DF400000}"/>
    <cellStyle name="Normal 2 4 2 3 4 3 2 2" xfId="16607" xr:uid="{00000000-0005-0000-0000-0000E0400000}"/>
    <cellStyle name="Normal 2 4 2 3 4 3 3" xfId="16608" xr:uid="{00000000-0005-0000-0000-0000E1400000}"/>
    <cellStyle name="Normal 2 4 2 3 4 4" xfId="16609" xr:uid="{00000000-0005-0000-0000-0000E2400000}"/>
    <cellStyle name="Normal 2 4 2 3 4 4 2" xfId="16610" xr:uid="{00000000-0005-0000-0000-0000E3400000}"/>
    <cellStyle name="Normal 2 4 2 3 4 4 2 2" xfId="16611" xr:uid="{00000000-0005-0000-0000-0000E4400000}"/>
    <cellStyle name="Normal 2 4 2 3 4 4 3" xfId="16612" xr:uid="{00000000-0005-0000-0000-0000E5400000}"/>
    <cellStyle name="Normal 2 4 2 3 4 5" xfId="16613" xr:uid="{00000000-0005-0000-0000-0000E6400000}"/>
    <cellStyle name="Normal 2 4 2 3 4 5 2" xfId="16614" xr:uid="{00000000-0005-0000-0000-0000E7400000}"/>
    <cellStyle name="Normal 2 4 2 3 4 6" xfId="16615" xr:uid="{00000000-0005-0000-0000-0000E8400000}"/>
    <cellStyle name="Normal 2 4 2 3 4 6 2" xfId="16616" xr:uid="{00000000-0005-0000-0000-0000E9400000}"/>
    <cellStyle name="Normal 2 4 2 3 4 7" xfId="16617" xr:uid="{00000000-0005-0000-0000-0000EA400000}"/>
    <cellStyle name="Normal 2 4 2 3 5" xfId="16618" xr:uid="{00000000-0005-0000-0000-0000EB400000}"/>
    <cellStyle name="Normal 2 4 2 3 5 2" xfId="16619" xr:uid="{00000000-0005-0000-0000-0000EC400000}"/>
    <cellStyle name="Normal 2 4 2 3 5 2 2" xfId="16620" xr:uid="{00000000-0005-0000-0000-0000ED400000}"/>
    <cellStyle name="Normal 2 4 2 3 5 2 2 2" xfId="16621" xr:uid="{00000000-0005-0000-0000-0000EE400000}"/>
    <cellStyle name="Normal 2 4 2 3 5 2 3" xfId="16622" xr:uid="{00000000-0005-0000-0000-0000EF400000}"/>
    <cellStyle name="Normal 2 4 2 3 5 3" xfId="16623" xr:uid="{00000000-0005-0000-0000-0000F0400000}"/>
    <cellStyle name="Normal 2 4 2 3 5 3 2" xfId="16624" xr:uid="{00000000-0005-0000-0000-0000F1400000}"/>
    <cellStyle name="Normal 2 4 2 3 5 3 2 2" xfId="16625" xr:uid="{00000000-0005-0000-0000-0000F2400000}"/>
    <cellStyle name="Normal 2 4 2 3 5 3 3" xfId="16626" xr:uid="{00000000-0005-0000-0000-0000F3400000}"/>
    <cellStyle name="Normal 2 4 2 3 5 4" xfId="16627" xr:uid="{00000000-0005-0000-0000-0000F4400000}"/>
    <cellStyle name="Normal 2 4 2 3 5 4 2" xfId="16628" xr:uid="{00000000-0005-0000-0000-0000F5400000}"/>
    <cellStyle name="Normal 2 4 2 3 5 4 2 2" xfId="16629" xr:uid="{00000000-0005-0000-0000-0000F6400000}"/>
    <cellStyle name="Normal 2 4 2 3 5 4 3" xfId="16630" xr:uid="{00000000-0005-0000-0000-0000F7400000}"/>
    <cellStyle name="Normal 2 4 2 3 5 5" xfId="16631" xr:uid="{00000000-0005-0000-0000-0000F8400000}"/>
    <cellStyle name="Normal 2 4 2 3 5 5 2" xfId="16632" xr:uid="{00000000-0005-0000-0000-0000F9400000}"/>
    <cellStyle name="Normal 2 4 2 3 5 6" xfId="16633" xr:uid="{00000000-0005-0000-0000-0000FA400000}"/>
    <cellStyle name="Normal 2 4 2 3 5 6 2" xfId="16634" xr:uid="{00000000-0005-0000-0000-0000FB400000}"/>
    <cellStyle name="Normal 2 4 2 3 5 7" xfId="16635" xr:uid="{00000000-0005-0000-0000-0000FC400000}"/>
    <cellStyle name="Normal 2 4 2 3 6" xfId="16636" xr:uid="{00000000-0005-0000-0000-0000FD400000}"/>
    <cellStyle name="Normal 2 4 2 3 6 2" xfId="16637" xr:uid="{00000000-0005-0000-0000-0000FE400000}"/>
    <cellStyle name="Normal 2 4 2 3 6 2 2" xfId="16638" xr:uid="{00000000-0005-0000-0000-0000FF400000}"/>
    <cellStyle name="Normal 2 4 2 3 6 3" xfId="16639" xr:uid="{00000000-0005-0000-0000-000000410000}"/>
    <cellStyle name="Normal 2 4 2 3 7" xfId="16640" xr:uid="{00000000-0005-0000-0000-000001410000}"/>
    <cellStyle name="Normal 2 4 2 3 7 2" xfId="16641" xr:uid="{00000000-0005-0000-0000-000002410000}"/>
    <cellStyle name="Normal 2 4 2 3 7 2 2" xfId="16642" xr:uid="{00000000-0005-0000-0000-000003410000}"/>
    <cellStyle name="Normal 2 4 2 3 7 3" xfId="16643" xr:uid="{00000000-0005-0000-0000-000004410000}"/>
    <cellStyle name="Normal 2 4 2 3 8" xfId="16644" xr:uid="{00000000-0005-0000-0000-000005410000}"/>
    <cellStyle name="Normal 2 4 2 3 8 2" xfId="16645" xr:uid="{00000000-0005-0000-0000-000006410000}"/>
    <cellStyle name="Normal 2 4 2 3 8 2 2" xfId="16646" xr:uid="{00000000-0005-0000-0000-000007410000}"/>
    <cellStyle name="Normal 2 4 2 3 8 3" xfId="16647" xr:uid="{00000000-0005-0000-0000-000008410000}"/>
    <cellStyle name="Normal 2 4 2 3 9" xfId="16648" xr:uid="{00000000-0005-0000-0000-000009410000}"/>
    <cellStyle name="Normal 2 4 2 3 9 2" xfId="16649" xr:uid="{00000000-0005-0000-0000-00000A410000}"/>
    <cellStyle name="Normal 2 4 2 4" xfId="16650" xr:uid="{00000000-0005-0000-0000-00000B410000}"/>
    <cellStyle name="Normal 2 4 2 4 2" xfId="16651" xr:uid="{00000000-0005-0000-0000-00000C410000}"/>
    <cellStyle name="Normal 2 4 2 4 2 2" xfId="16652" xr:uid="{00000000-0005-0000-0000-00000D410000}"/>
    <cellStyle name="Normal 2 4 2 4 2 2 2" xfId="16653" xr:uid="{00000000-0005-0000-0000-00000E410000}"/>
    <cellStyle name="Normal 2 4 2 4 2 2 2 2" xfId="16654" xr:uid="{00000000-0005-0000-0000-00000F410000}"/>
    <cellStyle name="Normal 2 4 2 4 2 2 3" xfId="16655" xr:uid="{00000000-0005-0000-0000-000010410000}"/>
    <cellStyle name="Normal 2 4 2 4 2 3" xfId="16656" xr:uid="{00000000-0005-0000-0000-000011410000}"/>
    <cellStyle name="Normal 2 4 2 4 2 3 2" xfId="16657" xr:uid="{00000000-0005-0000-0000-000012410000}"/>
    <cellStyle name="Normal 2 4 2 4 2 3 2 2" xfId="16658" xr:uid="{00000000-0005-0000-0000-000013410000}"/>
    <cellStyle name="Normal 2 4 2 4 2 3 3" xfId="16659" xr:uid="{00000000-0005-0000-0000-000014410000}"/>
    <cellStyle name="Normal 2 4 2 4 2 4" xfId="16660" xr:uid="{00000000-0005-0000-0000-000015410000}"/>
    <cellStyle name="Normal 2 4 2 4 2 4 2" xfId="16661" xr:uid="{00000000-0005-0000-0000-000016410000}"/>
    <cellStyle name="Normal 2 4 2 4 2 4 2 2" xfId="16662" xr:uid="{00000000-0005-0000-0000-000017410000}"/>
    <cellStyle name="Normal 2 4 2 4 2 4 3" xfId="16663" xr:uid="{00000000-0005-0000-0000-000018410000}"/>
    <cellStyle name="Normal 2 4 2 4 2 5" xfId="16664" xr:uid="{00000000-0005-0000-0000-000019410000}"/>
    <cellStyle name="Normal 2 4 2 4 2 5 2" xfId="16665" xr:uid="{00000000-0005-0000-0000-00001A410000}"/>
    <cellStyle name="Normal 2 4 2 4 2 6" xfId="16666" xr:uid="{00000000-0005-0000-0000-00001B410000}"/>
    <cellStyle name="Normal 2 4 2 4 2 6 2" xfId="16667" xr:uid="{00000000-0005-0000-0000-00001C410000}"/>
    <cellStyle name="Normal 2 4 2 4 2 7" xfId="16668" xr:uid="{00000000-0005-0000-0000-00001D410000}"/>
    <cellStyle name="Normal 2 4 2 4 3" xfId="16669" xr:uid="{00000000-0005-0000-0000-00001E410000}"/>
    <cellStyle name="Normal 2 4 2 4 3 2" xfId="16670" xr:uid="{00000000-0005-0000-0000-00001F410000}"/>
    <cellStyle name="Normal 2 4 2 4 3 2 2" xfId="16671" xr:uid="{00000000-0005-0000-0000-000020410000}"/>
    <cellStyle name="Normal 2 4 2 4 3 2 2 2" xfId="16672" xr:uid="{00000000-0005-0000-0000-000021410000}"/>
    <cellStyle name="Normal 2 4 2 4 3 2 3" xfId="16673" xr:uid="{00000000-0005-0000-0000-000022410000}"/>
    <cellStyle name="Normal 2 4 2 4 3 3" xfId="16674" xr:uid="{00000000-0005-0000-0000-000023410000}"/>
    <cellStyle name="Normal 2 4 2 4 3 3 2" xfId="16675" xr:uid="{00000000-0005-0000-0000-000024410000}"/>
    <cellStyle name="Normal 2 4 2 4 3 3 2 2" xfId="16676" xr:uid="{00000000-0005-0000-0000-000025410000}"/>
    <cellStyle name="Normal 2 4 2 4 3 3 3" xfId="16677" xr:uid="{00000000-0005-0000-0000-000026410000}"/>
    <cellStyle name="Normal 2 4 2 4 3 4" xfId="16678" xr:uid="{00000000-0005-0000-0000-000027410000}"/>
    <cellStyle name="Normal 2 4 2 4 3 4 2" xfId="16679" xr:uid="{00000000-0005-0000-0000-000028410000}"/>
    <cellStyle name="Normal 2 4 2 4 3 4 2 2" xfId="16680" xr:uid="{00000000-0005-0000-0000-000029410000}"/>
    <cellStyle name="Normal 2 4 2 4 3 4 3" xfId="16681" xr:uid="{00000000-0005-0000-0000-00002A410000}"/>
    <cellStyle name="Normal 2 4 2 4 3 5" xfId="16682" xr:uid="{00000000-0005-0000-0000-00002B410000}"/>
    <cellStyle name="Normal 2 4 2 4 3 5 2" xfId="16683" xr:uid="{00000000-0005-0000-0000-00002C410000}"/>
    <cellStyle name="Normal 2 4 2 4 3 6" xfId="16684" xr:uid="{00000000-0005-0000-0000-00002D410000}"/>
    <cellStyle name="Normal 2 4 2 4 3 6 2" xfId="16685" xr:uid="{00000000-0005-0000-0000-00002E410000}"/>
    <cellStyle name="Normal 2 4 2 4 3 7" xfId="16686" xr:uid="{00000000-0005-0000-0000-00002F410000}"/>
    <cellStyle name="Normal 2 4 2 4 4" xfId="16687" xr:uid="{00000000-0005-0000-0000-000030410000}"/>
    <cellStyle name="Normal 2 4 2 4 4 2" xfId="16688" xr:uid="{00000000-0005-0000-0000-000031410000}"/>
    <cellStyle name="Normal 2 4 2 4 4 2 2" xfId="16689" xr:uid="{00000000-0005-0000-0000-000032410000}"/>
    <cellStyle name="Normal 2 4 2 4 4 3" xfId="16690" xr:uid="{00000000-0005-0000-0000-000033410000}"/>
    <cellStyle name="Normal 2 4 2 4 5" xfId="16691" xr:uid="{00000000-0005-0000-0000-000034410000}"/>
    <cellStyle name="Normal 2 4 2 4 5 2" xfId="16692" xr:uid="{00000000-0005-0000-0000-000035410000}"/>
    <cellStyle name="Normal 2 4 2 4 5 2 2" xfId="16693" xr:uid="{00000000-0005-0000-0000-000036410000}"/>
    <cellStyle name="Normal 2 4 2 4 5 3" xfId="16694" xr:uid="{00000000-0005-0000-0000-000037410000}"/>
    <cellStyle name="Normal 2 4 2 4 6" xfId="16695" xr:uid="{00000000-0005-0000-0000-000038410000}"/>
    <cellStyle name="Normal 2 4 2 4 6 2" xfId="16696" xr:uid="{00000000-0005-0000-0000-000039410000}"/>
    <cellStyle name="Normal 2 4 2 4 6 2 2" xfId="16697" xr:uid="{00000000-0005-0000-0000-00003A410000}"/>
    <cellStyle name="Normal 2 4 2 4 6 3" xfId="16698" xr:uid="{00000000-0005-0000-0000-00003B410000}"/>
    <cellStyle name="Normal 2 4 2 4 7" xfId="16699" xr:uid="{00000000-0005-0000-0000-00003C410000}"/>
    <cellStyle name="Normal 2 4 2 4 7 2" xfId="16700" xr:uid="{00000000-0005-0000-0000-00003D410000}"/>
    <cellStyle name="Normal 2 4 2 4 8" xfId="16701" xr:uid="{00000000-0005-0000-0000-00003E410000}"/>
    <cellStyle name="Normal 2 4 2 4 8 2" xfId="16702" xr:uid="{00000000-0005-0000-0000-00003F410000}"/>
    <cellStyle name="Normal 2 4 2 4 9" xfId="16703" xr:uid="{00000000-0005-0000-0000-000040410000}"/>
    <cellStyle name="Normal 2 4 2 5" xfId="16704" xr:uid="{00000000-0005-0000-0000-000041410000}"/>
    <cellStyle name="Normal 2 4 2 5 2" xfId="16705" xr:uid="{00000000-0005-0000-0000-000042410000}"/>
    <cellStyle name="Normal 2 4 2 5 2 2" xfId="16706" xr:uid="{00000000-0005-0000-0000-000043410000}"/>
    <cellStyle name="Normal 2 4 2 5 2 2 2" xfId="16707" xr:uid="{00000000-0005-0000-0000-000044410000}"/>
    <cellStyle name="Normal 2 4 2 5 2 2 2 2" xfId="16708" xr:uid="{00000000-0005-0000-0000-000045410000}"/>
    <cellStyle name="Normal 2 4 2 5 2 2 3" xfId="16709" xr:uid="{00000000-0005-0000-0000-000046410000}"/>
    <cellStyle name="Normal 2 4 2 5 2 3" xfId="16710" xr:uid="{00000000-0005-0000-0000-000047410000}"/>
    <cellStyle name="Normal 2 4 2 5 2 3 2" xfId="16711" xr:uid="{00000000-0005-0000-0000-000048410000}"/>
    <cellStyle name="Normal 2 4 2 5 2 3 2 2" xfId="16712" xr:uid="{00000000-0005-0000-0000-000049410000}"/>
    <cellStyle name="Normal 2 4 2 5 2 3 3" xfId="16713" xr:uid="{00000000-0005-0000-0000-00004A410000}"/>
    <cellStyle name="Normal 2 4 2 5 2 4" xfId="16714" xr:uid="{00000000-0005-0000-0000-00004B410000}"/>
    <cellStyle name="Normal 2 4 2 5 2 4 2" xfId="16715" xr:uid="{00000000-0005-0000-0000-00004C410000}"/>
    <cellStyle name="Normal 2 4 2 5 2 4 2 2" xfId="16716" xr:uid="{00000000-0005-0000-0000-00004D410000}"/>
    <cellStyle name="Normal 2 4 2 5 2 4 3" xfId="16717" xr:uid="{00000000-0005-0000-0000-00004E410000}"/>
    <cellStyle name="Normal 2 4 2 5 2 5" xfId="16718" xr:uid="{00000000-0005-0000-0000-00004F410000}"/>
    <cellStyle name="Normal 2 4 2 5 2 5 2" xfId="16719" xr:uid="{00000000-0005-0000-0000-000050410000}"/>
    <cellStyle name="Normal 2 4 2 5 2 6" xfId="16720" xr:uid="{00000000-0005-0000-0000-000051410000}"/>
    <cellStyle name="Normal 2 4 2 5 2 6 2" xfId="16721" xr:uid="{00000000-0005-0000-0000-000052410000}"/>
    <cellStyle name="Normal 2 4 2 5 2 7" xfId="16722" xr:uid="{00000000-0005-0000-0000-000053410000}"/>
    <cellStyle name="Normal 2 4 2 5 3" xfId="16723" xr:uid="{00000000-0005-0000-0000-000054410000}"/>
    <cellStyle name="Normal 2 4 2 5 3 2" xfId="16724" xr:uid="{00000000-0005-0000-0000-000055410000}"/>
    <cellStyle name="Normal 2 4 2 5 3 2 2" xfId="16725" xr:uid="{00000000-0005-0000-0000-000056410000}"/>
    <cellStyle name="Normal 2 4 2 5 3 3" xfId="16726" xr:uid="{00000000-0005-0000-0000-000057410000}"/>
    <cellStyle name="Normal 2 4 2 5 4" xfId="16727" xr:uid="{00000000-0005-0000-0000-000058410000}"/>
    <cellStyle name="Normal 2 4 2 5 4 2" xfId="16728" xr:uid="{00000000-0005-0000-0000-000059410000}"/>
    <cellStyle name="Normal 2 4 2 5 4 2 2" xfId="16729" xr:uid="{00000000-0005-0000-0000-00005A410000}"/>
    <cellStyle name="Normal 2 4 2 5 4 3" xfId="16730" xr:uid="{00000000-0005-0000-0000-00005B410000}"/>
    <cellStyle name="Normal 2 4 2 5 5" xfId="16731" xr:uid="{00000000-0005-0000-0000-00005C410000}"/>
    <cellStyle name="Normal 2 4 2 5 5 2" xfId="16732" xr:uid="{00000000-0005-0000-0000-00005D410000}"/>
    <cellStyle name="Normal 2 4 2 5 5 2 2" xfId="16733" xr:uid="{00000000-0005-0000-0000-00005E410000}"/>
    <cellStyle name="Normal 2 4 2 5 5 3" xfId="16734" xr:uid="{00000000-0005-0000-0000-00005F410000}"/>
    <cellStyle name="Normal 2 4 2 5 6" xfId="16735" xr:uid="{00000000-0005-0000-0000-000060410000}"/>
    <cellStyle name="Normal 2 4 2 5 6 2" xfId="16736" xr:uid="{00000000-0005-0000-0000-000061410000}"/>
    <cellStyle name="Normal 2 4 2 5 7" xfId="16737" xr:uid="{00000000-0005-0000-0000-000062410000}"/>
    <cellStyle name="Normal 2 4 2 5 7 2" xfId="16738" xr:uid="{00000000-0005-0000-0000-000063410000}"/>
    <cellStyle name="Normal 2 4 2 5 8" xfId="16739" xr:uid="{00000000-0005-0000-0000-000064410000}"/>
    <cellStyle name="Normal 2 4 2 6" xfId="16740" xr:uid="{00000000-0005-0000-0000-000065410000}"/>
    <cellStyle name="Normal 2 4 2 6 2" xfId="16741" xr:uid="{00000000-0005-0000-0000-000066410000}"/>
    <cellStyle name="Normal 2 4 2 6 2 2" xfId="16742" xr:uid="{00000000-0005-0000-0000-000067410000}"/>
    <cellStyle name="Normal 2 4 2 6 2 2 2" xfId="16743" xr:uid="{00000000-0005-0000-0000-000068410000}"/>
    <cellStyle name="Normal 2 4 2 6 2 3" xfId="16744" xr:uid="{00000000-0005-0000-0000-000069410000}"/>
    <cellStyle name="Normal 2 4 2 6 3" xfId="16745" xr:uid="{00000000-0005-0000-0000-00006A410000}"/>
    <cellStyle name="Normal 2 4 2 6 3 2" xfId="16746" xr:uid="{00000000-0005-0000-0000-00006B410000}"/>
    <cellStyle name="Normal 2 4 2 6 3 2 2" xfId="16747" xr:uid="{00000000-0005-0000-0000-00006C410000}"/>
    <cellStyle name="Normal 2 4 2 6 3 3" xfId="16748" xr:uid="{00000000-0005-0000-0000-00006D410000}"/>
    <cellStyle name="Normal 2 4 2 6 4" xfId="16749" xr:uid="{00000000-0005-0000-0000-00006E410000}"/>
    <cellStyle name="Normal 2 4 2 6 4 2" xfId="16750" xr:uid="{00000000-0005-0000-0000-00006F410000}"/>
    <cellStyle name="Normal 2 4 2 6 4 2 2" xfId="16751" xr:uid="{00000000-0005-0000-0000-000070410000}"/>
    <cellStyle name="Normal 2 4 2 6 4 3" xfId="16752" xr:uid="{00000000-0005-0000-0000-000071410000}"/>
    <cellStyle name="Normal 2 4 2 6 5" xfId="16753" xr:uid="{00000000-0005-0000-0000-000072410000}"/>
    <cellStyle name="Normal 2 4 2 6 5 2" xfId="16754" xr:uid="{00000000-0005-0000-0000-000073410000}"/>
    <cellStyle name="Normal 2 4 2 6 6" xfId="16755" xr:uid="{00000000-0005-0000-0000-000074410000}"/>
    <cellStyle name="Normal 2 4 2 6 6 2" xfId="16756" xr:uid="{00000000-0005-0000-0000-000075410000}"/>
    <cellStyle name="Normal 2 4 2 6 7" xfId="16757" xr:uid="{00000000-0005-0000-0000-000076410000}"/>
    <cellStyle name="Normal 2 4 2 7" xfId="16758" xr:uid="{00000000-0005-0000-0000-000077410000}"/>
    <cellStyle name="Normal 2 4 2 7 2" xfId="16759" xr:uid="{00000000-0005-0000-0000-000078410000}"/>
    <cellStyle name="Normal 2 4 2 7 2 2" xfId="16760" xr:uid="{00000000-0005-0000-0000-000079410000}"/>
    <cellStyle name="Normal 2 4 2 7 2 2 2" xfId="16761" xr:uid="{00000000-0005-0000-0000-00007A410000}"/>
    <cellStyle name="Normal 2 4 2 7 2 3" xfId="16762" xr:uid="{00000000-0005-0000-0000-00007B410000}"/>
    <cellStyle name="Normal 2 4 2 7 3" xfId="16763" xr:uid="{00000000-0005-0000-0000-00007C410000}"/>
    <cellStyle name="Normal 2 4 2 7 3 2" xfId="16764" xr:uid="{00000000-0005-0000-0000-00007D410000}"/>
    <cellStyle name="Normal 2 4 2 7 3 2 2" xfId="16765" xr:uid="{00000000-0005-0000-0000-00007E410000}"/>
    <cellStyle name="Normal 2 4 2 7 3 3" xfId="16766" xr:uid="{00000000-0005-0000-0000-00007F410000}"/>
    <cellStyle name="Normal 2 4 2 7 4" xfId="16767" xr:uid="{00000000-0005-0000-0000-000080410000}"/>
    <cellStyle name="Normal 2 4 2 7 4 2" xfId="16768" xr:uid="{00000000-0005-0000-0000-000081410000}"/>
    <cellStyle name="Normal 2 4 2 7 4 2 2" xfId="16769" xr:uid="{00000000-0005-0000-0000-000082410000}"/>
    <cellStyle name="Normal 2 4 2 7 4 3" xfId="16770" xr:uid="{00000000-0005-0000-0000-000083410000}"/>
    <cellStyle name="Normal 2 4 2 7 5" xfId="16771" xr:uid="{00000000-0005-0000-0000-000084410000}"/>
    <cellStyle name="Normal 2 4 2 7 5 2" xfId="16772" xr:uid="{00000000-0005-0000-0000-000085410000}"/>
    <cellStyle name="Normal 2 4 2 7 6" xfId="16773" xr:uid="{00000000-0005-0000-0000-000086410000}"/>
    <cellStyle name="Normal 2 4 2 7 6 2" xfId="16774" xr:uid="{00000000-0005-0000-0000-000087410000}"/>
    <cellStyle name="Normal 2 4 2 7 7" xfId="16775" xr:uid="{00000000-0005-0000-0000-000088410000}"/>
    <cellStyle name="Normal 2 4 2 8" xfId="16776" xr:uid="{00000000-0005-0000-0000-000089410000}"/>
    <cellStyle name="Normal 2 4 2 8 2" xfId="16777" xr:uid="{00000000-0005-0000-0000-00008A410000}"/>
    <cellStyle name="Normal 2 4 2 8 2 2" xfId="16778" xr:uid="{00000000-0005-0000-0000-00008B410000}"/>
    <cellStyle name="Normal 2 4 2 8 3" xfId="16779" xr:uid="{00000000-0005-0000-0000-00008C410000}"/>
    <cellStyle name="Normal 2 4 2 9" xfId="16780" xr:uid="{00000000-0005-0000-0000-00008D410000}"/>
    <cellStyle name="Normal 2 4 2 9 2" xfId="16781" xr:uid="{00000000-0005-0000-0000-00008E410000}"/>
    <cellStyle name="Normal 2 4 2 9 2 2" xfId="16782" xr:uid="{00000000-0005-0000-0000-00008F410000}"/>
    <cellStyle name="Normal 2 4 2 9 3" xfId="16783" xr:uid="{00000000-0005-0000-0000-000090410000}"/>
    <cellStyle name="Normal 2 4 2_Confidential Information" xfId="16784" xr:uid="{00000000-0005-0000-0000-000091410000}"/>
    <cellStyle name="Normal 2 4 3" xfId="16785" xr:uid="{00000000-0005-0000-0000-000092410000}"/>
    <cellStyle name="Normal 2 4 3 10" xfId="16786" xr:uid="{00000000-0005-0000-0000-000093410000}"/>
    <cellStyle name="Normal 2 4 3 10 2" xfId="16787" xr:uid="{00000000-0005-0000-0000-000094410000}"/>
    <cellStyle name="Normal 2 4 3 10 2 2" xfId="16788" xr:uid="{00000000-0005-0000-0000-000095410000}"/>
    <cellStyle name="Normal 2 4 3 10 3" xfId="16789" xr:uid="{00000000-0005-0000-0000-000096410000}"/>
    <cellStyle name="Normal 2 4 3 11" xfId="16790" xr:uid="{00000000-0005-0000-0000-000097410000}"/>
    <cellStyle name="Normal 2 4 3 11 2" xfId="16791" xr:uid="{00000000-0005-0000-0000-000098410000}"/>
    <cellStyle name="Normal 2 4 3 12" xfId="16792" xr:uid="{00000000-0005-0000-0000-000099410000}"/>
    <cellStyle name="Normal 2 4 3 12 2" xfId="16793" xr:uid="{00000000-0005-0000-0000-00009A410000}"/>
    <cellStyle name="Normal 2 4 3 13" xfId="16794" xr:uid="{00000000-0005-0000-0000-00009B410000}"/>
    <cellStyle name="Normal 2 4 3 2" xfId="16795" xr:uid="{00000000-0005-0000-0000-00009C410000}"/>
    <cellStyle name="Normal 2 4 3 2 10" xfId="16796" xr:uid="{00000000-0005-0000-0000-00009D410000}"/>
    <cellStyle name="Normal 2 4 3 2 10 2" xfId="16797" xr:uid="{00000000-0005-0000-0000-00009E410000}"/>
    <cellStyle name="Normal 2 4 3 2 11" xfId="16798" xr:uid="{00000000-0005-0000-0000-00009F410000}"/>
    <cellStyle name="Normal 2 4 3 2 2" xfId="16799" xr:uid="{00000000-0005-0000-0000-0000A0410000}"/>
    <cellStyle name="Normal 2 4 3 2 2 2" xfId="16800" xr:uid="{00000000-0005-0000-0000-0000A1410000}"/>
    <cellStyle name="Normal 2 4 3 2 2 2 2" xfId="16801" xr:uid="{00000000-0005-0000-0000-0000A2410000}"/>
    <cellStyle name="Normal 2 4 3 2 2 2 2 2" xfId="16802" xr:uid="{00000000-0005-0000-0000-0000A3410000}"/>
    <cellStyle name="Normal 2 4 3 2 2 2 2 2 2" xfId="16803" xr:uid="{00000000-0005-0000-0000-0000A4410000}"/>
    <cellStyle name="Normal 2 4 3 2 2 2 2 3" xfId="16804" xr:uid="{00000000-0005-0000-0000-0000A5410000}"/>
    <cellStyle name="Normal 2 4 3 2 2 2 3" xfId="16805" xr:uid="{00000000-0005-0000-0000-0000A6410000}"/>
    <cellStyle name="Normal 2 4 3 2 2 2 3 2" xfId="16806" xr:uid="{00000000-0005-0000-0000-0000A7410000}"/>
    <cellStyle name="Normal 2 4 3 2 2 2 3 2 2" xfId="16807" xr:uid="{00000000-0005-0000-0000-0000A8410000}"/>
    <cellStyle name="Normal 2 4 3 2 2 2 3 3" xfId="16808" xr:uid="{00000000-0005-0000-0000-0000A9410000}"/>
    <cellStyle name="Normal 2 4 3 2 2 2 4" xfId="16809" xr:uid="{00000000-0005-0000-0000-0000AA410000}"/>
    <cellStyle name="Normal 2 4 3 2 2 2 4 2" xfId="16810" xr:uid="{00000000-0005-0000-0000-0000AB410000}"/>
    <cellStyle name="Normal 2 4 3 2 2 2 4 2 2" xfId="16811" xr:uid="{00000000-0005-0000-0000-0000AC410000}"/>
    <cellStyle name="Normal 2 4 3 2 2 2 4 3" xfId="16812" xr:uid="{00000000-0005-0000-0000-0000AD410000}"/>
    <cellStyle name="Normal 2 4 3 2 2 2 5" xfId="16813" xr:uid="{00000000-0005-0000-0000-0000AE410000}"/>
    <cellStyle name="Normal 2 4 3 2 2 2 5 2" xfId="16814" xr:uid="{00000000-0005-0000-0000-0000AF410000}"/>
    <cellStyle name="Normal 2 4 3 2 2 2 6" xfId="16815" xr:uid="{00000000-0005-0000-0000-0000B0410000}"/>
    <cellStyle name="Normal 2 4 3 2 2 2 6 2" xfId="16816" xr:uid="{00000000-0005-0000-0000-0000B1410000}"/>
    <cellStyle name="Normal 2 4 3 2 2 2 7" xfId="16817" xr:uid="{00000000-0005-0000-0000-0000B2410000}"/>
    <cellStyle name="Normal 2 4 3 2 2 3" xfId="16818" xr:uid="{00000000-0005-0000-0000-0000B3410000}"/>
    <cellStyle name="Normal 2 4 3 2 2 3 2" xfId="16819" xr:uid="{00000000-0005-0000-0000-0000B4410000}"/>
    <cellStyle name="Normal 2 4 3 2 2 3 2 2" xfId="16820" xr:uid="{00000000-0005-0000-0000-0000B5410000}"/>
    <cellStyle name="Normal 2 4 3 2 2 3 2 2 2" xfId="16821" xr:uid="{00000000-0005-0000-0000-0000B6410000}"/>
    <cellStyle name="Normal 2 4 3 2 2 3 2 3" xfId="16822" xr:uid="{00000000-0005-0000-0000-0000B7410000}"/>
    <cellStyle name="Normal 2 4 3 2 2 3 3" xfId="16823" xr:uid="{00000000-0005-0000-0000-0000B8410000}"/>
    <cellStyle name="Normal 2 4 3 2 2 3 3 2" xfId="16824" xr:uid="{00000000-0005-0000-0000-0000B9410000}"/>
    <cellStyle name="Normal 2 4 3 2 2 3 3 2 2" xfId="16825" xr:uid="{00000000-0005-0000-0000-0000BA410000}"/>
    <cellStyle name="Normal 2 4 3 2 2 3 3 3" xfId="16826" xr:uid="{00000000-0005-0000-0000-0000BB410000}"/>
    <cellStyle name="Normal 2 4 3 2 2 3 4" xfId="16827" xr:uid="{00000000-0005-0000-0000-0000BC410000}"/>
    <cellStyle name="Normal 2 4 3 2 2 3 4 2" xfId="16828" xr:uid="{00000000-0005-0000-0000-0000BD410000}"/>
    <cellStyle name="Normal 2 4 3 2 2 3 4 2 2" xfId="16829" xr:uid="{00000000-0005-0000-0000-0000BE410000}"/>
    <cellStyle name="Normal 2 4 3 2 2 3 4 3" xfId="16830" xr:uid="{00000000-0005-0000-0000-0000BF410000}"/>
    <cellStyle name="Normal 2 4 3 2 2 3 5" xfId="16831" xr:uid="{00000000-0005-0000-0000-0000C0410000}"/>
    <cellStyle name="Normal 2 4 3 2 2 3 5 2" xfId="16832" xr:uid="{00000000-0005-0000-0000-0000C1410000}"/>
    <cellStyle name="Normal 2 4 3 2 2 3 6" xfId="16833" xr:uid="{00000000-0005-0000-0000-0000C2410000}"/>
    <cellStyle name="Normal 2 4 3 2 2 3 6 2" xfId="16834" xr:uid="{00000000-0005-0000-0000-0000C3410000}"/>
    <cellStyle name="Normal 2 4 3 2 2 3 7" xfId="16835" xr:uid="{00000000-0005-0000-0000-0000C4410000}"/>
    <cellStyle name="Normal 2 4 3 2 2 4" xfId="16836" xr:uid="{00000000-0005-0000-0000-0000C5410000}"/>
    <cellStyle name="Normal 2 4 3 2 2 4 2" xfId="16837" xr:uid="{00000000-0005-0000-0000-0000C6410000}"/>
    <cellStyle name="Normal 2 4 3 2 2 4 2 2" xfId="16838" xr:uid="{00000000-0005-0000-0000-0000C7410000}"/>
    <cellStyle name="Normal 2 4 3 2 2 4 3" xfId="16839" xr:uid="{00000000-0005-0000-0000-0000C8410000}"/>
    <cellStyle name="Normal 2 4 3 2 2 5" xfId="16840" xr:uid="{00000000-0005-0000-0000-0000C9410000}"/>
    <cellStyle name="Normal 2 4 3 2 2 5 2" xfId="16841" xr:uid="{00000000-0005-0000-0000-0000CA410000}"/>
    <cellStyle name="Normal 2 4 3 2 2 5 2 2" xfId="16842" xr:uid="{00000000-0005-0000-0000-0000CB410000}"/>
    <cellStyle name="Normal 2 4 3 2 2 5 3" xfId="16843" xr:uid="{00000000-0005-0000-0000-0000CC410000}"/>
    <cellStyle name="Normal 2 4 3 2 2 6" xfId="16844" xr:uid="{00000000-0005-0000-0000-0000CD410000}"/>
    <cellStyle name="Normal 2 4 3 2 2 6 2" xfId="16845" xr:uid="{00000000-0005-0000-0000-0000CE410000}"/>
    <cellStyle name="Normal 2 4 3 2 2 6 2 2" xfId="16846" xr:uid="{00000000-0005-0000-0000-0000CF410000}"/>
    <cellStyle name="Normal 2 4 3 2 2 6 3" xfId="16847" xr:uid="{00000000-0005-0000-0000-0000D0410000}"/>
    <cellStyle name="Normal 2 4 3 2 2 7" xfId="16848" xr:uid="{00000000-0005-0000-0000-0000D1410000}"/>
    <cellStyle name="Normal 2 4 3 2 2 7 2" xfId="16849" xr:uid="{00000000-0005-0000-0000-0000D2410000}"/>
    <cellStyle name="Normal 2 4 3 2 2 8" xfId="16850" xr:uid="{00000000-0005-0000-0000-0000D3410000}"/>
    <cellStyle name="Normal 2 4 3 2 2 8 2" xfId="16851" xr:uid="{00000000-0005-0000-0000-0000D4410000}"/>
    <cellStyle name="Normal 2 4 3 2 2 9" xfId="16852" xr:uid="{00000000-0005-0000-0000-0000D5410000}"/>
    <cellStyle name="Normal 2 4 3 2 3" xfId="16853" xr:uid="{00000000-0005-0000-0000-0000D6410000}"/>
    <cellStyle name="Normal 2 4 3 2 3 2" xfId="16854" xr:uid="{00000000-0005-0000-0000-0000D7410000}"/>
    <cellStyle name="Normal 2 4 3 2 3 2 2" xfId="16855" xr:uid="{00000000-0005-0000-0000-0000D8410000}"/>
    <cellStyle name="Normal 2 4 3 2 3 2 2 2" xfId="16856" xr:uid="{00000000-0005-0000-0000-0000D9410000}"/>
    <cellStyle name="Normal 2 4 3 2 3 2 2 2 2" xfId="16857" xr:uid="{00000000-0005-0000-0000-0000DA410000}"/>
    <cellStyle name="Normal 2 4 3 2 3 2 2 3" xfId="16858" xr:uid="{00000000-0005-0000-0000-0000DB410000}"/>
    <cellStyle name="Normal 2 4 3 2 3 2 3" xfId="16859" xr:uid="{00000000-0005-0000-0000-0000DC410000}"/>
    <cellStyle name="Normal 2 4 3 2 3 2 3 2" xfId="16860" xr:uid="{00000000-0005-0000-0000-0000DD410000}"/>
    <cellStyle name="Normal 2 4 3 2 3 2 3 2 2" xfId="16861" xr:uid="{00000000-0005-0000-0000-0000DE410000}"/>
    <cellStyle name="Normal 2 4 3 2 3 2 3 3" xfId="16862" xr:uid="{00000000-0005-0000-0000-0000DF410000}"/>
    <cellStyle name="Normal 2 4 3 2 3 2 4" xfId="16863" xr:uid="{00000000-0005-0000-0000-0000E0410000}"/>
    <cellStyle name="Normal 2 4 3 2 3 2 4 2" xfId="16864" xr:uid="{00000000-0005-0000-0000-0000E1410000}"/>
    <cellStyle name="Normal 2 4 3 2 3 2 4 2 2" xfId="16865" xr:uid="{00000000-0005-0000-0000-0000E2410000}"/>
    <cellStyle name="Normal 2 4 3 2 3 2 4 3" xfId="16866" xr:uid="{00000000-0005-0000-0000-0000E3410000}"/>
    <cellStyle name="Normal 2 4 3 2 3 2 5" xfId="16867" xr:uid="{00000000-0005-0000-0000-0000E4410000}"/>
    <cellStyle name="Normal 2 4 3 2 3 2 5 2" xfId="16868" xr:uid="{00000000-0005-0000-0000-0000E5410000}"/>
    <cellStyle name="Normal 2 4 3 2 3 2 6" xfId="16869" xr:uid="{00000000-0005-0000-0000-0000E6410000}"/>
    <cellStyle name="Normal 2 4 3 2 3 2 6 2" xfId="16870" xr:uid="{00000000-0005-0000-0000-0000E7410000}"/>
    <cellStyle name="Normal 2 4 3 2 3 2 7" xfId="16871" xr:uid="{00000000-0005-0000-0000-0000E8410000}"/>
    <cellStyle name="Normal 2 4 3 2 3 3" xfId="16872" xr:uid="{00000000-0005-0000-0000-0000E9410000}"/>
    <cellStyle name="Normal 2 4 3 2 3 3 2" xfId="16873" xr:uid="{00000000-0005-0000-0000-0000EA410000}"/>
    <cellStyle name="Normal 2 4 3 2 3 3 2 2" xfId="16874" xr:uid="{00000000-0005-0000-0000-0000EB410000}"/>
    <cellStyle name="Normal 2 4 3 2 3 3 3" xfId="16875" xr:uid="{00000000-0005-0000-0000-0000EC410000}"/>
    <cellStyle name="Normal 2 4 3 2 3 4" xfId="16876" xr:uid="{00000000-0005-0000-0000-0000ED410000}"/>
    <cellStyle name="Normal 2 4 3 2 3 4 2" xfId="16877" xr:uid="{00000000-0005-0000-0000-0000EE410000}"/>
    <cellStyle name="Normal 2 4 3 2 3 4 2 2" xfId="16878" xr:uid="{00000000-0005-0000-0000-0000EF410000}"/>
    <cellStyle name="Normal 2 4 3 2 3 4 3" xfId="16879" xr:uid="{00000000-0005-0000-0000-0000F0410000}"/>
    <cellStyle name="Normal 2 4 3 2 3 5" xfId="16880" xr:uid="{00000000-0005-0000-0000-0000F1410000}"/>
    <cellStyle name="Normal 2 4 3 2 3 5 2" xfId="16881" xr:uid="{00000000-0005-0000-0000-0000F2410000}"/>
    <cellStyle name="Normal 2 4 3 2 3 5 2 2" xfId="16882" xr:uid="{00000000-0005-0000-0000-0000F3410000}"/>
    <cellStyle name="Normal 2 4 3 2 3 5 3" xfId="16883" xr:uid="{00000000-0005-0000-0000-0000F4410000}"/>
    <cellStyle name="Normal 2 4 3 2 3 6" xfId="16884" xr:uid="{00000000-0005-0000-0000-0000F5410000}"/>
    <cellStyle name="Normal 2 4 3 2 3 6 2" xfId="16885" xr:uid="{00000000-0005-0000-0000-0000F6410000}"/>
    <cellStyle name="Normal 2 4 3 2 3 7" xfId="16886" xr:uid="{00000000-0005-0000-0000-0000F7410000}"/>
    <cellStyle name="Normal 2 4 3 2 3 7 2" xfId="16887" xr:uid="{00000000-0005-0000-0000-0000F8410000}"/>
    <cellStyle name="Normal 2 4 3 2 3 8" xfId="16888" xr:uid="{00000000-0005-0000-0000-0000F9410000}"/>
    <cellStyle name="Normal 2 4 3 2 4" xfId="16889" xr:uid="{00000000-0005-0000-0000-0000FA410000}"/>
    <cellStyle name="Normal 2 4 3 2 4 2" xfId="16890" xr:uid="{00000000-0005-0000-0000-0000FB410000}"/>
    <cellStyle name="Normal 2 4 3 2 4 2 2" xfId="16891" xr:uid="{00000000-0005-0000-0000-0000FC410000}"/>
    <cellStyle name="Normal 2 4 3 2 4 2 2 2" xfId="16892" xr:uid="{00000000-0005-0000-0000-0000FD410000}"/>
    <cellStyle name="Normal 2 4 3 2 4 2 3" xfId="16893" xr:uid="{00000000-0005-0000-0000-0000FE410000}"/>
    <cellStyle name="Normal 2 4 3 2 4 3" xfId="16894" xr:uid="{00000000-0005-0000-0000-0000FF410000}"/>
    <cellStyle name="Normal 2 4 3 2 4 3 2" xfId="16895" xr:uid="{00000000-0005-0000-0000-000000420000}"/>
    <cellStyle name="Normal 2 4 3 2 4 3 2 2" xfId="16896" xr:uid="{00000000-0005-0000-0000-000001420000}"/>
    <cellStyle name="Normal 2 4 3 2 4 3 3" xfId="16897" xr:uid="{00000000-0005-0000-0000-000002420000}"/>
    <cellStyle name="Normal 2 4 3 2 4 4" xfId="16898" xr:uid="{00000000-0005-0000-0000-000003420000}"/>
    <cellStyle name="Normal 2 4 3 2 4 4 2" xfId="16899" xr:uid="{00000000-0005-0000-0000-000004420000}"/>
    <cellStyle name="Normal 2 4 3 2 4 4 2 2" xfId="16900" xr:uid="{00000000-0005-0000-0000-000005420000}"/>
    <cellStyle name="Normal 2 4 3 2 4 4 3" xfId="16901" xr:uid="{00000000-0005-0000-0000-000006420000}"/>
    <cellStyle name="Normal 2 4 3 2 4 5" xfId="16902" xr:uid="{00000000-0005-0000-0000-000007420000}"/>
    <cellStyle name="Normal 2 4 3 2 4 5 2" xfId="16903" xr:uid="{00000000-0005-0000-0000-000008420000}"/>
    <cellStyle name="Normal 2 4 3 2 4 6" xfId="16904" xr:uid="{00000000-0005-0000-0000-000009420000}"/>
    <cellStyle name="Normal 2 4 3 2 4 6 2" xfId="16905" xr:uid="{00000000-0005-0000-0000-00000A420000}"/>
    <cellStyle name="Normal 2 4 3 2 4 7" xfId="16906" xr:uid="{00000000-0005-0000-0000-00000B420000}"/>
    <cellStyle name="Normal 2 4 3 2 5" xfId="16907" xr:uid="{00000000-0005-0000-0000-00000C420000}"/>
    <cellStyle name="Normal 2 4 3 2 5 2" xfId="16908" xr:uid="{00000000-0005-0000-0000-00000D420000}"/>
    <cellStyle name="Normal 2 4 3 2 5 2 2" xfId="16909" xr:uid="{00000000-0005-0000-0000-00000E420000}"/>
    <cellStyle name="Normal 2 4 3 2 5 2 2 2" xfId="16910" xr:uid="{00000000-0005-0000-0000-00000F420000}"/>
    <cellStyle name="Normal 2 4 3 2 5 2 3" xfId="16911" xr:uid="{00000000-0005-0000-0000-000010420000}"/>
    <cellStyle name="Normal 2 4 3 2 5 3" xfId="16912" xr:uid="{00000000-0005-0000-0000-000011420000}"/>
    <cellStyle name="Normal 2 4 3 2 5 3 2" xfId="16913" xr:uid="{00000000-0005-0000-0000-000012420000}"/>
    <cellStyle name="Normal 2 4 3 2 5 3 2 2" xfId="16914" xr:uid="{00000000-0005-0000-0000-000013420000}"/>
    <cellStyle name="Normal 2 4 3 2 5 3 3" xfId="16915" xr:uid="{00000000-0005-0000-0000-000014420000}"/>
    <cellStyle name="Normal 2 4 3 2 5 4" xfId="16916" xr:uid="{00000000-0005-0000-0000-000015420000}"/>
    <cellStyle name="Normal 2 4 3 2 5 4 2" xfId="16917" xr:uid="{00000000-0005-0000-0000-000016420000}"/>
    <cellStyle name="Normal 2 4 3 2 5 4 2 2" xfId="16918" xr:uid="{00000000-0005-0000-0000-000017420000}"/>
    <cellStyle name="Normal 2 4 3 2 5 4 3" xfId="16919" xr:uid="{00000000-0005-0000-0000-000018420000}"/>
    <cellStyle name="Normal 2 4 3 2 5 5" xfId="16920" xr:uid="{00000000-0005-0000-0000-000019420000}"/>
    <cellStyle name="Normal 2 4 3 2 5 5 2" xfId="16921" xr:uid="{00000000-0005-0000-0000-00001A420000}"/>
    <cellStyle name="Normal 2 4 3 2 5 6" xfId="16922" xr:uid="{00000000-0005-0000-0000-00001B420000}"/>
    <cellStyle name="Normal 2 4 3 2 5 6 2" xfId="16923" xr:uid="{00000000-0005-0000-0000-00001C420000}"/>
    <cellStyle name="Normal 2 4 3 2 5 7" xfId="16924" xr:uid="{00000000-0005-0000-0000-00001D420000}"/>
    <cellStyle name="Normal 2 4 3 2 6" xfId="16925" xr:uid="{00000000-0005-0000-0000-00001E420000}"/>
    <cellStyle name="Normal 2 4 3 2 6 2" xfId="16926" xr:uid="{00000000-0005-0000-0000-00001F420000}"/>
    <cellStyle name="Normal 2 4 3 2 6 2 2" xfId="16927" xr:uid="{00000000-0005-0000-0000-000020420000}"/>
    <cellStyle name="Normal 2 4 3 2 6 3" xfId="16928" xr:uid="{00000000-0005-0000-0000-000021420000}"/>
    <cellStyle name="Normal 2 4 3 2 7" xfId="16929" xr:uid="{00000000-0005-0000-0000-000022420000}"/>
    <cellStyle name="Normal 2 4 3 2 7 2" xfId="16930" xr:uid="{00000000-0005-0000-0000-000023420000}"/>
    <cellStyle name="Normal 2 4 3 2 7 2 2" xfId="16931" xr:uid="{00000000-0005-0000-0000-000024420000}"/>
    <cellStyle name="Normal 2 4 3 2 7 3" xfId="16932" xr:uid="{00000000-0005-0000-0000-000025420000}"/>
    <cellStyle name="Normal 2 4 3 2 8" xfId="16933" xr:uid="{00000000-0005-0000-0000-000026420000}"/>
    <cellStyle name="Normal 2 4 3 2 8 2" xfId="16934" xr:uid="{00000000-0005-0000-0000-000027420000}"/>
    <cellStyle name="Normal 2 4 3 2 8 2 2" xfId="16935" xr:uid="{00000000-0005-0000-0000-000028420000}"/>
    <cellStyle name="Normal 2 4 3 2 8 3" xfId="16936" xr:uid="{00000000-0005-0000-0000-000029420000}"/>
    <cellStyle name="Normal 2 4 3 2 9" xfId="16937" xr:uid="{00000000-0005-0000-0000-00002A420000}"/>
    <cellStyle name="Normal 2 4 3 2 9 2" xfId="16938" xr:uid="{00000000-0005-0000-0000-00002B420000}"/>
    <cellStyle name="Normal 2 4 3 3" xfId="16939" xr:uid="{00000000-0005-0000-0000-00002C420000}"/>
    <cellStyle name="Normal 2 4 3 3 10" xfId="16940" xr:uid="{00000000-0005-0000-0000-00002D420000}"/>
    <cellStyle name="Normal 2 4 3 3 10 2" xfId="16941" xr:uid="{00000000-0005-0000-0000-00002E420000}"/>
    <cellStyle name="Normal 2 4 3 3 11" xfId="16942" xr:uid="{00000000-0005-0000-0000-00002F420000}"/>
    <cellStyle name="Normal 2 4 3 3 2" xfId="16943" xr:uid="{00000000-0005-0000-0000-000030420000}"/>
    <cellStyle name="Normal 2 4 3 3 2 2" xfId="16944" xr:uid="{00000000-0005-0000-0000-000031420000}"/>
    <cellStyle name="Normal 2 4 3 3 2 2 2" xfId="16945" xr:uid="{00000000-0005-0000-0000-000032420000}"/>
    <cellStyle name="Normal 2 4 3 3 2 2 2 2" xfId="16946" xr:uid="{00000000-0005-0000-0000-000033420000}"/>
    <cellStyle name="Normal 2 4 3 3 2 2 2 2 2" xfId="16947" xr:uid="{00000000-0005-0000-0000-000034420000}"/>
    <cellStyle name="Normal 2 4 3 3 2 2 2 3" xfId="16948" xr:uid="{00000000-0005-0000-0000-000035420000}"/>
    <cellStyle name="Normal 2 4 3 3 2 2 3" xfId="16949" xr:uid="{00000000-0005-0000-0000-000036420000}"/>
    <cellStyle name="Normal 2 4 3 3 2 2 3 2" xfId="16950" xr:uid="{00000000-0005-0000-0000-000037420000}"/>
    <cellStyle name="Normal 2 4 3 3 2 2 3 2 2" xfId="16951" xr:uid="{00000000-0005-0000-0000-000038420000}"/>
    <cellStyle name="Normal 2 4 3 3 2 2 3 3" xfId="16952" xr:uid="{00000000-0005-0000-0000-000039420000}"/>
    <cellStyle name="Normal 2 4 3 3 2 2 4" xfId="16953" xr:uid="{00000000-0005-0000-0000-00003A420000}"/>
    <cellStyle name="Normal 2 4 3 3 2 2 4 2" xfId="16954" xr:uid="{00000000-0005-0000-0000-00003B420000}"/>
    <cellStyle name="Normal 2 4 3 3 2 2 4 2 2" xfId="16955" xr:uid="{00000000-0005-0000-0000-00003C420000}"/>
    <cellStyle name="Normal 2 4 3 3 2 2 4 3" xfId="16956" xr:uid="{00000000-0005-0000-0000-00003D420000}"/>
    <cellStyle name="Normal 2 4 3 3 2 2 5" xfId="16957" xr:uid="{00000000-0005-0000-0000-00003E420000}"/>
    <cellStyle name="Normal 2 4 3 3 2 2 5 2" xfId="16958" xr:uid="{00000000-0005-0000-0000-00003F420000}"/>
    <cellStyle name="Normal 2 4 3 3 2 2 6" xfId="16959" xr:uid="{00000000-0005-0000-0000-000040420000}"/>
    <cellStyle name="Normal 2 4 3 3 2 2 6 2" xfId="16960" xr:uid="{00000000-0005-0000-0000-000041420000}"/>
    <cellStyle name="Normal 2 4 3 3 2 2 7" xfId="16961" xr:uid="{00000000-0005-0000-0000-000042420000}"/>
    <cellStyle name="Normal 2 4 3 3 2 3" xfId="16962" xr:uid="{00000000-0005-0000-0000-000043420000}"/>
    <cellStyle name="Normal 2 4 3 3 2 3 2" xfId="16963" xr:uid="{00000000-0005-0000-0000-000044420000}"/>
    <cellStyle name="Normal 2 4 3 3 2 3 2 2" xfId="16964" xr:uid="{00000000-0005-0000-0000-000045420000}"/>
    <cellStyle name="Normal 2 4 3 3 2 3 2 2 2" xfId="16965" xr:uid="{00000000-0005-0000-0000-000046420000}"/>
    <cellStyle name="Normal 2 4 3 3 2 3 2 3" xfId="16966" xr:uid="{00000000-0005-0000-0000-000047420000}"/>
    <cellStyle name="Normal 2 4 3 3 2 3 3" xfId="16967" xr:uid="{00000000-0005-0000-0000-000048420000}"/>
    <cellStyle name="Normal 2 4 3 3 2 3 3 2" xfId="16968" xr:uid="{00000000-0005-0000-0000-000049420000}"/>
    <cellStyle name="Normal 2 4 3 3 2 3 3 2 2" xfId="16969" xr:uid="{00000000-0005-0000-0000-00004A420000}"/>
    <cellStyle name="Normal 2 4 3 3 2 3 3 3" xfId="16970" xr:uid="{00000000-0005-0000-0000-00004B420000}"/>
    <cellStyle name="Normal 2 4 3 3 2 3 4" xfId="16971" xr:uid="{00000000-0005-0000-0000-00004C420000}"/>
    <cellStyle name="Normal 2 4 3 3 2 3 4 2" xfId="16972" xr:uid="{00000000-0005-0000-0000-00004D420000}"/>
    <cellStyle name="Normal 2 4 3 3 2 3 4 2 2" xfId="16973" xr:uid="{00000000-0005-0000-0000-00004E420000}"/>
    <cellStyle name="Normal 2 4 3 3 2 3 4 3" xfId="16974" xr:uid="{00000000-0005-0000-0000-00004F420000}"/>
    <cellStyle name="Normal 2 4 3 3 2 3 5" xfId="16975" xr:uid="{00000000-0005-0000-0000-000050420000}"/>
    <cellStyle name="Normal 2 4 3 3 2 3 5 2" xfId="16976" xr:uid="{00000000-0005-0000-0000-000051420000}"/>
    <cellStyle name="Normal 2 4 3 3 2 3 6" xfId="16977" xr:uid="{00000000-0005-0000-0000-000052420000}"/>
    <cellStyle name="Normal 2 4 3 3 2 3 6 2" xfId="16978" xr:uid="{00000000-0005-0000-0000-000053420000}"/>
    <cellStyle name="Normal 2 4 3 3 2 3 7" xfId="16979" xr:uid="{00000000-0005-0000-0000-000054420000}"/>
    <cellStyle name="Normal 2 4 3 3 2 4" xfId="16980" xr:uid="{00000000-0005-0000-0000-000055420000}"/>
    <cellStyle name="Normal 2 4 3 3 2 4 2" xfId="16981" xr:uid="{00000000-0005-0000-0000-000056420000}"/>
    <cellStyle name="Normal 2 4 3 3 2 4 2 2" xfId="16982" xr:uid="{00000000-0005-0000-0000-000057420000}"/>
    <cellStyle name="Normal 2 4 3 3 2 4 3" xfId="16983" xr:uid="{00000000-0005-0000-0000-000058420000}"/>
    <cellStyle name="Normal 2 4 3 3 2 5" xfId="16984" xr:uid="{00000000-0005-0000-0000-000059420000}"/>
    <cellStyle name="Normal 2 4 3 3 2 5 2" xfId="16985" xr:uid="{00000000-0005-0000-0000-00005A420000}"/>
    <cellStyle name="Normal 2 4 3 3 2 5 2 2" xfId="16986" xr:uid="{00000000-0005-0000-0000-00005B420000}"/>
    <cellStyle name="Normal 2 4 3 3 2 5 3" xfId="16987" xr:uid="{00000000-0005-0000-0000-00005C420000}"/>
    <cellStyle name="Normal 2 4 3 3 2 6" xfId="16988" xr:uid="{00000000-0005-0000-0000-00005D420000}"/>
    <cellStyle name="Normal 2 4 3 3 2 6 2" xfId="16989" xr:uid="{00000000-0005-0000-0000-00005E420000}"/>
    <cellStyle name="Normal 2 4 3 3 2 6 2 2" xfId="16990" xr:uid="{00000000-0005-0000-0000-00005F420000}"/>
    <cellStyle name="Normal 2 4 3 3 2 6 3" xfId="16991" xr:uid="{00000000-0005-0000-0000-000060420000}"/>
    <cellStyle name="Normal 2 4 3 3 2 7" xfId="16992" xr:uid="{00000000-0005-0000-0000-000061420000}"/>
    <cellStyle name="Normal 2 4 3 3 2 7 2" xfId="16993" xr:uid="{00000000-0005-0000-0000-000062420000}"/>
    <cellStyle name="Normal 2 4 3 3 2 8" xfId="16994" xr:uid="{00000000-0005-0000-0000-000063420000}"/>
    <cellStyle name="Normal 2 4 3 3 2 8 2" xfId="16995" xr:uid="{00000000-0005-0000-0000-000064420000}"/>
    <cellStyle name="Normal 2 4 3 3 2 9" xfId="16996" xr:uid="{00000000-0005-0000-0000-000065420000}"/>
    <cellStyle name="Normal 2 4 3 3 3" xfId="16997" xr:uid="{00000000-0005-0000-0000-000066420000}"/>
    <cellStyle name="Normal 2 4 3 3 3 2" xfId="16998" xr:uid="{00000000-0005-0000-0000-000067420000}"/>
    <cellStyle name="Normal 2 4 3 3 3 2 2" xfId="16999" xr:uid="{00000000-0005-0000-0000-000068420000}"/>
    <cellStyle name="Normal 2 4 3 3 3 2 2 2" xfId="17000" xr:uid="{00000000-0005-0000-0000-000069420000}"/>
    <cellStyle name="Normal 2 4 3 3 3 2 2 2 2" xfId="17001" xr:uid="{00000000-0005-0000-0000-00006A420000}"/>
    <cellStyle name="Normal 2 4 3 3 3 2 2 3" xfId="17002" xr:uid="{00000000-0005-0000-0000-00006B420000}"/>
    <cellStyle name="Normal 2 4 3 3 3 2 3" xfId="17003" xr:uid="{00000000-0005-0000-0000-00006C420000}"/>
    <cellStyle name="Normal 2 4 3 3 3 2 3 2" xfId="17004" xr:uid="{00000000-0005-0000-0000-00006D420000}"/>
    <cellStyle name="Normal 2 4 3 3 3 2 3 2 2" xfId="17005" xr:uid="{00000000-0005-0000-0000-00006E420000}"/>
    <cellStyle name="Normal 2 4 3 3 3 2 3 3" xfId="17006" xr:uid="{00000000-0005-0000-0000-00006F420000}"/>
    <cellStyle name="Normal 2 4 3 3 3 2 4" xfId="17007" xr:uid="{00000000-0005-0000-0000-000070420000}"/>
    <cellStyle name="Normal 2 4 3 3 3 2 4 2" xfId="17008" xr:uid="{00000000-0005-0000-0000-000071420000}"/>
    <cellStyle name="Normal 2 4 3 3 3 2 4 2 2" xfId="17009" xr:uid="{00000000-0005-0000-0000-000072420000}"/>
    <cellStyle name="Normal 2 4 3 3 3 2 4 3" xfId="17010" xr:uid="{00000000-0005-0000-0000-000073420000}"/>
    <cellStyle name="Normal 2 4 3 3 3 2 5" xfId="17011" xr:uid="{00000000-0005-0000-0000-000074420000}"/>
    <cellStyle name="Normal 2 4 3 3 3 2 5 2" xfId="17012" xr:uid="{00000000-0005-0000-0000-000075420000}"/>
    <cellStyle name="Normal 2 4 3 3 3 2 6" xfId="17013" xr:uid="{00000000-0005-0000-0000-000076420000}"/>
    <cellStyle name="Normal 2 4 3 3 3 2 6 2" xfId="17014" xr:uid="{00000000-0005-0000-0000-000077420000}"/>
    <cellStyle name="Normal 2 4 3 3 3 2 7" xfId="17015" xr:uid="{00000000-0005-0000-0000-000078420000}"/>
    <cellStyle name="Normal 2 4 3 3 3 3" xfId="17016" xr:uid="{00000000-0005-0000-0000-000079420000}"/>
    <cellStyle name="Normal 2 4 3 3 3 3 2" xfId="17017" xr:uid="{00000000-0005-0000-0000-00007A420000}"/>
    <cellStyle name="Normal 2 4 3 3 3 3 2 2" xfId="17018" xr:uid="{00000000-0005-0000-0000-00007B420000}"/>
    <cellStyle name="Normal 2 4 3 3 3 3 3" xfId="17019" xr:uid="{00000000-0005-0000-0000-00007C420000}"/>
    <cellStyle name="Normal 2 4 3 3 3 4" xfId="17020" xr:uid="{00000000-0005-0000-0000-00007D420000}"/>
    <cellStyle name="Normal 2 4 3 3 3 4 2" xfId="17021" xr:uid="{00000000-0005-0000-0000-00007E420000}"/>
    <cellStyle name="Normal 2 4 3 3 3 4 2 2" xfId="17022" xr:uid="{00000000-0005-0000-0000-00007F420000}"/>
    <cellStyle name="Normal 2 4 3 3 3 4 3" xfId="17023" xr:uid="{00000000-0005-0000-0000-000080420000}"/>
    <cellStyle name="Normal 2 4 3 3 3 5" xfId="17024" xr:uid="{00000000-0005-0000-0000-000081420000}"/>
    <cellStyle name="Normal 2 4 3 3 3 5 2" xfId="17025" xr:uid="{00000000-0005-0000-0000-000082420000}"/>
    <cellStyle name="Normal 2 4 3 3 3 5 2 2" xfId="17026" xr:uid="{00000000-0005-0000-0000-000083420000}"/>
    <cellStyle name="Normal 2 4 3 3 3 5 3" xfId="17027" xr:uid="{00000000-0005-0000-0000-000084420000}"/>
    <cellStyle name="Normal 2 4 3 3 3 6" xfId="17028" xr:uid="{00000000-0005-0000-0000-000085420000}"/>
    <cellStyle name="Normal 2 4 3 3 3 6 2" xfId="17029" xr:uid="{00000000-0005-0000-0000-000086420000}"/>
    <cellStyle name="Normal 2 4 3 3 3 7" xfId="17030" xr:uid="{00000000-0005-0000-0000-000087420000}"/>
    <cellStyle name="Normal 2 4 3 3 3 7 2" xfId="17031" xr:uid="{00000000-0005-0000-0000-000088420000}"/>
    <cellStyle name="Normal 2 4 3 3 3 8" xfId="17032" xr:uid="{00000000-0005-0000-0000-000089420000}"/>
    <cellStyle name="Normal 2 4 3 3 4" xfId="17033" xr:uid="{00000000-0005-0000-0000-00008A420000}"/>
    <cellStyle name="Normal 2 4 3 3 4 2" xfId="17034" xr:uid="{00000000-0005-0000-0000-00008B420000}"/>
    <cellStyle name="Normal 2 4 3 3 4 2 2" xfId="17035" xr:uid="{00000000-0005-0000-0000-00008C420000}"/>
    <cellStyle name="Normal 2 4 3 3 4 2 2 2" xfId="17036" xr:uid="{00000000-0005-0000-0000-00008D420000}"/>
    <cellStyle name="Normal 2 4 3 3 4 2 3" xfId="17037" xr:uid="{00000000-0005-0000-0000-00008E420000}"/>
    <cellStyle name="Normal 2 4 3 3 4 3" xfId="17038" xr:uid="{00000000-0005-0000-0000-00008F420000}"/>
    <cellStyle name="Normal 2 4 3 3 4 3 2" xfId="17039" xr:uid="{00000000-0005-0000-0000-000090420000}"/>
    <cellStyle name="Normal 2 4 3 3 4 3 2 2" xfId="17040" xr:uid="{00000000-0005-0000-0000-000091420000}"/>
    <cellStyle name="Normal 2 4 3 3 4 3 3" xfId="17041" xr:uid="{00000000-0005-0000-0000-000092420000}"/>
    <cellStyle name="Normal 2 4 3 3 4 4" xfId="17042" xr:uid="{00000000-0005-0000-0000-000093420000}"/>
    <cellStyle name="Normal 2 4 3 3 4 4 2" xfId="17043" xr:uid="{00000000-0005-0000-0000-000094420000}"/>
    <cellStyle name="Normal 2 4 3 3 4 4 2 2" xfId="17044" xr:uid="{00000000-0005-0000-0000-000095420000}"/>
    <cellStyle name="Normal 2 4 3 3 4 4 3" xfId="17045" xr:uid="{00000000-0005-0000-0000-000096420000}"/>
    <cellStyle name="Normal 2 4 3 3 4 5" xfId="17046" xr:uid="{00000000-0005-0000-0000-000097420000}"/>
    <cellStyle name="Normal 2 4 3 3 4 5 2" xfId="17047" xr:uid="{00000000-0005-0000-0000-000098420000}"/>
    <cellStyle name="Normal 2 4 3 3 4 6" xfId="17048" xr:uid="{00000000-0005-0000-0000-000099420000}"/>
    <cellStyle name="Normal 2 4 3 3 4 6 2" xfId="17049" xr:uid="{00000000-0005-0000-0000-00009A420000}"/>
    <cellStyle name="Normal 2 4 3 3 4 7" xfId="17050" xr:uid="{00000000-0005-0000-0000-00009B420000}"/>
    <cellStyle name="Normal 2 4 3 3 5" xfId="17051" xr:uid="{00000000-0005-0000-0000-00009C420000}"/>
    <cellStyle name="Normal 2 4 3 3 5 2" xfId="17052" xr:uid="{00000000-0005-0000-0000-00009D420000}"/>
    <cellStyle name="Normal 2 4 3 3 5 2 2" xfId="17053" xr:uid="{00000000-0005-0000-0000-00009E420000}"/>
    <cellStyle name="Normal 2 4 3 3 5 2 2 2" xfId="17054" xr:uid="{00000000-0005-0000-0000-00009F420000}"/>
    <cellStyle name="Normal 2 4 3 3 5 2 3" xfId="17055" xr:uid="{00000000-0005-0000-0000-0000A0420000}"/>
    <cellStyle name="Normal 2 4 3 3 5 3" xfId="17056" xr:uid="{00000000-0005-0000-0000-0000A1420000}"/>
    <cellStyle name="Normal 2 4 3 3 5 3 2" xfId="17057" xr:uid="{00000000-0005-0000-0000-0000A2420000}"/>
    <cellStyle name="Normal 2 4 3 3 5 3 2 2" xfId="17058" xr:uid="{00000000-0005-0000-0000-0000A3420000}"/>
    <cellStyle name="Normal 2 4 3 3 5 3 3" xfId="17059" xr:uid="{00000000-0005-0000-0000-0000A4420000}"/>
    <cellStyle name="Normal 2 4 3 3 5 4" xfId="17060" xr:uid="{00000000-0005-0000-0000-0000A5420000}"/>
    <cellStyle name="Normal 2 4 3 3 5 4 2" xfId="17061" xr:uid="{00000000-0005-0000-0000-0000A6420000}"/>
    <cellStyle name="Normal 2 4 3 3 5 4 2 2" xfId="17062" xr:uid="{00000000-0005-0000-0000-0000A7420000}"/>
    <cellStyle name="Normal 2 4 3 3 5 4 3" xfId="17063" xr:uid="{00000000-0005-0000-0000-0000A8420000}"/>
    <cellStyle name="Normal 2 4 3 3 5 5" xfId="17064" xr:uid="{00000000-0005-0000-0000-0000A9420000}"/>
    <cellStyle name="Normal 2 4 3 3 5 5 2" xfId="17065" xr:uid="{00000000-0005-0000-0000-0000AA420000}"/>
    <cellStyle name="Normal 2 4 3 3 5 6" xfId="17066" xr:uid="{00000000-0005-0000-0000-0000AB420000}"/>
    <cellStyle name="Normal 2 4 3 3 5 6 2" xfId="17067" xr:uid="{00000000-0005-0000-0000-0000AC420000}"/>
    <cellStyle name="Normal 2 4 3 3 5 7" xfId="17068" xr:uid="{00000000-0005-0000-0000-0000AD420000}"/>
    <cellStyle name="Normal 2 4 3 3 6" xfId="17069" xr:uid="{00000000-0005-0000-0000-0000AE420000}"/>
    <cellStyle name="Normal 2 4 3 3 6 2" xfId="17070" xr:uid="{00000000-0005-0000-0000-0000AF420000}"/>
    <cellStyle name="Normal 2 4 3 3 6 2 2" xfId="17071" xr:uid="{00000000-0005-0000-0000-0000B0420000}"/>
    <cellStyle name="Normal 2 4 3 3 6 3" xfId="17072" xr:uid="{00000000-0005-0000-0000-0000B1420000}"/>
    <cellStyle name="Normal 2 4 3 3 7" xfId="17073" xr:uid="{00000000-0005-0000-0000-0000B2420000}"/>
    <cellStyle name="Normal 2 4 3 3 7 2" xfId="17074" xr:uid="{00000000-0005-0000-0000-0000B3420000}"/>
    <cellStyle name="Normal 2 4 3 3 7 2 2" xfId="17075" xr:uid="{00000000-0005-0000-0000-0000B4420000}"/>
    <cellStyle name="Normal 2 4 3 3 7 3" xfId="17076" xr:uid="{00000000-0005-0000-0000-0000B5420000}"/>
    <cellStyle name="Normal 2 4 3 3 8" xfId="17077" xr:uid="{00000000-0005-0000-0000-0000B6420000}"/>
    <cellStyle name="Normal 2 4 3 3 8 2" xfId="17078" xr:uid="{00000000-0005-0000-0000-0000B7420000}"/>
    <cellStyle name="Normal 2 4 3 3 8 2 2" xfId="17079" xr:uid="{00000000-0005-0000-0000-0000B8420000}"/>
    <cellStyle name="Normal 2 4 3 3 8 3" xfId="17080" xr:uid="{00000000-0005-0000-0000-0000B9420000}"/>
    <cellStyle name="Normal 2 4 3 3 9" xfId="17081" xr:uid="{00000000-0005-0000-0000-0000BA420000}"/>
    <cellStyle name="Normal 2 4 3 3 9 2" xfId="17082" xr:uid="{00000000-0005-0000-0000-0000BB420000}"/>
    <cellStyle name="Normal 2 4 3 4" xfId="17083" xr:uid="{00000000-0005-0000-0000-0000BC420000}"/>
    <cellStyle name="Normal 2 4 3 4 2" xfId="17084" xr:uid="{00000000-0005-0000-0000-0000BD420000}"/>
    <cellStyle name="Normal 2 4 3 4 2 2" xfId="17085" xr:uid="{00000000-0005-0000-0000-0000BE420000}"/>
    <cellStyle name="Normal 2 4 3 4 2 2 2" xfId="17086" xr:uid="{00000000-0005-0000-0000-0000BF420000}"/>
    <cellStyle name="Normal 2 4 3 4 2 2 2 2" xfId="17087" xr:uid="{00000000-0005-0000-0000-0000C0420000}"/>
    <cellStyle name="Normal 2 4 3 4 2 2 3" xfId="17088" xr:uid="{00000000-0005-0000-0000-0000C1420000}"/>
    <cellStyle name="Normal 2 4 3 4 2 3" xfId="17089" xr:uid="{00000000-0005-0000-0000-0000C2420000}"/>
    <cellStyle name="Normal 2 4 3 4 2 3 2" xfId="17090" xr:uid="{00000000-0005-0000-0000-0000C3420000}"/>
    <cellStyle name="Normal 2 4 3 4 2 3 2 2" xfId="17091" xr:uid="{00000000-0005-0000-0000-0000C4420000}"/>
    <cellStyle name="Normal 2 4 3 4 2 3 3" xfId="17092" xr:uid="{00000000-0005-0000-0000-0000C5420000}"/>
    <cellStyle name="Normal 2 4 3 4 2 4" xfId="17093" xr:uid="{00000000-0005-0000-0000-0000C6420000}"/>
    <cellStyle name="Normal 2 4 3 4 2 4 2" xfId="17094" xr:uid="{00000000-0005-0000-0000-0000C7420000}"/>
    <cellStyle name="Normal 2 4 3 4 2 4 2 2" xfId="17095" xr:uid="{00000000-0005-0000-0000-0000C8420000}"/>
    <cellStyle name="Normal 2 4 3 4 2 4 3" xfId="17096" xr:uid="{00000000-0005-0000-0000-0000C9420000}"/>
    <cellStyle name="Normal 2 4 3 4 2 5" xfId="17097" xr:uid="{00000000-0005-0000-0000-0000CA420000}"/>
    <cellStyle name="Normal 2 4 3 4 2 5 2" xfId="17098" xr:uid="{00000000-0005-0000-0000-0000CB420000}"/>
    <cellStyle name="Normal 2 4 3 4 2 6" xfId="17099" xr:uid="{00000000-0005-0000-0000-0000CC420000}"/>
    <cellStyle name="Normal 2 4 3 4 2 6 2" xfId="17100" xr:uid="{00000000-0005-0000-0000-0000CD420000}"/>
    <cellStyle name="Normal 2 4 3 4 2 7" xfId="17101" xr:uid="{00000000-0005-0000-0000-0000CE420000}"/>
    <cellStyle name="Normal 2 4 3 4 3" xfId="17102" xr:uid="{00000000-0005-0000-0000-0000CF420000}"/>
    <cellStyle name="Normal 2 4 3 4 3 2" xfId="17103" xr:uid="{00000000-0005-0000-0000-0000D0420000}"/>
    <cellStyle name="Normal 2 4 3 4 3 2 2" xfId="17104" xr:uid="{00000000-0005-0000-0000-0000D1420000}"/>
    <cellStyle name="Normal 2 4 3 4 3 2 2 2" xfId="17105" xr:uid="{00000000-0005-0000-0000-0000D2420000}"/>
    <cellStyle name="Normal 2 4 3 4 3 2 3" xfId="17106" xr:uid="{00000000-0005-0000-0000-0000D3420000}"/>
    <cellStyle name="Normal 2 4 3 4 3 3" xfId="17107" xr:uid="{00000000-0005-0000-0000-0000D4420000}"/>
    <cellStyle name="Normal 2 4 3 4 3 3 2" xfId="17108" xr:uid="{00000000-0005-0000-0000-0000D5420000}"/>
    <cellStyle name="Normal 2 4 3 4 3 3 2 2" xfId="17109" xr:uid="{00000000-0005-0000-0000-0000D6420000}"/>
    <cellStyle name="Normal 2 4 3 4 3 3 3" xfId="17110" xr:uid="{00000000-0005-0000-0000-0000D7420000}"/>
    <cellStyle name="Normal 2 4 3 4 3 4" xfId="17111" xr:uid="{00000000-0005-0000-0000-0000D8420000}"/>
    <cellStyle name="Normal 2 4 3 4 3 4 2" xfId="17112" xr:uid="{00000000-0005-0000-0000-0000D9420000}"/>
    <cellStyle name="Normal 2 4 3 4 3 4 2 2" xfId="17113" xr:uid="{00000000-0005-0000-0000-0000DA420000}"/>
    <cellStyle name="Normal 2 4 3 4 3 4 3" xfId="17114" xr:uid="{00000000-0005-0000-0000-0000DB420000}"/>
    <cellStyle name="Normal 2 4 3 4 3 5" xfId="17115" xr:uid="{00000000-0005-0000-0000-0000DC420000}"/>
    <cellStyle name="Normal 2 4 3 4 3 5 2" xfId="17116" xr:uid="{00000000-0005-0000-0000-0000DD420000}"/>
    <cellStyle name="Normal 2 4 3 4 3 6" xfId="17117" xr:uid="{00000000-0005-0000-0000-0000DE420000}"/>
    <cellStyle name="Normal 2 4 3 4 3 6 2" xfId="17118" xr:uid="{00000000-0005-0000-0000-0000DF420000}"/>
    <cellStyle name="Normal 2 4 3 4 3 7" xfId="17119" xr:uid="{00000000-0005-0000-0000-0000E0420000}"/>
    <cellStyle name="Normal 2 4 3 4 4" xfId="17120" xr:uid="{00000000-0005-0000-0000-0000E1420000}"/>
    <cellStyle name="Normal 2 4 3 4 4 2" xfId="17121" xr:uid="{00000000-0005-0000-0000-0000E2420000}"/>
    <cellStyle name="Normal 2 4 3 4 4 2 2" xfId="17122" xr:uid="{00000000-0005-0000-0000-0000E3420000}"/>
    <cellStyle name="Normal 2 4 3 4 4 3" xfId="17123" xr:uid="{00000000-0005-0000-0000-0000E4420000}"/>
    <cellStyle name="Normal 2 4 3 4 5" xfId="17124" xr:uid="{00000000-0005-0000-0000-0000E5420000}"/>
    <cellStyle name="Normal 2 4 3 4 5 2" xfId="17125" xr:uid="{00000000-0005-0000-0000-0000E6420000}"/>
    <cellStyle name="Normal 2 4 3 4 5 2 2" xfId="17126" xr:uid="{00000000-0005-0000-0000-0000E7420000}"/>
    <cellStyle name="Normal 2 4 3 4 5 3" xfId="17127" xr:uid="{00000000-0005-0000-0000-0000E8420000}"/>
    <cellStyle name="Normal 2 4 3 4 6" xfId="17128" xr:uid="{00000000-0005-0000-0000-0000E9420000}"/>
    <cellStyle name="Normal 2 4 3 4 6 2" xfId="17129" xr:uid="{00000000-0005-0000-0000-0000EA420000}"/>
    <cellStyle name="Normal 2 4 3 4 6 2 2" xfId="17130" xr:uid="{00000000-0005-0000-0000-0000EB420000}"/>
    <cellStyle name="Normal 2 4 3 4 6 3" xfId="17131" xr:uid="{00000000-0005-0000-0000-0000EC420000}"/>
    <cellStyle name="Normal 2 4 3 4 7" xfId="17132" xr:uid="{00000000-0005-0000-0000-0000ED420000}"/>
    <cellStyle name="Normal 2 4 3 4 7 2" xfId="17133" xr:uid="{00000000-0005-0000-0000-0000EE420000}"/>
    <cellStyle name="Normal 2 4 3 4 8" xfId="17134" xr:uid="{00000000-0005-0000-0000-0000EF420000}"/>
    <cellStyle name="Normal 2 4 3 4 8 2" xfId="17135" xr:uid="{00000000-0005-0000-0000-0000F0420000}"/>
    <cellStyle name="Normal 2 4 3 4 9" xfId="17136" xr:uid="{00000000-0005-0000-0000-0000F1420000}"/>
    <cellStyle name="Normal 2 4 3 5" xfId="17137" xr:uid="{00000000-0005-0000-0000-0000F2420000}"/>
    <cellStyle name="Normal 2 4 3 5 2" xfId="17138" xr:uid="{00000000-0005-0000-0000-0000F3420000}"/>
    <cellStyle name="Normal 2 4 3 5 2 2" xfId="17139" xr:uid="{00000000-0005-0000-0000-0000F4420000}"/>
    <cellStyle name="Normal 2 4 3 5 2 2 2" xfId="17140" xr:uid="{00000000-0005-0000-0000-0000F5420000}"/>
    <cellStyle name="Normal 2 4 3 5 2 2 2 2" xfId="17141" xr:uid="{00000000-0005-0000-0000-0000F6420000}"/>
    <cellStyle name="Normal 2 4 3 5 2 2 3" xfId="17142" xr:uid="{00000000-0005-0000-0000-0000F7420000}"/>
    <cellStyle name="Normal 2 4 3 5 2 3" xfId="17143" xr:uid="{00000000-0005-0000-0000-0000F8420000}"/>
    <cellStyle name="Normal 2 4 3 5 2 3 2" xfId="17144" xr:uid="{00000000-0005-0000-0000-0000F9420000}"/>
    <cellStyle name="Normal 2 4 3 5 2 3 2 2" xfId="17145" xr:uid="{00000000-0005-0000-0000-0000FA420000}"/>
    <cellStyle name="Normal 2 4 3 5 2 3 3" xfId="17146" xr:uid="{00000000-0005-0000-0000-0000FB420000}"/>
    <cellStyle name="Normal 2 4 3 5 2 4" xfId="17147" xr:uid="{00000000-0005-0000-0000-0000FC420000}"/>
    <cellStyle name="Normal 2 4 3 5 2 4 2" xfId="17148" xr:uid="{00000000-0005-0000-0000-0000FD420000}"/>
    <cellStyle name="Normal 2 4 3 5 2 4 2 2" xfId="17149" xr:uid="{00000000-0005-0000-0000-0000FE420000}"/>
    <cellStyle name="Normal 2 4 3 5 2 4 3" xfId="17150" xr:uid="{00000000-0005-0000-0000-0000FF420000}"/>
    <cellStyle name="Normal 2 4 3 5 2 5" xfId="17151" xr:uid="{00000000-0005-0000-0000-000000430000}"/>
    <cellStyle name="Normal 2 4 3 5 2 5 2" xfId="17152" xr:uid="{00000000-0005-0000-0000-000001430000}"/>
    <cellStyle name="Normal 2 4 3 5 2 6" xfId="17153" xr:uid="{00000000-0005-0000-0000-000002430000}"/>
    <cellStyle name="Normal 2 4 3 5 2 6 2" xfId="17154" xr:uid="{00000000-0005-0000-0000-000003430000}"/>
    <cellStyle name="Normal 2 4 3 5 2 7" xfId="17155" xr:uid="{00000000-0005-0000-0000-000004430000}"/>
    <cellStyle name="Normal 2 4 3 5 3" xfId="17156" xr:uid="{00000000-0005-0000-0000-000005430000}"/>
    <cellStyle name="Normal 2 4 3 5 3 2" xfId="17157" xr:uid="{00000000-0005-0000-0000-000006430000}"/>
    <cellStyle name="Normal 2 4 3 5 3 2 2" xfId="17158" xr:uid="{00000000-0005-0000-0000-000007430000}"/>
    <cellStyle name="Normal 2 4 3 5 3 3" xfId="17159" xr:uid="{00000000-0005-0000-0000-000008430000}"/>
    <cellStyle name="Normal 2 4 3 5 4" xfId="17160" xr:uid="{00000000-0005-0000-0000-000009430000}"/>
    <cellStyle name="Normal 2 4 3 5 4 2" xfId="17161" xr:uid="{00000000-0005-0000-0000-00000A430000}"/>
    <cellStyle name="Normal 2 4 3 5 4 2 2" xfId="17162" xr:uid="{00000000-0005-0000-0000-00000B430000}"/>
    <cellStyle name="Normal 2 4 3 5 4 3" xfId="17163" xr:uid="{00000000-0005-0000-0000-00000C430000}"/>
    <cellStyle name="Normal 2 4 3 5 5" xfId="17164" xr:uid="{00000000-0005-0000-0000-00000D430000}"/>
    <cellStyle name="Normal 2 4 3 5 5 2" xfId="17165" xr:uid="{00000000-0005-0000-0000-00000E430000}"/>
    <cellStyle name="Normal 2 4 3 5 5 2 2" xfId="17166" xr:uid="{00000000-0005-0000-0000-00000F430000}"/>
    <cellStyle name="Normal 2 4 3 5 5 3" xfId="17167" xr:uid="{00000000-0005-0000-0000-000010430000}"/>
    <cellStyle name="Normal 2 4 3 5 6" xfId="17168" xr:uid="{00000000-0005-0000-0000-000011430000}"/>
    <cellStyle name="Normal 2 4 3 5 6 2" xfId="17169" xr:uid="{00000000-0005-0000-0000-000012430000}"/>
    <cellStyle name="Normal 2 4 3 5 7" xfId="17170" xr:uid="{00000000-0005-0000-0000-000013430000}"/>
    <cellStyle name="Normal 2 4 3 5 7 2" xfId="17171" xr:uid="{00000000-0005-0000-0000-000014430000}"/>
    <cellStyle name="Normal 2 4 3 5 8" xfId="17172" xr:uid="{00000000-0005-0000-0000-000015430000}"/>
    <cellStyle name="Normal 2 4 3 6" xfId="17173" xr:uid="{00000000-0005-0000-0000-000016430000}"/>
    <cellStyle name="Normal 2 4 3 6 2" xfId="17174" xr:uid="{00000000-0005-0000-0000-000017430000}"/>
    <cellStyle name="Normal 2 4 3 6 2 2" xfId="17175" xr:uid="{00000000-0005-0000-0000-000018430000}"/>
    <cellStyle name="Normal 2 4 3 6 2 2 2" xfId="17176" xr:uid="{00000000-0005-0000-0000-000019430000}"/>
    <cellStyle name="Normal 2 4 3 6 2 3" xfId="17177" xr:uid="{00000000-0005-0000-0000-00001A430000}"/>
    <cellStyle name="Normal 2 4 3 6 3" xfId="17178" xr:uid="{00000000-0005-0000-0000-00001B430000}"/>
    <cellStyle name="Normal 2 4 3 6 3 2" xfId="17179" xr:uid="{00000000-0005-0000-0000-00001C430000}"/>
    <cellStyle name="Normal 2 4 3 6 3 2 2" xfId="17180" xr:uid="{00000000-0005-0000-0000-00001D430000}"/>
    <cellStyle name="Normal 2 4 3 6 3 3" xfId="17181" xr:uid="{00000000-0005-0000-0000-00001E430000}"/>
    <cellStyle name="Normal 2 4 3 6 4" xfId="17182" xr:uid="{00000000-0005-0000-0000-00001F430000}"/>
    <cellStyle name="Normal 2 4 3 6 4 2" xfId="17183" xr:uid="{00000000-0005-0000-0000-000020430000}"/>
    <cellStyle name="Normal 2 4 3 6 4 2 2" xfId="17184" xr:uid="{00000000-0005-0000-0000-000021430000}"/>
    <cellStyle name="Normal 2 4 3 6 4 3" xfId="17185" xr:uid="{00000000-0005-0000-0000-000022430000}"/>
    <cellStyle name="Normal 2 4 3 6 5" xfId="17186" xr:uid="{00000000-0005-0000-0000-000023430000}"/>
    <cellStyle name="Normal 2 4 3 6 5 2" xfId="17187" xr:uid="{00000000-0005-0000-0000-000024430000}"/>
    <cellStyle name="Normal 2 4 3 6 6" xfId="17188" xr:uid="{00000000-0005-0000-0000-000025430000}"/>
    <cellStyle name="Normal 2 4 3 6 6 2" xfId="17189" xr:uid="{00000000-0005-0000-0000-000026430000}"/>
    <cellStyle name="Normal 2 4 3 6 7" xfId="17190" xr:uid="{00000000-0005-0000-0000-000027430000}"/>
    <cellStyle name="Normal 2 4 3 7" xfId="17191" xr:uid="{00000000-0005-0000-0000-000028430000}"/>
    <cellStyle name="Normal 2 4 3 7 2" xfId="17192" xr:uid="{00000000-0005-0000-0000-000029430000}"/>
    <cellStyle name="Normal 2 4 3 7 2 2" xfId="17193" xr:uid="{00000000-0005-0000-0000-00002A430000}"/>
    <cellStyle name="Normal 2 4 3 7 2 2 2" xfId="17194" xr:uid="{00000000-0005-0000-0000-00002B430000}"/>
    <cellStyle name="Normal 2 4 3 7 2 3" xfId="17195" xr:uid="{00000000-0005-0000-0000-00002C430000}"/>
    <cellStyle name="Normal 2 4 3 7 3" xfId="17196" xr:uid="{00000000-0005-0000-0000-00002D430000}"/>
    <cellStyle name="Normal 2 4 3 7 3 2" xfId="17197" xr:uid="{00000000-0005-0000-0000-00002E430000}"/>
    <cellStyle name="Normal 2 4 3 7 3 2 2" xfId="17198" xr:uid="{00000000-0005-0000-0000-00002F430000}"/>
    <cellStyle name="Normal 2 4 3 7 3 3" xfId="17199" xr:uid="{00000000-0005-0000-0000-000030430000}"/>
    <cellStyle name="Normal 2 4 3 7 4" xfId="17200" xr:uid="{00000000-0005-0000-0000-000031430000}"/>
    <cellStyle name="Normal 2 4 3 7 4 2" xfId="17201" xr:uid="{00000000-0005-0000-0000-000032430000}"/>
    <cellStyle name="Normal 2 4 3 7 4 2 2" xfId="17202" xr:uid="{00000000-0005-0000-0000-000033430000}"/>
    <cellStyle name="Normal 2 4 3 7 4 3" xfId="17203" xr:uid="{00000000-0005-0000-0000-000034430000}"/>
    <cellStyle name="Normal 2 4 3 7 5" xfId="17204" xr:uid="{00000000-0005-0000-0000-000035430000}"/>
    <cellStyle name="Normal 2 4 3 7 5 2" xfId="17205" xr:uid="{00000000-0005-0000-0000-000036430000}"/>
    <cellStyle name="Normal 2 4 3 7 6" xfId="17206" xr:uid="{00000000-0005-0000-0000-000037430000}"/>
    <cellStyle name="Normal 2 4 3 7 6 2" xfId="17207" xr:uid="{00000000-0005-0000-0000-000038430000}"/>
    <cellStyle name="Normal 2 4 3 7 7" xfId="17208" xr:uid="{00000000-0005-0000-0000-000039430000}"/>
    <cellStyle name="Normal 2 4 3 8" xfId="17209" xr:uid="{00000000-0005-0000-0000-00003A430000}"/>
    <cellStyle name="Normal 2 4 3 8 2" xfId="17210" xr:uid="{00000000-0005-0000-0000-00003B430000}"/>
    <cellStyle name="Normal 2 4 3 8 2 2" xfId="17211" xr:uid="{00000000-0005-0000-0000-00003C430000}"/>
    <cellStyle name="Normal 2 4 3 8 3" xfId="17212" xr:uid="{00000000-0005-0000-0000-00003D430000}"/>
    <cellStyle name="Normal 2 4 3 9" xfId="17213" xr:uid="{00000000-0005-0000-0000-00003E430000}"/>
    <cellStyle name="Normal 2 4 3 9 2" xfId="17214" xr:uid="{00000000-0005-0000-0000-00003F430000}"/>
    <cellStyle name="Normal 2 4 3 9 2 2" xfId="17215" xr:uid="{00000000-0005-0000-0000-000040430000}"/>
    <cellStyle name="Normal 2 4 3 9 3" xfId="17216" xr:uid="{00000000-0005-0000-0000-000041430000}"/>
    <cellStyle name="Normal 2 4 3_Confidential Information" xfId="17217" xr:uid="{00000000-0005-0000-0000-000042430000}"/>
    <cellStyle name="Normal 2 4 4" xfId="17218" xr:uid="{00000000-0005-0000-0000-000043430000}"/>
    <cellStyle name="Normal 2 4 4 10" xfId="17219" xr:uid="{00000000-0005-0000-0000-000044430000}"/>
    <cellStyle name="Normal 2 4 4 10 2" xfId="17220" xr:uid="{00000000-0005-0000-0000-000045430000}"/>
    <cellStyle name="Normal 2 4 4 11" xfId="17221" xr:uid="{00000000-0005-0000-0000-000046430000}"/>
    <cellStyle name="Normal 2 4 4 2" xfId="17222" xr:uid="{00000000-0005-0000-0000-000047430000}"/>
    <cellStyle name="Normal 2 4 4 2 2" xfId="17223" xr:uid="{00000000-0005-0000-0000-000048430000}"/>
    <cellStyle name="Normal 2 4 4 2 2 2" xfId="17224" xr:uid="{00000000-0005-0000-0000-000049430000}"/>
    <cellStyle name="Normal 2 4 4 2 2 2 2" xfId="17225" xr:uid="{00000000-0005-0000-0000-00004A430000}"/>
    <cellStyle name="Normal 2 4 4 2 2 2 2 2" xfId="17226" xr:uid="{00000000-0005-0000-0000-00004B430000}"/>
    <cellStyle name="Normal 2 4 4 2 2 2 3" xfId="17227" xr:uid="{00000000-0005-0000-0000-00004C430000}"/>
    <cellStyle name="Normal 2 4 4 2 2 3" xfId="17228" xr:uid="{00000000-0005-0000-0000-00004D430000}"/>
    <cellStyle name="Normal 2 4 4 2 2 3 2" xfId="17229" xr:uid="{00000000-0005-0000-0000-00004E430000}"/>
    <cellStyle name="Normal 2 4 4 2 2 3 2 2" xfId="17230" xr:uid="{00000000-0005-0000-0000-00004F430000}"/>
    <cellStyle name="Normal 2 4 4 2 2 3 3" xfId="17231" xr:uid="{00000000-0005-0000-0000-000050430000}"/>
    <cellStyle name="Normal 2 4 4 2 2 4" xfId="17232" xr:uid="{00000000-0005-0000-0000-000051430000}"/>
    <cellStyle name="Normal 2 4 4 2 2 4 2" xfId="17233" xr:uid="{00000000-0005-0000-0000-000052430000}"/>
    <cellStyle name="Normal 2 4 4 2 2 4 2 2" xfId="17234" xr:uid="{00000000-0005-0000-0000-000053430000}"/>
    <cellStyle name="Normal 2 4 4 2 2 4 3" xfId="17235" xr:uid="{00000000-0005-0000-0000-000054430000}"/>
    <cellStyle name="Normal 2 4 4 2 2 5" xfId="17236" xr:uid="{00000000-0005-0000-0000-000055430000}"/>
    <cellStyle name="Normal 2 4 4 2 2 5 2" xfId="17237" xr:uid="{00000000-0005-0000-0000-000056430000}"/>
    <cellStyle name="Normal 2 4 4 2 2 6" xfId="17238" xr:uid="{00000000-0005-0000-0000-000057430000}"/>
    <cellStyle name="Normal 2 4 4 2 2 6 2" xfId="17239" xr:uid="{00000000-0005-0000-0000-000058430000}"/>
    <cellStyle name="Normal 2 4 4 2 2 7" xfId="17240" xr:uid="{00000000-0005-0000-0000-000059430000}"/>
    <cellStyle name="Normal 2 4 4 2 3" xfId="17241" xr:uid="{00000000-0005-0000-0000-00005A430000}"/>
    <cellStyle name="Normal 2 4 4 2 3 2" xfId="17242" xr:uid="{00000000-0005-0000-0000-00005B430000}"/>
    <cellStyle name="Normal 2 4 4 2 3 2 2" xfId="17243" xr:uid="{00000000-0005-0000-0000-00005C430000}"/>
    <cellStyle name="Normal 2 4 4 2 3 2 2 2" xfId="17244" xr:uid="{00000000-0005-0000-0000-00005D430000}"/>
    <cellStyle name="Normal 2 4 4 2 3 2 3" xfId="17245" xr:uid="{00000000-0005-0000-0000-00005E430000}"/>
    <cellStyle name="Normal 2 4 4 2 3 3" xfId="17246" xr:uid="{00000000-0005-0000-0000-00005F430000}"/>
    <cellStyle name="Normal 2 4 4 2 3 3 2" xfId="17247" xr:uid="{00000000-0005-0000-0000-000060430000}"/>
    <cellStyle name="Normal 2 4 4 2 3 3 2 2" xfId="17248" xr:uid="{00000000-0005-0000-0000-000061430000}"/>
    <cellStyle name="Normal 2 4 4 2 3 3 3" xfId="17249" xr:uid="{00000000-0005-0000-0000-000062430000}"/>
    <cellStyle name="Normal 2 4 4 2 3 4" xfId="17250" xr:uid="{00000000-0005-0000-0000-000063430000}"/>
    <cellStyle name="Normal 2 4 4 2 3 4 2" xfId="17251" xr:uid="{00000000-0005-0000-0000-000064430000}"/>
    <cellStyle name="Normal 2 4 4 2 3 4 2 2" xfId="17252" xr:uid="{00000000-0005-0000-0000-000065430000}"/>
    <cellStyle name="Normal 2 4 4 2 3 4 3" xfId="17253" xr:uid="{00000000-0005-0000-0000-000066430000}"/>
    <cellStyle name="Normal 2 4 4 2 3 5" xfId="17254" xr:uid="{00000000-0005-0000-0000-000067430000}"/>
    <cellStyle name="Normal 2 4 4 2 3 5 2" xfId="17255" xr:uid="{00000000-0005-0000-0000-000068430000}"/>
    <cellStyle name="Normal 2 4 4 2 3 6" xfId="17256" xr:uid="{00000000-0005-0000-0000-000069430000}"/>
    <cellStyle name="Normal 2 4 4 2 3 6 2" xfId="17257" xr:uid="{00000000-0005-0000-0000-00006A430000}"/>
    <cellStyle name="Normal 2 4 4 2 3 7" xfId="17258" xr:uid="{00000000-0005-0000-0000-00006B430000}"/>
    <cellStyle name="Normal 2 4 4 2 4" xfId="17259" xr:uid="{00000000-0005-0000-0000-00006C430000}"/>
    <cellStyle name="Normal 2 4 4 2 4 2" xfId="17260" xr:uid="{00000000-0005-0000-0000-00006D430000}"/>
    <cellStyle name="Normal 2 4 4 2 4 2 2" xfId="17261" xr:uid="{00000000-0005-0000-0000-00006E430000}"/>
    <cellStyle name="Normal 2 4 4 2 4 3" xfId="17262" xr:uid="{00000000-0005-0000-0000-00006F430000}"/>
    <cellStyle name="Normal 2 4 4 2 5" xfId="17263" xr:uid="{00000000-0005-0000-0000-000070430000}"/>
    <cellStyle name="Normal 2 4 4 2 5 2" xfId="17264" xr:uid="{00000000-0005-0000-0000-000071430000}"/>
    <cellStyle name="Normal 2 4 4 2 5 2 2" xfId="17265" xr:uid="{00000000-0005-0000-0000-000072430000}"/>
    <cellStyle name="Normal 2 4 4 2 5 3" xfId="17266" xr:uid="{00000000-0005-0000-0000-000073430000}"/>
    <cellStyle name="Normal 2 4 4 2 6" xfId="17267" xr:uid="{00000000-0005-0000-0000-000074430000}"/>
    <cellStyle name="Normal 2 4 4 2 6 2" xfId="17268" xr:uid="{00000000-0005-0000-0000-000075430000}"/>
    <cellStyle name="Normal 2 4 4 2 6 2 2" xfId="17269" xr:uid="{00000000-0005-0000-0000-000076430000}"/>
    <cellStyle name="Normal 2 4 4 2 6 3" xfId="17270" xr:uid="{00000000-0005-0000-0000-000077430000}"/>
    <cellStyle name="Normal 2 4 4 2 7" xfId="17271" xr:uid="{00000000-0005-0000-0000-000078430000}"/>
    <cellStyle name="Normal 2 4 4 2 7 2" xfId="17272" xr:uid="{00000000-0005-0000-0000-000079430000}"/>
    <cellStyle name="Normal 2 4 4 2 8" xfId="17273" xr:uid="{00000000-0005-0000-0000-00007A430000}"/>
    <cellStyle name="Normal 2 4 4 2 8 2" xfId="17274" xr:uid="{00000000-0005-0000-0000-00007B430000}"/>
    <cellStyle name="Normal 2 4 4 2 9" xfId="17275" xr:uid="{00000000-0005-0000-0000-00007C430000}"/>
    <cellStyle name="Normal 2 4 4 3" xfId="17276" xr:uid="{00000000-0005-0000-0000-00007D430000}"/>
    <cellStyle name="Normal 2 4 4 3 2" xfId="17277" xr:uid="{00000000-0005-0000-0000-00007E430000}"/>
    <cellStyle name="Normal 2 4 4 3 2 2" xfId="17278" xr:uid="{00000000-0005-0000-0000-00007F430000}"/>
    <cellStyle name="Normal 2 4 4 3 2 2 2" xfId="17279" xr:uid="{00000000-0005-0000-0000-000080430000}"/>
    <cellStyle name="Normal 2 4 4 3 2 2 2 2" xfId="17280" xr:uid="{00000000-0005-0000-0000-000081430000}"/>
    <cellStyle name="Normal 2 4 4 3 2 2 3" xfId="17281" xr:uid="{00000000-0005-0000-0000-000082430000}"/>
    <cellStyle name="Normal 2 4 4 3 2 3" xfId="17282" xr:uid="{00000000-0005-0000-0000-000083430000}"/>
    <cellStyle name="Normal 2 4 4 3 2 3 2" xfId="17283" xr:uid="{00000000-0005-0000-0000-000084430000}"/>
    <cellStyle name="Normal 2 4 4 3 2 3 2 2" xfId="17284" xr:uid="{00000000-0005-0000-0000-000085430000}"/>
    <cellStyle name="Normal 2 4 4 3 2 3 3" xfId="17285" xr:uid="{00000000-0005-0000-0000-000086430000}"/>
    <cellStyle name="Normal 2 4 4 3 2 4" xfId="17286" xr:uid="{00000000-0005-0000-0000-000087430000}"/>
    <cellStyle name="Normal 2 4 4 3 2 4 2" xfId="17287" xr:uid="{00000000-0005-0000-0000-000088430000}"/>
    <cellStyle name="Normal 2 4 4 3 2 4 2 2" xfId="17288" xr:uid="{00000000-0005-0000-0000-000089430000}"/>
    <cellStyle name="Normal 2 4 4 3 2 4 3" xfId="17289" xr:uid="{00000000-0005-0000-0000-00008A430000}"/>
    <cellStyle name="Normal 2 4 4 3 2 5" xfId="17290" xr:uid="{00000000-0005-0000-0000-00008B430000}"/>
    <cellStyle name="Normal 2 4 4 3 2 5 2" xfId="17291" xr:uid="{00000000-0005-0000-0000-00008C430000}"/>
    <cellStyle name="Normal 2 4 4 3 2 6" xfId="17292" xr:uid="{00000000-0005-0000-0000-00008D430000}"/>
    <cellStyle name="Normal 2 4 4 3 2 6 2" xfId="17293" xr:uid="{00000000-0005-0000-0000-00008E430000}"/>
    <cellStyle name="Normal 2 4 4 3 2 7" xfId="17294" xr:uid="{00000000-0005-0000-0000-00008F430000}"/>
    <cellStyle name="Normal 2 4 4 3 3" xfId="17295" xr:uid="{00000000-0005-0000-0000-000090430000}"/>
    <cellStyle name="Normal 2 4 4 3 3 2" xfId="17296" xr:uid="{00000000-0005-0000-0000-000091430000}"/>
    <cellStyle name="Normal 2 4 4 3 3 2 2" xfId="17297" xr:uid="{00000000-0005-0000-0000-000092430000}"/>
    <cellStyle name="Normal 2 4 4 3 3 3" xfId="17298" xr:uid="{00000000-0005-0000-0000-000093430000}"/>
    <cellStyle name="Normal 2 4 4 3 4" xfId="17299" xr:uid="{00000000-0005-0000-0000-000094430000}"/>
    <cellStyle name="Normal 2 4 4 3 4 2" xfId="17300" xr:uid="{00000000-0005-0000-0000-000095430000}"/>
    <cellStyle name="Normal 2 4 4 3 4 2 2" xfId="17301" xr:uid="{00000000-0005-0000-0000-000096430000}"/>
    <cellStyle name="Normal 2 4 4 3 4 3" xfId="17302" xr:uid="{00000000-0005-0000-0000-000097430000}"/>
    <cellStyle name="Normal 2 4 4 3 5" xfId="17303" xr:uid="{00000000-0005-0000-0000-000098430000}"/>
    <cellStyle name="Normal 2 4 4 3 5 2" xfId="17304" xr:uid="{00000000-0005-0000-0000-000099430000}"/>
    <cellStyle name="Normal 2 4 4 3 5 2 2" xfId="17305" xr:uid="{00000000-0005-0000-0000-00009A430000}"/>
    <cellStyle name="Normal 2 4 4 3 5 3" xfId="17306" xr:uid="{00000000-0005-0000-0000-00009B430000}"/>
    <cellStyle name="Normal 2 4 4 3 6" xfId="17307" xr:uid="{00000000-0005-0000-0000-00009C430000}"/>
    <cellStyle name="Normal 2 4 4 3 6 2" xfId="17308" xr:uid="{00000000-0005-0000-0000-00009D430000}"/>
    <cellStyle name="Normal 2 4 4 3 7" xfId="17309" xr:uid="{00000000-0005-0000-0000-00009E430000}"/>
    <cellStyle name="Normal 2 4 4 3 7 2" xfId="17310" xr:uid="{00000000-0005-0000-0000-00009F430000}"/>
    <cellStyle name="Normal 2 4 4 3 8" xfId="17311" xr:uid="{00000000-0005-0000-0000-0000A0430000}"/>
    <cellStyle name="Normal 2 4 4 4" xfId="17312" xr:uid="{00000000-0005-0000-0000-0000A1430000}"/>
    <cellStyle name="Normal 2 4 4 4 2" xfId="17313" xr:uid="{00000000-0005-0000-0000-0000A2430000}"/>
    <cellStyle name="Normal 2 4 4 4 2 2" xfId="17314" xr:uid="{00000000-0005-0000-0000-0000A3430000}"/>
    <cellStyle name="Normal 2 4 4 4 2 2 2" xfId="17315" xr:uid="{00000000-0005-0000-0000-0000A4430000}"/>
    <cellStyle name="Normal 2 4 4 4 2 3" xfId="17316" xr:uid="{00000000-0005-0000-0000-0000A5430000}"/>
    <cellStyle name="Normal 2 4 4 4 3" xfId="17317" xr:uid="{00000000-0005-0000-0000-0000A6430000}"/>
    <cellStyle name="Normal 2 4 4 4 3 2" xfId="17318" xr:uid="{00000000-0005-0000-0000-0000A7430000}"/>
    <cellStyle name="Normal 2 4 4 4 3 2 2" xfId="17319" xr:uid="{00000000-0005-0000-0000-0000A8430000}"/>
    <cellStyle name="Normal 2 4 4 4 3 3" xfId="17320" xr:uid="{00000000-0005-0000-0000-0000A9430000}"/>
    <cellStyle name="Normal 2 4 4 4 4" xfId="17321" xr:uid="{00000000-0005-0000-0000-0000AA430000}"/>
    <cellStyle name="Normal 2 4 4 4 4 2" xfId="17322" xr:uid="{00000000-0005-0000-0000-0000AB430000}"/>
    <cellStyle name="Normal 2 4 4 4 4 2 2" xfId="17323" xr:uid="{00000000-0005-0000-0000-0000AC430000}"/>
    <cellStyle name="Normal 2 4 4 4 4 3" xfId="17324" xr:uid="{00000000-0005-0000-0000-0000AD430000}"/>
    <cellStyle name="Normal 2 4 4 4 5" xfId="17325" xr:uid="{00000000-0005-0000-0000-0000AE430000}"/>
    <cellStyle name="Normal 2 4 4 4 5 2" xfId="17326" xr:uid="{00000000-0005-0000-0000-0000AF430000}"/>
    <cellStyle name="Normal 2 4 4 4 6" xfId="17327" xr:uid="{00000000-0005-0000-0000-0000B0430000}"/>
    <cellStyle name="Normal 2 4 4 4 6 2" xfId="17328" xr:uid="{00000000-0005-0000-0000-0000B1430000}"/>
    <cellStyle name="Normal 2 4 4 4 7" xfId="17329" xr:uid="{00000000-0005-0000-0000-0000B2430000}"/>
    <cellStyle name="Normal 2 4 4 5" xfId="17330" xr:uid="{00000000-0005-0000-0000-0000B3430000}"/>
    <cellStyle name="Normal 2 4 4 5 2" xfId="17331" xr:uid="{00000000-0005-0000-0000-0000B4430000}"/>
    <cellStyle name="Normal 2 4 4 5 2 2" xfId="17332" xr:uid="{00000000-0005-0000-0000-0000B5430000}"/>
    <cellStyle name="Normal 2 4 4 5 2 2 2" xfId="17333" xr:uid="{00000000-0005-0000-0000-0000B6430000}"/>
    <cellStyle name="Normal 2 4 4 5 2 3" xfId="17334" xr:uid="{00000000-0005-0000-0000-0000B7430000}"/>
    <cellStyle name="Normal 2 4 4 5 3" xfId="17335" xr:uid="{00000000-0005-0000-0000-0000B8430000}"/>
    <cellStyle name="Normal 2 4 4 5 3 2" xfId="17336" xr:uid="{00000000-0005-0000-0000-0000B9430000}"/>
    <cellStyle name="Normal 2 4 4 5 3 2 2" xfId="17337" xr:uid="{00000000-0005-0000-0000-0000BA430000}"/>
    <cellStyle name="Normal 2 4 4 5 3 3" xfId="17338" xr:uid="{00000000-0005-0000-0000-0000BB430000}"/>
    <cellStyle name="Normal 2 4 4 5 4" xfId="17339" xr:uid="{00000000-0005-0000-0000-0000BC430000}"/>
    <cellStyle name="Normal 2 4 4 5 4 2" xfId="17340" xr:uid="{00000000-0005-0000-0000-0000BD430000}"/>
    <cellStyle name="Normal 2 4 4 5 4 2 2" xfId="17341" xr:uid="{00000000-0005-0000-0000-0000BE430000}"/>
    <cellStyle name="Normal 2 4 4 5 4 3" xfId="17342" xr:uid="{00000000-0005-0000-0000-0000BF430000}"/>
    <cellStyle name="Normal 2 4 4 5 5" xfId="17343" xr:uid="{00000000-0005-0000-0000-0000C0430000}"/>
    <cellStyle name="Normal 2 4 4 5 5 2" xfId="17344" xr:uid="{00000000-0005-0000-0000-0000C1430000}"/>
    <cellStyle name="Normal 2 4 4 5 6" xfId="17345" xr:uid="{00000000-0005-0000-0000-0000C2430000}"/>
    <cellStyle name="Normal 2 4 4 5 6 2" xfId="17346" xr:uid="{00000000-0005-0000-0000-0000C3430000}"/>
    <cellStyle name="Normal 2 4 4 5 7" xfId="17347" xr:uid="{00000000-0005-0000-0000-0000C4430000}"/>
    <cellStyle name="Normal 2 4 4 6" xfId="17348" xr:uid="{00000000-0005-0000-0000-0000C5430000}"/>
    <cellStyle name="Normal 2 4 4 6 2" xfId="17349" xr:uid="{00000000-0005-0000-0000-0000C6430000}"/>
    <cellStyle name="Normal 2 4 4 6 2 2" xfId="17350" xr:uid="{00000000-0005-0000-0000-0000C7430000}"/>
    <cellStyle name="Normal 2 4 4 6 3" xfId="17351" xr:uid="{00000000-0005-0000-0000-0000C8430000}"/>
    <cellStyle name="Normal 2 4 4 7" xfId="17352" xr:uid="{00000000-0005-0000-0000-0000C9430000}"/>
    <cellStyle name="Normal 2 4 4 7 2" xfId="17353" xr:uid="{00000000-0005-0000-0000-0000CA430000}"/>
    <cellStyle name="Normal 2 4 4 7 2 2" xfId="17354" xr:uid="{00000000-0005-0000-0000-0000CB430000}"/>
    <cellStyle name="Normal 2 4 4 7 3" xfId="17355" xr:uid="{00000000-0005-0000-0000-0000CC430000}"/>
    <cellStyle name="Normal 2 4 4 8" xfId="17356" xr:uid="{00000000-0005-0000-0000-0000CD430000}"/>
    <cellStyle name="Normal 2 4 4 8 2" xfId="17357" xr:uid="{00000000-0005-0000-0000-0000CE430000}"/>
    <cellStyle name="Normal 2 4 4 8 2 2" xfId="17358" xr:uid="{00000000-0005-0000-0000-0000CF430000}"/>
    <cellStyle name="Normal 2 4 4 8 3" xfId="17359" xr:uid="{00000000-0005-0000-0000-0000D0430000}"/>
    <cellStyle name="Normal 2 4 4 9" xfId="17360" xr:uid="{00000000-0005-0000-0000-0000D1430000}"/>
    <cellStyle name="Normal 2 4 4 9 2" xfId="17361" xr:uid="{00000000-0005-0000-0000-0000D2430000}"/>
    <cellStyle name="Normal 2 4 5" xfId="17362" xr:uid="{00000000-0005-0000-0000-0000D3430000}"/>
    <cellStyle name="Normal 2 4 5 10" xfId="17363" xr:uid="{00000000-0005-0000-0000-0000D4430000}"/>
    <cellStyle name="Normal 2 4 5 10 2" xfId="17364" xr:uid="{00000000-0005-0000-0000-0000D5430000}"/>
    <cellStyle name="Normal 2 4 5 11" xfId="17365" xr:uid="{00000000-0005-0000-0000-0000D6430000}"/>
    <cellStyle name="Normal 2 4 5 2" xfId="17366" xr:uid="{00000000-0005-0000-0000-0000D7430000}"/>
    <cellStyle name="Normal 2 4 5 2 2" xfId="17367" xr:uid="{00000000-0005-0000-0000-0000D8430000}"/>
    <cellStyle name="Normal 2 4 5 2 2 2" xfId="17368" xr:uid="{00000000-0005-0000-0000-0000D9430000}"/>
    <cellStyle name="Normal 2 4 5 2 2 2 2" xfId="17369" xr:uid="{00000000-0005-0000-0000-0000DA430000}"/>
    <cellStyle name="Normal 2 4 5 2 2 2 2 2" xfId="17370" xr:uid="{00000000-0005-0000-0000-0000DB430000}"/>
    <cellStyle name="Normal 2 4 5 2 2 2 3" xfId="17371" xr:uid="{00000000-0005-0000-0000-0000DC430000}"/>
    <cellStyle name="Normal 2 4 5 2 2 3" xfId="17372" xr:uid="{00000000-0005-0000-0000-0000DD430000}"/>
    <cellStyle name="Normal 2 4 5 2 2 3 2" xfId="17373" xr:uid="{00000000-0005-0000-0000-0000DE430000}"/>
    <cellStyle name="Normal 2 4 5 2 2 3 2 2" xfId="17374" xr:uid="{00000000-0005-0000-0000-0000DF430000}"/>
    <cellStyle name="Normal 2 4 5 2 2 3 3" xfId="17375" xr:uid="{00000000-0005-0000-0000-0000E0430000}"/>
    <cellStyle name="Normal 2 4 5 2 2 4" xfId="17376" xr:uid="{00000000-0005-0000-0000-0000E1430000}"/>
    <cellStyle name="Normal 2 4 5 2 2 4 2" xfId="17377" xr:uid="{00000000-0005-0000-0000-0000E2430000}"/>
    <cellStyle name="Normal 2 4 5 2 2 4 2 2" xfId="17378" xr:uid="{00000000-0005-0000-0000-0000E3430000}"/>
    <cellStyle name="Normal 2 4 5 2 2 4 3" xfId="17379" xr:uid="{00000000-0005-0000-0000-0000E4430000}"/>
    <cellStyle name="Normal 2 4 5 2 2 5" xfId="17380" xr:uid="{00000000-0005-0000-0000-0000E5430000}"/>
    <cellStyle name="Normal 2 4 5 2 2 5 2" xfId="17381" xr:uid="{00000000-0005-0000-0000-0000E6430000}"/>
    <cellStyle name="Normal 2 4 5 2 2 6" xfId="17382" xr:uid="{00000000-0005-0000-0000-0000E7430000}"/>
    <cellStyle name="Normal 2 4 5 2 2 6 2" xfId="17383" xr:uid="{00000000-0005-0000-0000-0000E8430000}"/>
    <cellStyle name="Normal 2 4 5 2 2 7" xfId="17384" xr:uid="{00000000-0005-0000-0000-0000E9430000}"/>
    <cellStyle name="Normal 2 4 5 2 3" xfId="17385" xr:uid="{00000000-0005-0000-0000-0000EA430000}"/>
    <cellStyle name="Normal 2 4 5 2 3 2" xfId="17386" xr:uid="{00000000-0005-0000-0000-0000EB430000}"/>
    <cellStyle name="Normal 2 4 5 2 3 2 2" xfId="17387" xr:uid="{00000000-0005-0000-0000-0000EC430000}"/>
    <cellStyle name="Normal 2 4 5 2 3 2 2 2" xfId="17388" xr:uid="{00000000-0005-0000-0000-0000ED430000}"/>
    <cellStyle name="Normal 2 4 5 2 3 2 3" xfId="17389" xr:uid="{00000000-0005-0000-0000-0000EE430000}"/>
    <cellStyle name="Normal 2 4 5 2 3 3" xfId="17390" xr:uid="{00000000-0005-0000-0000-0000EF430000}"/>
    <cellStyle name="Normal 2 4 5 2 3 3 2" xfId="17391" xr:uid="{00000000-0005-0000-0000-0000F0430000}"/>
    <cellStyle name="Normal 2 4 5 2 3 3 2 2" xfId="17392" xr:uid="{00000000-0005-0000-0000-0000F1430000}"/>
    <cellStyle name="Normal 2 4 5 2 3 3 3" xfId="17393" xr:uid="{00000000-0005-0000-0000-0000F2430000}"/>
    <cellStyle name="Normal 2 4 5 2 3 4" xfId="17394" xr:uid="{00000000-0005-0000-0000-0000F3430000}"/>
    <cellStyle name="Normal 2 4 5 2 3 4 2" xfId="17395" xr:uid="{00000000-0005-0000-0000-0000F4430000}"/>
    <cellStyle name="Normal 2 4 5 2 3 4 2 2" xfId="17396" xr:uid="{00000000-0005-0000-0000-0000F5430000}"/>
    <cellStyle name="Normal 2 4 5 2 3 4 3" xfId="17397" xr:uid="{00000000-0005-0000-0000-0000F6430000}"/>
    <cellStyle name="Normal 2 4 5 2 3 5" xfId="17398" xr:uid="{00000000-0005-0000-0000-0000F7430000}"/>
    <cellStyle name="Normal 2 4 5 2 3 5 2" xfId="17399" xr:uid="{00000000-0005-0000-0000-0000F8430000}"/>
    <cellStyle name="Normal 2 4 5 2 3 6" xfId="17400" xr:uid="{00000000-0005-0000-0000-0000F9430000}"/>
    <cellStyle name="Normal 2 4 5 2 3 6 2" xfId="17401" xr:uid="{00000000-0005-0000-0000-0000FA430000}"/>
    <cellStyle name="Normal 2 4 5 2 3 7" xfId="17402" xr:uid="{00000000-0005-0000-0000-0000FB430000}"/>
    <cellStyle name="Normal 2 4 5 2 4" xfId="17403" xr:uid="{00000000-0005-0000-0000-0000FC430000}"/>
    <cellStyle name="Normal 2 4 5 2 4 2" xfId="17404" xr:uid="{00000000-0005-0000-0000-0000FD430000}"/>
    <cellStyle name="Normal 2 4 5 2 4 2 2" xfId="17405" xr:uid="{00000000-0005-0000-0000-0000FE430000}"/>
    <cellStyle name="Normal 2 4 5 2 4 3" xfId="17406" xr:uid="{00000000-0005-0000-0000-0000FF430000}"/>
    <cellStyle name="Normal 2 4 5 2 5" xfId="17407" xr:uid="{00000000-0005-0000-0000-000000440000}"/>
    <cellStyle name="Normal 2 4 5 2 5 2" xfId="17408" xr:uid="{00000000-0005-0000-0000-000001440000}"/>
    <cellStyle name="Normal 2 4 5 2 5 2 2" xfId="17409" xr:uid="{00000000-0005-0000-0000-000002440000}"/>
    <cellStyle name="Normal 2 4 5 2 5 3" xfId="17410" xr:uid="{00000000-0005-0000-0000-000003440000}"/>
    <cellStyle name="Normal 2 4 5 2 6" xfId="17411" xr:uid="{00000000-0005-0000-0000-000004440000}"/>
    <cellStyle name="Normal 2 4 5 2 6 2" xfId="17412" xr:uid="{00000000-0005-0000-0000-000005440000}"/>
    <cellStyle name="Normal 2 4 5 2 6 2 2" xfId="17413" xr:uid="{00000000-0005-0000-0000-000006440000}"/>
    <cellStyle name="Normal 2 4 5 2 6 3" xfId="17414" xr:uid="{00000000-0005-0000-0000-000007440000}"/>
    <cellStyle name="Normal 2 4 5 2 7" xfId="17415" xr:uid="{00000000-0005-0000-0000-000008440000}"/>
    <cellStyle name="Normal 2 4 5 2 7 2" xfId="17416" xr:uid="{00000000-0005-0000-0000-000009440000}"/>
    <cellStyle name="Normal 2 4 5 2 8" xfId="17417" xr:uid="{00000000-0005-0000-0000-00000A440000}"/>
    <cellStyle name="Normal 2 4 5 2 8 2" xfId="17418" xr:uid="{00000000-0005-0000-0000-00000B440000}"/>
    <cellStyle name="Normal 2 4 5 2 9" xfId="17419" xr:uid="{00000000-0005-0000-0000-00000C440000}"/>
    <cellStyle name="Normal 2 4 5 3" xfId="17420" xr:uid="{00000000-0005-0000-0000-00000D440000}"/>
    <cellStyle name="Normal 2 4 5 3 2" xfId="17421" xr:uid="{00000000-0005-0000-0000-00000E440000}"/>
    <cellStyle name="Normal 2 4 5 3 2 2" xfId="17422" xr:uid="{00000000-0005-0000-0000-00000F440000}"/>
    <cellStyle name="Normal 2 4 5 3 2 2 2" xfId="17423" xr:uid="{00000000-0005-0000-0000-000010440000}"/>
    <cellStyle name="Normal 2 4 5 3 2 2 2 2" xfId="17424" xr:uid="{00000000-0005-0000-0000-000011440000}"/>
    <cellStyle name="Normal 2 4 5 3 2 2 3" xfId="17425" xr:uid="{00000000-0005-0000-0000-000012440000}"/>
    <cellStyle name="Normal 2 4 5 3 2 3" xfId="17426" xr:uid="{00000000-0005-0000-0000-000013440000}"/>
    <cellStyle name="Normal 2 4 5 3 2 3 2" xfId="17427" xr:uid="{00000000-0005-0000-0000-000014440000}"/>
    <cellStyle name="Normal 2 4 5 3 2 3 2 2" xfId="17428" xr:uid="{00000000-0005-0000-0000-000015440000}"/>
    <cellStyle name="Normal 2 4 5 3 2 3 3" xfId="17429" xr:uid="{00000000-0005-0000-0000-000016440000}"/>
    <cellStyle name="Normal 2 4 5 3 2 4" xfId="17430" xr:uid="{00000000-0005-0000-0000-000017440000}"/>
    <cellStyle name="Normal 2 4 5 3 2 4 2" xfId="17431" xr:uid="{00000000-0005-0000-0000-000018440000}"/>
    <cellStyle name="Normal 2 4 5 3 2 4 2 2" xfId="17432" xr:uid="{00000000-0005-0000-0000-000019440000}"/>
    <cellStyle name="Normal 2 4 5 3 2 4 3" xfId="17433" xr:uid="{00000000-0005-0000-0000-00001A440000}"/>
    <cellStyle name="Normal 2 4 5 3 2 5" xfId="17434" xr:uid="{00000000-0005-0000-0000-00001B440000}"/>
    <cellStyle name="Normal 2 4 5 3 2 5 2" xfId="17435" xr:uid="{00000000-0005-0000-0000-00001C440000}"/>
    <cellStyle name="Normal 2 4 5 3 2 6" xfId="17436" xr:uid="{00000000-0005-0000-0000-00001D440000}"/>
    <cellStyle name="Normal 2 4 5 3 2 6 2" xfId="17437" xr:uid="{00000000-0005-0000-0000-00001E440000}"/>
    <cellStyle name="Normal 2 4 5 3 2 7" xfId="17438" xr:uid="{00000000-0005-0000-0000-00001F440000}"/>
    <cellStyle name="Normal 2 4 5 3 3" xfId="17439" xr:uid="{00000000-0005-0000-0000-000020440000}"/>
    <cellStyle name="Normal 2 4 5 3 3 2" xfId="17440" xr:uid="{00000000-0005-0000-0000-000021440000}"/>
    <cellStyle name="Normal 2 4 5 3 3 2 2" xfId="17441" xr:uid="{00000000-0005-0000-0000-000022440000}"/>
    <cellStyle name="Normal 2 4 5 3 3 3" xfId="17442" xr:uid="{00000000-0005-0000-0000-000023440000}"/>
    <cellStyle name="Normal 2 4 5 3 4" xfId="17443" xr:uid="{00000000-0005-0000-0000-000024440000}"/>
    <cellStyle name="Normal 2 4 5 3 4 2" xfId="17444" xr:uid="{00000000-0005-0000-0000-000025440000}"/>
    <cellStyle name="Normal 2 4 5 3 4 2 2" xfId="17445" xr:uid="{00000000-0005-0000-0000-000026440000}"/>
    <cellStyle name="Normal 2 4 5 3 4 3" xfId="17446" xr:uid="{00000000-0005-0000-0000-000027440000}"/>
    <cellStyle name="Normal 2 4 5 3 5" xfId="17447" xr:uid="{00000000-0005-0000-0000-000028440000}"/>
    <cellStyle name="Normal 2 4 5 3 5 2" xfId="17448" xr:uid="{00000000-0005-0000-0000-000029440000}"/>
    <cellStyle name="Normal 2 4 5 3 5 2 2" xfId="17449" xr:uid="{00000000-0005-0000-0000-00002A440000}"/>
    <cellStyle name="Normal 2 4 5 3 5 3" xfId="17450" xr:uid="{00000000-0005-0000-0000-00002B440000}"/>
    <cellStyle name="Normal 2 4 5 3 6" xfId="17451" xr:uid="{00000000-0005-0000-0000-00002C440000}"/>
    <cellStyle name="Normal 2 4 5 3 6 2" xfId="17452" xr:uid="{00000000-0005-0000-0000-00002D440000}"/>
    <cellStyle name="Normal 2 4 5 3 7" xfId="17453" xr:uid="{00000000-0005-0000-0000-00002E440000}"/>
    <cellStyle name="Normal 2 4 5 3 7 2" xfId="17454" xr:uid="{00000000-0005-0000-0000-00002F440000}"/>
    <cellStyle name="Normal 2 4 5 3 8" xfId="17455" xr:uid="{00000000-0005-0000-0000-000030440000}"/>
    <cellStyle name="Normal 2 4 5 4" xfId="17456" xr:uid="{00000000-0005-0000-0000-000031440000}"/>
    <cellStyle name="Normal 2 4 5 4 2" xfId="17457" xr:uid="{00000000-0005-0000-0000-000032440000}"/>
    <cellStyle name="Normal 2 4 5 4 2 2" xfId="17458" xr:uid="{00000000-0005-0000-0000-000033440000}"/>
    <cellStyle name="Normal 2 4 5 4 2 2 2" xfId="17459" xr:uid="{00000000-0005-0000-0000-000034440000}"/>
    <cellStyle name="Normal 2 4 5 4 2 3" xfId="17460" xr:uid="{00000000-0005-0000-0000-000035440000}"/>
    <cellStyle name="Normal 2 4 5 4 3" xfId="17461" xr:uid="{00000000-0005-0000-0000-000036440000}"/>
    <cellStyle name="Normal 2 4 5 4 3 2" xfId="17462" xr:uid="{00000000-0005-0000-0000-000037440000}"/>
    <cellStyle name="Normal 2 4 5 4 3 2 2" xfId="17463" xr:uid="{00000000-0005-0000-0000-000038440000}"/>
    <cellStyle name="Normal 2 4 5 4 3 3" xfId="17464" xr:uid="{00000000-0005-0000-0000-000039440000}"/>
    <cellStyle name="Normal 2 4 5 4 4" xfId="17465" xr:uid="{00000000-0005-0000-0000-00003A440000}"/>
    <cellStyle name="Normal 2 4 5 4 4 2" xfId="17466" xr:uid="{00000000-0005-0000-0000-00003B440000}"/>
    <cellStyle name="Normal 2 4 5 4 4 2 2" xfId="17467" xr:uid="{00000000-0005-0000-0000-00003C440000}"/>
    <cellStyle name="Normal 2 4 5 4 4 3" xfId="17468" xr:uid="{00000000-0005-0000-0000-00003D440000}"/>
    <cellStyle name="Normal 2 4 5 4 5" xfId="17469" xr:uid="{00000000-0005-0000-0000-00003E440000}"/>
    <cellStyle name="Normal 2 4 5 4 5 2" xfId="17470" xr:uid="{00000000-0005-0000-0000-00003F440000}"/>
    <cellStyle name="Normal 2 4 5 4 6" xfId="17471" xr:uid="{00000000-0005-0000-0000-000040440000}"/>
    <cellStyle name="Normal 2 4 5 4 6 2" xfId="17472" xr:uid="{00000000-0005-0000-0000-000041440000}"/>
    <cellStyle name="Normal 2 4 5 4 7" xfId="17473" xr:uid="{00000000-0005-0000-0000-000042440000}"/>
    <cellStyle name="Normal 2 4 5 5" xfId="17474" xr:uid="{00000000-0005-0000-0000-000043440000}"/>
    <cellStyle name="Normal 2 4 5 5 2" xfId="17475" xr:uid="{00000000-0005-0000-0000-000044440000}"/>
    <cellStyle name="Normal 2 4 5 5 2 2" xfId="17476" xr:uid="{00000000-0005-0000-0000-000045440000}"/>
    <cellStyle name="Normal 2 4 5 5 2 2 2" xfId="17477" xr:uid="{00000000-0005-0000-0000-000046440000}"/>
    <cellStyle name="Normal 2 4 5 5 2 3" xfId="17478" xr:uid="{00000000-0005-0000-0000-000047440000}"/>
    <cellStyle name="Normal 2 4 5 5 3" xfId="17479" xr:uid="{00000000-0005-0000-0000-000048440000}"/>
    <cellStyle name="Normal 2 4 5 5 3 2" xfId="17480" xr:uid="{00000000-0005-0000-0000-000049440000}"/>
    <cellStyle name="Normal 2 4 5 5 3 2 2" xfId="17481" xr:uid="{00000000-0005-0000-0000-00004A440000}"/>
    <cellStyle name="Normal 2 4 5 5 3 3" xfId="17482" xr:uid="{00000000-0005-0000-0000-00004B440000}"/>
    <cellStyle name="Normal 2 4 5 5 4" xfId="17483" xr:uid="{00000000-0005-0000-0000-00004C440000}"/>
    <cellStyle name="Normal 2 4 5 5 4 2" xfId="17484" xr:uid="{00000000-0005-0000-0000-00004D440000}"/>
    <cellStyle name="Normal 2 4 5 5 4 2 2" xfId="17485" xr:uid="{00000000-0005-0000-0000-00004E440000}"/>
    <cellStyle name="Normal 2 4 5 5 4 3" xfId="17486" xr:uid="{00000000-0005-0000-0000-00004F440000}"/>
    <cellStyle name="Normal 2 4 5 5 5" xfId="17487" xr:uid="{00000000-0005-0000-0000-000050440000}"/>
    <cellStyle name="Normal 2 4 5 5 5 2" xfId="17488" xr:uid="{00000000-0005-0000-0000-000051440000}"/>
    <cellStyle name="Normal 2 4 5 5 6" xfId="17489" xr:uid="{00000000-0005-0000-0000-000052440000}"/>
    <cellStyle name="Normal 2 4 5 5 6 2" xfId="17490" xr:uid="{00000000-0005-0000-0000-000053440000}"/>
    <cellStyle name="Normal 2 4 5 5 7" xfId="17491" xr:uid="{00000000-0005-0000-0000-000054440000}"/>
    <cellStyle name="Normal 2 4 5 6" xfId="17492" xr:uid="{00000000-0005-0000-0000-000055440000}"/>
    <cellStyle name="Normal 2 4 5 6 2" xfId="17493" xr:uid="{00000000-0005-0000-0000-000056440000}"/>
    <cellStyle name="Normal 2 4 5 6 2 2" xfId="17494" xr:uid="{00000000-0005-0000-0000-000057440000}"/>
    <cellStyle name="Normal 2 4 5 6 3" xfId="17495" xr:uid="{00000000-0005-0000-0000-000058440000}"/>
    <cellStyle name="Normal 2 4 5 7" xfId="17496" xr:uid="{00000000-0005-0000-0000-000059440000}"/>
    <cellStyle name="Normal 2 4 5 7 2" xfId="17497" xr:uid="{00000000-0005-0000-0000-00005A440000}"/>
    <cellStyle name="Normal 2 4 5 7 2 2" xfId="17498" xr:uid="{00000000-0005-0000-0000-00005B440000}"/>
    <cellStyle name="Normal 2 4 5 7 3" xfId="17499" xr:uid="{00000000-0005-0000-0000-00005C440000}"/>
    <cellStyle name="Normal 2 4 5 8" xfId="17500" xr:uid="{00000000-0005-0000-0000-00005D440000}"/>
    <cellStyle name="Normal 2 4 5 8 2" xfId="17501" xr:uid="{00000000-0005-0000-0000-00005E440000}"/>
    <cellStyle name="Normal 2 4 5 8 2 2" xfId="17502" xr:uid="{00000000-0005-0000-0000-00005F440000}"/>
    <cellStyle name="Normal 2 4 5 8 3" xfId="17503" xr:uid="{00000000-0005-0000-0000-000060440000}"/>
    <cellStyle name="Normal 2 4 5 9" xfId="17504" xr:uid="{00000000-0005-0000-0000-000061440000}"/>
    <cellStyle name="Normal 2 4 5 9 2" xfId="17505" xr:uid="{00000000-0005-0000-0000-000062440000}"/>
    <cellStyle name="Normal 2 4 6" xfId="17506" xr:uid="{00000000-0005-0000-0000-000063440000}"/>
    <cellStyle name="Normal 2 4 6 2" xfId="17507" xr:uid="{00000000-0005-0000-0000-000064440000}"/>
    <cellStyle name="Normal 2 4 6 2 2" xfId="17508" xr:uid="{00000000-0005-0000-0000-000065440000}"/>
    <cellStyle name="Normal 2 4 6 2 2 2" xfId="17509" xr:uid="{00000000-0005-0000-0000-000066440000}"/>
    <cellStyle name="Normal 2 4 6 2 2 2 2" xfId="17510" xr:uid="{00000000-0005-0000-0000-000067440000}"/>
    <cellStyle name="Normal 2 4 6 2 2 3" xfId="17511" xr:uid="{00000000-0005-0000-0000-000068440000}"/>
    <cellStyle name="Normal 2 4 6 2 3" xfId="17512" xr:uid="{00000000-0005-0000-0000-000069440000}"/>
    <cellStyle name="Normal 2 4 6 2 3 2" xfId="17513" xr:uid="{00000000-0005-0000-0000-00006A440000}"/>
    <cellStyle name="Normal 2 4 6 2 3 2 2" xfId="17514" xr:uid="{00000000-0005-0000-0000-00006B440000}"/>
    <cellStyle name="Normal 2 4 6 2 3 3" xfId="17515" xr:uid="{00000000-0005-0000-0000-00006C440000}"/>
    <cellStyle name="Normal 2 4 6 2 4" xfId="17516" xr:uid="{00000000-0005-0000-0000-00006D440000}"/>
    <cellStyle name="Normal 2 4 6 2 4 2" xfId="17517" xr:uid="{00000000-0005-0000-0000-00006E440000}"/>
    <cellStyle name="Normal 2 4 6 2 4 2 2" xfId="17518" xr:uid="{00000000-0005-0000-0000-00006F440000}"/>
    <cellStyle name="Normal 2 4 6 2 4 3" xfId="17519" xr:uid="{00000000-0005-0000-0000-000070440000}"/>
    <cellStyle name="Normal 2 4 6 2 5" xfId="17520" xr:uid="{00000000-0005-0000-0000-000071440000}"/>
    <cellStyle name="Normal 2 4 6 2 5 2" xfId="17521" xr:uid="{00000000-0005-0000-0000-000072440000}"/>
    <cellStyle name="Normal 2 4 6 2 6" xfId="17522" xr:uid="{00000000-0005-0000-0000-000073440000}"/>
    <cellStyle name="Normal 2 4 6 2 6 2" xfId="17523" xr:uid="{00000000-0005-0000-0000-000074440000}"/>
    <cellStyle name="Normal 2 4 6 2 7" xfId="17524" xr:uid="{00000000-0005-0000-0000-000075440000}"/>
    <cellStyle name="Normal 2 4 6 3" xfId="17525" xr:uid="{00000000-0005-0000-0000-000076440000}"/>
    <cellStyle name="Normal 2 4 6 3 2" xfId="17526" xr:uid="{00000000-0005-0000-0000-000077440000}"/>
    <cellStyle name="Normal 2 4 6 3 2 2" xfId="17527" xr:uid="{00000000-0005-0000-0000-000078440000}"/>
    <cellStyle name="Normal 2 4 6 3 2 2 2" xfId="17528" xr:uid="{00000000-0005-0000-0000-000079440000}"/>
    <cellStyle name="Normal 2 4 6 3 2 3" xfId="17529" xr:uid="{00000000-0005-0000-0000-00007A440000}"/>
    <cellStyle name="Normal 2 4 6 3 3" xfId="17530" xr:uid="{00000000-0005-0000-0000-00007B440000}"/>
    <cellStyle name="Normal 2 4 6 3 3 2" xfId="17531" xr:uid="{00000000-0005-0000-0000-00007C440000}"/>
    <cellStyle name="Normal 2 4 6 3 3 2 2" xfId="17532" xr:uid="{00000000-0005-0000-0000-00007D440000}"/>
    <cellStyle name="Normal 2 4 6 3 3 3" xfId="17533" xr:uid="{00000000-0005-0000-0000-00007E440000}"/>
    <cellStyle name="Normal 2 4 6 3 4" xfId="17534" xr:uid="{00000000-0005-0000-0000-00007F440000}"/>
    <cellStyle name="Normal 2 4 6 3 4 2" xfId="17535" xr:uid="{00000000-0005-0000-0000-000080440000}"/>
    <cellStyle name="Normal 2 4 6 3 4 2 2" xfId="17536" xr:uid="{00000000-0005-0000-0000-000081440000}"/>
    <cellStyle name="Normal 2 4 6 3 4 3" xfId="17537" xr:uid="{00000000-0005-0000-0000-000082440000}"/>
    <cellStyle name="Normal 2 4 6 3 5" xfId="17538" xr:uid="{00000000-0005-0000-0000-000083440000}"/>
    <cellStyle name="Normal 2 4 6 3 5 2" xfId="17539" xr:uid="{00000000-0005-0000-0000-000084440000}"/>
    <cellStyle name="Normal 2 4 6 3 6" xfId="17540" xr:uid="{00000000-0005-0000-0000-000085440000}"/>
    <cellStyle name="Normal 2 4 6 3 6 2" xfId="17541" xr:uid="{00000000-0005-0000-0000-000086440000}"/>
    <cellStyle name="Normal 2 4 6 3 7" xfId="17542" xr:uid="{00000000-0005-0000-0000-000087440000}"/>
    <cellStyle name="Normal 2 4 6 4" xfId="17543" xr:uid="{00000000-0005-0000-0000-000088440000}"/>
    <cellStyle name="Normal 2 4 6 4 2" xfId="17544" xr:uid="{00000000-0005-0000-0000-000089440000}"/>
    <cellStyle name="Normal 2 4 6 4 2 2" xfId="17545" xr:uid="{00000000-0005-0000-0000-00008A440000}"/>
    <cellStyle name="Normal 2 4 6 4 3" xfId="17546" xr:uid="{00000000-0005-0000-0000-00008B440000}"/>
    <cellStyle name="Normal 2 4 6 5" xfId="17547" xr:uid="{00000000-0005-0000-0000-00008C440000}"/>
    <cellStyle name="Normal 2 4 6 5 2" xfId="17548" xr:uid="{00000000-0005-0000-0000-00008D440000}"/>
    <cellStyle name="Normal 2 4 6 5 2 2" xfId="17549" xr:uid="{00000000-0005-0000-0000-00008E440000}"/>
    <cellStyle name="Normal 2 4 6 5 3" xfId="17550" xr:uid="{00000000-0005-0000-0000-00008F440000}"/>
    <cellStyle name="Normal 2 4 6 6" xfId="17551" xr:uid="{00000000-0005-0000-0000-000090440000}"/>
    <cellStyle name="Normal 2 4 6 6 2" xfId="17552" xr:uid="{00000000-0005-0000-0000-000091440000}"/>
    <cellStyle name="Normal 2 4 6 6 2 2" xfId="17553" xr:uid="{00000000-0005-0000-0000-000092440000}"/>
    <cellStyle name="Normal 2 4 6 6 3" xfId="17554" xr:uid="{00000000-0005-0000-0000-000093440000}"/>
    <cellStyle name="Normal 2 4 6 7" xfId="17555" xr:uid="{00000000-0005-0000-0000-000094440000}"/>
    <cellStyle name="Normal 2 4 6 7 2" xfId="17556" xr:uid="{00000000-0005-0000-0000-000095440000}"/>
    <cellStyle name="Normal 2 4 6 8" xfId="17557" xr:uid="{00000000-0005-0000-0000-000096440000}"/>
    <cellStyle name="Normal 2 4 6 8 2" xfId="17558" xr:uid="{00000000-0005-0000-0000-000097440000}"/>
    <cellStyle name="Normal 2 4 6 9" xfId="17559" xr:uid="{00000000-0005-0000-0000-000098440000}"/>
    <cellStyle name="Normal 2 4 7" xfId="17560" xr:uid="{00000000-0005-0000-0000-000099440000}"/>
    <cellStyle name="Normal 2 4 7 2" xfId="17561" xr:uid="{00000000-0005-0000-0000-00009A440000}"/>
    <cellStyle name="Normal 2 4 7 2 2" xfId="17562" xr:uid="{00000000-0005-0000-0000-00009B440000}"/>
    <cellStyle name="Normal 2 4 7 2 2 2" xfId="17563" xr:uid="{00000000-0005-0000-0000-00009C440000}"/>
    <cellStyle name="Normal 2 4 7 2 2 2 2" xfId="17564" xr:uid="{00000000-0005-0000-0000-00009D440000}"/>
    <cellStyle name="Normal 2 4 7 2 2 3" xfId="17565" xr:uid="{00000000-0005-0000-0000-00009E440000}"/>
    <cellStyle name="Normal 2 4 7 2 3" xfId="17566" xr:uid="{00000000-0005-0000-0000-00009F440000}"/>
    <cellStyle name="Normal 2 4 7 2 3 2" xfId="17567" xr:uid="{00000000-0005-0000-0000-0000A0440000}"/>
    <cellStyle name="Normal 2 4 7 2 3 2 2" xfId="17568" xr:uid="{00000000-0005-0000-0000-0000A1440000}"/>
    <cellStyle name="Normal 2 4 7 2 3 3" xfId="17569" xr:uid="{00000000-0005-0000-0000-0000A2440000}"/>
    <cellStyle name="Normal 2 4 7 2 4" xfId="17570" xr:uid="{00000000-0005-0000-0000-0000A3440000}"/>
    <cellStyle name="Normal 2 4 7 2 4 2" xfId="17571" xr:uid="{00000000-0005-0000-0000-0000A4440000}"/>
    <cellStyle name="Normal 2 4 7 2 4 2 2" xfId="17572" xr:uid="{00000000-0005-0000-0000-0000A5440000}"/>
    <cellStyle name="Normal 2 4 7 2 4 3" xfId="17573" xr:uid="{00000000-0005-0000-0000-0000A6440000}"/>
    <cellStyle name="Normal 2 4 7 2 5" xfId="17574" xr:uid="{00000000-0005-0000-0000-0000A7440000}"/>
    <cellStyle name="Normal 2 4 7 2 5 2" xfId="17575" xr:uid="{00000000-0005-0000-0000-0000A8440000}"/>
    <cellStyle name="Normal 2 4 7 2 6" xfId="17576" xr:uid="{00000000-0005-0000-0000-0000A9440000}"/>
    <cellStyle name="Normal 2 4 7 2 6 2" xfId="17577" xr:uid="{00000000-0005-0000-0000-0000AA440000}"/>
    <cellStyle name="Normal 2 4 7 2 7" xfId="17578" xr:uid="{00000000-0005-0000-0000-0000AB440000}"/>
    <cellStyle name="Normal 2 4 7 3" xfId="17579" xr:uid="{00000000-0005-0000-0000-0000AC440000}"/>
    <cellStyle name="Normal 2 4 7 3 2" xfId="17580" xr:uid="{00000000-0005-0000-0000-0000AD440000}"/>
    <cellStyle name="Normal 2 4 7 3 2 2" xfId="17581" xr:uid="{00000000-0005-0000-0000-0000AE440000}"/>
    <cellStyle name="Normal 2 4 7 3 3" xfId="17582" xr:uid="{00000000-0005-0000-0000-0000AF440000}"/>
    <cellStyle name="Normal 2 4 7 4" xfId="17583" xr:uid="{00000000-0005-0000-0000-0000B0440000}"/>
    <cellStyle name="Normal 2 4 7 4 2" xfId="17584" xr:uid="{00000000-0005-0000-0000-0000B1440000}"/>
    <cellStyle name="Normal 2 4 7 4 2 2" xfId="17585" xr:uid="{00000000-0005-0000-0000-0000B2440000}"/>
    <cellStyle name="Normal 2 4 7 4 3" xfId="17586" xr:uid="{00000000-0005-0000-0000-0000B3440000}"/>
    <cellStyle name="Normal 2 4 7 5" xfId="17587" xr:uid="{00000000-0005-0000-0000-0000B4440000}"/>
    <cellStyle name="Normal 2 4 7 5 2" xfId="17588" xr:uid="{00000000-0005-0000-0000-0000B5440000}"/>
    <cellStyle name="Normal 2 4 7 5 2 2" xfId="17589" xr:uid="{00000000-0005-0000-0000-0000B6440000}"/>
    <cellStyle name="Normal 2 4 7 5 3" xfId="17590" xr:uid="{00000000-0005-0000-0000-0000B7440000}"/>
    <cellStyle name="Normal 2 4 7 6" xfId="17591" xr:uid="{00000000-0005-0000-0000-0000B8440000}"/>
    <cellStyle name="Normal 2 4 7 6 2" xfId="17592" xr:uid="{00000000-0005-0000-0000-0000B9440000}"/>
    <cellStyle name="Normal 2 4 7 7" xfId="17593" xr:uid="{00000000-0005-0000-0000-0000BA440000}"/>
    <cellStyle name="Normal 2 4 7 7 2" xfId="17594" xr:uid="{00000000-0005-0000-0000-0000BB440000}"/>
    <cellStyle name="Normal 2 4 7 8" xfId="17595" xr:uid="{00000000-0005-0000-0000-0000BC440000}"/>
    <cellStyle name="Normal 2 4 8" xfId="17596" xr:uid="{00000000-0005-0000-0000-0000BD440000}"/>
    <cellStyle name="Normal 2 4 8 2" xfId="17597" xr:uid="{00000000-0005-0000-0000-0000BE440000}"/>
    <cellStyle name="Normal 2 4 8 2 2" xfId="17598" xr:uid="{00000000-0005-0000-0000-0000BF440000}"/>
    <cellStyle name="Normal 2 4 8 2 2 2" xfId="17599" xr:uid="{00000000-0005-0000-0000-0000C0440000}"/>
    <cellStyle name="Normal 2 4 8 2 3" xfId="17600" xr:uid="{00000000-0005-0000-0000-0000C1440000}"/>
    <cellStyle name="Normal 2 4 8 3" xfId="17601" xr:uid="{00000000-0005-0000-0000-0000C2440000}"/>
    <cellStyle name="Normal 2 4 8 3 2" xfId="17602" xr:uid="{00000000-0005-0000-0000-0000C3440000}"/>
    <cellStyle name="Normal 2 4 8 3 2 2" xfId="17603" xr:uid="{00000000-0005-0000-0000-0000C4440000}"/>
    <cellStyle name="Normal 2 4 8 3 3" xfId="17604" xr:uid="{00000000-0005-0000-0000-0000C5440000}"/>
    <cellStyle name="Normal 2 4 8 4" xfId="17605" xr:uid="{00000000-0005-0000-0000-0000C6440000}"/>
    <cellStyle name="Normal 2 4 8 4 2" xfId="17606" xr:uid="{00000000-0005-0000-0000-0000C7440000}"/>
    <cellStyle name="Normal 2 4 8 4 2 2" xfId="17607" xr:uid="{00000000-0005-0000-0000-0000C8440000}"/>
    <cellStyle name="Normal 2 4 8 4 3" xfId="17608" xr:uid="{00000000-0005-0000-0000-0000C9440000}"/>
    <cellStyle name="Normal 2 4 8 5" xfId="17609" xr:uid="{00000000-0005-0000-0000-0000CA440000}"/>
    <cellStyle name="Normal 2 4 8 5 2" xfId="17610" xr:uid="{00000000-0005-0000-0000-0000CB440000}"/>
    <cellStyle name="Normal 2 4 8 6" xfId="17611" xr:uid="{00000000-0005-0000-0000-0000CC440000}"/>
    <cellStyle name="Normal 2 4 8 6 2" xfId="17612" xr:uid="{00000000-0005-0000-0000-0000CD440000}"/>
    <cellStyle name="Normal 2 4 8 7" xfId="17613" xr:uid="{00000000-0005-0000-0000-0000CE440000}"/>
    <cellStyle name="Normal 2 4 9" xfId="17614" xr:uid="{00000000-0005-0000-0000-0000CF440000}"/>
    <cellStyle name="Normal 2 4 9 2" xfId="17615" xr:uid="{00000000-0005-0000-0000-0000D0440000}"/>
    <cellStyle name="Normal 2 4 9 2 2" xfId="17616" xr:uid="{00000000-0005-0000-0000-0000D1440000}"/>
    <cellStyle name="Normal 2 4 9 2 2 2" xfId="17617" xr:uid="{00000000-0005-0000-0000-0000D2440000}"/>
    <cellStyle name="Normal 2 4 9 2 3" xfId="17618" xr:uid="{00000000-0005-0000-0000-0000D3440000}"/>
    <cellStyle name="Normal 2 4 9 3" xfId="17619" xr:uid="{00000000-0005-0000-0000-0000D4440000}"/>
    <cellStyle name="Normal 2 4 9 3 2" xfId="17620" xr:uid="{00000000-0005-0000-0000-0000D5440000}"/>
    <cellStyle name="Normal 2 4 9 3 2 2" xfId="17621" xr:uid="{00000000-0005-0000-0000-0000D6440000}"/>
    <cellStyle name="Normal 2 4 9 3 3" xfId="17622" xr:uid="{00000000-0005-0000-0000-0000D7440000}"/>
    <cellStyle name="Normal 2 4 9 4" xfId="17623" xr:uid="{00000000-0005-0000-0000-0000D8440000}"/>
    <cellStyle name="Normal 2 4 9 4 2" xfId="17624" xr:uid="{00000000-0005-0000-0000-0000D9440000}"/>
    <cellStyle name="Normal 2 4 9 4 2 2" xfId="17625" xr:uid="{00000000-0005-0000-0000-0000DA440000}"/>
    <cellStyle name="Normal 2 4 9 4 3" xfId="17626" xr:uid="{00000000-0005-0000-0000-0000DB440000}"/>
    <cellStyle name="Normal 2 4 9 5" xfId="17627" xr:uid="{00000000-0005-0000-0000-0000DC440000}"/>
    <cellStyle name="Normal 2 4 9 5 2" xfId="17628" xr:uid="{00000000-0005-0000-0000-0000DD440000}"/>
    <cellStyle name="Normal 2 4 9 6" xfId="17629" xr:uid="{00000000-0005-0000-0000-0000DE440000}"/>
    <cellStyle name="Normal 2 4 9 6 2" xfId="17630" xr:uid="{00000000-0005-0000-0000-0000DF440000}"/>
    <cellStyle name="Normal 2 4 9 7" xfId="17631" xr:uid="{00000000-0005-0000-0000-0000E0440000}"/>
    <cellStyle name="Normal 2 4_Confidential Information" xfId="17632" xr:uid="{00000000-0005-0000-0000-0000E1440000}"/>
    <cellStyle name="Normal 2 5" xfId="17633" xr:uid="{00000000-0005-0000-0000-0000E2440000}"/>
    <cellStyle name="Normal 2 5 10" xfId="17634" xr:uid="{00000000-0005-0000-0000-0000E3440000}"/>
    <cellStyle name="Normal 2 5 10 2" xfId="17635" xr:uid="{00000000-0005-0000-0000-0000E4440000}"/>
    <cellStyle name="Normal 2 5 10 2 2" xfId="17636" xr:uid="{00000000-0005-0000-0000-0000E5440000}"/>
    <cellStyle name="Normal 2 5 10 3" xfId="17637" xr:uid="{00000000-0005-0000-0000-0000E6440000}"/>
    <cellStyle name="Normal 2 5 11" xfId="17638" xr:uid="{00000000-0005-0000-0000-0000E7440000}"/>
    <cellStyle name="Normal 2 5 11 2" xfId="17639" xr:uid="{00000000-0005-0000-0000-0000E8440000}"/>
    <cellStyle name="Normal 2 5 11 2 2" xfId="17640" xr:uid="{00000000-0005-0000-0000-0000E9440000}"/>
    <cellStyle name="Normal 2 5 11 3" xfId="17641" xr:uid="{00000000-0005-0000-0000-0000EA440000}"/>
    <cellStyle name="Normal 2 5 12" xfId="17642" xr:uid="{00000000-0005-0000-0000-0000EB440000}"/>
    <cellStyle name="Normal 2 5 12 2" xfId="17643" xr:uid="{00000000-0005-0000-0000-0000EC440000}"/>
    <cellStyle name="Normal 2 5 13" xfId="17644" xr:uid="{00000000-0005-0000-0000-0000ED440000}"/>
    <cellStyle name="Normal 2 5 13 2" xfId="17645" xr:uid="{00000000-0005-0000-0000-0000EE440000}"/>
    <cellStyle name="Normal 2 5 14" xfId="17646" xr:uid="{00000000-0005-0000-0000-0000EF440000}"/>
    <cellStyle name="Normal 2 5 14 2" xfId="17647" xr:uid="{00000000-0005-0000-0000-0000F0440000}"/>
    <cellStyle name="Normal 2 5 15" xfId="17648" xr:uid="{00000000-0005-0000-0000-0000F1440000}"/>
    <cellStyle name="Normal 2 5 2" xfId="17649" xr:uid="{00000000-0005-0000-0000-0000F2440000}"/>
    <cellStyle name="Normal 2 5 2 10" xfId="17650" xr:uid="{00000000-0005-0000-0000-0000F3440000}"/>
    <cellStyle name="Normal 2 5 2 10 2" xfId="17651" xr:uid="{00000000-0005-0000-0000-0000F4440000}"/>
    <cellStyle name="Normal 2 5 2 11" xfId="17652" xr:uid="{00000000-0005-0000-0000-0000F5440000}"/>
    <cellStyle name="Normal 2 5 2 2" xfId="17653" xr:uid="{00000000-0005-0000-0000-0000F6440000}"/>
    <cellStyle name="Normal 2 5 2 2 2" xfId="17654" xr:uid="{00000000-0005-0000-0000-0000F7440000}"/>
    <cellStyle name="Normal 2 5 2 2 2 2" xfId="17655" xr:uid="{00000000-0005-0000-0000-0000F8440000}"/>
    <cellStyle name="Normal 2 5 2 2 2 2 2" xfId="17656" xr:uid="{00000000-0005-0000-0000-0000F9440000}"/>
    <cellStyle name="Normal 2 5 2 2 2 2 2 2" xfId="17657" xr:uid="{00000000-0005-0000-0000-0000FA440000}"/>
    <cellStyle name="Normal 2 5 2 2 2 2 3" xfId="17658" xr:uid="{00000000-0005-0000-0000-0000FB440000}"/>
    <cellStyle name="Normal 2 5 2 2 2 3" xfId="17659" xr:uid="{00000000-0005-0000-0000-0000FC440000}"/>
    <cellStyle name="Normal 2 5 2 2 2 3 2" xfId="17660" xr:uid="{00000000-0005-0000-0000-0000FD440000}"/>
    <cellStyle name="Normal 2 5 2 2 2 3 2 2" xfId="17661" xr:uid="{00000000-0005-0000-0000-0000FE440000}"/>
    <cellStyle name="Normal 2 5 2 2 2 3 3" xfId="17662" xr:uid="{00000000-0005-0000-0000-0000FF440000}"/>
    <cellStyle name="Normal 2 5 2 2 2 4" xfId="17663" xr:uid="{00000000-0005-0000-0000-000000450000}"/>
    <cellStyle name="Normal 2 5 2 2 2 4 2" xfId="17664" xr:uid="{00000000-0005-0000-0000-000001450000}"/>
    <cellStyle name="Normal 2 5 2 2 2 4 2 2" xfId="17665" xr:uid="{00000000-0005-0000-0000-000002450000}"/>
    <cellStyle name="Normal 2 5 2 2 2 4 3" xfId="17666" xr:uid="{00000000-0005-0000-0000-000003450000}"/>
    <cellStyle name="Normal 2 5 2 2 2 5" xfId="17667" xr:uid="{00000000-0005-0000-0000-000004450000}"/>
    <cellStyle name="Normal 2 5 2 2 2 5 2" xfId="17668" xr:uid="{00000000-0005-0000-0000-000005450000}"/>
    <cellStyle name="Normal 2 5 2 2 2 6" xfId="17669" xr:uid="{00000000-0005-0000-0000-000006450000}"/>
    <cellStyle name="Normal 2 5 2 2 2 6 2" xfId="17670" xr:uid="{00000000-0005-0000-0000-000007450000}"/>
    <cellStyle name="Normal 2 5 2 2 2 7" xfId="17671" xr:uid="{00000000-0005-0000-0000-000008450000}"/>
    <cellStyle name="Normal 2 5 2 2 3" xfId="17672" xr:uid="{00000000-0005-0000-0000-000009450000}"/>
    <cellStyle name="Normal 2 5 2 2 3 2" xfId="17673" xr:uid="{00000000-0005-0000-0000-00000A450000}"/>
    <cellStyle name="Normal 2 5 2 2 3 2 2" xfId="17674" xr:uid="{00000000-0005-0000-0000-00000B450000}"/>
    <cellStyle name="Normal 2 5 2 2 3 2 2 2" xfId="17675" xr:uid="{00000000-0005-0000-0000-00000C450000}"/>
    <cellStyle name="Normal 2 5 2 2 3 2 3" xfId="17676" xr:uid="{00000000-0005-0000-0000-00000D450000}"/>
    <cellStyle name="Normal 2 5 2 2 3 3" xfId="17677" xr:uid="{00000000-0005-0000-0000-00000E450000}"/>
    <cellStyle name="Normal 2 5 2 2 3 3 2" xfId="17678" xr:uid="{00000000-0005-0000-0000-00000F450000}"/>
    <cellStyle name="Normal 2 5 2 2 3 3 2 2" xfId="17679" xr:uid="{00000000-0005-0000-0000-000010450000}"/>
    <cellStyle name="Normal 2 5 2 2 3 3 3" xfId="17680" xr:uid="{00000000-0005-0000-0000-000011450000}"/>
    <cellStyle name="Normal 2 5 2 2 3 4" xfId="17681" xr:uid="{00000000-0005-0000-0000-000012450000}"/>
    <cellStyle name="Normal 2 5 2 2 3 4 2" xfId="17682" xr:uid="{00000000-0005-0000-0000-000013450000}"/>
    <cellStyle name="Normal 2 5 2 2 3 4 2 2" xfId="17683" xr:uid="{00000000-0005-0000-0000-000014450000}"/>
    <cellStyle name="Normal 2 5 2 2 3 4 3" xfId="17684" xr:uid="{00000000-0005-0000-0000-000015450000}"/>
    <cellStyle name="Normal 2 5 2 2 3 5" xfId="17685" xr:uid="{00000000-0005-0000-0000-000016450000}"/>
    <cellStyle name="Normal 2 5 2 2 3 5 2" xfId="17686" xr:uid="{00000000-0005-0000-0000-000017450000}"/>
    <cellStyle name="Normal 2 5 2 2 3 6" xfId="17687" xr:uid="{00000000-0005-0000-0000-000018450000}"/>
    <cellStyle name="Normal 2 5 2 2 3 6 2" xfId="17688" xr:uid="{00000000-0005-0000-0000-000019450000}"/>
    <cellStyle name="Normal 2 5 2 2 3 7" xfId="17689" xr:uid="{00000000-0005-0000-0000-00001A450000}"/>
    <cellStyle name="Normal 2 5 2 2 4" xfId="17690" xr:uid="{00000000-0005-0000-0000-00001B450000}"/>
    <cellStyle name="Normal 2 5 2 2 4 2" xfId="17691" xr:uid="{00000000-0005-0000-0000-00001C450000}"/>
    <cellStyle name="Normal 2 5 2 2 4 2 2" xfId="17692" xr:uid="{00000000-0005-0000-0000-00001D450000}"/>
    <cellStyle name="Normal 2 5 2 2 4 3" xfId="17693" xr:uid="{00000000-0005-0000-0000-00001E450000}"/>
    <cellStyle name="Normal 2 5 2 2 5" xfId="17694" xr:uid="{00000000-0005-0000-0000-00001F450000}"/>
    <cellStyle name="Normal 2 5 2 2 5 2" xfId="17695" xr:uid="{00000000-0005-0000-0000-000020450000}"/>
    <cellStyle name="Normal 2 5 2 2 5 2 2" xfId="17696" xr:uid="{00000000-0005-0000-0000-000021450000}"/>
    <cellStyle name="Normal 2 5 2 2 5 3" xfId="17697" xr:uid="{00000000-0005-0000-0000-000022450000}"/>
    <cellStyle name="Normal 2 5 2 2 6" xfId="17698" xr:uid="{00000000-0005-0000-0000-000023450000}"/>
    <cellStyle name="Normal 2 5 2 2 6 2" xfId="17699" xr:uid="{00000000-0005-0000-0000-000024450000}"/>
    <cellStyle name="Normal 2 5 2 2 6 2 2" xfId="17700" xr:uid="{00000000-0005-0000-0000-000025450000}"/>
    <cellStyle name="Normal 2 5 2 2 6 3" xfId="17701" xr:uid="{00000000-0005-0000-0000-000026450000}"/>
    <cellStyle name="Normal 2 5 2 2 7" xfId="17702" xr:uid="{00000000-0005-0000-0000-000027450000}"/>
    <cellStyle name="Normal 2 5 2 2 7 2" xfId="17703" xr:uid="{00000000-0005-0000-0000-000028450000}"/>
    <cellStyle name="Normal 2 5 2 2 8" xfId="17704" xr:uid="{00000000-0005-0000-0000-000029450000}"/>
    <cellStyle name="Normal 2 5 2 2 8 2" xfId="17705" xr:uid="{00000000-0005-0000-0000-00002A450000}"/>
    <cellStyle name="Normal 2 5 2 2 9" xfId="17706" xr:uid="{00000000-0005-0000-0000-00002B450000}"/>
    <cellStyle name="Normal 2 5 2 3" xfId="17707" xr:uid="{00000000-0005-0000-0000-00002C450000}"/>
    <cellStyle name="Normal 2 5 2 3 2" xfId="17708" xr:uid="{00000000-0005-0000-0000-00002D450000}"/>
    <cellStyle name="Normal 2 5 2 3 2 2" xfId="17709" xr:uid="{00000000-0005-0000-0000-00002E450000}"/>
    <cellStyle name="Normal 2 5 2 3 2 2 2" xfId="17710" xr:uid="{00000000-0005-0000-0000-00002F450000}"/>
    <cellStyle name="Normal 2 5 2 3 2 2 2 2" xfId="17711" xr:uid="{00000000-0005-0000-0000-000030450000}"/>
    <cellStyle name="Normal 2 5 2 3 2 2 3" xfId="17712" xr:uid="{00000000-0005-0000-0000-000031450000}"/>
    <cellStyle name="Normal 2 5 2 3 2 3" xfId="17713" xr:uid="{00000000-0005-0000-0000-000032450000}"/>
    <cellStyle name="Normal 2 5 2 3 2 3 2" xfId="17714" xr:uid="{00000000-0005-0000-0000-000033450000}"/>
    <cellStyle name="Normal 2 5 2 3 2 3 2 2" xfId="17715" xr:uid="{00000000-0005-0000-0000-000034450000}"/>
    <cellStyle name="Normal 2 5 2 3 2 3 3" xfId="17716" xr:uid="{00000000-0005-0000-0000-000035450000}"/>
    <cellStyle name="Normal 2 5 2 3 2 4" xfId="17717" xr:uid="{00000000-0005-0000-0000-000036450000}"/>
    <cellStyle name="Normal 2 5 2 3 2 4 2" xfId="17718" xr:uid="{00000000-0005-0000-0000-000037450000}"/>
    <cellStyle name="Normal 2 5 2 3 2 4 2 2" xfId="17719" xr:uid="{00000000-0005-0000-0000-000038450000}"/>
    <cellStyle name="Normal 2 5 2 3 2 4 3" xfId="17720" xr:uid="{00000000-0005-0000-0000-000039450000}"/>
    <cellStyle name="Normal 2 5 2 3 2 5" xfId="17721" xr:uid="{00000000-0005-0000-0000-00003A450000}"/>
    <cellStyle name="Normal 2 5 2 3 2 5 2" xfId="17722" xr:uid="{00000000-0005-0000-0000-00003B450000}"/>
    <cellStyle name="Normal 2 5 2 3 2 6" xfId="17723" xr:uid="{00000000-0005-0000-0000-00003C450000}"/>
    <cellStyle name="Normal 2 5 2 3 2 6 2" xfId="17724" xr:uid="{00000000-0005-0000-0000-00003D450000}"/>
    <cellStyle name="Normal 2 5 2 3 2 7" xfId="17725" xr:uid="{00000000-0005-0000-0000-00003E450000}"/>
    <cellStyle name="Normal 2 5 2 3 3" xfId="17726" xr:uid="{00000000-0005-0000-0000-00003F450000}"/>
    <cellStyle name="Normal 2 5 2 3 3 2" xfId="17727" xr:uid="{00000000-0005-0000-0000-000040450000}"/>
    <cellStyle name="Normal 2 5 2 3 3 2 2" xfId="17728" xr:uid="{00000000-0005-0000-0000-000041450000}"/>
    <cellStyle name="Normal 2 5 2 3 3 3" xfId="17729" xr:uid="{00000000-0005-0000-0000-000042450000}"/>
    <cellStyle name="Normal 2 5 2 3 4" xfId="17730" xr:uid="{00000000-0005-0000-0000-000043450000}"/>
    <cellStyle name="Normal 2 5 2 3 4 2" xfId="17731" xr:uid="{00000000-0005-0000-0000-000044450000}"/>
    <cellStyle name="Normal 2 5 2 3 4 2 2" xfId="17732" xr:uid="{00000000-0005-0000-0000-000045450000}"/>
    <cellStyle name="Normal 2 5 2 3 4 3" xfId="17733" xr:uid="{00000000-0005-0000-0000-000046450000}"/>
    <cellStyle name="Normal 2 5 2 3 5" xfId="17734" xr:uid="{00000000-0005-0000-0000-000047450000}"/>
    <cellStyle name="Normal 2 5 2 3 5 2" xfId="17735" xr:uid="{00000000-0005-0000-0000-000048450000}"/>
    <cellStyle name="Normal 2 5 2 3 5 2 2" xfId="17736" xr:uid="{00000000-0005-0000-0000-000049450000}"/>
    <cellStyle name="Normal 2 5 2 3 5 3" xfId="17737" xr:uid="{00000000-0005-0000-0000-00004A450000}"/>
    <cellStyle name="Normal 2 5 2 3 6" xfId="17738" xr:uid="{00000000-0005-0000-0000-00004B450000}"/>
    <cellStyle name="Normal 2 5 2 3 6 2" xfId="17739" xr:uid="{00000000-0005-0000-0000-00004C450000}"/>
    <cellStyle name="Normal 2 5 2 3 7" xfId="17740" xr:uid="{00000000-0005-0000-0000-00004D450000}"/>
    <cellStyle name="Normal 2 5 2 3 7 2" xfId="17741" xr:uid="{00000000-0005-0000-0000-00004E450000}"/>
    <cellStyle name="Normal 2 5 2 3 8" xfId="17742" xr:uid="{00000000-0005-0000-0000-00004F450000}"/>
    <cellStyle name="Normal 2 5 2 4" xfId="17743" xr:uid="{00000000-0005-0000-0000-000050450000}"/>
    <cellStyle name="Normal 2 5 2 4 2" xfId="17744" xr:uid="{00000000-0005-0000-0000-000051450000}"/>
    <cellStyle name="Normal 2 5 2 4 2 2" xfId="17745" xr:uid="{00000000-0005-0000-0000-000052450000}"/>
    <cellStyle name="Normal 2 5 2 4 2 2 2" xfId="17746" xr:uid="{00000000-0005-0000-0000-000053450000}"/>
    <cellStyle name="Normal 2 5 2 4 2 3" xfId="17747" xr:uid="{00000000-0005-0000-0000-000054450000}"/>
    <cellStyle name="Normal 2 5 2 4 3" xfId="17748" xr:uid="{00000000-0005-0000-0000-000055450000}"/>
    <cellStyle name="Normal 2 5 2 4 3 2" xfId="17749" xr:uid="{00000000-0005-0000-0000-000056450000}"/>
    <cellStyle name="Normal 2 5 2 4 3 2 2" xfId="17750" xr:uid="{00000000-0005-0000-0000-000057450000}"/>
    <cellStyle name="Normal 2 5 2 4 3 3" xfId="17751" xr:uid="{00000000-0005-0000-0000-000058450000}"/>
    <cellStyle name="Normal 2 5 2 4 4" xfId="17752" xr:uid="{00000000-0005-0000-0000-000059450000}"/>
    <cellStyle name="Normal 2 5 2 4 4 2" xfId="17753" xr:uid="{00000000-0005-0000-0000-00005A450000}"/>
    <cellStyle name="Normal 2 5 2 4 4 2 2" xfId="17754" xr:uid="{00000000-0005-0000-0000-00005B450000}"/>
    <cellStyle name="Normal 2 5 2 4 4 3" xfId="17755" xr:uid="{00000000-0005-0000-0000-00005C450000}"/>
    <cellStyle name="Normal 2 5 2 4 5" xfId="17756" xr:uid="{00000000-0005-0000-0000-00005D450000}"/>
    <cellStyle name="Normal 2 5 2 4 5 2" xfId="17757" xr:uid="{00000000-0005-0000-0000-00005E450000}"/>
    <cellStyle name="Normal 2 5 2 4 6" xfId="17758" xr:uid="{00000000-0005-0000-0000-00005F450000}"/>
    <cellStyle name="Normal 2 5 2 4 6 2" xfId="17759" xr:uid="{00000000-0005-0000-0000-000060450000}"/>
    <cellStyle name="Normal 2 5 2 4 7" xfId="17760" xr:uid="{00000000-0005-0000-0000-000061450000}"/>
    <cellStyle name="Normal 2 5 2 5" xfId="17761" xr:uid="{00000000-0005-0000-0000-000062450000}"/>
    <cellStyle name="Normal 2 5 2 5 2" xfId="17762" xr:uid="{00000000-0005-0000-0000-000063450000}"/>
    <cellStyle name="Normal 2 5 2 5 2 2" xfId="17763" xr:uid="{00000000-0005-0000-0000-000064450000}"/>
    <cellStyle name="Normal 2 5 2 5 2 2 2" xfId="17764" xr:uid="{00000000-0005-0000-0000-000065450000}"/>
    <cellStyle name="Normal 2 5 2 5 2 3" xfId="17765" xr:uid="{00000000-0005-0000-0000-000066450000}"/>
    <cellStyle name="Normal 2 5 2 5 3" xfId="17766" xr:uid="{00000000-0005-0000-0000-000067450000}"/>
    <cellStyle name="Normal 2 5 2 5 3 2" xfId="17767" xr:uid="{00000000-0005-0000-0000-000068450000}"/>
    <cellStyle name="Normal 2 5 2 5 3 2 2" xfId="17768" xr:uid="{00000000-0005-0000-0000-000069450000}"/>
    <cellStyle name="Normal 2 5 2 5 3 3" xfId="17769" xr:uid="{00000000-0005-0000-0000-00006A450000}"/>
    <cellStyle name="Normal 2 5 2 5 4" xfId="17770" xr:uid="{00000000-0005-0000-0000-00006B450000}"/>
    <cellStyle name="Normal 2 5 2 5 4 2" xfId="17771" xr:uid="{00000000-0005-0000-0000-00006C450000}"/>
    <cellStyle name="Normal 2 5 2 5 4 2 2" xfId="17772" xr:uid="{00000000-0005-0000-0000-00006D450000}"/>
    <cellStyle name="Normal 2 5 2 5 4 3" xfId="17773" xr:uid="{00000000-0005-0000-0000-00006E450000}"/>
    <cellStyle name="Normal 2 5 2 5 5" xfId="17774" xr:uid="{00000000-0005-0000-0000-00006F450000}"/>
    <cellStyle name="Normal 2 5 2 5 5 2" xfId="17775" xr:uid="{00000000-0005-0000-0000-000070450000}"/>
    <cellStyle name="Normal 2 5 2 5 6" xfId="17776" xr:uid="{00000000-0005-0000-0000-000071450000}"/>
    <cellStyle name="Normal 2 5 2 5 6 2" xfId="17777" xr:uid="{00000000-0005-0000-0000-000072450000}"/>
    <cellStyle name="Normal 2 5 2 5 7" xfId="17778" xr:uid="{00000000-0005-0000-0000-000073450000}"/>
    <cellStyle name="Normal 2 5 2 6" xfId="17779" xr:uid="{00000000-0005-0000-0000-000074450000}"/>
    <cellStyle name="Normal 2 5 2 6 2" xfId="17780" xr:uid="{00000000-0005-0000-0000-000075450000}"/>
    <cellStyle name="Normal 2 5 2 6 2 2" xfId="17781" xr:uid="{00000000-0005-0000-0000-000076450000}"/>
    <cellStyle name="Normal 2 5 2 6 3" xfId="17782" xr:uid="{00000000-0005-0000-0000-000077450000}"/>
    <cellStyle name="Normal 2 5 2 7" xfId="17783" xr:uid="{00000000-0005-0000-0000-000078450000}"/>
    <cellStyle name="Normal 2 5 2 7 2" xfId="17784" xr:uid="{00000000-0005-0000-0000-000079450000}"/>
    <cellStyle name="Normal 2 5 2 7 2 2" xfId="17785" xr:uid="{00000000-0005-0000-0000-00007A450000}"/>
    <cellStyle name="Normal 2 5 2 7 3" xfId="17786" xr:uid="{00000000-0005-0000-0000-00007B450000}"/>
    <cellStyle name="Normal 2 5 2 8" xfId="17787" xr:uid="{00000000-0005-0000-0000-00007C450000}"/>
    <cellStyle name="Normal 2 5 2 8 2" xfId="17788" xr:uid="{00000000-0005-0000-0000-00007D450000}"/>
    <cellStyle name="Normal 2 5 2 8 2 2" xfId="17789" xr:uid="{00000000-0005-0000-0000-00007E450000}"/>
    <cellStyle name="Normal 2 5 2 8 3" xfId="17790" xr:uid="{00000000-0005-0000-0000-00007F450000}"/>
    <cellStyle name="Normal 2 5 2 9" xfId="17791" xr:uid="{00000000-0005-0000-0000-000080450000}"/>
    <cellStyle name="Normal 2 5 2 9 2" xfId="17792" xr:uid="{00000000-0005-0000-0000-000081450000}"/>
    <cellStyle name="Normal 2 5 3" xfId="17793" xr:uid="{00000000-0005-0000-0000-000082450000}"/>
    <cellStyle name="Normal 2 5 3 10" xfId="17794" xr:uid="{00000000-0005-0000-0000-000083450000}"/>
    <cellStyle name="Normal 2 5 3 10 2" xfId="17795" xr:uid="{00000000-0005-0000-0000-000084450000}"/>
    <cellStyle name="Normal 2 5 3 11" xfId="17796" xr:uid="{00000000-0005-0000-0000-000085450000}"/>
    <cellStyle name="Normal 2 5 3 2" xfId="17797" xr:uid="{00000000-0005-0000-0000-000086450000}"/>
    <cellStyle name="Normal 2 5 3 2 2" xfId="17798" xr:uid="{00000000-0005-0000-0000-000087450000}"/>
    <cellStyle name="Normal 2 5 3 2 2 2" xfId="17799" xr:uid="{00000000-0005-0000-0000-000088450000}"/>
    <cellStyle name="Normal 2 5 3 2 2 2 2" xfId="17800" xr:uid="{00000000-0005-0000-0000-000089450000}"/>
    <cellStyle name="Normal 2 5 3 2 2 2 2 2" xfId="17801" xr:uid="{00000000-0005-0000-0000-00008A450000}"/>
    <cellStyle name="Normal 2 5 3 2 2 2 3" xfId="17802" xr:uid="{00000000-0005-0000-0000-00008B450000}"/>
    <cellStyle name="Normal 2 5 3 2 2 3" xfId="17803" xr:uid="{00000000-0005-0000-0000-00008C450000}"/>
    <cellStyle name="Normal 2 5 3 2 2 3 2" xfId="17804" xr:uid="{00000000-0005-0000-0000-00008D450000}"/>
    <cellStyle name="Normal 2 5 3 2 2 3 2 2" xfId="17805" xr:uid="{00000000-0005-0000-0000-00008E450000}"/>
    <cellStyle name="Normal 2 5 3 2 2 3 3" xfId="17806" xr:uid="{00000000-0005-0000-0000-00008F450000}"/>
    <cellStyle name="Normal 2 5 3 2 2 4" xfId="17807" xr:uid="{00000000-0005-0000-0000-000090450000}"/>
    <cellStyle name="Normal 2 5 3 2 2 4 2" xfId="17808" xr:uid="{00000000-0005-0000-0000-000091450000}"/>
    <cellStyle name="Normal 2 5 3 2 2 4 2 2" xfId="17809" xr:uid="{00000000-0005-0000-0000-000092450000}"/>
    <cellStyle name="Normal 2 5 3 2 2 4 3" xfId="17810" xr:uid="{00000000-0005-0000-0000-000093450000}"/>
    <cellStyle name="Normal 2 5 3 2 2 5" xfId="17811" xr:uid="{00000000-0005-0000-0000-000094450000}"/>
    <cellStyle name="Normal 2 5 3 2 2 5 2" xfId="17812" xr:uid="{00000000-0005-0000-0000-000095450000}"/>
    <cellStyle name="Normal 2 5 3 2 2 6" xfId="17813" xr:uid="{00000000-0005-0000-0000-000096450000}"/>
    <cellStyle name="Normal 2 5 3 2 2 6 2" xfId="17814" xr:uid="{00000000-0005-0000-0000-000097450000}"/>
    <cellStyle name="Normal 2 5 3 2 2 7" xfId="17815" xr:uid="{00000000-0005-0000-0000-000098450000}"/>
    <cellStyle name="Normal 2 5 3 2 3" xfId="17816" xr:uid="{00000000-0005-0000-0000-000099450000}"/>
    <cellStyle name="Normal 2 5 3 2 3 2" xfId="17817" xr:uid="{00000000-0005-0000-0000-00009A450000}"/>
    <cellStyle name="Normal 2 5 3 2 3 2 2" xfId="17818" xr:uid="{00000000-0005-0000-0000-00009B450000}"/>
    <cellStyle name="Normal 2 5 3 2 3 2 2 2" xfId="17819" xr:uid="{00000000-0005-0000-0000-00009C450000}"/>
    <cellStyle name="Normal 2 5 3 2 3 2 3" xfId="17820" xr:uid="{00000000-0005-0000-0000-00009D450000}"/>
    <cellStyle name="Normal 2 5 3 2 3 3" xfId="17821" xr:uid="{00000000-0005-0000-0000-00009E450000}"/>
    <cellStyle name="Normal 2 5 3 2 3 3 2" xfId="17822" xr:uid="{00000000-0005-0000-0000-00009F450000}"/>
    <cellStyle name="Normal 2 5 3 2 3 3 2 2" xfId="17823" xr:uid="{00000000-0005-0000-0000-0000A0450000}"/>
    <cellStyle name="Normal 2 5 3 2 3 3 3" xfId="17824" xr:uid="{00000000-0005-0000-0000-0000A1450000}"/>
    <cellStyle name="Normal 2 5 3 2 3 4" xfId="17825" xr:uid="{00000000-0005-0000-0000-0000A2450000}"/>
    <cellStyle name="Normal 2 5 3 2 3 4 2" xfId="17826" xr:uid="{00000000-0005-0000-0000-0000A3450000}"/>
    <cellStyle name="Normal 2 5 3 2 3 4 2 2" xfId="17827" xr:uid="{00000000-0005-0000-0000-0000A4450000}"/>
    <cellStyle name="Normal 2 5 3 2 3 4 3" xfId="17828" xr:uid="{00000000-0005-0000-0000-0000A5450000}"/>
    <cellStyle name="Normal 2 5 3 2 3 5" xfId="17829" xr:uid="{00000000-0005-0000-0000-0000A6450000}"/>
    <cellStyle name="Normal 2 5 3 2 3 5 2" xfId="17830" xr:uid="{00000000-0005-0000-0000-0000A7450000}"/>
    <cellStyle name="Normal 2 5 3 2 3 6" xfId="17831" xr:uid="{00000000-0005-0000-0000-0000A8450000}"/>
    <cellStyle name="Normal 2 5 3 2 3 6 2" xfId="17832" xr:uid="{00000000-0005-0000-0000-0000A9450000}"/>
    <cellStyle name="Normal 2 5 3 2 3 7" xfId="17833" xr:uid="{00000000-0005-0000-0000-0000AA450000}"/>
    <cellStyle name="Normal 2 5 3 2 4" xfId="17834" xr:uid="{00000000-0005-0000-0000-0000AB450000}"/>
    <cellStyle name="Normal 2 5 3 2 4 2" xfId="17835" xr:uid="{00000000-0005-0000-0000-0000AC450000}"/>
    <cellStyle name="Normal 2 5 3 2 4 2 2" xfId="17836" xr:uid="{00000000-0005-0000-0000-0000AD450000}"/>
    <cellStyle name="Normal 2 5 3 2 4 3" xfId="17837" xr:uid="{00000000-0005-0000-0000-0000AE450000}"/>
    <cellStyle name="Normal 2 5 3 2 5" xfId="17838" xr:uid="{00000000-0005-0000-0000-0000AF450000}"/>
    <cellStyle name="Normal 2 5 3 2 5 2" xfId="17839" xr:uid="{00000000-0005-0000-0000-0000B0450000}"/>
    <cellStyle name="Normal 2 5 3 2 5 2 2" xfId="17840" xr:uid="{00000000-0005-0000-0000-0000B1450000}"/>
    <cellStyle name="Normal 2 5 3 2 5 3" xfId="17841" xr:uid="{00000000-0005-0000-0000-0000B2450000}"/>
    <cellStyle name="Normal 2 5 3 2 6" xfId="17842" xr:uid="{00000000-0005-0000-0000-0000B3450000}"/>
    <cellStyle name="Normal 2 5 3 2 6 2" xfId="17843" xr:uid="{00000000-0005-0000-0000-0000B4450000}"/>
    <cellStyle name="Normal 2 5 3 2 6 2 2" xfId="17844" xr:uid="{00000000-0005-0000-0000-0000B5450000}"/>
    <cellStyle name="Normal 2 5 3 2 6 3" xfId="17845" xr:uid="{00000000-0005-0000-0000-0000B6450000}"/>
    <cellStyle name="Normal 2 5 3 2 7" xfId="17846" xr:uid="{00000000-0005-0000-0000-0000B7450000}"/>
    <cellStyle name="Normal 2 5 3 2 7 2" xfId="17847" xr:uid="{00000000-0005-0000-0000-0000B8450000}"/>
    <cellStyle name="Normal 2 5 3 2 8" xfId="17848" xr:uid="{00000000-0005-0000-0000-0000B9450000}"/>
    <cellStyle name="Normal 2 5 3 2 8 2" xfId="17849" xr:uid="{00000000-0005-0000-0000-0000BA450000}"/>
    <cellStyle name="Normal 2 5 3 2 9" xfId="17850" xr:uid="{00000000-0005-0000-0000-0000BB450000}"/>
    <cellStyle name="Normal 2 5 3 3" xfId="17851" xr:uid="{00000000-0005-0000-0000-0000BC450000}"/>
    <cellStyle name="Normal 2 5 3 3 2" xfId="17852" xr:uid="{00000000-0005-0000-0000-0000BD450000}"/>
    <cellStyle name="Normal 2 5 3 3 2 2" xfId="17853" xr:uid="{00000000-0005-0000-0000-0000BE450000}"/>
    <cellStyle name="Normal 2 5 3 3 2 2 2" xfId="17854" xr:uid="{00000000-0005-0000-0000-0000BF450000}"/>
    <cellStyle name="Normal 2 5 3 3 2 2 2 2" xfId="17855" xr:uid="{00000000-0005-0000-0000-0000C0450000}"/>
    <cellStyle name="Normal 2 5 3 3 2 2 3" xfId="17856" xr:uid="{00000000-0005-0000-0000-0000C1450000}"/>
    <cellStyle name="Normal 2 5 3 3 2 3" xfId="17857" xr:uid="{00000000-0005-0000-0000-0000C2450000}"/>
    <cellStyle name="Normal 2 5 3 3 2 3 2" xfId="17858" xr:uid="{00000000-0005-0000-0000-0000C3450000}"/>
    <cellStyle name="Normal 2 5 3 3 2 3 2 2" xfId="17859" xr:uid="{00000000-0005-0000-0000-0000C4450000}"/>
    <cellStyle name="Normal 2 5 3 3 2 3 3" xfId="17860" xr:uid="{00000000-0005-0000-0000-0000C5450000}"/>
    <cellStyle name="Normal 2 5 3 3 2 4" xfId="17861" xr:uid="{00000000-0005-0000-0000-0000C6450000}"/>
    <cellStyle name="Normal 2 5 3 3 2 4 2" xfId="17862" xr:uid="{00000000-0005-0000-0000-0000C7450000}"/>
    <cellStyle name="Normal 2 5 3 3 2 4 2 2" xfId="17863" xr:uid="{00000000-0005-0000-0000-0000C8450000}"/>
    <cellStyle name="Normal 2 5 3 3 2 4 3" xfId="17864" xr:uid="{00000000-0005-0000-0000-0000C9450000}"/>
    <cellStyle name="Normal 2 5 3 3 2 5" xfId="17865" xr:uid="{00000000-0005-0000-0000-0000CA450000}"/>
    <cellStyle name="Normal 2 5 3 3 2 5 2" xfId="17866" xr:uid="{00000000-0005-0000-0000-0000CB450000}"/>
    <cellStyle name="Normal 2 5 3 3 2 6" xfId="17867" xr:uid="{00000000-0005-0000-0000-0000CC450000}"/>
    <cellStyle name="Normal 2 5 3 3 2 6 2" xfId="17868" xr:uid="{00000000-0005-0000-0000-0000CD450000}"/>
    <cellStyle name="Normal 2 5 3 3 2 7" xfId="17869" xr:uid="{00000000-0005-0000-0000-0000CE450000}"/>
    <cellStyle name="Normal 2 5 3 3 3" xfId="17870" xr:uid="{00000000-0005-0000-0000-0000CF450000}"/>
    <cellStyle name="Normal 2 5 3 3 3 2" xfId="17871" xr:uid="{00000000-0005-0000-0000-0000D0450000}"/>
    <cellStyle name="Normal 2 5 3 3 3 2 2" xfId="17872" xr:uid="{00000000-0005-0000-0000-0000D1450000}"/>
    <cellStyle name="Normal 2 5 3 3 3 3" xfId="17873" xr:uid="{00000000-0005-0000-0000-0000D2450000}"/>
    <cellStyle name="Normal 2 5 3 3 4" xfId="17874" xr:uid="{00000000-0005-0000-0000-0000D3450000}"/>
    <cellStyle name="Normal 2 5 3 3 4 2" xfId="17875" xr:uid="{00000000-0005-0000-0000-0000D4450000}"/>
    <cellStyle name="Normal 2 5 3 3 4 2 2" xfId="17876" xr:uid="{00000000-0005-0000-0000-0000D5450000}"/>
    <cellStyle name="Normal 2 5 3 3 4 3" xfId="17877" xr:uid="{00000000-0005-0000-0000-0000D6450000}"/>
    <cellStyle name="Normal 2 5 3 3 5" xfId="17878" xr:uid="{00000000-0005-0000-0000-0000D7450000}"/>
    <cellStyle name="Normal 2 5 3 3 5 2" xfId="17879" xr:uid="{00000000-0005-0000-0000-0000D8450000}"/>
    <cellStyle name="Normal 2 5 3 3 5 2 2" xfId="17880" xr:uid="{00000000-0005-0000-0000-0000D9450000}"/>
    <cellStyle name="Normal 2 5 3 3 5 3" xfId="17881" xr:uid="{00000000-0005-0000-0000-0000DA450000}"/>
    <cellStyle name="Normal 2 5 3 3 6" xfId="17882" xr:uid="{00000000-0005-0000-0000-0000DB450000}"/>
    <cellStyle name="Normal 2 5 3 3 6 2" xfId="17883" xr:uid="{00000000-0005-0000-0000-0000DC450000}"/>
    <cellStyle name="Normal 2 5 3 3 7" xfId="17884" xr:uid="{00000000-0005-0000-0000-0000DD450000}"/>
    <cellStyle name="Normal 2 5 3 3 7 2" xfId="17885" xr:uid="{00000000-0005-0000-0000-0000DE450000}"/>
    <cellStyle name="Normal 2 5 3 3 8" xfId="17886" xr:uid="{00000000-0005-0000-0000-0000DF450000}"/>
    <cellStyle name="Normal 2 5 3 4" xfId="17887" xr:uid="{00000000-0005-0000-0000-0000E0450000}"/>
    <cellStyle name="Normal 2 5 3 4 2" xfId="17888" xr:uid="{00000000-0005-0000-0000-0000E1450000}"/>
    <cellStyle name="Normal 2 5 3 4 2 2" xfId="17889" xr:uid="{00000000-0005-0000-0000-0000E2450000}"/>
    <cellStyle name="Normal 2 5 3 4 2 2 2" xfId="17890" xr:uid="{00000000-0005-0000-0000-0000E3450000}"/>
    <cellStyle name="Normal 2 5 3 4 2 3" xfId="17891" xr:uid="{00000000-0005-0000-0000-0000E4450000}"/>
    <cellStyle name="Normal 2 5 3 4 3" xfId="17892" xr:uid="{00000000-0005-0000-0000-0000E5450000}"/>
    <cellStyle name="Normal 2 5 3 4 3 2" xfId="17893" xr:uid="{00000000-0005-0000-0000-0000E6450000}"/>
    <cellStyle name="Normal 2 5 3 4 3 2 2" xfId="17894" xr:uid="{00000000-0005-0000-0000-0000E7450000}"/>
    <cellStyle name="Normal 2 5 3 4 3 3" xfId="17895" xr:uid="{00000000-0005-0000-0000-0000E8450000}"/>
    <cellStyle name="Normal 2 5 3 4 4" xfId="17896" xr:uid="{00000000-0005-0000-0000-0000E9450000}"/>
    <cellStyle name="Normal 2 5 3 4 4 2" xfId="17897" xr:uid="{00000000-0005-0000-0000-0000EA450000}"/>
    <cellStyle name="Normal 2 5 3 4 4 2 2" xfId="17898" xr:uid="{00000000-0005-0000-0000-0000EB450000}"/>
    <cellStyle name="Normal 2 5 3 4 4 3" xfId="17899" xr:uid="{00000000-0005-0000-0000-0000EC450000}"/>
    <cellStyle name="Normal 2 5 3 4 5" xfId="17900" xr:uid="{00000000-0005-0000-0000-0000ED450000}"/>
    <cellStyle name="Normal 2 5 3 4 5 2" xfId="17901" xr:uid="{00000000-0005-0000-0000-0000EE450000}"/>
    <cellStyle name="Normal 2 5 3 4 6" xfId="17902" xr:uid="{00000000-0005-0000-0000-0000EF450000}"/>
    <cellStyle name="Normal 2 5 3 4 6 2" xfId="17903" xr:uid="{00000000-0005-0000-0000-0000F0450000}"/>
    <cellStyle name="Normal 2 5 3 4 7" xfId="17904" xr:uid="{00000000-0005-0000-0000-0000F1450000}"/>
    <cellStyle name="Normal 2 5 3 5" xfId="17905" xr:uid="{00000000-0005-0000-0000-0000F2450000}"/>
    <cellStyle name="Normal 2 5 3 5 2" xfId="17906" xr:uid="{00000000-0005-0000-0000-0000F3450000}"/>
    <cellStyle name="Normal 2 5 3 5 2 2" xfId="17907" xr:uid="{00000000-0005-0000-0000-0000F4450000}"/>
    <cellStyle name="Normal 2 5 3 5 2 2 2" xfId="17908" xr:uid="{00000000-0005-0000-0000-0000F5450000}"/>
    <cellStyle name="Normal 2 5 3 5 2 3" xfId="17909" xr:uid="{00000000-0005-0000-0000-0000F6450000}"/>
    <cellStyle name="Normal 2 5 3 5 3" xfId="17910" xr:uid="{00000000-0005-0000-0000-0000F7450000}"/>
    <cellStyle name="Normal 2 5 3 5 3 2" xfId="17911" xr:uid="{00000000-0005-0000-0000-0000F8450000}"/>
    <cellStyle name="Normal 2 5 3 5 3 2 2" xfId="17912" xr:uid="{00000000-0005-0000-0000-0000F9450000}"/>
    <cellStyle name="Normal 2 5 3 5 3 3" xfId="17913" xr:uid="{00000000-0005-0000-0000-0000FA450000}"/>
    <cellStyle name="Normal 2 5 3 5 4" xfId="17914" xr:uid="{00000000-0005-0000-0000-0000FB450000}"/>
    <cellStyle name="Normal 2 5 3 5 4 2" xfId="17915" xr:uid="{00000000-0005-0000-0000-0000FC450000}"/>
    <cellStyle name="Normal 2 5 3 5 4 2 2" xfId="17916" xr:uid="{00000000-0005-0000-0000-0000FD450000}"/>
    <cellStyle name="Normal 2 5 3 5 4 3" xfId="17917" xr:uid="{00000000-0005-0000-0000-0000FE450000}"/>
    <cellStyle name="Normal 2 5 3 5 5" xfId="17918" xr:uid="{00000000-0005-0000-0000-0000FF450000}"/>
    <cellStyle name="Normal 2 5 3 5 5 2" xfId="17919" xr:uid="{00000000-0005-0000-0000-000000460000}"/>
    <cellStyle name="Normal 2 5 3 5 6" xfId="17920" xr:uid="{00000000-0005-0000-0000-000001460000}"/>
    <cellStyle name="Normal 2 5 3 5 6 2" xfId="17921" xr:uid="{00000000-0005-0000-0000-000002460000}"/>
    <cellStyle name="Normal 2 5 3 5 7" xfId="17922" xr:uid="{00000000-0005-0000-0000-000003460000}"/>
    <cellStyle name="Normal 2 5 3 6" xfId="17923" xr:uid="{00000000-0005-0000-0000-000004460000}"/>
    <cellStyle name="Normal 2 5 3 6 2" xfId="17924" xr:uid="{00000000-0005-0000-0000-000005460000}"/>
    <cellStyle name="Normal 2 5 3 6 2 2" xfId="17925" xr:uid="{00000000-0005-0000-0000-000006460000}"/>
    <cellStyle name="Normal 2 5 3 6 3" xfId="17926" xr:uid="{00000000-0005-0000-0000-000007460000}"/>
    <cellStyle name="Normal 2 5 3 7" xfId="17927" xr:uid="{00000000-0005-0000-0000-000008460000}"/>
    <cellStyle name="Normal 2 5 3 7 2" xfId="17928" xr:uid="{00000000-0005-0000-0000-000009460000}"/>
    <cellStyle name="Normal 2 5 3 7 2 2" xfId="17929" xr:uid="{00000000-0005-0000-0000-00000A460000}"/>
    <cellStyle name="Normal 2 5 3 7 3" xfId="17930" xr:uid="{00000000-0005-0000-0000-00000B460000}"/>
    <cellStyle name="Normal 2 5 3 8" xfId="17931" xr:uid="{00000000-0005-0000-0000-00000C460000}"/>
    <cellStyle name="Normal 2 5 3 8 2" xfId="17932" xr:uid="{00000000-0005-0000-0000-00000D460000}"/>
    <cellStyle name="Normal 2 5 3 8 2 2" xfId="17933" xr:uid="{00000000-0005-0000-0000-00000E460000}"/>
    <cellStyle name="Normal 2 5 3 8 3" xfId="17934" xr:uid="{00000000-0005-0000-0000-00000F460000}"/>
    <cellStyle name="Normal 2 5 3 9" xfId="17935" xr:uid="{00000000-0005-0000-0000-000010460000}"/>
    <cellStyle name="Normal 2 5 3 9 2" xfId="17936" xr:uid="{00000000-0005-0000-0000-000011460000}"/>
    <cellStyle name="Normal 2 5 4" xfId="17937" xr:uid="{00000000-0005-0000-0000-000012460000}"/>
    <cellStyle name="Normal 2 5 4 2" xfId="17938" xr:uid="{00000000-0005-0000-0000-000013460000}"/>
    <cellStyle name="Normal 2 5 4 2 2" xfId="17939" xr:uid="{00000000-0005-0000-0000-000014460000}"/>
    <cellStyle name="Normal 2 5 4 2 2 2" xfId="17940" xr:uid="{00000000-0005-0000-0000-000015460000}"/>
    <cellStyle name="Normal 2 5 4 2 2 2 2" xfId="17941" xr:uid="{00000000-0005-0000-0000-000016460000}"/>
    <cellStyle name="Normal 2 5 4 2 2 3" xfId="17942" xr:uid="{00000000-0005-0000-0000-000017460000}"/>
    <cellStyle name="Normal 2 5 4 2 3" xfId="17943" xr:uid="{00000000-0005-0000-0000-000018460000}"/>
    <cellStyle name="Normal 2 5 4 2 3 2" xfId="17944" xr:uid="{00000000-0005-0000-0000-000019460000}"/>
    <cellStyle name="Normal 2 5 4 2 3 2 2" xfId="17945" xr:uid="{00000000-0005-0000-0000-00001A460000}"/>
    <cellStyle name="Normal 2 5 4 2 3 3" xfId="17946" xr:uid="{00000000-0005-0000-0000-00001B460000}"/>
    <cellStyle name="Normal 2 5 4 2 4" xfId="17947" xr:uid="{00000000-0005-0000-0000-00001C460000}"/>
    <cellStyle name="Normal 2 5 4 2 4 2" xfId="17948" xr:uid="{00000000-0005-0000-0000-00001D460000}"/>
    <cellStyle name="Normal 2 5 4 2 4 2 2" xfId="17949" xr:uid="{00000000-0005-0000-0000-00001E460000}"/>
    <cellStyle name="Normal 2 5 4 2 4 3" xfId="17950" xr:uid="{00000000-0005-0000-0000-00001F460000}"/>
    <cellStyle name="Normal 2 5 4 2 5" xfId="17951" xr:uid="{00000000-0005-0000-0000-000020460000}"/>
    <cellStyle name="Normal 2 5 4 2 5 2" xfId="17952" xr:uid="{00000000-0005-0000-0000-000021460000}"/>
    <cellStyle name="Normal 2 5 4 2 6" xfId="17953" xr:uid="{00000000-0005-0000-0000-000022460000}"/>
    <cellStyle name="Normal 2 5 4 2 6 2" xfId="17954" xr:uid="{00000000-0005-0000-0000-000023460000}"/>
    <cellStyle name="Normal 2 5 4 2 7" xfId="17955" xr:uid="{00000000-0005-0000-0000-000024460000}"/>
    <cellStyle name="Normal 2 5 4 3" xfId="17956" xr:uid="{00000000-0005-0000-0000-000025460000}"/>
    <cellStyle name="Normal 2 5 4 3 2" xfId="17957" xr:uid="{00000000-0005-0000-0000-000026460000}"/>
    <cellStyle name="Normal 2 5 4 3 2 2" xfId="17958" xr:uid="{00000000-0005-0000-0000-000027460000}"/>
    <cellStyle name="Normal 2 5 4 3 2 2 2" xfId="17959" xr:uid="{00000000-0005-0000-0000-000028460000}"/>
    <cellStyle name="Normal 2 5 4 3 2 3" xfId="17960" xr:uid="{00000000-0005-0000-0000-000029460000}"/>
    <cellStyle name="Normal 2 5 4 3 3" xfId="17961" xr:uid="{00000000-0005-0000-0000-00002A460000}"/>
    <cellStyle name="Normal 2 5 4 3 3 2" xfId="17962" xr:uid="{00000000-0005-0000-0000-00002B460000}"/>
    <cellStyle name="Normal 2 5 4 3 3 2 2" xfId="17963" xr:uid="{00000000-0005-0000-0000-00002C460000}"/>
    <cellStyle name="Normal 2 5 4 3 3 3" xfId="17964" xr:uid="{00000000-0005-0000-0000-00002D460000}"/>
    <cellStyle name="Normal 2 5 4 3 4" xfId="17965" xr:uid="{00000000-0005-0000-0000-00002E460000}"/>
    <cellStyle name="Normal 2 5 4 3 4 2" xfId="17966" xr:uid="{00000000-0005-0000-0000-00002F460000}"/>
    <cellStyle name="Normal 2 5 4 3 4 2 2" xfId="17967" xr:uid="{00000000-0005-0000-0000-000030460000}"/>
    <cellStyle name="Normal 2 5 4 3 4 3" xfId="17968" xr:uid="{00000000-0005-0000-0000-000031460000}"/>
    <cellStyle name="Normal 2 5 4 3 5" xfId="17969" xr:uid="{00000000-0005-0000-0000-000032460000}"/>
    <cellStyle name="Normal 2 5 4 3 5 2" xfId="17970" xr:uid="{00000000-0005-0000-0000-000033460000}"/>
    <cellStyle name="Normal 2 5 4 3 6" xfId="17971" xr:uid="{00000000-0005-0000-0000-000034460000}"/>
    <cellStyle name="Normal 2 5 4 3 6 2" xfId="17972" xr:uid="{00000000-0005-0000-0000-000035460000}"/>
    <cellStyle name="Normal 2 5 4 3 7" xfId="17973" xr:uid="{00000000-0005-0000-0000-000036460000}"/>
    <cellStyle name="Normal 2 5 4 4" xfId="17974" xr:uid="{00000000-0005-0000-0000-000037460000}"/>
    <cellStyle name="Normal 2 5 4 4 2" xfId="17975" xr:uid="{00000000-0005-0000-0000-000038460000}"/>
    <cellStyle name="Normal 2 5 4 4 2 2" xfId="17976" xr:uid="{00000000-0005-0000-0000-000039460000}"/>
    <cellStyle name="Normal 2 5 4 4 3" xfId="17977" xr:uid="{00000000-0005-0000-0000-00003A460000}"/>
    <cellStyle name="Normal 2 5 4 5" xfId="17978" xr:uid="{00000000-0005-0000-0000-00003B460000}"/>
    <cellStyle name="Normal 2 5 4 5 2" xfId="17979" xr:uid="{00000000-0005-0000-0000-00003C460000}"/>
    <cellStyle name="Normal 2 5 4 5 2 2" xfId="17980" xr:uid="{00000000-0005-0000-0000-00003D460000}"/>
    <cellStyle name="Normal 2 5 4 5 3" xfId="17981" xr:uid="{00000000-0005-0000-0000-00003E460000}"/>
    <cellStyle name="Normal 2 5 4 6" xfId="17982" xr:uid="{00000000-0005-0000-0000-00003F460000}"/>
    <cellStyle name="Normal 2 5 4 6 2" xfId="17983" xr:uid="{00000000-0005-0000-0000-000040460000}"/>
    <cellStyle name="Normal 2 5 4 6 2 2" xfId="17984" xr:uid="{00000000-0005-0000-0000-000041460000}"/>
    <cellStyle name="Normal 2 5 4 6 3" xfId="17985" xr:uid="{00000000-0005-0000-0000-000042460000}"/>
    <cellStyle name="Normal 2 5 4 7" xfId="17986" xr:uid="{00000000-0005-0000-0000-000043460000}"/>
    <cellStyle name="Normal 2 5 4 7 2" xfId="17987" xr:uid="{00000000-0005-0000-0000-000044460000}"/>
    <cellStyle name="Normal 2 5 4 8" xfId="17988" xr:uid="{00000000-0005-0000-0000-000045460000}"/>
    <cellStyle name="Normal 2 5 4 8 2" xfId="17989" xr:uid="{00000000-0005-0000-0000-000046460000}"/>
    <cellStyle name="Normal 2 5 4 9" xfId="17990" xr:uid="{00000000-0005-0000-0000-000047460000}"/>
    <cellStyle name="Normal 2 5 5" xfId="17991" xr:uid="{00000000-0005-0000-0000-000048460000}"/>
    <cellStyle name="Normal 2 5 5 2" xfId="17992" xr:uid="{00000000-0005-0000-0000-000049460000}"/>
    <cellStyle name="Normal 2 5 5 2 2" xfId="17993" xr:uid="{00000000-0005-0000-0000-00004A460000}"/>
    <cellStyle name="Normal 2 5 5 2 2 2" xfId="17994" xr:uid="{00000000-0005-0000-0000-00004B460000}"/>
    <cellStyle name="Normal 2 5 5 2 2 2 2" xfId="17995" xr:uid="{00000000-0005-0000-0000-00004C460000}"/>
    <cellStyle name="Normal 2 5 5 2 2 3" xfId="17996" xr:uid="{00000000-0005-0000-0000-00004D460000}"/>
    <cellStyle name="Normal 2 5 5 2 3" xfId="17997" xr:uid="{00000000-0005-0000-0000-00004E460000}"/>
    <cellStyle name="Normal 2 5 5 2 3 2" xfId="17998" xr:uid="{00000000-0005-0000-0000-00004F460000}"/>
    <cellStyle name="Normal 2 5 5 2 3 2 2" xfId="17999" xr:uid="{00000000-0005-0000-0000-000050460000}"/>
    <cellStyle name="Normal 2 5 5 2 3 3" xfId="18000" xr:uid="{00000000-0005-0000-0000-000051460000}"/>
    <cellStyle name="Normal 2 5 5 2 4" xfId="18001" xr:uid="{00000000-0005-0000-0000-000052460000}"/>
    <cellStyle name="Normal 2 5 5 2 4 2" xfId="18002" xr:uid="{00000000-0005-0000-0000-000053460000}"/>
    <cellStyle name="Normal 2 5 5 2 4 2 2" xfId="18003" xr:uid="{00000000-0005-0000-0000-000054460000}"/>
    <cellStyle name="Normal 2 5 5 2 4 3" xfId="18004" xr:uid="{00000000-0005-0000-0000-000055460000}"/>
    <cellStyle name="Normal 2 5 5 2 5" xfId="18005" xr:uid="{00000000-0005-0000-0000-000056460000}"/>
    <cellStyle name="Normal 2 5 5 2 5 2" xfId="18006" xr:uid="{00000000-0005-0000-0000-000057460000}"/>
    <cellStyle name="Normal 2 5 5 2 6" xfId="18007" xr:uid="{00000000-0005-0000-0000-000058460000}"/>
    <cellStyle name="Normal 2 5 5 2 6 2" xfId="18008" xr:uid="{00000000-0005-0000-0000-000059460000}"/>
    <cellStyle name="Normal 2 5 5 2 7" xfId="18009" xr:uid="{00000000-0005-0000-0000-00005A460000}"/>
    <cellStyle name="Normal 2 5 5 3" xfId="18010" xr:uid="{00000000-0005-0000-0000-00005B460000}"/>
    <cellStyle name="Normal 2 5 5 3 2" xfId="18011" xr:uid="{00000000-0005-0000-0000-00005C460000}"/>
    <cellStyle name="Normal 2 5 5 3 2 2" xfId="18012" xr:uid="{00000000-0005-0000-0000-00005D460000}"/>
    <cellStyle name="Normal 2 5 5 3 3" xfId="18013" xr:uid="{00000000-0005-0000-0000-00005E460000}"/>
    <cellStyle name="Normal 2 5 5 4" xfId="18014" xr:uid="{00000000-0005-0000-0000-00005F460000}"/>
    <cellStyle name="Normal 2 5 5 4 2" xfId="18015" xr:uid="{00000000-0005-0000-0000-000060460000}"/>
    <cellStyle name="Normal 2 5 5 4 2 2" xfId="18016" xr:uid="{00000000-0005-0000-0000-000061460000}"/>
    <cellStyle name="Normal 2 5 5 4 3" xfId="18017" xr:uid="{00000000-0005-0000-0000-000062460000}"/>
    <cellStyle name="Normal 2 5 5 5" xfId="18018" xr:uid="{00000000-0005-0000-0000-000063460000}"/>
    <cellStyle name="Normal 2 5 5 5 2" xfId="18019" xr:uid="{00000000-0005-0000-0000-000064460000}"/>
    <cellStyle name="Normal 2 5 5 5 2 2" xfId="18020" xr:uid="{00000000-0005-0000-0000-000065460000}"/>
    <cellStyle name="Normal 2 5 5 5 3" xfId="18021" xr:uid="{00000000-0005-0000-0000-000066460000}"/>
    <cellStyle name="Normal 2 5 5 6" xfId="18022" xr:uid="{00000000-0005-0000-0000-000067460000}"/>
    <cellStyle name="Normal 2 5 5 6 2" xfId="18023" xr:uid="{00000000-0005-0000-0000-000068460000}"/>
    <cellStyle name="Normal 2 5 5 7" xfId="18024" xr:uid="{00000000-0005-0000-0000-000069460000}"/>
    <cellStyle name="Normal 2 5 5 7 2" xfId="18025" xr:uid="{00000000-0005-0000-0000-00006A460000}"/>
    <cellStyle name="Normal 2 5 5 8" xfId="18026" xr:uid="{00000000-0005-0000-0000-00006B460000}"/>
    <cellStyle name="Normal 2 5 6" xfId="18027" xr:uid="{00000000-0005-0000-0000-00006C460000}"/>
    <cellStyle name="Normal 2 5 6 2" xfId="18028" xr:uid="{00000000-0005-0000-0000-00006D460000}"/>
    <cellStyle name="Normal 2 5 6 2 2" xfId="18029" xr:uid="{00000000-0005-0000-0000-00006E460000}"/>
    <cellStyle name="Normal 2 5 6 2 2 2" xfId="18030" xr:uid="{00000000-0005-0000-0000-00006F460000}"/>
    <cellStyle name="Normal 2 5 6 2 3" xfId="18031" xr:uid="{00000000-0005-0000-0000-000070460000}"/>
    <cellStyle name="Normal 2 5 6 3" xfId="18032" xr:uid="{00000000-0005-0000-0000-000071460000}"/>
    <cellStyle name="Normal 2 5 6 3 2" xfId="18033" xr:uid="{00000000-0005-0000-0000-000072460000}"/>
    <cellStyle name="Normal 2 5 6 3 2 2" xfId="18034" xr:uid="{00000000-0005-0000-0000-000073460000}"/>
    <cellStyle name="Normal 2 5 6 3 3" xfId="18035" xr:uid="{00000000-0005-0000-0000-000074460000}"/>
    <cellStyle name="Normal 2 5 6 4" xfId="18036" xr:uid="{00000000-0005-0000-0000-000075460000}"/>
    <cellStyle name="Normal 2 5 6 4 2" xfId="18037" xr:uid="{00000000-0005-0000-0000-000076460000}"/>
    <cellStyle name="Normal 2 5 6 4 2 2" xfId="18038" xr:uid="{00000000-0005-0000-0000-000077460000}"/>
    <cellStyle name="Normal 2 5 6 4 3" xfId="18039" xr:uid="{00000000-0005-0000-0000-000078460000}"/>
    <cellStyle name="Normal 2 5 6 5" xfId="18040" xr:uid="{00000000-0005-0000-0000-000079460000}"/>
    <cellStyle name="Normal 2 5 6 5 2" xfId="18041" xr:uid="{00000000-0005-0000-0000-00007A460000}"/>
    <cellStyle name="Normal 2 5 6 6" xfId="18042" xr:uid="{00000000-0005-0000-0000-00007B460000}"/>
    <cellStyle name="Normal 2 5 6 6 2" xfId="18043" xr:uid="{00000000-0005-0000-0000-00007C460000}"/>
    <cellStyle name="Normal 2 5 6 7" xfId="18044" xr:uid="{00000000-0005-0000-0000-00007D460000}"/>
    <cellStyle name="Normal 2 5 7" xfId="18045" xr:uid="{00000000-0005-0000-0000-00007E460000}"/>
    <cellStyle name="Normal 2 5 7 2" xfId="18046" xr:uid="{00000000-0005-0000-0000-00007F460000}"/>
    <cellStyle name="Normal 2 5 7 2 2" xfId="18047" xr:uid="{00000000-0005-0000-0000-000080460000}"/>
    <cellStyle name="Normal 2 5 7 2 2 2" xfId="18048" xr:uid="{00000000-0005-0000-0000-000081460000}"/>
    <cellStyle name="Normal 2 5 7 2 3" xfId="18049" xr:uid="{00000000-0005-0000-0000-000082460000}"/>
    <cellStyle name="Normal 2 5 7 3" xfId="18050" xr:uid="{00000000-0005-0000-0000-000083460000}"/>
    <cellStyle name="Normal 2 5 7 3 2" xfId="18051" xr:uid="{00000000-0005-0000-0000-000084460000}"/>
    <cellStyle name="Normal 2 5 7 3 2 2" xfId="18052" xr:uid="{00000000-0005-0000-0000-000085460000}"/>
    <cellStyle name="Normal 2 5 7 3 3" xfId="18053" xr:uid="{00000000-0005-0000-0000-000086460000}"/>
    <cellStyle name="Normal 2 5 7 4" xfId="18054" xr:uid="{00000000-0005-0000-0000-000087460000}"/>
    <cellStyle name="Normal 2 5 7 4 2" xfId="18055" xr:uid="{00000000-0005-0000-0000-000088460000}"/>
    <cellStyle name="Normal 2 5 7 4 2 2" xfId="18056" xr:uid="{00000000-0005-0000-0000-000089460000}"/>
    <cellStyle name="Normal 2 5 7 4 3" xfId="18057" xr:uid="{00000000-0005-0000-0000-00008A460000}"/>
    <cellStyle name="Normal 2 5 7 5" xfId="18058" xr:uid="{00000000-0005-0000-0000-00008B460000}"/>
    <cellStyle name="Normal 2 5 7 5 2" xfId="18059" xr:uid="{00000000-0005-0000-0000-00008C460000}"/>
    <cellStyle name="Normal 2 5 7 6" xfId="18060" xr:uid="{00000000-0005-0000-0000-00008D460000}"/>
    <cellStyle name="Normal 2 5 7 6 2" xfId="18061" xr:uid="{00000000-0005-0000-0000-00008E460000}"/>
    <cellStyle name="Normal 2 5 7 7" xfId="18062" xr:uid="{00000000-0005-0000-0000-00008F460000}"/>
    <cellStyle name="Normal 2 5 8" xfId="18063" xr:uid="{00000000-0005-0000-0000-000090460000}"/>
    <cellStyle name="Normal 2 5 8 2" xfId="18064" xr:uid="{00000000-0005-0000-0000-000091460000}"/>
    <cellStyle name="Normal 2 5 8 2 2" xfId="18065" xr:uid="{00000000-0005-0000-0000-000092460000}"/>
    <cellStyle name="Normal 2 5 8 3" xfId="18066" xr:uid="{00000000-0005-0000-0000-000093460000}"/>
    <cellStyle name="Normal 2 5 9" xfId="18067" xr:uid="{00000000-0005-0000-0000-000094460000}"/>
    <cellStyle name="Normal 2 5 9 2" xfId="18068" xr:uid="{00000000-0005-0000-0000-000095460000}"/>
    <cellStyle name="Normal 2 5 9 2 2" xfId="18069" xr:uid="{00000000-0005-0000-0000-000096460000}"/>
    <cellStyle name="Normal 2 5 9 3" xfId="18070" xr:uid="{00000000-0005-0000-0000-000097460000}"/>
    <cellStyle name="Normal 2 5_Confidential Information" xfId="18071" xr:uid="{00000000-0005-0000-0000-000098460000}"/>
    <cellStyle name="Normal 2 6" xfId="18072" xr:uid="{00000000-0005-0000-0000-000099460000}"/>
    <cellStyle name="Normal 2 6 10" xfId="18073" xr:uid="{00000000-0005-0000-0000-00009A460000}"/>
    <cellStyle name="Normal 2 6 10 2" xfId="18074" xr:uid="{00000000-0005-0000-0000-00009B460000}"/>
    <cellStyle name="Normal 2 6 10 2 2" xfId="18075" xr:uid="{00000000-0005-0000-0000-00009C460000}"/>
    <cellStyle name="Normal 2 6 10 3" xfId="18076" xr:uid="{00000000-0005-0000-0000-00009D460000}"/>
    <cellStyle name="Normal 2 6 11" xfId="18077" xr:uid="{00000000-0005-0000-0000-00009E460000}"/>
    <cellStyle name="Normal 2 6 11 2" xfId="18078" xr:uid="{00000000-0005-0000-0000-00009F460000}"/>
    <cellStyle name="Normal 2 6 12" xfId="18079" xr:uid="{00000000-0005-0000-0000-0000A0460000}"/>
    <cellStyle name="Normal 2 6 12 2" xfId="18080" xr:uid="{00000000-0005-0000-0000-0000A1460000}"/>
    <cellStyle name="Normal 2 6 13" xfId="18081" xr:uid="{00000000-0005-0000-0000-0000A2460000}"/>
    <cellStyle name="Normal 2 6 2" xfId="18082" xr:uid="{00000000-0005-0000-0000-0000A3460000}"/>
    <cellStyle name="Normal 2 6 2 10" xfId="18083" xr:uid="{00000000-0005-0000-0000-0000A4460000}"/>
    <cellStyle name="Normal 2 6 2 10 2" xfId="18084" xr:uid="{00000000-0005-0000-0000-0000A5460000}"/>
    <cellStyle name="Normal 2 6 2 11" xfId="18085" xr:uid="{00000000-0005-0000-0000-0000A6460000}"/>
    <cellStyle name="Normal 2 6 2 2" xfId="18086" xr:uid="{00000000-0005-0000-0000-0000A7460000}"/>
    <cellStyle name="Normal 2 6 2 2 2" xfId="18087" xr:uid="{00000000-0005-0000-0000-0000A8460000}"/>
    <cellStyle name="Normal 2 6 2 2 2 2" xfId="18088" xr:uid="{00000000-0005-0000-0000-0000A9460000}"/>
    <cellStyle name="Normal 2 6 2 2 2 2 2" xfId="18089" xr:uid="{00000000-0005-0000-0000-0000AA460000}"/>
    <cellStyle name="Normal 2 6 2 2 2 2 2 2" xfId="18090" xr:uid="{00000000-0005-0000-0000-0000AB460000}"/>
    <cellStyle name="Normal 2 6 2 2 2 2 3" xfId="18091" xr:uid="{00000000-0005-0000-0000-0000AC460000}"/>
    <cellStyle name="Normal 2 6 2 2 2 3" xfId="18092" xr:uid="{00000000-0005-0000-0000-0000AD460000}"/>
    <cellStyle name="Normal 2 6 2 2 2 3 2" xfId="18093" xr:uid="{00000000-0005-0000-0000-0000AE460000}"/>
    <cellStyle name="Normal 2 6 2 2 2 3 2 2" xfId="18094" xr:uid="{00000000-0005-0000-0000-0000AF460000}"/>
    <cellStyle name="Normal 2 6 2 2 2 3 3" xfId="18095" xr:uid="{00000000-0005-0000-0000-0000B0460000}"/>
    <cellStyle name="Normal 2 6 2 2 2 4" xfId="18096" xr:uid="{00000000-0005-0000-0000-0000B1460000}"/>
    <cellStyle name="Normal 2 6 2 2 2 4 2" xfId="18097" xr:uid="{00000000-0005-0000-0000-0000B2460000}"/>
    <cellStyle name="Normal 2 6 2 2 2 4 2 2" xfId="18098" xr:uid="{00000000-0005-0000-0000-0000B3460000}"/>
    <cellStyle name="Normal 2 6 2 2 2 4 3" xfId="18099" xr:uid="{00000000-0005-0000-0000-0000B4460000}"/>
    <cellStyle name="Normal 2 6 2 2 2 5" xfId="18100" xr:uid="{00000000-0005-0000-0000-0000B5460000}"/>
    <cellStyle name="Normal 2 6 2 2 2 5 2" xfId="18101" xr:uid="{00000000-0005-0000-0000-0000B6460000}"/>
    <cellStyle name="Normal 2 6 2 2 2 6" xfId="18102" xr:uid="{00000000-0005-0000-0000-0000B7460000}"/>
    <cellStyle name="Normal 2 6 2 2 2 6 2" xfId="18103" xr:uid="{00000000-0005-0000-0000-0000B8460000}"/>
    <cellStyle name="Normal 2 6 2 2 2 7" xfId="18104" xr:uid="{00000000-0005-0000-0000-0000B9460000}"/>
    <cellStyle name="Normal 2 6 2 2 3" xfId="18105" xr:uid="{00000000-0005-0000-0000-0000BA460000}"/>
    <cellStyle name="Normal 2 6 2 2 3 2" xfId="18106" xr:uid="{00000000-0005-0000-0000-0000BB460000}"/>
    <cellStyle name="Normal 2 6 2 2 3 2 2" xfId="18107" xr:uid="{00000000-0005-0000-0000-0000BC460000}"/>
    <cellStyle name="Normal 2 6 2 2 3 2 2 2" xfId="18108" xr:uid="{00000000-0005-0000-0000-0000BD460000}"/>
    <cellStyle name="Normal 2 6 2 2 3 2 3" xfId="18109" xr:uid="{00000000-0005-0000-0000-0000BE460000}"/>
    <cellStyle name="Normal 2 6 2 2 3 3" xfId="18110" xr:uid="{00000000-0005-0000-0000-0000BF460000}"/>
    <cellStyle name="Normal 2 6 2 2 3 3 2" xfId="18111" xr:uid="{00000000-0005-0000-0000-0000C0460000}"/>
    <cellStyle name="Normal 2 6 2 2 3 3 2 2" xfId="18112" xr:uid="{00000000-0005-0000-0000-0000C1460000}"/>
    <cellStyle name="Normal 2 6 2 2 3 3 3" xfId="18113" xr:uid="{00000000-0005-0000-0000-0000C2460000}"/>
    <cellStyle name="Normal 2 6 2 2 3 4" xfId="18114" xr:uid="{00000000-0005-0000-0000-0000C3460000}"/>
    <cellStyle name="Normal 2 6 2 2 3 4 2" xfId="18115" xr:uid="{00000000-0005-0000-0000-0000C4460000}"/>
    <cellStyle name="Normal 2 6 2 2 3 4 2 2" xfId="18116" xr:uid="{00000000-0005-0000-0000-0000C5460000}"/>
    <cellStyle name="Normal 2 6 2 2 3 4 3" xfId="18117" xr:uid="{00000000-0005-0000-0000-0000C6460000}"/>
    <cellStyle name="Normal 2 6 2 2 3 5" xfId="18118" xr:uid="{00000000-0005-0000-0000-0000C7460000}"/>
    <cellStyle name="Normal 2 6 2 2 3 5 2" xfId="18119" xr:uid="{00000000-0005-0000-0000-0000C8460000}"/>
    <cellStyle name="Normal 2 6 2 2 3 6" xfId="18120" xr:uid="{00000000-0005-0000-0000-0000C9460000}"/>
    <cellStyle name="Normal 2 6 2 2 3 6 2" xfId="18121" xr:uid="{00000000-0005-0000-0000-0000CA460000}"/>
    <cellStyle name="Normal 2 6 2 2 3 7" xfId="18122" xr:uid="{00000000-0005-0000-0000-0000CB460000}"/>
    <cellStyle name="Normal 2 6 2 2 4" xfId="18123" xr:uid="{00000000-0005-0000-0000-0000CC460000}"/>
    <cellStyle name="Normal 2 6 2 2 4 2" xfId="18124" xr:uid="{00000000-0005-0000-0000-0000CD460000}"/>
    <cellStyle name="Normal 2 6 2 2 4 2 2" xfId="18125" xr:uid="{00000000-0005-0000-0000-0000CE460000}"/>
    <cellStyle name="Normal 2 6 2 2 4 3" xfId="18126" xr:uid="{00000000-0005-0000-0000-0000CF460000}"/>
    <cellStyle name="Normal 2 6 2 2 5" xfId="18127" xr:uid="{00000000-0005-0000-0000-0000D0460000}"/>
    <cellStyle name="Normal 2 6 2 2 5 2" xfId="18128" xr:uid="{00000000-0005-0000-0000-0000D1460000}"/>
    <cellStyle name="Normal 2 6 2 2 5 2 2" xfId="18129" xr:uid="{00000000-0005-0000-0000-0000D2460000}"/>
    <cellStyle name="Normal 2 6 2 2 5 3" xfId="18130" xr:uid="{00000000-0005-0000-0000-0000D3460000}"/>
    <cellStyle name="Normal 2 6 2 2 6" xfId="18131" xr:uid="{00000000-0005-0000-0000-0000D4460000}"/>
    <cellStyle name="Normal 2 6 2 2 6 2" xfId="18132" xr:uid="{00000000-0005-0000-0000-0000D5460000}"/>
    <cellStyle name="Normal 2 6 2 2 6 2 2" xfId="18133" xr:uid="{00000000-0005-0000-0000-0000D6460000}"/>
    <cellStyle name="Normal 2 6 2 2 6 3" xfId="18134" xr:uid="{00000000-0005-0000-0000-0000D7460000}"/>
    <cellStyle name="Normal 2 6 2 2 7" xfId="18135" xr:uid="{00000000-0005-0000-0000-0000D8460000}"/>
    <cellStyle name="Normal 2 6 2 2 7 2" xfId="18136" xr:uid="{00000000-0005-0000-0000-0000D9460000}"/>
    <cellStyle name="Normal 2 6 2 2 8" xfId="18137" xr:uid="{00000000-0005-0000-0000-0000DA460000}"/>
    <cellStyle name="Normal 2 6 2 2 8 2" xfId="18138" xr:uid="{00000000-0005-0000-0000-0000DB460000}"/>
    <cellStyle name="Normal 2 6 2 2 9" xfId="18139" xr:uid="{00000000-0005-0000-0000-0000DC460000}"/>
    <cellStyle name="Normal 2 6 2 3" xfId="18140" xr:uid="{00000000-0005-0000-0000-0000DD460000}"/>
    <cellStyle name="Normal 2 6 2 3 2" xfId="18141" xr:uid="{00000000-0005-0000-0000-0000DE460000}"/>
    <cellStyle name="Normal 2 6 2 3 2 2" xfId="18142" xr:uid="{00000000-0005-0000-0000-0000DF460000}"/>
    <cellStyle name="Normal 2 6 2 3 2 2 2" xfId="18143" xr:uid="{00000000-0005-0000-0000-0000E0460000}"/>
    <cellStyle name="Normal 2 6 2 3 2 2 2 2" xfId="18144" xr:uid="{00000000-0005-0000-0000-0000E1460000}"/>
    <cellStyle name="Normal 2 6 2 3 2 2 3" xfId="18145" xr:uid="{00000000-0005-0000-0000-0000E2460000}"/>
    <cellStyle name="Normal 2 6 2 3 2 3" xfId="18146" xr:uid="{00000000-0005-0000-0000-0000E3460000}"/>
    <cellStyle name="Normal 2 6 2 3 2 3 2" xfId="18147" xr:uid="{00000000-0005-0000-0000-0000E4460000}"/>
    <cellStyle name="Normal 2 6 2 3 2 3 2 2" xfId="18148" xr:uid="{00000000-0005-0000-0000-0000E5460000}"/>
    <cellStyle name="Normal 2 6 2 3 2 3 3" xfId="18149" xr:uid="{00000000-0005-0000-0000-0000E6460000}"/>
    <cellStyle name="Normal 2 6 2 3 2 4" xfId="18150" xr:uid="{00000000-0005-0000-0000-0000E7460000}"/>
    <cellStyle name="Normal 2 6 2 3 2 4 2" xfId="18151" xr:uid="{00000000-0005-0000-0000-0000E8460000}"/>
    <cellStyle name="Normal 2 6 2 3 2 4 2 2" xfId="18152" xr:uid="{00000000-0005-0000-0000-0000E9460000}"/>
    <cellStyle name="Normal 2 6 2 3 2 4 3" xfId="18153" xr:uid="{00000000-0005-0000-0000-0000EA460000}"/>
    <cellStyle name="Normal 2 6 2 3 2 5" xfId="18154" xr:uid="{00000000-0005-0000-0000-0000EB460000}"/>
    <cellStyle name="Normal 2 6 2 3 2 5 2" xfId="18155" xr:uid="{00000000-0005-0000-0000-0000EC460000}"/>
    <cellStyle name="Normal 2 6 2 3 2 6" xfId="18156" xr:uid="{00000000-0005-0000-0000-0000ED460000}"/>
    <cellStyle name="Normal 2 6 2 3 2 6 2" xfId="18157" xr:uid="{00000000-0005-0000-0000-0000EE460000}"/>
    <cellStyle name="Normal 2 6 2 3 2 7" xfId="18158" xr:uid="{00000000-0005-0000-0000-0000EF460000}"/>
    <cellStyle name="Normal 2 6 2 3 3" xfId="18159" xr:uid="{00000000-0005-0000-0000-0000F0460000}"/>
    <cellStyle name="Normal 2 6 2 3 3 2" xfId="18160" xr:uid="{00000000-0005-0000-0000-0000F1460000}"/>
    <cellStyle name="Normal 2 6 2 3 3 2 2" xfId="18161" xr:uid="{00000000-0005-0000-0000-0000F2460000}"/>
    <cellStyle name="Normal 2 6 2 3 3 3" xfId="18162" xr:uid="{00000000-0005-0000-0000-0000F3460000}"/>
    <cellStyle name="Normal 2 6 2 3 4" xfId="18163" xr:uid="{00000000-0005-0000-0000-0000F4460000}"/>
    <cellStyle name="Normal 2 6 2 3 4 2" xfId="18164" xr:uid="{00000000-0005-0000-0000-0000F5460000}"/>
    <cellStyle name="Normal 2 6 2 3 4 2 2" xfId="18165" xr:uid="{00000000-0005-0000-0000-0000F6460000}"/>
    <cellStyle name="Normal 2 6 2 3 4 3" xfId="18166" xr:uid="{00000000-0005-0000-0000-0000F7460000}"/>
    <cellStyle name="Normal 2 6 2 3 5" xfId="18167" xr:uid="{00000000-0005-0000-0000-0000F8460000}"/>
    <cellStyle name="Normal 2 6 2 3 5 2" xfId="18168" xr:uid="{00000000-0005-0000-0000-0000F9460000}"/>
    <cellStyle name="Normal 2 6 2 3 5 2 2" xfId="18169" xr:uid="{00000000-0005-0000-0000-0000FA460000}"/>
    <cellStyle name="Normal 2 6 2 3 5 3" xfId="18170" xr:uid="{00000000-0005-0000-0000-0000FB460000}"/>
    <cellStyle name="Normal 2 6 2 3 6" xfId="18171" xr:uid="{00000000-0005-0000-0000-0000FC460000}"/>
    <cellStyle name="Normal 2 6 2 3 6 2" xfId="18172" xr:uid="{00000000-0005-0000-0000-0000FD460000}"/>
    <cellStyle name="Normal 2 6 2 3 7" xfId="18173" xr:uid="{00000000-0005-0000-0000-0000FE460000}"/>
    <cellStyle name="Normal 2 6 2 3 7 2" xfId="18174" xr:uid="{00000000-0005-0000-0000-0000FF460000}"/>
    <cellStyle name="Normal 2 6 2 3 8" xfId="18175" xr:uid="{00000000-0005-0000-0000-000000470000}"/>
    <cellStyle name="Normal 2 6 2 4" xfId="18176" xr:uid="{00000000-0005-0000-0000-000001470000}"/>
    <cellStyle name="Normal 2 6 2 4 2" xfId="18177" xr:uid="{00000000-0005-0000-0000-000002470000}"/>
    <cellStyle name="Normal 2 6 2 4 2 2" xfId="18178" xr:uid="{00000000-0005-0000-0000-000003470000}"/>
    <cellStyle name="Normal 2 6 2 4 2 2 2" xfId="18179" xr:uid="{00000000-0005-0000-0000-000004470000}"/>
    <cellStyle name="Normal 2 6 2 4 2 3" xfId="18180" xr:uid="{00000000-0005-0000-0000-000005470000}"/>
    <cellStyle name="Normal 2 6 2 4 3" xfId="18181" xr:uid="{00000000-0005-0000-0000-000006470000}"/>
    <cellStyle name="Normal 2 6 2 4 3 2" xfId="18182" xr:uid="{00000000-0005-0000-0000-000007470000}"/>
    <cellStyle name="Normal 2 6 2 4 3 2 2" xfId="18183" xr:uid="{00000000-0005-0000-0000-000008470000}"/>
    <cellStyle name="Normal 2 6 2 4 3 3" xfId="18184" xr:uid="{00000000-0005-0000-0000-000009470000}"/>
    <cellStyle name="Normal 2 6 2 4 4" xfId="18185" xr:uid="{00000000-0005-0000-0000-00000A470000}"/>
    <cellStyle name="Normal 2 6 2 4 4 2" xfId="18186" xr:uid="{00000000-0005-0000-0000-00000B470000}"/>
    <cellStyle name="Normal 2 6 2 4 4 2 2" xfId="18187" xr:uid="{00000000-0005-0000-0000-00000C470000}"/>
    <cellStyle name="Normal 2 6 2 4 4 3" xfId="18188" xr:uid="{00000000-0005-0000-0000-00000D470000}"/>
    <cellStyle name="Normal 2 6 2 4 5" xfId="18189" xr:uid="{00000000-0005-0000-0000-00000E470000}"/>
    <cellStyle name="Normal 2 6 2 4 5 2" xfId="18190" xr:uid="{00000000-0005-0000-0000-00000F470000}"/>
    <cellStyle name="Normal 2 6 2 4 6" xfId="18191" xr:uid="{00000000-0005-0000-0000-000010470000}"/>
    <cellStyle name="Normal 2 6 2 4 6 2" xfId="18192" xr:uid="{00000000-0005-0000-0000-000011470000}"/>
    <cellStyle name="Normal 2 6 2 4 7" xfId="18193" xr:uid="{00000000-0005-0000-0000-000012470000}"/>
    <cellStyle name="Normal 2 6 2 5" xfId="18194" xr:uid="{00000000-0005-0000-0000-000013470000}"/>
    <cellStyle name="Normal 2 6 2 5 2" xfId="18195" xr:uid="{00000000-0005-0000-0000-000014470000}"/>
    <cellStyle name="Normal 2 6 2 5 2 2" xfId="18196" xr:uid="{00000000-0005-0000-0000-000015470000}"/>
    <cellStyle name="Normal 2 6 2 5 2 2 2" xfId="18197" xr:uid="{00000000-0005-0000-0000-000016470000}"/>
    <cellStyle name="Normal 2 6 2 5 2 3" xfId="18198" xr:uid="{00000000-0005-0000-0000-000017470000}"/>
    <cellStyle name="Normal 2 6 2 5 3" xfId="18199" xr:uid="{00000000-0005-0000-0000-000018470000}"/>
    <cellStyle name="Normal 2 6 2 5 3 2" xfId="18200" xr:uid="{00000000-0005-0000-0000-000019470000}"/>
    <cellStyle name="Normal 2 6 2 5 3 2 2" xfId="18201" xr:uid="{00000000-0005-0000-0000-00001A470000}"/>
    <cellStyle name="Normal 2 6 2 5 3 3" xfId="18202" xr:uid="{00000000-0005-0000-0000-00001B470000}"/>
    <cellStyle name="Normal 2 6 2 5 4" xfId="18203" xr:uid="{00000000-0005-0000-0000-00001C470000}"/>
    <cellStyle name="Normal 2 6 2 5 4 2" xfId="18204" xr:uid="{00000000-0005-0000-0000-00001D470000}"/>
    <cellStyle name="Normal 2 6 2 5 4 2 2" xfId="18205" xr:uid="{00000000-0005-0000-0000-00001E470000}"/>
    <cellStyle name="Normal 2 6 2 5 4 3" xfId="18206" xr:uid="{00000000-0005-0000-0000-00001F470000}"/>
    <cellStyle name="Normal 2 6 2 5 5" xfId="18207" xr:uid="{00000000-0005-0000-0000-000020470000}"/>
    <cellStyle name="Normal 2 6 2 5 5 2" xfId="18208" xr:uid="{00000000-0005-0000-0000-000021470000}"/>
    <cellStyle name="Normal 2 6 2 5 6" xfId="18209" xr:uid="{00000000-0005-0000-0000-000022470000}"/>
    <cellStyle name="Normal 2 6 2 5 6 2" xfId="18210" xr:uid="{00000000-0005-0000-0000-000023470000}"/>
    <cellStyle name="Normal 2 6 2 5 7" xfId="18211" xr:uid="{00000000-0005-0000-0000-000024470000}"/>
    <cellStyle name="Normal 2 6 2 6" xfId="18212" xr:uid="{00000000-0005-0000-0000-000025470000}"/>
    <cellStyle name="Normal 2 6 2 6 2" xfId="18213" xr:uid="{00000000-0005-0000-0000-000026470000}"/>
    <cellStyle name="Normal 2 6 2 6 2 2" xfId="18214" xr:uid="{00000000-0005-0000-0000-000027470000}"/>
    <cellStyle name="Normal 2 6 2 6 3" xfId="18215" xr:uid="{00000000-0005-0000-0000-000028470000}"/>
    <cellStyle name="Normal 2 6 2 7" xfId="18216" xr:uid="{00000000-0005-0000-0000-000029470000}"/>
    <cellStyle name="Normal 2 6 2 7 2" xfId="18217" xr:uid="{00000000-0005-0000-0000-00002A470000}"/>
    <cellStyle name="Normal 2 6 2 7 2 2" xfId="18218" xr:uid="{00000000-0005-0000-0000-00002B470000}"/>
    <cellStyle name="Normal 2 6 2 7 3" xfId="18219" xr:uid="{00000000-0005-0000-0000-00002C470000}"/>
    <cellStyle name="Normal 2 6 2 8" xfId="18220" xr:uid="{00000000-0005-0000-0000-00002D470000}"/>
    <cellStyle name="Normal 2 6 2 8 2" xfId="18221" xr:uid="{00000000-0005-0000-0000-00002E470000}"/>
    <cellStyle name="Normal 2 6 2 8 2 2" xfId="18222" xr:uid="{00000000-0005-0000-0000-00002F470000}"/>
    <cellStyle name="Normal 2 6 2 8 3" xfId="18223" xr:uid="{00000000-0005-0000-0000-000030470000}"/>
    <cellStyle name="Normal 2 6 2 9" xfId="18224" xr:uid="{00000000-0005-0000-0000-000031470000}"/>
    <cellStyle name="Normal 2 6 2 9 2" xfId="18225" xr:uid="{00000000-0005-0000-0000-000032470000}"/>
    <cellStyle name="Normal 2 6 3" xfId="18226" xr:uid="{00000000-0005-0000-0000-000033470000}"/>
    <cellStyle name="Normal 2 6 3 10" xfId="18227" xr:uid="{00000000-0005-0000-0000-000034470000}"/>
    <cellStyle name="Normal 2 6 3 10 2" xfId="18228" xr:uid="{00000000-0005-0000-0000-000035470000}"/>
    <cellStyle name="Normal 2 6 3 11" xfId="18229" xr:uid="{00000000-0005-0000-0000-000036470000}"/>
    <cellStyle name="Normal 2 6 3 2" xfId="18230" xr:uid="{00000000-0005-0000-0000-000037470000}"/>
    <cellStyle name="Normal 2 6 3 2 2" xfId="18231" xr:uid="{00000000-0005-0000-0000-000038470000}"/>
    <cellStyle name="Normal 2 6 3 2 2 2" xfId="18232" xr:uid="{00000000-0005-0000-0000-000039470000}"/>
    <cellStyle name="Normal 2 6 3 2 2 2 2" xfId="18233" xr:uid="{00000000-0005-0000-0000-00003A470000}"/>
    <cellStyle name="Normal 2 6 3 2 2 2 2 2" xfId="18234" xr:uid="{00000000-0005-0000-0000-00003B470000}"/>
    <cellStyle name="Normal 2 6 3 2 2 2 3" xfId="18235" xr:uid="{00000000-0005-0000-0000-00003C470000}"/>
    <cellStyle name="Normal 2 6 3 2 2 3" xfId="18236" xr:uid="{00000000-0005-0000-0000-00003D470000}"/>
    <cellStyle name="Normal 2 6 3 2 2 3 2" xfId="18237" xr:uid="{00000000-0005-0000-0000-00003E470000}"/>
    <cellStyle name="Normal 2 6 3 2 2 3 2 2" xfId="18238" xr:uid="{00000000-0005-0000-0000-00003F470000}"/>
    <cellStyle name="Normal 2 6 3 2 2 3 3" xfId="18239" xr:uid="{00000000-0005-0000-0000-000040470000}"/>
    <cellStyle name="Normal 2 6 3 2 2 4" xfId="18240" xr:uid="{00000000-0005-0000-0000-000041470000}"/>
    <cellStyle name="Normal 2 6 3 2 2 4 2" xfId="18241" xr:uid="{00000000-0005-0000-0000-000042470000}"/>
    <cellStyle name="Normal 2 6 3 2 2 4 2 2" xfId="18242" xr:uid="{00000000-0005-0000-0000-000043470000}"/>
    <cellStyle name="Normal 2 6 3 2 2 4 3" xfId="18243" xr:uid="{00000000-0005-0000-0000-000044470000}"/>
    <cellStyle name="Normal 2 6 3 2 2 5" xfId="18244" xr:uid="{00000000-0005-0000-0000-000045470000}"/>
    <cellStyle name="Normal 2 6 3 2 2 5 2" xfId="18245" xr:uid="{00000000-0005-0000-0000-000046470000}"/>
    <cellStyle name="Normal 2 6 3 2 2 6" xfId="18246" xr:uid="{00000000-0005-0000-0000-000047470000}"/>
    <cellStyle name="Normal 2 6 3 2 2 6 2" xfId="18247" xr:uid="{00000000-0005-0000-0000-000048470000}"/>
    <cellStyle name="Normal 2 6 3 2 2 7" xfId="18248" xr:uid="{00000000-0005-0000-0000-000049470000}"/>
    <cellStyle name="Normal 2 6 3 2 3" xfId="18249" xr:uid="{00000000-0005-0000-0000-00004A470000}"/>
    <cellStyle name="Normal 2 6 3 2 3 2" xfId="18250" xr:uid="{00000000-0005-0000-0000-00004B470000}"/>
    <cellStyle name="Normal 2 6 3 2 3 2 2" xfId="18251" xr:uid="{00000000-0005-0000-0000-00004C470000}"/>
    <cellStyle name="Normal 2 6 3 2 3 2 2 2" xfId="18252" xr:uid="{00000000-0005-0000-0000-00004D470000}"/>
    <cellStyle name="Normal 2 6 3 2 3 2 3" xfId="18253" xr:uid="{00000000-0005-0000-0000-00004E470000}"/>
    <cellStyle name="Normal 2 6 3 2 3 3" xfId="18254" xr:uid="{00000000-0005-0000-0000-00004F470000}"/>
    <cellStyle name="Normal 2 6 3 2 3 3 2" xfId="18255" xr:uid="{00000000-0005-0000-0000-000050470000}"/>
    <cellStyle name="Normal 2 6 3 2 3 3 2 2" xfId="18256" xr:uid="{00000000-0005-0000-0000-000051470000}"/>
    <cellStyle name="Normal 2 6 3 2 3 3 3" xfId="18257" xr:uid="{00000000-0005-0000-0000-000052470000}"/>
    <cellStyle name="Normal 2 6 3 2 3 4" xfId="18258" xr:uid="{00000000-0005-0000-0000-000053470000}"/>
    <cellStyle name="Normal 2 6 3 2 3 4 2" xfId="18259" xr:uid="{00000000-0005-0000-0000-000054470000}"/>
    <cellStyle name="Normal 2 6 3 2 3 4 2 2" xfId="18260" xr:uid="{00000000-0005-0000-0000-000055470000}"/>
    <cellStyle name="Normal 2 6 3 2 3 4 3" xfId="18261" xr:uid="{00000000-0005-0000-0000-000056470000}"/>
    <cellStyle name="Normal 2 6 3 2 3 5" xfId="18262" xr:uid="{00000000-0005-0000-0000-000057470000}"/>
    <cellStyle name="Normal 2 6 3 2 3 5 2" xfId="18263" xr:uid="{00000000-0005-0000-0000-000058470000}"/>
    <cellStyle name="Normal 2 6 3 2 3 6" xfId="18264" xr:uid="{00000000-0005-0000-0000-000059470000}"/>
    <cellStyle name="Normal 2 6 3 2 3 6 2" xfId="18265" xr:uid="{00000000-0005-0000-0000-00005A470000}"/>
    <cellStyle name="Normal 2 6 3 2 3 7" xfId="18266" xr:uid="{00000000-0005-0000-0000-00005B470000}"/>
    <cellStyle name="Normal 2 6 3 2 4" xfId="18267" xr:uid="{00000000-0005-0000-0000-00005C470000}"/>
    <cellStyle name="Normal 2 6 3 2 4 2" xfId="18268" xr:uid="{00000000-0005-0000-0000-00005D470000}"/>
    <cellStyle name="Normal 2 6 3 2 4 2 2" xfId="18269" xr:uid="{00000000-0005-0000-0000-00005E470000}"/>
    <cellStyle name="Normal 2 6 3 2 4 3" xfId="18270" xr:uid="{00000000-0005-0000-0000-00005F470000}"/>
    <cellStyle name="Normal 2 6 3 2 5" xfId="18271" xr:uid="{00000000-0005-0000-0000-000060470000}"/>
    <cellStyle name="Normal 2 6 3 2 5 2" xfId="18272" xr:uid="{00000000-0005-0000-0000-000061470000}"/>
    <cellStyle name="Normal 2 6 3 2 5 2 2" xfId="18273" xr:uid="{00000000-0005-0000-0000-000062470000}"/>
    <cellStyle name="Normal 2 6 3 2 5 3" xfId="18274" xr:uid="{00000000-0005-0000-0000-000063470000}"/>
    <cellStyle name="Normal 2 6 3 2 6" xfId="18275" xr:uid="{00000000-0005-0000-0000-000064470000}"/>
    <cellStyle name="Normal 2 6 3 2 6 2" xfId="18276" xr:uid="{00000000-0005-0000-0000-000065470000}"/>
    <cellStyle name="Normal 2 6 3 2 6 2 2" xfId="18277" xr:uid="{00000000-0005-0000-0000-000066470000}"/>
    <cellStyle name="Normal 2 6 3 2 6 3" xfId="18278" xr:uid="{00000000-0005-0000-0000-000067470000}"/>
    <cellStyle name="Normal 2 6 3 2 7" xfId="18279" xr:uid="{00000000-0005-0000-0000-000068470000}"/>
    <cellStyle name="Normal 2 6 3 2 7 2" xfId="18280" xr:uid="{00000000-0005-0000-0000-000069470000}"/>
    <cellStyle name="Normal 2 6 3 2 8" xfId="18281" xr:uid="{00000000-0005-0000-0000-00006A470000}"/>
    <cellStyle name="Normal 2 6 3 2 8 2" xfId="18282" xr:uid="{00000000-0005-0000-0000-00006B470000}"/>
    <cellStyle name="Normal 2 6 3 2 9" xfId="18283" xr:uid="{00000000-0005-0000-0000-00006C470000}"/>
    <cellStyle name="Normal 2 6 3 3" xfId="18284" xr:uid="{00000000-0005-0000-0000-00006D470000}"/>
    <cellStyle name="Normal 2 6 3 3 2" xfId="18285" xr:uid="{00000000-0005-0000-0000-00006E470000}"/>
    <cellStyle name="Normal 2 6 3 3 2 2" xfId="18286" xr:uid="{00000000-0005-0000-0000-00006F470000}"/>
    <cellStyle name="Normal 2 6 3 3 2 2 2" xfId="18287" xr:uid="{00000000-0005-0000-0000-000070470000}"/>
    <cellStyle name="Normal 2 6 3 3 2 2 2 2" xfId="18288" xr:uid="{00000000-0005-0000-0000-000071470000}"/>
    <cellStyle name="Normal 2 6 3 3 2 2 3" xfId="18289" xr:uid="{00000000-0005-0000-0000-000072470000}"/>
    <cellStyle name="Normal 2 6 3 3 2 3" xfId="18290" xr:uid="{00000000-0005-0000-0000-000073470000}"/>
    <cellStyle name="Normal 2 6 3 3 2 3 2" xfId="18291" xr:uid="{00000000-0005-0000-0000-000074470000}"/>
    <cellStyle name="Normal 2 6 3 3 2 3 2 2" xfId="18292" xr:uid="{00000000-0005-0000-0000-000075470000}"/>
    <cellStyle name="Normal 2 6 3 3 2 3 3" xfId="18293" xr:uid="{00000000-0005-0000-0000-000076470000}"/>
    <cellStyle name="Normal 2 6 3 3 2 4" xfId="18294" xr:uid="{00000000-0005-0000-0000-000077470000}"/>
    <cellStyle name="Normal 2 6 3 3 2 4 2" xfId="18295" xr:uid="{00000000-0005-0000-0000-000078470000}"/>
    <cellStyle name="Normal 2 6 3 3 2 4 2 2" xfId="18296" xr:uid="{00000000-0005-0000-0000-000079470000}"/>
    <cellStyle name="Normal 2 6 3 3 2 4 3" xfId="18297" xr:uid="{00000000-0005-0000-0000-00007A470000}"/>
    <cellStyle name="Normal 2 6 3 3 2 5" xfId="18298" xr:uid="{00000000-0005-0000-0000-00007B470000}"/>
    <cellStyle name="Normal 2 6 3 3 2 5 2" xfId="18299" xr:uid="{00000000-0005-0000-0000-00007C470000}"/>
    <cellStyle name="Normal 2 6 3 3 2 6" xfId="18300" xr:uid="{00000000-0005-0000-0000-00007D470000}"/>
    <cellStyle name="Normal 2 6 3 3 2 6 2" xfId="18301" xr:uid="{00000000-0005-0000-0000-00007E470000}"/>
    <cellStyle name="Normal 2 6 3 3 2 7" xfId="18302" xr:uid="{00000000-0005-0000-0000-00007F470000}"/>
    <cellStyle name="Normal 2 6 3 3 3" xfId="18303" xr:uid="{00000000-0005-0000-0000-000080470000}"/>
    <cellStyle name="Normal 2 6 3 3 3 2" xfId="18304" xr:uid="{00000000-0005-0000-0000-000081470000}"/>
    <cellStyle name="Normal 2 6 3 3 3 2 2" xfId="18305" xr:uid="{00000000-0005-0000-0000-000082470000}"/>
    <cellStyle name="Normal 2 6 3 3 3 3" xfId="18306" xr:uid="{00000000-0005-0000-0000-000083470000}"/>
    <cellStyle name="Normal 2 6 3 3 4" xfId="18307" xr:uid="{00000000-0005-0000-0000-000084470000}"/>
    <cellStyle name="Normal 2 6 3 3 4 2" xfId="18308" xr:uid="{00000000-0005-0000-0000-000085470000}"/>
    <cellStyle name="Normal 2 6 3 3 4 2 2" xfId="18309" xr:uid="{00000000-0005-0000-0000-000086470000}"/>
    <cellStyle name="Normal 2 6 3 3 4 3" xfId="18310" xr:uid="{00000000-0005-0000-0000-000087470000}"/>
    <cellStyle name="Normal 2 6 3 3 5" xfId="18311" xr:uid="{00000000-0005-0000-0000-000088470000}"/>
    <cellStyle name="Normal 2 6 3 3 5 2" xfId="18312" xr:uid="{00000000-0005-0000-0000-000089470000}"/>
    <cellStyle name="Normal 2 6 3 3 5 2 2" xfId="18313" xr:uid="{00000000-0005-0000-0000-00008A470000}"/>
    <cellStyle name="Normal 2 6 3 3 5 3" xfId="18314" xr:uid="{00000000-0005-0000-0000-00008B470000}"/>
    <cellStyle name="Normal 2 6 3 3 6" xfId="18315" xr:uid="{00000000-0005-0000-0000-00008C470000}"/>
    <cellStyle name="Normal 2 6 3 3 6 2" xfId="18316" xr:uid="{00000000-0005-0000-0000-00008D470000}"/>
    <cellStyle name="Normal 2 6 3 3 7" xfId="18317" xr:uid="{00000000-0005-0000-0000-00008E470000}"/>
    <cellStyle name="Normal 2 6 3 3 7 2" xfId="18318" xr:uid="{00000000-0005-0000-0000-00008F470000}"/>
    <cellStyle name="Normal 2 6 3 3 8" xfId="18319" xr:uid="{00000000-0005-0000-0000-000090470000}"/>
    <cellStyle name="Normal 2 6 3 4" xfId="18320" xr:uid="{00000000-0005-0000-0000-000091470000}"/>
    <cellStyle name="Normal 2 6 3 4 2" xfId="18321" xr:uid="{00000000-0005-0000-0000-000092470000}"/>
    <cellStyle name="Normal 2 6 3 4 2 2" xfId="18322" xr:uid="{00000000-0005-0000-0000-000093470000}"/>
    <cellStyle name="Normal 2 6 3 4 2 2 2" xfId="18323" xr:uid="{00000000-0005-0000-0000-000094470000}"/>
    <cellStyle name="Normal 2 6 3 4 2 3" xfId="18324" xr:uid="{00000000-0005-0000-0000-000095470000}"/>
    <cellStyle name="Normal 2 6 3 4 3" xfId="18325" xr:uid="{00000000-0005-0000-0000-000096470000}"/>
    <cellStyle name="Normal 2 6 3 4 3 2" xfId="18326" xr:uid="{00000000-0005-0000-0000-000097470000}"/>
    <cellStyle name="Normal 2 6 3 4 3 2 2" xfId="18327" xr:uid="{00000000-0005-0000-0000-000098470000}"/>
    <cellStyle name="Normal 2 6 3 4 3 3" xfId="18328" xr:uid="{00000000-0005-0000-0000-000099470000}"/>
    <cellStyle name="Normal 2 6 3 4 4" xfId="18329" xr:uid="{00000000-0005-0000-0000-00009A470000}"/>
    <cellStyle name="Normal 2 6 3 4 4 2" xfId="18330" xr:uid="{00000000-0005-0000-0000-00009B470000}"/>
    <cellStyle name="Normal 2 6 3 4 4 2 2" xfId="18331" xr:uid="{00000000-0005-0000-0000-00009C470000}"/>
    <cellStyle name="Normal 2 6 3 4 4 3" xfId="18332" xr:uid="{00000000-0005-0000-0000-00009D470000}"/>
    <cellStyle name="Normal 2 6 3 4 5" xfId="18333" xr:uid="{00000000-0005-0000-0000-00009E470000}"/>
    <cellStyle name="Normal 2 6 3 4 5 2" xfId="18334" xr:uid="{00000000-0005-0000-0000-00009F470000}"/>
    <cellStyle name="Normal 2 6 3 4 6" xfId="18335" xr:uid="{00000000-0005-0000-0000-0000A0470000}"/>
    <cellStyle name="Normal 2 6 3 4 6 2" xfId="18336" xr:uid="{00000000-0005-0000-0000-0000A1470000}"/>
    <cellStyle name="Normal 2 6 3 4 7" xfId="18337" xr:uid="{00000000-0005-0000-0000-0000A2470000}"/>
    <cellStyle name="Normal 2 6 3 5" xfId="18338" xr:uid="{00000000-0005-0000-0000-0000A3470000}"/>
    <cellStyle name="Normal 2 6 3 5 2" xfId="18339" xr:uid="{00000000-0005-0000-0000-0000A4470000}"/>
    <cellStyle name="Normal 2 6 3 5 2 2" xfId="18340" xr:uid="{00000000-0005-0000-0000-0000A5470000}"/>
    <cellStyle name="Normal 2 6 3 5 2 2 2" xfId="18341" xr:uid="{00000000-0005-0000-0000-0000A6470000}"/>
    <cellStyle name="Normal 2 6 3 5 2 3" xfId="18342" xr:uid="{00000000-0005-0000-0000-0000A7470000}"/>
    <cellStyle name="Normal 2 6 3 5 3" xfId="18343" xr:uid="{00000000-0005-0000-0000-0000A8470000}"/>
    <cellStyle name="Normal 2 6 3 5 3 2" xfId="18344" xr:uid="{00000000-0005-0000-0000-0000A9470000}"/>
    <cellStyle name="Normal 2 6 3 5 3 2 2" xfId="18345" xr:uid="{00000000-0005-0000-0000-0000AA470000}"/>
    <cellStyle name="Normal 2 6 3 5 3 3" xfId="18346" xr:uid="{00000000-0005-0000-0000-0000AB470000}"/>
    <cellStyle name="Normal 2 6 3 5 4" xfId="18347" xr:uid="{00000000-0005-0000-0000-0000AC470000}"/>
    <cellStyle name="Normal 2 6 3 5 4 2" xfId="18348" xr:uid="{00000000-0005-0000-0000-0000AD470000}"/>
    <cellStyle name="Normal 2 6 3 5 4 2 2" xfId="18349" xr:uid="{00000000-0005-0000-0000-0000AE470000}"/>
    <cellStyle name="Normal 2 6 3 5 4 3" xfId="18350" xr:uid="{00000000-0005-0000-0000-0000AF470000}"/>
    <cellStyle name="Normal 2 6 3 5 5" xfId="18351" xr:uid="{00000000-0005-0000-0000-0000B0470000}"/>
    <cellStyle name="Normal 2 6 3 5 5 2" xfId="18352" xr:uid="{00000000-0005-0000-0000-0000B1470000}"/>
    <cellStyle name="Normal 2 6 3 5 6" xfId="18353" xr:uid="{00000000-0005-0000-0000-0000B2470000}"/>
    <cellStyle name="Normal 2 6 3 5 6 2" xfId="18354" xr:uid="{00000000-0005-0000-0000-0000B3470000}"/>
    <cellStyle name="Normal 2 6 3 5 7" xfId="18355" xr:uid="{00000000-0005-0000-0000-0000B4470000}"/>
    <cellStyle name="Normal 2 6 3 6" xfId="18356" xr:uid="{00000000-0005-0000-0000-0000B5470000}"/>
    <cellStyle name="Normal 2 6 3 6 2" xfId="18357" xr:uid="{00000000-0005-0000-0000-0000B6470000}"/>
    <cellStyle name="Normal 2 6 3 6 2 2" xfId="18358" xr:uid="{00000000-0005-0000-0000-0000B7470000}"/>
    <cellStyle name="Normal 2 6 3 6 3" xfId="18359" xr:uid="{00000000-0005-0000-0000-0000B8470000}"/>
    <cellStyle name="Normal 2 6 3 7" xfId="18360" xr:uid="{00000000-0005-0000-0000-0000B9470000}"/>
    <cellStyle name="Normal 2 6 3 7 2" xfId="18361" xr:uid="{00000000-0005-0000-0000-0000BA470000}"/>
    <cellStyle name="Normal 2 6 3 7 2 2" xfId="18362" xr:uid="{00000000-0005-0000-0000-0000BB470000}"/>
    <cellStyle name="Normal 2 6 3 7 3" xfId="18363" xr:uid="{00000000-0005-0000-0000-0000BC470000}"/>
    <cellStyle name="Normal 2 6 3 8" xfId="18364" xr:uid="{00000000-0005-0000-0000-0000BD470000}"/>
    <cellStyle name="Normal 2 6 3 8 2" xfId="18365" xr:uid="{00000000-0005-0000-0000-0000BE470000}"/>
    <cellStyle name="Normal 2 6 3 8 2 2" xfId="18366" xr:uid="{00000000-0005-0000-0000-0000BF470000}"/>
    <cellStyle name="Normal 2 6 3 8 3" xfId="18367" xr:uid="{00000000-0005-0000-0000-0000C0470000}"/>
    <cellStyle name="Normal 2 6 3 9" xfId="18368" xr:uid="{00000000-0005-0000-0000-0000C1470000}"/>
    <cellStyle name="Normal 2 6 3 9 2" xfId="18369" xr:uid="{00000000-0005-0000-0000-0000C2470000}"/>
    <cellStyle name="Normal 2 6 4" xfId="18370" xr:uid="{00000000-0005-0000-0000-0000C3470000}"/>
    <cellStyle name="Normal 2 6 4 2" xfId="18371" xr:uid="{00000000-0005-0000-0000-0000C4470000}"/>
    <cellStyle name="Normal 2 6 4 2 2" xfId="18372" xr:uid="{00000000-0005-0000-0000-0000C5470000}"/>
    <cellStyle name="Normal 2 6 4 2 2 2" xfId="18373" xr:uid="{00000000-0005-0000-0000-0000C6470000}"/>
    <cellStyle name="Normal 2 6 4 2 2 2 2" xfId="18374" xr:uid="{00000000-0005-0000-0000-0000C7470000}"/>
    <cellStyle name="Normal 2 6 4 2 2 3" xfId="18375" xr:uid="{00000000-0005-0000-0000-0000C8470000}"/>
    <cellStyle name="Normal 2 6 4 2 3" xfId="18376" xr:uid="{00000000-0005-0000-0000-0000C9470000}"/>
    <cellStyle name="Normal 2 6 4 2 3 2" xfId="18377" xr:uid="{00000000-0005-0000-0000-0000CA470000}"/>
    <cellStyle name="Normal 2 6 4 2 3 2 2" xfId="18378" xr:uid="{00000000-0005-0000-0000-0000CB470000}"/>
    <cellStyle name="Normal 2 6 4 2 3 3" xfId="18379" xr:uid="{00000000-0005-0000-0000-0000CC470000}"/>
    <cellStyle name="Normal 2 6 4 2 4" xfId="18380" xr:uid="{00000000-0005-0000-0000-0000CD470000}"/>
    <cellStyle name="Normal 2 6 4 2 4 2" xfId="18381" xr:uid="{00000000-0005-0000-0000-0000CE470000}"/>
    <cellStyle name="Normal 2 6 4 2 4 2 2" xfId="18382" xr:uid="{00000000-0005-0000-0000-0000CF470000}"/>
    <cellStyle name="Normal 2 6 4 2 4 3" xfId="18383" xr:uid="{00000000-0005-0000-0000-0000D0470000}"/>
    <cellStyle name="Normal 2 6 4 2 5" xfId="18384" xr:uid="{00000000-0005-0000-0000-0000D1470000}"/>
    <cellStyle name="Normal 2 6 4 2 5 2" xfId="18385" xr:uid="{00000000-0005-0000-0000-0000D2470000}"/>
    <cellStyle name="Normal 2 6 4 2 6" xfId="18386" xr:uid="{00000000-0005-0000-0000-0000D3470000}"/>
    <cellStyle name="Normal 2 6 4 2 6 2" xfId="18387" xr:uid="{00000000-0005-0000-0000-0000D4470000}"/>
    <cellStyle name="Normal 2 6 4 2 7" xfId="18388" xr:uid="{00000000-0005-0000-0000-0000D5470000}"/>
    <cellStyle name="Normal 2 6 4 3" xfId="18389" xr:uid="{00000000-0005-0000-0000-0000D6470000}"/>
    <cellStyle name="Normal 2 6 4 3 2" xfId="18390" xr:uid="{00000000-0005-0000-0000-0000D7470000}"/>
    <cellStyle name="Normal 2 6 4 3 2 2" xfId="18391" xr:uid="{00000000-0005-0000-0000-0000D8470000}"/>
    <cellStyle name="Normal 2 6 4 3 2 2 2" xfId="18392" xr:uid="{00000000-0005-0000-0000-0000D9470000}"/>
    <cellStyle name="Normal 2 6 4 3 2 3" xfId="18393" xr:uid="{00000000-0005-0000-0000-0000DA470000}"/>
    <cellStyle name="Normal 2 6 4 3 3" xfId="18394" xr:uid="{00000000-0005-0000-0000-0000DB470000}"/>
    <cellStyle name="Normal 2 6 4 3 3 2" xfId="18395" xr:uid="{00000000-0005-0000-0000-0000DC470000}"/>
    <cellStyle name="Normal 2 6 4 3 3 2 2" xfId="18396" xr:uid="{00000000-0005-0000-0000-0000DD470000}"/>
    <cellStyle name="Normal 2 6 4 3 3 3" xfId="18397" xr:uid="{00000000-0005-0000-0000-0000DE470000}"/>
    <cellStyle name="Normal 2 6 4 3 4" xfId="18398" xr:uid="{00000000-0005-0000-0000-0000DF470000}"/>
    <cellStyle name="Normal 2 6 4 3 4 2" xfId="18399" xr:uid="{00000000-0005-0000-0000-0000E0470000}"/>
    <cellStyle name="Normal 2 6 4 3 4 2 2" xfId="18400" xr:uid="{00000000-0005-0000-0000-0000E1470000}"/>
    <cellStyle name="Normal 2 6 4 3 4 3" xfId="18401" xr:uid="{00000000-0005-0000-0000-0000E2470000}"/>
    <cellStyle name="Normal 2 6 4 3 5" xfId="18402" xr:uid="{00000000-0005-0000-0000-0000E3470000}"/>
    <cellStyle name="Normal 2 6 4 3 5 2" xfId="18403" xr:uid="{00000000-0005-0000-0000-0000E4470000}"/>
    <cellStyle name="Normal 2 6 4 3 6" xfId="18404" xr:uid="{00000000-0005-0000-0000-0000E5470000}"/>
    <cellStyle name="Normal 2 6 4 3 6 2" xfId="18405" xr:uid="{00000000-0005-0000-0000-0000E6470000}"/>
    <cellStyle name="Normal 2 6 4 3 7" xfId="18406" xr:uid="{00000000-0005-0000-0000-0000E7470000}"/>
    <cellStyle name="Normal 2 6 4 4" xfId="18407" xr:uid="{00000000-0005-0000-0000-0000E8470000}"/>
    <cellStyle name="Normal 2 6 4 4 2" xfId="18408" xr:uid="{00000000-0005-0000-0000-0000E9470000}"/>
    <cellStyle name="Normal 2 6 4 4 2 2" xfId="18409" xr:uid="{00000000-0005-0000-0000-0000EA470000}"/>
    <cellStyle name="Normal 2 6 4 4 3" xfId="18410" xr:uid="{00000000-0005-0000-0000-0000EB470000}"/>
    <cellStyle name="Normal 2 6 4 5" xfId="18411" xr:uid="{00000000-0005-0000-0000-0000EC470000}"/>
    <cellStyle name="Normal 2 6 4 5 2" xfId="18412" xr:uid="{00000000-0005-0000-0000-0000ED470000}"/>
    <cellStyle name="Normal 2 6 4 5 2 2" xfId="18413" xr:uid="{00000000-0005-0000-0000-0000EE470000}"/>
    <cellStyle name="Normal 2 6 4 5 3" xfId="18414" xr:uid="{00000000-0005-0000-0000-0000EF470000}"/>
    <cellStyle name="Normal 2 6 4 6" xfId="18415" xr:uid="{00000000-0005-0000-0000-0000F0470000}"/>
    <cellStyle name="Normal 2 6 4 6 2" xfId="18416" xr:uid="{00000000-0005-0000-0000-0000F1470000}"/>
    <cellStyle name="Normal 2 6 4 6 2 2" xfId="18417" xr:uid="{00000000-0005-0000-0000-0000F2470000}"/>
    <cellStyle name="Normal 2 6 4 6 3" xfId="18418" xr:uid="{00000000-0005-0000-0000-0000F3470000}"/>
    <cellStyle name="Normal 2 6 4 7" xfId="18419" xr:uid="{00000000-0005-0000-0000-0000F4470000}"/>
    <cellStyle name="Normal 2 6 4 7 2" xfId="18420" xr:uid="{00000000-0005-0000-0000-0000F5470000}"/>
    <cellStyle name="Normal 2 6 4 8" xfId="18421" xr:uid="{00000000-0005-0000-0000-0000F6470000}"/>
    <cellStyle name="Normal 2 6 4 8 2" xfId="18422" xr:uid="{00000000-0005-0000-0000-0000F7470000}"/>
    <cellStyle name="Normal 2 6 4 9" xfId="18423" xr:uid="{00000000-0005-0000-0000-0000F8470000}"/>
    <cellStyle name="Normal 2 6 5" xfId="18424" xr:uid="{00000000-0005-0000-0000-0000F9470000}"/>
    <cellStyle name="Normal 2 6 5 2" xfId="18425" xr:uid="{00000000-0005-0000-0000-0000FA470000}"/>
    <cellStyle name="Normal 2 6 5 2 2" xfId="18426" xr:uid="{00000000-0005-0000-0000-0000FB470000}"/>
    <cellStyle name="Normal 2 6 5 2 2 2" xfId="18427" xr:uid="{00000000-0005-0000-0000-0000FC470000}"/>
    <cellStyle name="Normal 2 6 5 2 2 2 2" xfId="18428" xr:uid="{00000000-0005-0000-0000-0000FD470000}"/>
    <cellStyle name="Normal 2 6 5 2 2 3" xfId="18429" xr:uid="{00000000-0005-0000-0000-0000FE470000}"/>
    <cellStyle name="Normal 2 6 5 2 3" xfId="18430" xr:uid="{00000000-0005-0000-0000-0000FF470000}"/>
    <cellStyle name="Normal 2 6 5 2 3 2" xfId="18431" xr:uid="{00000000-0005-0000-0000-000000480000}"/>
    <cellStyle name="Normal 2 6 5 2 3 2 2" xfId="18432" xr:uid="{00000000-0005-0000-0000-000001480000}"/>
    <cellStyle name="Normal 2 6 5 2 3 3" xfId="18433" xr:uid="{00000000-0005-0000-0000-000002480000}"/>
    <cellStyle name="Normal 2 6 5 2 4" xfId="18434" xr:uid="{00000000-0005-0000-0000-000003480000}"/>
    <cellStyle name="Normal 2 6 5 2 4 2" xfId="18435" xr:uid="{00000000-0005-0000-0000-000004480000}"/>
    <cellStyle name="Normal 2 6 5 2 4 2 2" xfId="18436" xr:uid="{00000000-0005-0000-0000-000005480000}"/>
    <cellStyle name="Normal 2 6 5 2 4 3" xfId="18437" xr:uid="{00000000-0005-0000-0000-000006480000}"/>
    <cellStyle name="Normal 2 6 5 2 5" xfId="18438" xr:uid="{00000000-0005-0000-0000-000007480000}"/>
    <cellStyle name="Normal 2 6 5 2 5 2" xfId="18439" xr:uid="{00000000-0005-0000-0000-000008480000}"/>
    <cellStyle name="Normal 2 6 5 2 6" xfId="18440" xr:uid="{00000000-0005-0000-0000-000009480000}"/>
    <cellStyle name="Normal 2 6 5 2 6 2" xfId="18441" xr:uid="{00000000-0005-0000-0000-00000A480000}"/>
    <cellStyle name="Normal 2 6 5 2 7" xfId="18442" xr:uid="{00000000-0005-0000-0000-00000B480000}"/>
    <cellStyle name="Normal 2 6 5 3" xfId="18443" xr:uid="{00000000-0005-0000-0000-00000C480000}"/>
    <cellStyle name="Normal 2 6 5 3 2" xfId="18444" xr:uid="{00000000-0005-0000-0000-00000D480000}"/>
    <cellStyle name="Normal 2 6 5 3 2 2" xfId="18445" xr:uid="{00000000-0005-0000-0000-00000E480000}"/>
    <cellStyle name="Normal 2 6 5 3 3" xfId="18446" xr:uid="{00000000-0005-0000-0000-00000F480000}"/>
    <cellStyle name="Normal 2 6 5 4" xfId="18447" xr:uid="{00000000-0005-0000-0000-000010480000}"/>
    <cellStyle name="Normal 2 6 5 4 2" xfId="18448" xr:uid="{00000000-0005-0000-0000-000011480000}"/>
    <cellStyle name="Normal 2 6 5 4 2 2" xfId="18449" xr:uid="{00000000-0005-0000-0000-000012480000}"/>
    <cellStyle name="Normal 2 6 5 4 3" xfId="18450" xr:uid="{00000000-0005-0000-0000-000013480000}"/>
    <cellStyle name="Normal 2 6 5 5" xfId="18451" xr:uid="{00000000-0005-0000-0000-000014480000}"/>
    <cellStyle name="Normal 2 6 5 5 2" xfId="18452" xr:uid="{00000000-0005-0000-0000-000015480000}"/>
    <cellStyle name="Normal 2 6 5 5 2 2" xfId="18453" xr:uid="{00000000-0005-0000-0000-000016480000}"/>
    <cellStyle name="Normal 2 6 5 5 3" xfId="18454" xr:uid="{00000000-0005-0000-0000-000017480000}"/>
    <cellStyle name="Normal 2 6 5 6" xfId="18455" xr:uid="{00000000-0005-0000-0000-000018480000}"/>
    <cellStyle name="Normal 2 6 5 6 2" xfId="18456" xr:uid="{00000000-0005-0000-0000-000019480000}"/>
    <cellStyle name="Normal 2 6 5 7" xfId="18457" xr:uid="{00000000-0005-0000-0000-00001A480000}"/>
    <cellStyle name="Normal 2 6 5 7 2" xfId="18458" xr:uid="{00000000-0005-0000-0000-00001B480000}"/>
    <cellStyle name="Normal 2 6 5 8" xfId="18459" xr:uid="{00000000-0005-0000-0000-00001C480000}"/>
    <cellStyle name="Normal 2 6 6" xfId="18460" xr:uid="{00000000-0005-0000-0000-00001D480000}"/>
    <cellStyle name="Normal 2 6 6 2" xfId="18461" xr:uid="{00000000-0005-0000-0000-00001E480000}"/>
    <cellStyle name="Normal 2 6 6 2 2" xfId="18462" xr:uid="{00000000-0005-0000-0000-00001F480000}"/>
    <cellStyle name="Normal 2 6 6 2 2 2" xfId="18463" xr:uid="{00000000-0005-0000-0000-000020480000}"/>
    <cellStyle name="Normal 2 6 6 2 3" xfId="18464" xr:uid="{00000000-0005-0000-0000-000021480000}"/>
    <cellStyle name="Normal 2 6 6 3" xfId="18465" xr:uid="{00000000-0005-0000-0000-000022480000}"/>
    <cellStyle name="Normal 2 6 6 3 2" xfId="18466" xr:uid="{00000000-0005-0000-0000-000023480000}"/>
    <cellStyle name="Normal 2 6 6 3 2 2" xfId="18467" xr:uid="{00000000-0005-0000-0000-000024480000}"/>
    <cellStyle name="Normal 2 6 6 3 3" xfId="18468" xr:uid="{00000000-0005-0000-0000-000025480000}"/>
    <cellStyle name="Normal 2 6 6 4" xfId="18469" xr:uid="{00000000-0005-0000-0000-000026480000}"/>
    <cellStyle name="Normal 2 6 6 4 2" xfId="18470" xr:uid="{00000000-0005-0000-0000-000027480000}"/>
    <cellStyle name="Normal 2 6 6 4 2 2" xfId="18471" xr:uid="{00000000-0005-0000-0000-000028480000}"/>
    <cellStyle name="Normal 2 6 6 4 3" xfId="18472" xr:uid="{00000000-0005-0000-0000-000029480000}"/>
    <cellStyle name="Normal 2 6 6 5" xfId="18473" xr:uid="{00000000-0005-0000-0000-00002A480000}"/>
    <cellStyle name="Normal 2 6 6 5 2" xfId="18474" xr:uid="{00000000-0005-0000-0000-00002B480000}"/>
    <cellStyle name="Normal 2 6 6 6" xfId="18475" xr:uid="{00000000-0005-0000-0000-00002C480000}"/>
    <cellStyle name="Normal 2 6 6 6 2" xfId="18476" xr:uid="{00000000-0005-0000-0000-00002D480000}"/>
    <cellStyle name="Normal 2 6 6 7" xfId="18477" xr:uid="{00000000-0005-0000-0000-00002E480000}"/>
    <cellStyle name="Normal 2 6 7" xfId="18478" xr:uid="{00000000-0005-0000-0000-00002F480000}"/>
    <cellStyle name="Normal 2 6 7 2" xfId="18479" xr:uid="{00000000-0005-0000-0000-000030480000}"/>
    <cellStyle name="Normal 2 6 7 2 2" xfId="18480" xr:uid="{00000000-0005-0000-0000-000031480000}"/>
    <cellStyle name="Normal 2 6 7 2 2 2" xfId="18481" xr:uid="{00000000-0005-0000-0000-000032480000}"/>
    <cellStyle name="Normal 2 6 7 2 3" xfId="18482" xr:uid="{00000000-0005-0000-0000-000033480000}"/>
    <cellStyle name="Normal 2 6 7 3" xfId="18483" xr:uid="{00000000-0005-0000-0000-000034480000}"/>
    <cellStyle name="Normal 2 6 7 3 2" xfId="18484" xr:uid="{00000000-0005-0000-0000-000035480000}"/>
    <cellStyle name="Normal 2 6 7 3 2 2" xfId="18485" xr:uid="{00000000-0005-0000-0000-000036480000}"/>
    <cellStyle name="Normal 2 6 7 3 3" xfId="18486" xr:uid="{00000000-0005-0000-0000-000037480000}"/>
    <cellStyle name="Normal 2 6 7 4" xfId="18487" xr:uid="{00000000-0005-0000-0000-000038480000}"/>
    <cellStyle name="Normal 2 6 7 4 2" xfId="18488" xr:uid="{00000000-0005-0000-0000-000039480000}"/>
    <cellStyle name="Normal 2 6 7 4 2 2" xfId="18489" xr:uid="{00000000-0005-0000-0000-00003A480000}"/>
    <cellStyle name="Normal 2 6 7 4 3" xfId="18490" xr:uid="{00000000-0005-0000-0000-00003B480000}"/>
    <cellStyle name="Normal 2 6 7 5" xfId="18491" xr:uid="{00000000-0005-0000-0000-00003C480000}"/>
    <cellStyle name="Normal 2 6 7 5 2" xfId="18492" xr:uid="{00000000-0005-0000-0000-00003D480000}"/>
    <cellStyle name="Normal 2 6 7 6" xfId="18493" xr:uid="{00000000-0005-0000-0000-00003E480000}"/>
    <cellStyle name="Normal 2 6 7 6 2" xfId="18494" xr:uid="{00000000-0005-0000-0000-00003F480000}"/>
    <cellStyle name="Normal 2 6 7 7" xfId="18495" xr:uid="{00000000-0005-0000-0000-000040480000}"/>
    <cellStyle name="Normal 2 6 8" xfId="18496" xr:uid="{00000000-0005-0000-0000-000041480000}"/>
    <cellStyle name="Normal 2 6 8 2" xfId="18497" xr:uid="{00000000-0005-0000-0000-000042480000}"/>
    <cellStyle name="Normal 2 6 8 2 2" xfId="18498" xr:uid="{00000000-0005-0000-0000-000043480000}"/>
    <cellStyle name="Normal 2 6 8 3" xfId="18499" xr:uid="{00000000-0005-0000-0000-000044480000}"/>
    <cellStyle name="Normal 2 6 9" xfId="18500" xr:uid="{00000000-0005-0000-0000-000045480000}"/>
    <cellStyle name="Normal 2 6 9 2" xfId="18501" xr:uid="{00000000-0005-0000-0000-000046480000}"/>
    <cellStyle name="Normal 2 6 9 2 2" xfId="18502" xr:uid="{00000000-0005-0000-0000-000047480000}"/>
    <cellStyle name="Normal 2 6 9 3" xfId="18503" xr:uid="{00000000-0005-0000-0000-000048480000}"/>
    <cellStyle name="Normal 2 6_Confidential Information" xfId="18504" xr:uid="{00000000-0005-0000-0000-000049480000}"/>
    <cellStyle name="Normal 2 7" xfId="18505" xr:uid="{00000000-0005-0000-0000-00004A480000}"/>
    <cellStyle name="Normal 2 7 10" xfId="18506" xr:uid="{00000000-0005-0000-0000-00004B480000}"/>
    <cellStyle name="Normal 2 7 11" xfId="18507" xr:uid="{00000000-0005-0000-0000-00004C480000}"/>
    <cellStyle name="Normal 2 7 2" xfId="18508" xr:uid="{00000000-0005-0000-0000-00004D480000}"/>
    <cellStyle name="Normal 2 7 2 2" xfId="18509" xr:uid="{00000000-0005-0000-0000-00004E480000}"/>
    <cellStyle name="Normal 2 7 2 2 2" xfId="18510" xr:uid="{00000000-0005-0000-0000-00004F480000}"/>
    <cellStyle name="Normal 2 7 2 2 2 2" xfId="18511" xr:uid="{00000000-0005-0000-0000-000050480000}"/>
    <cellStyle name="Normal 2 7 2 2 3" xfId="18512" xr:uid="{00000000-0005-0000-0000-000051480000}"/>
    <cellStyle name="Normal 2 7 2 3" xfId="18513" xr:uid="{00000000-0005-0000-0000-000052480000}"/>
    <cellStyle name="Normal 2 7 2 3 2" xfId="18514" xr:uid="{00000000-0005-0000-0000-000053480000}"/>
    <cellStyle name="Normal 2 7 2 3 2 2" xfId="18515" xr:uid="{00000000-0005-0000-0000-000054480000}"/>
    <cellStyle name="Normal 2 7 2 3 3" xfId="18516" xr:uid="{00000000-0005-0000-0000-000055480000}"/>
    <cellStyle name="Normal 2 7 2 4" xfId="18517" xr:uid="{00000000-0005-0000-0000-000056480000}"/>
    <cellStyle name="Normal 2 7 2 4 2" xfId="18518" xr:uid="{00000000-0005-0000-0000-000057480000}"/>
    <cellStyle name="Normal 2 7 2 4 2 2" xfId="18519" xr:uid="{00000000-0005-0000-0000-000058480000}"/>
    <cellStyle name="Normal 2 7 2 4 3" xfId="18520" xr:uid="{00000000-0005-0000-0000-000059480000}"/>
    <cellStyle name="Normal 2 7 2 5" xfId="18521" xr:uid="{00000000-0005-0000-0000-00005A480000}"/>
    <cellStyle name="Normal 2 7 2 5 2" xfId="18522" xr:uid="{00000000-0005-0000-0000-00005B480000}"/>
    <cellStyle name="Normal 2 7 2 6" xfId="18523" xr:uid="{00000000-0005-0000-0000-00005C480000}"/>
    <cellStyle name="Normal 2 7 2 6 2" xfId="18524" xr:uid="{00000000-0005-0000-0000-00005D480000}"/>
    <cellStyle name="Normal 2 7 2 7" xfId="18525" xr:uid="{00000000-0005-0000-0000-00005E480000}"/>
    <cellStyle name="Normal 2 7 3" xfId="18526" xr:uid="{00000000-0005-0000-0000-00005F480000}"/>
    <cellStyle name="Normal 2 7 3 2" xfId="18527" xr:uid="{00000000-0005-0000-0000-000060480000}"/>
    <cellStyle name="Normal 2 7 3 2 2" xfId="18528" xr:uid="{00000000-0005-0000-0000-000061480000}"/>
    <cellStyle name="Normal 2 7 3 2 2 2" xfId="18529" xr:uid="{00000000-0005-0000-0000-000062480000}"/>
    <cellStyle name="Normal 2 7 3 2 3" xfId="18530" xr:uid="{00000000-0005-0000-0000-000063480000}"/>
    <cellStyle name="Normal 2 7 3 3" xfId="18531" xr:uid="{00000000-0005-0000-0000-000064480000}"/>
    <cellStyle name="Normal 2 7 3 3 2" xfId="18532" xr:uid="{00000000-0005-0000-0000-000065480000}"/>
    <cellStyle name="Normal 2 7 3 3 2 2" xfId="18533" xr:uid="{00000000-0005-0000-0000-000066480000}"/>
    <cellStyle name="Normal 2 7 3 3 3" xfId="18534" xr:uid="{00000000-0005-0000-0000-000067480000}"/>
    <cellStyle name="Normal 2 7 3 4" xfId="18535" xr:uid="{00000000-0005-0000-0000-000068480000}"/>
    <cellStyle name="Normal 2 7 3 4 2" xfId="18536" xr:uid="{00000000-0005-0000-0000-000069480000}"/>
    <cellStyle name="Normal 2 7 3 4 2 2" xfId="18537" xr:uid="{00000000-0005-0000-0000-00006A480000}"/>
    <cellStyle name="Normal 2 7 3 4 3" xfId="18538" xr:uid="{00000000-0005-0000-0000-00006B480000}"/>
    <cellStyle name="Normal 2 7 3 5" xfId="18539" xr:uid="{00000000-0005-0000-0000-00006C480000}"/>
    <cellStyle name="Normal 2 7 3 5 2" xfId="18540" xr:uid="{00000000-0005-0000-0000-00006D480000}"/>
    <cellStyle name="Normal 2 7 3 6" xfId="18541" xr:uid="{00000000-0005-0000-0000-00006E480000}"/>
    <cellStyle name="Normal 2 7 3 6 2" xfId="18542" xr:uid="{00000000-0005-0000-0000-00006F480000}"/>
    <cellStyle name="Normal 2 7 3 7" xfId="18543" xr:uid="{00000000-0005-0000-0000-000070480000}"/>
    <cellStyle name="Normal 2 7 4" xfId="18544" xr:uid="{00000000-0005-0000-0000-000071480000}"/>
    <cellStyle name="Normal 2 7 4 2" xfId="18545" xr:uid="{00000000-0005-0000-0000-000072480000}"/>
    <cellStyle name="Normal 2 7 4 2 2" xfId="18546" xr:uid="{00000000-0005-0000-0000-000073480000}"/>
    <cellStyle name="Normal 2 7 4 3" xfId="18547" xr:uid="{00000000-0005-0000-0000-000074480000}"/>
    <cellStyle name="Normal 2 7 5" xfId="18548" xr:uid="{00000000-0005-0000-0000-000075480000}"/>
    <cellStyle name="Normal 2 7 5 2" xfId="18549" xr:uid="{00000000-0005-0000-0000-000076480000}"/>
    <cellStyle name="Normal 2 7 5 2 2" xfId="18550" xr:uid="{00000000-0005-0000-0000-000077480000}"/>
    <cellStyle name="Normal 2 7 5 3" xfId="18551" xr:uid="{00000000-0005-0000-0000-000078480000}"/>
    <cellStyle name="Normal 2 7 6" xfId="18552" xr:uid="{00000000-0005-0000-0000-000079480000}"/>
    <cellStyle name="Normal 2 7 6 2" xfId="18553" xr:uid="{00000000-0005-0000-0000-00007A480000}"/>
    <cellStyle name="Normal 2 7 6 2 2" xfId="18554" xr:uid="{00000000-0005-0000-0000-00007B480000}"/>
    <cellStyle name="Normal 2 7 6 3" xfId="18555" xr:uid="{00000000-0005-0000-0000-00007C480000}"/>
    <cellStyle name="Normal 2 7 7" xfId="18556" xr:uid="{00000000-0005-0000-0000-00007D480000}"/>
    <cellStyle name="Normal 2 7 7 2" xfId="18557" xr:uid="{00000000-0005-0000-0000-00007E480000}"/>
    <cellStyle name="Normal 2 7 8" xfId="18558" xr:uid="{00000000-0005-0000-0000-00007F480000}"/>
    <cellStyle name="Normal 2 7 8 2" xfId="18559" xr:uid="{00000000-0005-0000-0000-000080480000}"/>
    <cellStyle name="Normal 2 7 9" xfId="18560" xr:uid="{00000000-0005-0000-0000-000081480000}"/>
    <cellStyle name="Normal 2 8" xfId="18561" xr:uid="{00000000-0005-0000-0000-000082480000}"/>
    <cellStyle name="Normal 2 8 2" xfId="18562" xr:uid="{00000000-0005-0000-0000-000083480000}"/>
    <cellStyle name="Normal 2 8 2 2" xfId="18563" xr:uid="{00000000-0005-0000-0000-000084480000}"/>
    <cellStyle name="Normal 2 8 2 2 2" xfId="18564" xr:uid="{00000000-0005-0000-0000-000085480000}"/>
    <cellStyle name="Normal 2 8 2 2 2 2" xfId="18565" xr:uid="{00000000-0005-0000-0000-000086480000}"/>
    <cellStyle name="Normal 2 8 2 2 3" xfId="18566" xr:uid="{00000000-0005-0000-0000-000087480000}"/>
    <cellStyle name="Normal 2 8 2 3" xfId="18567" xr:uid="{00000000-0005-0000-0000-000088480000}"/>
    <cellStyle name="Normal 2 8 2 3 2" xfId="18568" xr:uid="{00000000-0005-0000-0000-000089480000}"/>
    <cellStyle name="Normal 2 8 2 3 2 2" xfId="18569" xr:uid="{00000000-0005-0000-0000-00008A480000}"/>
    <cellStyle name="Normal 2 8 2 3 3" xfId="18570" xr:uid="{00000000-0005-0000-0000-00008B480000}"/>
    <cellStyle name="Normal 2 8 2 4" xfId="18571" xr:uid="{00000000-0005-0000-0000-00008C480000}"/>
    <cellStyle name="Normal 2 8 2 4 2" xfId="18572" xr:uid="{00000000-0005-0000-0000-00008D480000}"/>
    <cellStyle name="Normal 2 8 2 4 2 2" xfId="18573" xr:uid="{00000000-0005-0000-0000-00008E480000}"/>
    <cellStyle name="Normal 2 8 2 4 3" xfId="18574" xr:uid="{00000000-0005-0000-0000-00008F480000}"/>
    <cellStyle name="Normal 2 8 2 5" xfId="18575" xr:uid="{00000000-0005-0000-0000-000090480000}"/>
    <cellStyle name="Normal 2 8 2 5 2" xfId="18576" xr:uid="{00000000-0005-0000-0000-000091480000}"/>
    <cellStyle name="Normal 2 8 2 6" xfId="18577" xr:uid="{00000000-0005-0000-0000-000092480000}"/>
    <cellStyle name="Normal 2 8 2 6 2" xfId="18578" xr:uid="{00000000-0005-0000-0000-000093480000}"/>
    <cellStyle name="Normal 2 8 2 7" xfId="18579" xr:uid="{00000000-0005-0000-0000-000094480000}"/>
    <cellStyle name="Normal 2 8 3" xfId="18580" xr:uid="{00000000-0005-0000-0000-000095480000}"/>
    <cellStyle name="Normal 2 8 3 2" xfId="18581" xr:uid="{00000000-0005-0000-0000-000096480000}"/>
    <cellStyle name="Normal 2 8 3 2 2" xfId="18582" xr:uid="{00000000-0005-0000-0000-000097480000}"/>
    <cellStyle name="Normal 2 8 3 2 2 2" xfId="18583" xr:uid="{00000000-0005-0000-0000-000098480000}"/>
    <cellStyle name="Normal 2 8 3 2 3" xfId="18584" xr:uid="{00000000-0005-0000-0000-000099480000}"/>
    <cellStyle name="Normal 2 8 3 3" xfId="18585" xr:uid="{00000000-0005-0000-0000-00009A480000}"/>
    <cellStyle name="Normal 2 8 3 3 2" xfId="18586" xr:uid="{00000000-0005-0000-0000-00009B480000}"/>
    <cellStyle name="Normal 2 8 3 3 2 2" xfId="18587" xr:uid="{00000000-0005-0000-0000-00009C480000}"/>
    <cellStyle name="Normal 2 8 3 3 3" xfId="18588" xr:uid="{00000000-0005-0000-0000-00009D480000}"/>
    <cellStyle name="Normal 2 8 3 4" xfId="18589" xr:uid="{00000000-0005-0000-0000-00009E480000}"/>
    <cellStyle name="Normal 2 8 3 4 2" xfId="18590" xr:uid="{00000000-0005-0000-0000-00009F480000}"/>
    <cellStyle name="Normal 2 8 3 4 2 2" xfId="18591" xr:uid="{00000000-0005-0000-0000-0000A0480000}"/>
    <cellStyle name="Normal 2 8 3 4 3" xfId="18592" xr:uid="{00000000-0005-0000-0000-0000A1480000}"/>
    <cellStyle name="Normal 2 8 3 5" xfId="18593" xr:uid="{00000000-0005-0000-0000-0000A2480000}"/>
    <cellStyle name="Normal 2 8 3 5 2" xfId="18594" xr:uid="{00000000-0005-0000-0000-0000A3480000}"/>
    <cellStyle name="Normal 2 8 3 6" xfId="18595" xr:uid="{00000000-0005-0000-0000-0000A4480000}"/>
    <cellStyle name="Normal 2 8 3 6 2" xfId="18596" xr:uid="{00000000-0005-0000-0000-0000A5480000}"/>
    <cellStyle name="Normal 2 8 3 7" xfId="18597" xr:uid="{00000000-0005-0000-0000-0000A6480000}"/>
    <cellStyle name="Normal 2 8 4" xfId="18598" xr:uid="{00000000-0005-0000-0000-0000A7480000}"/>
    <cellStyle name="Normal 2 8 4 2" xfId="18599" xr:uid="{00000000-0005-0000-0000-0000A8480000}"/>
    <cellStyle name="Normal 2 8 4 2 2" xfId="18600" xr:uid="{00000000-0005-0000-0000-0000A9480000}"/>
    <cellStyle name="Normal 2 8 4 3" xfId="18601" xr:uid="{00000000-0005-0000-0000-0000AA480000}"/>
    <cellStyle name="Normal 2 8 5" xfId="18602" xr:uid="{00000000-0005-0000-0000-0000AB480000}"/>
    <cellStyle name="Normal 2 8 5 2" xfId="18603" xr:uid="{00000000-0005-0000-0000-0000AC480000}"/>
    <cellStyle name="Normal 2 8 5 2 2" xfId="18604" xr:uid="{00000000-0005-0000-0000-0000AD480000}"/>
    <cellStyle name="Normal 2 8 5 3" xfId="18605" xr:uid="{00000000-0005-0000-0000-0000AE480000}"/>
    <cellStyle name="Normal 2 8 6" xfId="18606" xr:uid="{00000000-0005-0000-0000-0000AF480000}"/>
    <cellStyle name="Normal 2 8 6 2" xfId="18607" xr:uid="{00000000-0005-0000-0000-0000B0480000}"/>
    <cellStyle name="Normal 2 8 6 2 2" xfId="18608" xr:uid="{00000000-0005-0000-0000-0000B1480000}"/>
    <cellStyle name="Normal 2 8 6 3" xfId="18609" xr:uid="{00000000-0005-0000-0000-0000B2480000}"/>
    <cellStyle name="Normal 2 8 7" xfId="18610" xr:uid="{00000000-0005-0000-0000-0000B3480000}"/>
    <cellStyle name="Normal 2 8 7 2" xfId="18611" xr:uid="{00000000-0005-0000-0000-0000B4480000}"/>
    <cellStyle name="Normal 2 8 8" xfId="18612" xr:uid="{00000000-0005-0000-0000-0000B5480000}"/>
    <cellStyle name="Normal 2 8 8 2" xfId="18613" xr:uid="{00000000-0005-0000-0000-0000B6480000}"/>
    <cellStyle name="Normal 2 8 9" xfId="18614" xr:uid="{00000000-0005-0000-0000-0000B7480000}"/>
    <cellStyle name="Normal 2 9" xfId="18615" xr:uid="{00000000-0005-0000-0000-0000B8480000}"/>
    <cellStyle name="Normal 2 9 2" xfId="18616" xr:uid="{00000000-0005-0000-0000-0000B9480000}"/>
    <cellStyle name="Normal 2 9 2 2" xfId="18617" xr:uid="{00000000-0005-0000-0000-0000BA480000}"/>
    <cellStyle name="Normal 2 9 2 2 2" xfId="18618" xr:uid="{00000000-0005-0000-0000-0000BB480000}"/>
    <cellStyle name="Normal 2 9 2 2 2 2" xfId="18619" xr:uid="{00000000-0005-0000-0000-0000BC480000}"/>
    <cellStyle name="Normal 2 9 2 2 3" xfId="18620" xr:uid="{00000000-0005-0000-0000-0000BD480000}"/>
    <cellStyle name="Normal 2 9 2 3" xfId="18621" xr:uid="{00000000-0005-0000-0000-0000BE480000}"/>
    <cellStyle name="Normal 2 9 2 3 2" xfId="18622" xr:uid="{00000000-0005-0000-0000-0000BF480000}"/>
    <cellStyle name="Normal 2 9 2 3 2 2" xfId="18623" xr:uid="{00000000-0005-0000-0000-0000C0480000}"/>
    <cellStyle name="Normal 2 9 2 3 3" xfId="18624" xr:uid="{00000000-0005-0000-0000-0000C1480000}"/>
    <cellStyle name="Normal 2 9 2 4" xfId="18625" xr:uid="{00000000-0005-0000-0000-0000C2480000}"/>
    <cellStyle name="Normal 2 9 2 4 2" xfId="18626" xr:uid="{00000000-0005-0000-0000-0000C3480000}"/>
    <cellStyle name="Normal 2 9 2 4 2 2" xfId="18627" xr:uid="{00000000-0005-0000-0000-0000C4480000}"/>
    <cellStyle name="Normal 2 9 2 4 3" xfId="18628" xr:uid="{00000000-0005-0000-0000-0000C5480000}"/>
    <cellStyle name="Normal 2 9 2 5" xfId="18629" xr:uid="{00000000-0005-0000-0000-0000C6480000}"/>
    <cellStyle name="Normal 2 9 2 5 2" xfId="18630" xr:uid="{00000000-0005-0000-0000-0000C7480000}"/>
    <cellStyle name="Normal 2 9 2 6" xfId="18631" xr:uid="{00000000-0005-0000-0000-0000C8480000}"/>
    <cellStyle name="Normal 2 9 2 6 2" xfId="18632" xr:uid="{00000000-0005-0000-0000-0000C9480000}"/>
    <cellStyle name="Normal 2 9 2 7" xfId="18633" xr:uid="{00000000-0005-0000-0000-0000CA480000}"/>
    <cellStyle name="Normal 2 9 3" xfId="18634" xr:uid="{00000000-0005-0000-0000-0000CB480000}"/>
    <cellStyle name="Normal 2 9 3 2" xfId="18635" xr:uid="{00000000-0005-0000-0000-0000CC480000}"/>
    <cellStyle name="Normal 2 9 3 2 2" xfId="18636" xr:uid="{00000000-0005-0000-0000-0000CD480000}"/>
    <cellStyle name="Normal 2 9 3 3" xfId="18637" xr:uid="{00000000-0005-0000-0000-0000CE480000}"/>
    <cellStyle name="Normal 2 9 4" xfId="18638" xr:uid="{00000000-0005-0000-0000-0000CF480000}"/>
    <cellStyle name="Normal 2 9 4 2" xfId="18639" xr:uid="{00000000-0005-0000-0000-0000D0480000}"/>
    <cellStyle name="Normal 2 9 4 2 2" xfId="18640" xr:uid="{00000000-0005-0000-0000-0000D1480000}"/>
    <cellStyle name="Normal 2 9 4 3" xfId="18641" xr:uid="{00000000-0005-0000-0000-0000D2480000}"/>
    <cellStyle name="Normal 2 9 5" xfId="18642" xr:uid="{00000000-0005-0000-0000-0000D3480000}"/>
    <cellStyle name="Normal 2 9 5 2" xfId="18643" xr:uid="{00000000-0005-0000-0000-0000D4480000}"/>
    <cellStyle name="Normal 2 9 5 2 2" xfId="18644" xr:uid="{00000000-0005-0000-0000-0000D5480000}"/>
    <cellStyle name="Normal 2 9 5 3" xfId="18645" xr:uid="{00000000-0005-0000-0000-0000D6480000}"/>
    <cellStyle name="Normal 2 9 6" xfId="18646" xr:uid="{00000000-0005-0000-0000-0000D7480000}"/>
    <cellStyle name="Normal 2 9 6 2" xfId="18647" xr:uid="{00000000-0005-0000-0000-0000D8480000}"/>
    <cellStyle name="Normal 2 9 7" xfId="18648" xr:uid="{00000000-0005-0000-0000-0000D9480000}"/>
    <cellStyle name="Normal 2 9 7 2" xfId="18649" xr:uid="{00000000-0005-0000-0000-0000DA480000}"/>
    <cellStyle name="Normal 2 9 8" xfId="18650" xr:uid="{00000000-0005-0000-0000-0000DB480000}"/>
    <cellStyle name="Normal 2_Confidential Information" xfId="18651" xr:uid="{00000000-0005-0000-0000-0000DC480000}"/>
    <cellStyle name="Normal 20" xfId="18652" xr:uid="{00000000-0005-0000-0000-0000DD480000}"/>
    <cellStyle name="Normal 20 10" xfId="18653" xr:uid="{00000000-0005-0000-0000-0000DE480000}"/>
    <cellStyle name="Normal 20 10 2" xfId="18654" xr:uid="{00000000-0005-0000-0000-0000DF480000}"/>
    <cellStyle name="Normal 20 10 2 2" xfId="18655" xr:uid="{00000000-0005-0000-0000-0000E0480000}"/>
    <cellStyle name="Normal 20 10 3" xfId="18656" xr:uid="{00000000-0005-0000-0000-0000E1480000}"/>
    <cellStyle name="Normal 20 11" xfId="18657" xr:uid="{00000000-0005-0000-0000-0000E2480000}"/>
    <cellStyle name="Normal 20 11 2" xfId="18658" xr:uid="{00000000-0005-0000-0000-0000E3480000}"/>
    <cellStyle name="Normal 20 11 2 2" xfId="18659" xr:uid="{00000000-0005-0000-0000-0000E4480000}"/>
    <cellStyle name="Normal 20 11 3" xfId="18660" xr:uid="{00000000-0005-0000-0000-0000E5480000}"/>
    <cellStyle name="Normal 20 12" xfId="18661" xr:uid="{00000000-0005-0000-0000-0000E6480000}"/>
    <cellStyle name="Normal 20 12 2" xfId="18662" xr:uid="{00000000-0005-0000-0000-0000E7480000}"/>
    <cellStyle name="Normal 20 12 2 2" xfId="18663" xr:uid="{00000000-0005-0000-0000-0000E8480000}"/>
    <cellStyle name="Normal 20 12 3" xfId="18664" xr:uid="{00000000-0005-0000-0000-0000E9480000}"/>
    <cellStyle name="Normal 20 13" xfId="18665" xr:uid="{00000000-0005-0000-0000-0000EA480000}"/>
    <cellStyle name="Normal 20 13 2" xfId="18666" xr:uid="{00000000-0005-0000-0000-0000EB480000}"/>
    <cellStyle name="Normal 20 14" xfId="18667" xr:uid="{00000000-0005-0000-0000-0000EC480000}"/>
    <cellStyle name="Normal 20 14 2" xfId="18668" xr:uid="{00000000-0005-0000-0000-0000ED480000}"/>
    <cellStyle name="Normal 20 15" xfId="18669" xr:uid="{00000000-0005-0000-0000-0000EE480000}"/>
    <cellStyle name="Normal 20 2" xfId="18670" xr:uid="{00000000-0005-0000-0000-0000EF480000}"/>
    <cellStyle name="Normal 20 2 10" xfId="18671" xr:uid="{00000000-0005-0000-0000-0000F0480000}"/>
    <cellStyle name="Normal 20 2 10 2" xfId="18672" xr:uid="{00000000-0005-0000-0000-0000F1480000}"/>
    <cellStyle name="Normal 20 2 10 2 2" xfId="18673" xr:uid="{00000000-0005-0000-0000-0000F2480000}"/>
    <cellStyle name="Normal 20 2 10 3" xfId="18674" xr:uid="{00000000-0005-0000-0000-0000F3480000}"/>
    <cellStyle name="Normal 20 2 11" xfId="18675" xr:uid="{00000000-0005-0000-0000-0000F4480000}"/>
    <cellStyle name="Normal 20 2 11 2" xfId="18676" xr:uid="{00000000-0005-0000-0000-0000F5480000}"/>
    <cellStyle name="Normal 20 2 12" xfId="18677" xr:uid="{00000000-0005-0000-0000-0000F6480000}"/>
    <cellStyle name="Normal 20 2 12 2" xfId="18678" xr:uid="{00000000-0005-0000-0000-0000F7480000}"/>
    <cellStyle name="Normal 20 2 13" xfId="18679" xr:uid="{00000000-0005-0000-0000-0000F8480000}"/>
    <cellStyle name="Normal 20 2 2" xfId="18680" xr:uid="{00000000-0005-0000-0000-0000F9480000}"/>
    <cellStyle name="Normal 20 2 2 10" xfId="18681" xr:uid="{00000000-0005-0000-0000-0000FA480000}"/>
    <cellStyle name="Normal 20 2 2 10 2" xfId="18682" xr:uid="{00000000-0005-0000-0000-0000FB480000}"/>
    <cellStyle name="Normal 20 2 2 11" xfId="18683" xr:uid="{00000000-0005-0000-0000-0000FC480000}"/>
    <cellStyle name="Normal 20 2 2 2" xfId="18684" xr:uid="{00000000-0005-0000-0000-0000FD480000}"/>
    <cellStyle name="Normal 20 2 2 2 2" xfId="18685" xr:uid="{00000000-0005-0000-0000-0000FE480000}"/>
    <cellStyle name="Normal 20 2 2 2 2 2" xfId="18686" xr:uid="{00000000-0005-0000-0000-0000FF480000}"/>
    <cellStyle name="Normal 20 2 2 2 2 2 2" xfId="18687" xr:uid="{00000000-0005-0000-0000-000000490000}"/>
    <cellStyle name="Normal 20 2 2 2 2 2 2 2" xfId="18688" xr:uid="{00000000-0005-0000-0000-000001490000}"/>
    <cellStyle name="Normal 20 2 2 2 2 2 3" xfId="18689" xr:uid="{00000000-0005-0000-0000-000002490000}"/>
    <cellStyle name="Normal 20 2 2 2 2 3" xfId="18690" xr:uid="{00000000-0005-0000-0000-000003490000}"/>
    <cellStyle name="Normal 20 2 2 2 2 3 2" xfId="18691" xr:uid="{00000000-0005-0000-0000-000004490000}"/>
    <cellStyle name="Normal 20 2 2 2 2 3 2 2" xfId="18692" xr:uid="{00000000-0005-0000-0000-000005490000}"/>
    <cellStyle name="Normal 20 2 2 2 2 3 3" xfId="18693" xr:uid="{00000000-0005-0000-0000-000006490000}"/>
    <cellStyle name="Normal 20 2 2 2 2 4" xfId="18694" xr:uid="{00000000-0005-0000-0000-000007490000}"/>
    <cellStyle name="Normal 20 2 2 2 2 4 2" xfId="18695" xr:uid="{00000000-0005-0000-0000-000008490000}"/>
    <cellStyle name="Normal 20 2 2 2 2 4 2 2" xfId="18696" xr:uid="{00000000-0005-0000-0000-000009490000}"/>
    <cellStyle name="Normal 20 2 2 2 2 4 3" xfId="18697" xr:uid="{00000000-0005-0000-0000-00000A490000}"/>
    <cellStyle name="Normal 20 2 2 2 2 5" xfId="18698" xr:uid="{00000000-0005-0000-0000-00000B490000}"/>
    <cellStyle name="Normal 20 2 2 2 2 5 2" xfId="18699" xr:uid="{00000000-0005-0000-0000-00000C490000}"/>
    <cellStyle name="Normal 20 2 2 2 2 6" xfId="18700" xr:uid="{00000000-0005-0000-0000-00000D490000}"/>
    <cellStyle name="Normal 20 2 2 2 2 6 2" xfId="18701" xr:uid="{00000000-0005-0000-0000-00000E490000}"/>
    <cellStyle name="Normal 20 2 2 2 2 7" xfId="18702" xr:uid="{00000000-0005-0000-0000-00000F490000}"/>
    <cellStyle name="Normal 20 2 2 2 3" xfId="18703" xr:uid="{00000000-0005-0000-0000-000010490000}"/>
    <cellStyle name="Normal 20 2 2 2 3 2" xfId="18704" xr:uid="{00000000-0005-0000-0000-000011490000}"/>
    <cellStyle name="Normal 20 2 2 2 3 2 2" xfId="18705" xr:uid="{00000000-0005-0000-0000-000012490000}"/>
    <cellStyle name="Normal 20 2 2 2 3 2 2 2" xfId="18706" xr:uid="{00000000-0005-0000-0000-000013490000}"/>
    <cellStyle name="Normal 20 2 2 2 3 2 3" xfId="18707" xr:uid="{00000000-0005-0000-0000-000014490000}"/>
    <cellStyle name="Normal 20 2 2 2 3 3" xfId="18708" xr:uid="{00000000-0005-0000-0000-000015490000}"/>
    <cellStyle name="Normal 20 2 2 2 3 3 2" xfId="18709" xr:uid="{00000000-0005-0000-0000-000016490000}"/>
    <cellStyle name="Normal 20 2 2 2 3 3 2 2" xfId="18710" xr:uid="{00000000-0005-0000-0000-000017490000}"/>
    <cellStyle name="Normal 20 2 2 2 3 3 3" xfId="18711" xr:uid="{00000000-0005-0000-0000-000018490000}"/>
    <cellStyle name="Normal 20 2 2 2 3 4" xfId="18712" xr:uid="{00000000-0005-0000-0000-000019490000}"/>
    <cellStyle name="Normal 20 2 2 2 3 4 2" xfId="18713" xr:uid="{00000000-0005-0000-0000-00001A490000}"/>
    <cellStyle name="Normal 20 2 2 2 3 4 2 2" xfId="18714" xr:uid="{00000000-0005-0000-0000-00001B490000}"/>
    <cellStyle name="Normal 20 2 2 2 3 4 3" xfId="18715" xr:uid="{00000000-0005-0000-0000-00001C490000}"/>
    <cellStyle name="Normal 20 2 2 2 3 5" xfId="18716" xr:uid="{00000000-0005-0000-0000-00001D490000}"/>
    <cellStyle name="Normal 20 2 2 2 3 5 2" xfId="18717" xr:uid="{00000000-0005-0000-0000-00001E490000}"/>
    <cellStyle name="Normal 20 2 2 2 3 6" xfId="18718" xr:uid="{00000000-0005-0000-0000-00001F490000}"/>
    <cellStyle name="Normal 20 2 2 2 3 6 2" xfId="18719" xr:uid="{00000000-0005-0000-0000-000020490000}"/>
    <cellStyle name="Normal 20 2 2 2 3 7" xfId="18720" xr:uid="{00000000-0005-0000-0000-000021490000}"/>
    <cellStyle name="Normal 20 2 2 2 4" xfId="18721" xr:uid="{00000000-0005-0000-0000-000022490000}"/>
    <cellStyle name="Normal 20 2 2 2 4 2" xfId="18722" xr:uid="{00000000-0005-0000-0000-000023490000}"/>
    <cellStyle name="Normal 20 2 2 2 4 2 2" xfId="18723" xr:uid="{00000000-0005-0000-0000-000024490000}"/>
    <cellStyle name="Normal 20 2 2 2 4 3" xfId="18724" xr:uid="{00000000-0005-0000-0000-000025490000}"/>
    <cellStyle name="Normal 20 2 2 2 5" xfId="18725" xr:uid="{00000000-0005-0000-0000-000026490000}"/>
    <cellStyle name="Normal 20 2 2 2 5 2" xfId="18726" xr:uid="{00000000-0005-0000-0000-000027490000}"/>
    <cellStyle name="Normal 20 2 2 2 5 2 2" xfId="18727" xr:uid="{00000000-0005-0000-0000-000028490000}"/>
    <cellStyle name="Normal 20 2 2 2 5 3" xfId="18728" xr:uid="{00000000-0005-0000-0000-000029490000}"/>
    <cellStyle name="Normal 20 2 2 2 6" xfId="18729" xr:uid="{00000000-0005-0000-0000-00002A490000}"/>
    <cellStyle name="Normal 20 2 2 2 6 2" xfId="18730" xr:uid="{00000000-0005-0000-0000-00002B490000}"/>
    <cellStyle name="Normal 20 2 2 2 6 2 2" xfId="18731" xr:uid="{00000000-0005-0000-0000-00002C490000}"/>
    <cellStyle name="Normal 20 2 2 2 6 3" xfId="18732" xr:uid="{00000000-0005-0000-0000-00002D490000}"/>
    <cellStyle name="Normal 20 2 2 2 7" xfId="18733" xr:uid="{00000000-0005-0000-0000-00002E490000}"/>
    <cellStyle name="Normal 20 2 2 2 7 2" xfId="18734" xr:uid="{00000000-0005-0000-0000-00002F490000}"/>
    <cellStyle name="Normal 20 2 2 2 8" xfId="18735" xr:uid="{00000000-0005-0000-0000-000030490000}"/>
    <cellStyle name="Normal 20 2 2 2 8 2" xfId="18736" xr:uid="{00000000-0005-0000-0000-000031490000}"/>
    <cellStyle name="Normal 20 2 2 2 9" xfId="18737" xr:uid="{00000000-0005-0000-0000-000032490000}"/>
    <cellStyle name="Normal 20 2 2 3" xfId="18738" xr:uid="{00000000-0005-0000-0000-000033490000}"/>
    <cellStyle name="Normal 20 2 2 3 2" xfId="18739" xr:uid="{00000000-0005-0000-0000-000034490000}"/>
    <cellStyle name="Normal 20 2 2 3 2 2" xfId="18740" xr:uid="{00000000-0005-0000-0000-000035490000}"/>
    <cellStyle name="Normal 20 2 2 3 2 2 2" xfId="18741" xr:uid="{00000000-0005-0000-0000-000036490000}"/>
    <cellStyle name="Normal 20 2 2 3 2 2 2 2" xfId="18742" xr:uid="{00000000-0005-0000-0000-000037490000}"/>
    <cellStyle name="Normal 20 2 2 3 2 2 3" xfId="18743" xr:uid="{00000000-0005-0000-0000-000038490000}"/>
    <cellStyle name="Normal 20 2 2 3 2 3" xfId="18744" xr:uid="{00000000-0005-0000-0000-000039490000}"/>
    <cellStyle name="Normal 20 2 2 3 2 3 2" xfId="18745" xr:uid="{00000000-0005-0000-0000-00003A490000}"/>
    <cellStyle name="Normal 20 2 2 3 2 3 2 2" xfId="18746" xr:uid="{00000000-0005-0000-0000-00003B490000}"/>
    <cellStyle name="Normal 20 2 2 3 2 3 3" xfId="18747" xr:uid="{00000000-0005-0000-0000-00003C490000}"/>
    <cellStyle name="Normal 20 2 2 3 2 4" xfId="18748" xr:uid="{00000000-0005-0000-0000-00003D490000}"/>
    <cellStyle name="Normal 20 2 2 3 2 4 2" xfId="18749" xr:uid="{00000000-0005-0000-0000-00003E490000}"/>
    <cellStyle name="Normal 20 2 2 3 2 4 2 2" xfId="18750" xr:uid="{00000000-0005-0000-0000-00003F490000}"/>
    <cellStyle name="Normal 20 2 2 3 2 4 3" xfId="18751" xr:uid="{00000000-0005-0000-0000-000040490000}"/>
    <cellStyle name="Normal 20 2 2 3 2 5" xfId="18752" xr:uid="{00000000-0005-0000-0000-000041490000}"/>
    <cellStyle name="Normal 20 2 2 3 2 5 2" xfId="18753" xr:uid="{00000000-0005-0000-0000-000042490000}"/>
    <cellStyle name="Normal 20 2 2 3 2 6" xfId="18754" xr:uid="{00000000-0005-0000-0000-000043490000}"/>
    <cellStyle name="Normal 20 2 2 3 2 6 2" xfId="18755" xr:uid="{00000000-0005-0000-0000-000044490000}"/>
    <cellStyle name="Normal 20 2 2 3 2 7" xfId="18756" xr:uid="{00000000-0005-0000-0000-000045490000}"/>
    <cellStyle name="Normal 20 2 2 3 3" xfId="18757" xr:uid="{00000000-0005-0000-0000-000046490000}"/>
    <cellStyle name="Normal 20 2 2 3 3 2" xfId="18758" xr:uid="{00000000-0005-0000-0000-000047490000}"/>
    <cellStyle name="Normal 20 2 2 3 3 2 2" xfId="18759" xr:uid="{00000000-0005-0000-0000-000048490000}"/>
    <cellStyle name="Normal 20 2 2 3 3 3" xfId="18760" xr:uid="{00000000-0005-0000-0000-000049490000}"/>
    <cellStyle name="Normal 20 2 2 3 4" xfId="18761" xr:uid="{00000000-0005-0000-0000-00004A490000}"/>
    <cellStyle name="Normal 20 2 2 3 4 2" xfId="18762" xr:uid="{00000000-0005-0000-0000-00004B490000}"/>
    <cellStyle name="Normal 20 2 2 3 4 2 2" xfId="18763" xr:uid="{00000000-0005-0000-0000-00004C490000}"/>
    <cellStyle name="Normal 20 2 2 3 4 3" xfId="18764" xr:uid="{00000000-0005-0000-0000-00004D490000}"/>
    <cellStyle name="Normal 20 2 2 3 5" xfId="18765" xr:uid="{00000000-0005-0000-0000-00004E490000}"/>
    <cellStyle name="Normal 20 2 2 3 5 2" xfId="18766" xr:uid="{00000000-0005-0000-0000-00004F490000}"/>
    <cellStyle name="Normal 20 2 2 3 5 2 2" xfId="18767" xr:uid="{00000000-0005-0000-0000-000050490000}"/>
    <cellStyle name="Normal 20 2 2 3 5 3" xfId="18768" xr:uid="{00000000-0005-0000-0000-000051490000}"/>
    <cellStyle name="Normal 20 2 2 3 6" xfId="18769" xr:uid="{00000000-0005-0000-0000-000052490000}"/>
    <cellStyle name="Normal 20 2 2 3 6 2" xfId="18770" xr:uid="{00000000-0005-0000-0000-000053490000}"/>
    <cellStyle name="Normal 20 2 2 3 7" xfId="18771" xr:uid="{00000000-0005-0000-0000-000054490000}"/>
    <cellStyle name="Normal 20 2 2 3 7 2" xfId="18772" xr:uid="{00000000-0005-0000-0000-000055490000}"/>
    <cellStyle name="Normal 20 2 2 3 8" xfId="18773" xr:uid="{00000000-0005-0000-0000-000056490000}"/>
    <cellStyle name="Normal 20 2 2 4" xfId="18774" xr:uid="{00000000-0005-0000-0000-000057490000}"/>
    <cellStyle name="Normal 20 2 2 4 2" xfId="18775" xr:uid="{00000000-0005-0000-0000-000058490000}"/>
    <cellStyle name="Normal 20 2 2 4 2 2" xfId="18776" xr:uid="{00000000-0005-0000-0000-000059490000}"/>
    <cellStyle name="Normal 20 2 2 4 2 2 2" xfId="18777" xr:uid="{00000000-0005-0000-0000-00005A490000}"/>
    <cellStyle name="Normal 20 2 2 4 2 3" xfId="18778" xr:uid="{00000000-0005-0000-0000-00005B490000}"/>
    <cellStyle name="Normal 20 2 2 4 3" xfId="18779" xr:uid="{00000000-0005-0000-0000-00005C490000}"/>
    <cellStyle name="Normal 20 2 2 4 3 2" xfId="18780" xr:uid="{00000000-0005-0000-0000-00005D490000}"/>
    <cellStyle name="Normal 20 2 2 4 3 2 2" xfId="18781" xr:uid="{00000000-0005-0000-0000-00005E490000}"/>
    <cellStyle name="Normal 20 2 2 4 3 3" xfId="18782" xr:uid="{00000000-0005-0000-0000-00005F490000}"/>
    <cellStyle name="Normal 20 2 2 4 4" xfId="18783" xr:uid="{00000000-0005-0000-0000-000060490000}"/>
    <cellStyle name="Normal 20 2 2 4 4 2" xfId="18784" xr:uid="{00000000-0005-0000-0000-000061490000}"/>
    <cellStyle name="Normal 20 2 2 4 4 2 2" xfId="18785" xr:uid="{00000000-0005-0000-0000-000062490000}"/>
    <cellStyle name="Normal 20 2 2 4 4 3" xfId="18786" xr:uid="{00000000-0005-0000-0000-000063490000}"/>
    <cellStyle name="Normal 20 2 2 4 5" xfId="18787" xr:uid="{00000000-0005-0000-0000-000064490000}"/>
    <cellStyle name="Normal 20 2 2 4 5 2" xfId="18788" xr:uid="{00000000-0005-0000-0000-000065490000}"/>
    <cellStyle name="Normal 20 2 2 4 6" xfId="18789" xr:uid="{00000000-0005-0000-0000-000066490000}"/>
    <cellStyle name="Normal 20 2 2 4 6 2" xfId="18790" xr:uid="{00000000-0005-0000-0000-000067490000}"/>
    <cellStyle name="Normal 20 2 2 4 7" xfId="18791" xr:uid="{00000000-0005-0000-0000-000068490000}"/>
    <cellStyle name="Normal 20 2 2 5" xfId="18792" xr:uid="{00000000-0005-0000-0000-000069490000}"/>
    <cellStyle name="Normal 20 2 2 5 2" xfId="18793" xr:uid="{00000000-0005-0000-0000-00006A490000}"/>
    <cellStyle name="Normal 20 2 2 5 2 2" xfId="18794" xr:uid="{00000000-0005-0000-0000-00006B490000}"/>
    <cellStyle name="Normal 20 2 2 5 2 2 2" xfId="18795" xr:uid="{00000000-0005-0000-0000-00006C490000}"/>
    <cellStyle name="Normal 20 2 2 5 2 3" xfId="18796" xr:uid="{00000000-0005-0000-0000-00006D490000}"/>
    <cellStyle name="Normal 20 2 2 5 3" xfId="18797" xr:uid="{00000000-0005-0000-0000-00006E490000}"/>
    <cellStyle name="Normal 20 2 2 5 3 2" xfId="18798" xr:uid="{00000000-0005-0000-0000-00006F490000}"/>
    <cellStyle name="Normal 20 2 2 5 3 2 2" xfId="18799" xr:uid="{00000000-0005-0000-0000-000070490000}"/>
    <cellStyle name="Normal 20 2 2 5 3 3" xfId="18800" xr:uid="{00000000-0005-0000-0000-000071490000}"/>
    <cellStyle name="Normal 20 2 2 5 4" xfId="18801" xr:uid="{00000000-0005-0000-0000-000072490000}"/>
    <cellStyle name="Normal 20 2 2 5 4 2" xfId="18802" xr:uid="{00000000-0005-0000-0000-000073490000}"/>
    <cellStyle name="Normal 20 2 2 5 4 2 2" xfId="18803" xr:uid="{00000000-0005-0000-0000-000074490000}"/>
    <cellStyle name="Normal 20 2 2 5 4 3" xfId="18804" xr:uid="{00000000-0005-0000-0000-000075490000}"/>
    <cellStyle name="Normal 20 2 2 5 5" xfId="18805" xr:uid="{00000000-0005-0000-0000-000076490000}"/>
    <cellStyle name="Normal 20 2 2 5 5 2" xfId="18806" xr:uid="{00000000-0005-0000-0000-000077490000}"/>
    <cellStyle name="Normal 20 2 2 5 6" xfId="18807" xr:uid="{00000000-0005-0000-0000-000078490000}"/>
    <cellStyle name="Normal 20 2 2 5 6 2" xfId="18808" xr:uid="{00000000-0005-0000-0000-000079490000}"/>
    <cellStyle name="Normal 20 2 2 5 7" xfId="18809" xr:uid="{00000000-0005-0000-0000-00007A490000}"/>
    <cellStyle name="Normal 20 2 2 6" xfId="18810" xr:uid="{00000000-0005-0000-0000-00007B490000}"/>
    <cellStyle name="Normal 20 2 2 6 2" xfId="18811" xr:uid="{00000000-0005-0000-0000-00007C490000}"/>
    <cellStyle name="Normal 20 2 2 6 2 2" xfId="18812" xr:uid="{00000000-0005-0000-0000-00007D490000}"/>
    <cellStyle name="Normal 20 2 2 6 3" xfId="18813" xr:uid="{00000000-0005-0000-0000-00007E490000}"/>
    <cellStyle name="Normal 20 2 2 7" xfId="18814" xr:uid="{00000000-0005-0000-0000-00007F490000}"/>
    <cellStyle name="Normal 20 2 2 7 2" xfId="18815" xr:uid="{00000000-0005-0000-0000-000080490000}"/>
    <cellStyle name="Normal 20 2 2 7 2 2" xfId="18816" xr:uid="{00000000-0005-0000-0000-000081490000}"/>
    <cellStyle name="Normal 20 2 2 7 3" xfId="18817" xr:uid="{00000000-0005-0000-0000-000082490000}"/>
    <cellStyle name="Normal 20 2 2 8" xfId="18818" xr:uid="{00000000-0005-0000-0000-000083490000}"/>
    <cellStyle name="Normal 20 2 2 8 2" xfId="18819" xr:uid="{00000000-0005-0000-0000-000084490000}"/>
    <cellStyle name="Normal 20 2 2 8 2 2" xfId="18820" xr:uid="{00000000-0005-0000-0000-000085490000}"/>
    <cellStyle name="Normal 20 2 2 8 3" xfId="18821" xr:uid="{00000000-0005-0000-0000-000086490000}"/>
    <cellStyle name="Normal 20 2 2 9" xfId="18822" xr:uid="{00000000-0005-0000-0000-000087490000}"/>
    <cellStyle name="Normal 20 2 2 9 2" xfId="18823" xr:uid="{00000000-0005-0000-0000-000088490000}"/>
    <cellStyle name="Normal 20 2 3" xfId="18824" xr:uid="{00000000-0005-0000-0000-000089490000}"/>
    <cellStyle name="Normal 20 2 3 10" xfId="18825" xr:uid="{00000000-0005-0000-0000-00008A490000}"/>
    <cellStyle name="Normal 20 2 3 10 2" xfId="18826" xr:uid="{00000000-0005-0000-0000-00008B490000}"/>
    <cellStyle name="Normal 20 2 3 11" xfId="18827" xr:uid="{00000000-0005-0000-0000-00008C490000}"/>
    <cellStyle name="Normal 20 2 3 2" xfId="18828" xr:uid="{00000000-0005-0000-0000-00008D490000}"/>
    <cellStyle name="Normal 20 2 3 2 2" xfId="18829" xr:uid="{00000000-0005-0000-0000-00008E490000}"/>
    <cellStyle name="Normal 20 2 3 2 2 2" xfId="18830" xr:uid="{00000000-0005-0000-0000-00008F490000}"/>
    <cellStyle name="Normal 20 2 3 2 2 2 2" xfId="18831" xr:uid="{00000000-0005-0000-0000-000090490000}"/>
    <cellStyle name="Normal 20 2 3 2 2 2 2 2" xfId="18832" xr:uid="{00000000-0005-0000-0000-000091490000}"/>
    <cellStyle name="Normal 20 2 3 2 2 2 3" xfId="18833" xr:uid="{00000000-0005-0000-0000-000092490000}"/>
    <cellStyle name="Normal 20 2 3 2 2 3" xfId="18834" xr:uid="{00000000-0005-0000-0000-000093490000}"/>
    <cellStyle name="Normal 20 2 3 2 2 3 2" xfId="18835" xr:uid="{00000000-0005-0000-0000-000094490000}"/>
    <cellStyle name="Normal 20 2 3 2 2 3 2 2" xfId="18836" xr:uid="{00000000-0005-0000-0000-000095490000}"/>
    <cellStyle name="Normal 20 2 3 2 2 3 3" xfId="18837" xr:uid="{00000000-0005-0000-0000-000096490000}"/>
    <cellStyle name="Normal 20 2 3 2 2 4" xfId="18838" xr:uid="{00000000-0005-0000-0000-000097490000}"/>
    <cellStyle name="Normal 20 2 3 2 2 4 2" xfId="18839" xr:uid="{00000000-0005-0000-0000-000098490000}"/>
    <cellStyle name="Normal 20 2 3 2 2 4 2 2" xfId="18840" xr:uid="{00000000-0005-0000-0000-000099490000}"/>
    <cellStyle name="Normal 20 2 3 2 2 4 3" xfId="18841" xr:uid="{00000000-0005-0000-0000-00009A490000}"/>
    <cellStyle name="Normal 20 2 3 2 2 5" xfId="18842" xr:uid="{00000000-0005-0000-0000-00009B490000}"/>
    <cellStyle name="Normal 20 2 3 2 2 5 2" xfId="18843" xr:uid="{00000000-0005-0000-0000-00009C490000}"/>
    <cellStyle name="Normal 20 2 3 2 2 6" xfId="18844" xr:uid="{00000000-0005-0000-0000-00009D490000}"/>
    <cellStyle name="Normal 20 2 3 2 2 6 2" xfId="18845" xr:uid="{00000000-0005-0000-0000-00009E490000}"/>
    <cellStyle name="Normal 20 2 3 2 2 7" xfId="18846" xr:uid="{00000000-0005-0000-0000-00009F490000}"/>
    <cellStyle name="Normal 20 2 3 2 3" xfId="18847" xr:uid="{00000000-0005-0000-0000-0000A0490000}"/>
    <cellStyle name="Normal 20 2 3 2 3 2" xfId="18848" xr:uid="{00000000-0005-0000-0000-0000A1490000}"/>
    <cellStyle name="Normal 20 2 3 2 3 2 2" xfId="18849" xr:uid="{00000000-0005-0000-0000-0000A2490000}"/>
    <cellStyle name="Normal 20 2 3 2 3 2 2 2" xfId="18850" xr:uid="{00000000-0005-0000-0000-0000A3490000}"/>
    <cellStyle name="Normal 20 2 3 2 3 2 3" xfId="18851" xr:uid="{00000000-0005-0000-0000-0000A4490000}"/>
    <cellStyle name="Normal 20 2 3 2 3 3" xfId="18852" xr:uid="{00000000-0005-0000-0000-0000A5490000}"/>
    <cellStyle name="Normal 20 2 3 2 3 3 2" xfId="18853" xr:uid="{00000000-0005-0000-0000-0000A6490000}"/>
    <cellStyle name="Normal 20 2 3 2 3 3 2 2" xfId="18854" xr:uid="{00000000-0005-0000-0000-0000A7490000}"/>
    <cellStyle name="Normal 20 2 3 2 3 3 3" xfId="18855" xr:uid="{00000000-0005-0000-0000-0000A8490000}"/>
    <cellStyle name="Normal 20 2 3 2 3 4" xfId="18856" xr:uid="{00000000-0005-0000-0000-0000A9490000}"/>
    <cellStyle name="Normal 20 2 3 2 3 4 2" xfId="18857" xr:uid="{00000000-0005-0000-0000-0000AA490000}"/>
    <cellStyle name="Normal 20 2 3 2 3 4 2 2" xfId="18858" xr:uid="{00000000-0005-0000-0000-0000AB490000}"/>
    <cellStyle name="Normal 20 2 3 2 3 4 3" xfId="18859" xr:uid="{00000000-0005-0000-0000-0000AC490000}"/>
    <cellStyle name="Normal 20 2 3 2 3 5" xfId="18860" xr:uid="{00000000-0005-0000-0000-0000AD490000}"/>
    <cellStyle name="Normal 20 2 3 2 3 5 2" xfId="18861" xr:uid="{00000000-0005-0000-0000-0000AE490000}"/>
    <cellStyle name="Normal 20 2 3 2 3 6" xfId="18862" xr:uid="{00000000-0005-0000-0000-0000AF490000}"/>
    <cellStyle name="Normal 20 2 3 2 3 6 2" xfId="18863" xr:uid="{00000000-0005-0000-0000-0000B0490000}"/>
    <cellStyle name="Normal 20 2 3 2 3 7" xfId="18864" xr:uid="{00000000-0005-0000-0000-0000B1490000}"/>
    <cellStyle name="Normal 20 2 3 2 4" xfId="18865" xr:uid="{00000000-0005-0000-0000-0000B2490000}"/>
    <cellStyle name="Normal 20 2 3 2 4 2" xfId="18866" xr:uid="{00000000-0005-0000-0000-0000B3490000}"/>
    <cellStyle name="Normal 20 2 3 2 4 2 2" xfId="18867" xr:uid="{00000000-0005-0000-0000-0000B4490000}"/>
    <cellStyle name="Normal 20 2 3 2 4 3" xfId="18868" xr:uid="{00000000-0005-0000-0000-0000B5490000}"/>
    <cellStyle name="Normal 20 2 3 2 5" xfId="18869" xr:uid="{00000000-0005-0000-0000-0000B6490000}"/>
    <cellStyle name="Normal 20 2 3 2 5 2" xfId="18870" xr:uid="{00000000-0005-0000-0000-0000B7490000}"/>
    <cellStyle name="Normal 20 2 3 2 5 2 2" xfId="18871" xr:uid="{00000000-0005-0000-0000-0000B8490000}"/>
    <cellStyle name="Normal 20 2 3 2 5 3" xfId="18872" xr:uid="{00000000-0005-0000-0000-0000B9490000}"/>
    <cellStyle name="Normal 20 2 3 2 6" xfId="18873" xr:uid="{00000000-0005-0000-0000-0000BA490000}"/>
    <cellStyle name="Normal 20 2 3 2 6 2" xfId="18874" xr:uid="{00000000-0005-0000-0000-0000BB490000}"/>
    <cellStyle name="Normal 20 2 3 2 6 2 2" xfId="18875" xr:uid="{00000000-0005-0000-0000-0000BC490000}"/>
    <cellStyle name="Normal 20 2 3 2 6 3" xfId="18876" xr:uid="{00000000-0005-0000-0000-0000BD490000}"/>
    <cellStyle name="Normal 20 2 3 2 7" xfId="18877" xr:uid="{00000000-0005-0000-0000-0000BE490000}"/>
    <cellStyle name="Normal 20 2 3 2 7 2" xfId="18878" xr:uid="{00000000-0005-0000-0000-0000BF490000}"/>
    <cellStyle name="Normal 20 2 3 2 8" xfId="18879" xr:uid="{00000000-0005-0000-0000-0000C0490000}"/>
    <cellStyle name="Normal 20 2 3 2 8 2" xfId="18880" xr:uid="{00000000-0005-0000-0000-0000C1490000}"/>
    <cellStyle name="Normal 20 2 3 2 9" xfId="18881" xr:uid="{00000000-0005-0000-0000-0000C2490000}"/>
    <cellStyle name="Normal 20 2 3 3" xfId="18882" xr:uid="{00000000-0005-0000-0000-0000C3490000}"/>
    <cellStyle name="Normal 20 2 3 3 2" xfId="18883" xr:uid="{00000000-0005-0000-0000-0000C4490000}"/>
    <cellStyle name="Normal 20 2 3 3 2 2" xfId="18884" xr:uid="{00000000-0005-0000-0000-0000C5490000}"/>
    <cellStyle name="Normal 20 2 3 3 2 2 2" xfId="18885" xr:uid="{00000000-0005-0000-0000-0000C6490000}"/>
    <cellStyle name="Normal 20 2 3 3 2 2 2 2" xfId="18886" xr:uid="{00000000-0005-0000-0000-0000C7490000}"/>
    <cellStyle name="Normal 20 2 3 3 2 2 3" xfId="18887" xr:uid="{00000000-0005-0000-0000-0000C8490000}"/>
    <cellStyle name="Normal 20 2 3 3 2 3" xfId="18888" xr:uid="{00000000-0005-0000-0000-0000C9490000}"/>
    <cellStyle name="Normal 20 2 3 3 2 3 2" xfId="18889" xr:uid="{00000000-0005-0000-0000-0000CA490000}"/>
    <cellStyle name="Normal 20 2 3 3 2 3 2 2" xfId="18890" xr:uid="{00000000-0005-0000-0000-0000CB490000}"/>
    <cellStyle name="Normal 20 2 3 3 2 3 3" xfId="18891" xr:uid="{00000000-0005-0000-0000-0000CC490000}"/>
    <cellStyle name="Normal 20 2 3 3 2 4" xfId="18892" xr:uid="{00000000-0005-0000-0000-0000CD490000}"/>
    <cellStyle name="Normal 20 2 3 3 2 4 2" xfId="18893" xr:uid="{00000000-0005-0000-0000-0000CE490000}"/>
    <cellStyle name="Normal 20 2 3 3 2 4 2 2" xfId="18894" xr:uid="{00000000-0005-0000-0000-0000CF490000}"/>
    <cellStyle name="Normal 20 2 3 3 2 4 3" xfId="18895" xr:uid="{00000000-0005-0000-0000-0000D0490000}"/>
    <cellStyle name="Normal 20 2 3 3 2 5" xfId="18896" xr:uid="{00000000-0005-0000-0000-0000D1490000}"/>
    <cellStyle name="Normal 20 2 3 3 2 5 2" xfId="18897" xr:uid="{00000000-0005-0000-0000-0000D2490000}"/>
    <cellStyle name="Normal 20 2 3 3 2 6" xfId="18898" xr:uid="{00000000-0005-0000-0000-0000D3490000}"/>
    <cellStyle name="Normal 20 2 3 3 2 6 2" xfId="18899" xr:uid="{00000000-0005-0000-0000-0000D4490000}"/>
    <cellStyle name="Normal 20 2 3 3 2 7" xfId="18900" xr:uid="{00000000-0005-0000-0000-0000D5490000}"/>
    <cellStyle name="Normal 20 2 3 3 3" xfId="18901" xr:uid="{00000000-0005-0000-0000-0000D6490000}"/>
    <cellStyle name="Normal 20 2 3 3 3 2" xfId="18902" xr:uid="{00000000-0005-0000-0000-0000D7490000}"/>
    <cellStyle name="Normal 20 2 3 3 3 2 2" xfId="18903" xr:uid="{00000000-0005-0000-0000-0000D8490000}"/>
    <cellStyle name="Normal 20 2 3 3 3 3" xfId="18904" xr:uid="{00000000-0005-0000-0000-0000D9490000}"/>
    <cellStyle name="Normal 20 2 3 3 4" xfId="18905" xr:uid="{00000000-0005-0000-0000-0000DA490000}"/>
    <cellStyle name="Normal 20 2 3 3 4 2" xfId="18906" xr:uid="{00000000-0005-0000-0000-0000DB490000}"/>
    <cellStyle name="Normal 20 2 3 3 4 2 2" xfId="18907" xr:uid="{00000000-0005-0000-0000-0000DC490000}"/>
    <cellStyle name="Normal 20 2 3 3 4 3" xfId="18908" xr:uid="{00000000-0005-0000-0000-0000DD490000}"/>
    <cellStyle name="Normal 20 2 3 3 5" xfId="18909" xr:uid="{00000000-0005-0000-0000-0000DE490000}"/>
    <cellStyle name="Normal 20 2 3 3 5 2" xfId="18910" xr:uid="{00000000-0005-0000-0000-0000DF490000}"/>
    <cellStyle name="Normal 20 2 3 3 5 2 2" xfId="18911" xr:uid="{00000000-0005-0000-0000-0000E0490000}"/>
    <cellStyle name="Normal 20 2 3 3 5 3" xfId="18912" xr:uid="{00000000-0005-0000-0000-0000E1490000}"/>
    <cellStyle name="Normal 20 2 3 3 6" xfId="18913" xr:uid="{00000000-0005-0000-0000-0000E2490000}"/>
    <cellStyle name="Normal 20 2 3 3 6 2" xfId="18914" xr:uid="{00000000-0005-0000-0000-0000E3490000}"/>
    <cellStyle name="Normal 20 2 3 3 7" xfId="18915" xr:uid="{00000000-0005-0000-0000-0000E4490000}"/>
    <cellStyle name="Normal 20 2 3 3 7 2" xfId="18916" xr:uid="{00000000-0005-0000-0000-0000E5490000}"/>
    <cellStyle name="Normal 20 2 3 3 8" xfId="18917" xr:uid="{00000000-0005-0000-0000-0000E6490000}"/>
    <cellStyle name="Normal 20 2 3 4" xfId="18918" xr:uid="{00000000-0005-0000-0000-0000E7490000}"/>
    <cellStyle name="Normal 20 2 3 4 2" xfId="18919" xr:uid="{00000000-0005-0000-0000-0000E8490000}"/>
    <cellStyle name="Normal 20 2 3 4 2 2" xfId="18920" xr:uid="{00000000-0005-0000-0000-0000E9490000}"/>
    <cellStyle name="Normal 20 2 3 4 2 2 2" xfId="18921" xr:uid="{00000000-0005-0000-0000-0000EA490000}"/>
    <cellStyle name="Normal 20 2 3 4 2 3" xfId="18922" xr:uid="{00000000-0005-0000-0000-0000EB490000}"/>
    <cellStyle name="Normal 20 2 3 4 3" xfId="18923" xr:uid="{00000000-0005-0000-0000-0000EC490000}"/>
    <cellStyle name="Normal 20 2 3 4 3 2" xfId="18924" xr:uid="{00000000-0005-0000-0000-0000ED490000}"/>
    <cellStyle name="Normal 20 2 3 4 3 2 2" xfId="18925" xr:uid="{00000000-0005-0000-0000-0000EE490000}"/>
    <cellStyle name="Normal 20 2 3 4 3 3" xfId="18926" xr:uid="{00000000-0005-0000-0000-0000EF490000}"/>
    <cellStyle name="Normal 20 2 3 4 4" xfId="18927" xr:uid="{00000000-0005-0000-0000-0000F0490000}"/>
    <cellStyle name="Normal 20 2 3 4 4 2" xfId="18928" xr:uid="{00000000-0005-0000-0000-0000F1490000}"/>
    <cellStyle name="Normal 20 2 3 4 4 2 2" xfId="18929" xr:uid="{00000000-0005-0000-0000-0000F2490000}"/>
    <cellStyle name="Normal 20 2 3 4 4 3" xfId="18930" xr:uid="{00000000-0005-0000-0000-0000F3490000}"/>
    <cellStyle name="Normal 20 2 3 4 5" xfId="18931" xr:uid="{00000000-0005-0000-0000-0000F4490000}"/>
    <cellStyle name="Normal 20 2 3 4 5 2" xfId="18932" xr:uid="{00000000-0005-0000-0000-0000F5490000}"/>
    <cellStyle name="Normal 20 2 3 4 6" xfId="18933" xr:uid="{00000000-0005-0000-0000-0000F6490000}"/>
    <cellStyle name="Normal 20 2 3 4 6 2" xfId="18934" xr:uid="{00000000-0005-0000-0000-0000F7490000}"/>
    <cellStyle name="Normal 20 2 3 4 7" xfId="18935" xr:uid="{00000000-0005-0000-0000-0000F8490000}"/>
    <cellStyle name="Normal 20 2 3 5" xfId="18936" xr:uid="{00000000-0005-0000-0000-0000F9490000}"/>
    <cellStyle name="Normal 20 2 3 5 2" xfId="18937" xr:uid="{00000000-0005-0000-0000-0000FA490000}"/>
    <cellStyle name="Normal 20 2 3 5 2 2" xfId="18938" xr:uid="{00000000-0005-0000-0000-0000FB490000}"/>
    <cellStyle name="Normal 20 2 3 5 2 2 2" xfId="18939" xr:uid="{00000000-0005-0000-0000-0000FC490000}"/>
    <cellStyle name="Normal 20 2 3 5 2 3" xfId="18940" xr:uid="{00000000-0005-0000-0000-0000FD490000}"/>
    <cellStyle name="Normal 20 2 3 5 3" xfId="18941" xr:uid="{00000000-0005-0000-0000-0000FE490000}"/>
    <cellStyle name="Normal 20 2 3 5 3 2" xfId="18942" xr:uid="{00000000-0005-0000-0000-0000FF490000}"/>
    <cellStyle name="Normal 20 2 3 5 3 2 2" xfId="18943" xr:uid="{00000000-0005-0000-0000-0000004A0000}"/>
    <cellStyle name="Normal 20 2 3 5 3 3" xfId="18944" xr:uid="{00000000-0005-0000-0000-0000014A0000}"/>
    <cellStyle name="Normal 20 2 3 5 4" xfId="18945" xr:uid="{00000000-0005-0000-0000-0000024A0000}"/>
    <cellStyle name="Normal 20 2 3 5 4 2" xfId="18946" xr:uid="{00000000-0005-0000-0000-0000034A0000}"/>
    <cellStyle name="Normal 20 2 3 5 4 2 2" xfId="18947" xr:uid="{00000000-0005-0000-0000-0000044A0000}"/>
    <cellStyle name="Normal 20 2 3 5 4 3" xfId="18948" xr:uid="{00000000-0005-0000-0000-0000054A0000}"/>
    <cellStyle name="Normal 20 2 3 5 5" xfId="18949" xr:uid="{00000000-0005-0000-0000-0000064A0000}"/>
    <cellStyle name="Normal 20 2 3 5 5 2" xfId="18950" xr:uid="{00000000-0005-0000-0000-0000074A0000}"/>
    <cellStyle name="Normal 20 2 3 5 6" xfId="18951" xr:uid="{00000000-0005-0000-0000-0000084A0000}"/>
    <cellStyle name="Normal 20 2 3 5 6 2" xfId="18952" xr:uid="{00000000-0005-0000-0000-0000094A0000}"/>
    <cellStyle name="Normal 20 2 3 5 7" xfId="18953" xr:uid="{00000000-0005-0000-0000-00000A4A0000}"/>
    <cellStyle name="Normal 20 2 3 6" xfId="18954" xr:uid="{00000000-0005-0000-0000-00000B4A0000}"/>
    <cellStyle name="Normal 20 2 3 6 2" xfId="18955" xr:uid="{00000000-0005-0000-0000-00000C4A0000}"/>
    <cellStyle name="Normal 20 2 3 6 2 2" xfId="18956" xr:uid="{00000000-0005-0000-0000-00000D4A0000}"/>
    <cellStyle name="Normal 20 2 3 6 3" xfId="18957" xr:uid="{00000000-0005-0000-0000-00000E4A0000}"/>
    <cellStyle name="Normal 20 2 3 7" xfId="18958" xr:uid="{00000000-0005-0000-0000-00000F4A0000}"/>
    <cellStyle name="Normal 20 2 3 7 2" xfId="18959" xr:uid="{00000000-0005-0000-0000-0000104A0000}"/>
    <cellStyle name="Normal 20 2 3 7 2 2" xfId="18960" xr:uid="{00000000-0005-0000-0000-0000114A0000}"/>
    <cellStyle name="Normal 20 2 3 7 3" xfId="18961" xr:uid="{00000000-0005-0000-0000-0000124A0000}"/>
    <cellStyle name="Normal 20 2 3 8" xfId="18962" xr:uid="{00000000-0005-0000-0000-0000134A0000}"/>
    <cellStyle name="Normal 20 2 3 8 2" xfId="18963" xr:uid="{00000000-0005-0000-0000-0000144A0000}"/>
    <cellStyle name="Normal 20 2 3 8 2 2" xfId="18964" xr:uid="{00000000-0005-0000-0000-0000154A0000}"/>
    <cellStyle name="Normal 20 2 3 8 3" xfId="18965" xr:uid="{00000000-0005-0000-0000-0000164A0000}"/>
    <cellStyle name="Normal 20 2 3 9" xfId="18966" xr:uid="{00000000-0005-0000-0000-0000174A0000}"/>
    <cellStyle name="Normal 20 2 3 9 2" xfId="18967" xr:uid="{00000000-0005-0000-0000-0000184A0000}"/>
    <cellStyle name="Normal 20 2 4" xfId="18968" xr:uid="{00000000-0005-0000-0000-0000194A0000}"/>
    <cellStyle name="Normal 20 2 4 2" xfId="18969" xr:uid="{00000000-0005-0000-0000-00001A4A0000}"/>
    <cellStyle name="Normal 20 2 4 2 2" xfId="18970" xr:uid="{00000000-0005-0000-0000-00001B4A0000}"/>
    <cellStyle name="Normal 20 2 4 2 2 2" xfId="18971" xr:uid="{00000000-0005-0000-0000-00001C4A0000}"/>
    <cellStyle name="Normal 20 2 4 2 2 2 2" xfId="18972" xr:uid="{00000000-0005-0000-0000-00001D4A0000}"/>
    <cellStyle name="Normal 20 2 4 2 2 3" xfId="18973" xr:uid="{00000000-0005-0000-0000-00001E4A0000}"/>
    <cellStyle name="Normal 20 2 4 2 3" xfId="18974" xr:uid="{00000000-0005-0000-0000-00001F4A0000}"/>
    <cellStyle name="Normal 20 2 4 2 3 2" xfId="18975" xr:uid="{00000000-0005-0000-0000-0000204A0000}"/>
    <cellStyle name="Normal 20 2 4 2 3 2 2" xfId="18976" xr:uid="{00000000-0005-0000-0000-0000214A0000}"/>
    <cellStyle name="Normal 20 2 4 2 3 3" xfId="18977" xr:uid="{00000000-0005-0000-0000-0000224A0000}"/>
    <cellStyle name="Normal 20 2 4 2 4" xfId="18978" xr:uid="{00000000-0005-0000-0000-0000234A0000}"/>
    <cellStyle name="Normal 20 2 4 2 4 2" xfId="18979" xr:uid="{00000000-0005-0000-0000-0000244A0000}"/>
    <cellStyle name="Normal 20 2 4 2 4 2 2" xfId="18980" xr:uid="{00000000-0005-0000-0000-0000254A0000}"/>
    <cellStyle name="Normal 20 2 4 2 4 3" xfId="18981" xr:uid="{00000000-0005-0000-0000-0000264A0000}"/>
    <cellStyle name="Normal 20 2 4 2 5" xfId="18982" xr:uid="{00000000-0005-0000-0000-0000274A0000}"/>
    <cellStyle name="Normal 20 2 4 2 5 2" xfId="18983" xr:uid="{00000000-0005-0000-0000-0000284A0000}"/>
    <cellStyle name="Normal 20 2 4 2 6" xfId="18984" xr:uid="{00000000-0005-0000-0000-0000294A0000}"/>
    <cellStyle name="Normal 20 2 4 2 6 2" xfId="18985" xr:uid="{00000000-0005-0000-0000-00002A4A0000}"/>
    <cellStyle name="Normal 20 2 4 2 7" xfId="18986" xr:uid="{00000000-0005-0000-0000-00002B4A0000}"/>
    <cellStyle name="Normal 20 2 4 3" xfId="18987" xr:uid="{00000000-0005-0000-0000-00002C4A0000}"/>
    <cellStyle name="Normal 20 2 4 3 2" xfId="18988" xr:uid="{00000000-0005-0000-0000-00002D4A0000}"/>
    <cellStyle name="Normal 20 2 4 3 2 2" xfId="18989" xr:uid="{00000000-0005-0000-0000-00002E4A0000}"/>
    <cellStyle name="Normal 20 2 4 3 2 2 2" xfId="18990" xr:uid="{00000000-0005-0000-0000-00002F4A0000}"/>
    <cellStyle name="Normal 20 2 4 3 2 3" xfId="18991" xr:uid="{00000000-0005-0000-0000-0000304A0000}"/>
    <cellStyle name="Normal 20 2 4 3 3" xfId="18992" xr:uid="{00000000-0005-0000-0000-0000314A0000}"/>
    <cellStyle name="Normal 20 2 4 3 3 2" xfId="18993" xr:uid="{00000000-0005-0000-0000-0000324A0000}"/>
    <cellStyle name="Normal 20 2 4 3 3 2 2" xfId="18994" xr:uid="{00000000-0005-0000-0000-0000334A0000}"/>
    <cellStyle name="Normal 20 2 4 3 3 3" xfId="18995" xr:uid="{00000000-0005-0000-0000-0000344A0000}"/>
    <cellStyle name="Normal 20 2 4 3 4" xfId="18996" xr:uid="{00000000-0005-0000-0000-0000354A0000}"/>
    <cellStyle name="Normal 20 2 4 3 4 2" xfId="18997" xr:uid="{00000000-0005-0000-0000-0000364A0000}"/>
    <cellStyle name="Normal 20 2 4 3 4 2 2" xfId="18998" xr:uid="{00000000-0005-0000-0000-0000374A0000}"/>
    <cellStyle name="Normal 20 2 4 3 4 3" xfId="18999" xr:uid="{00000000-0005-0000-0000-0000384A0000}"/>
    <cellStyle name="Normal 20 2 4 3 5" xfId="19000" xr:uid="{00000000-0005-0000-0000-0000394A0000}"/>
    <cellStyle name="Normal 20 2 4 3 5 2" xfId="19001" xr:uid="{00000000-0005-0000-0000-00003A4A0000}"/>
    <cellStyle name="Normal 20 2 4 3 6" xfId="19002" xr:uid="{00000000-0005-0000-0000-00003B4A0000}"/>
    <cellStyle name="Normal 20 2 4 3 6 2" xfId="19003" xr:uid="{00000000-0005-0000-0000-00003C4A0000}"/>
    <cellStyle name="Normal 20 2 4 3 7" xfId="19004" xr:uid="{00000000-0005-0000-0000-00003D4A0000}"/>
    <cellStyle name="Normal 20 2 4 4" xfId="19005" xr:uid="{00000000-0005-0000-0000-00003E4A0000}"/>
    <cellStyle name="Normal 20 2 4 4 2" xfId="19006" xr:uid="{00000000-0005-0000-0000-00003F4A0000}"/>
    <cellStyle name="Normal 20 2 4 4 2 2" xfId="19007" xr:uid="{00000000-0005-0000-0000-0000404A0000}"/>
    <cellStyle name="Normal 20 2 4 4 3" xfId="19008" xr:uid="{00000000-0005-0000-0000-0000414A0000}"/>
    <cellStyle name="Normal 20 2 4 5" xfId="19009" xr:uid="{00000000-0005-0000-0000-0000424A0000}"/>
    <cellStyle name="Normal 20 2 4 5 2" xfId="19010" xr:uid="{00000000-0005-0000-0000-0000434A0000}"/>
    <cellStyle name="Normal 20 2 4 5 2 2" xfId="19011" xr:uid="{00000000-0005-0000-0000-0000444A0000}"/>
    <cellStyle name="Normal 20 2 4 5 3" xfId="19012" xr:uid="{00000000-0005-0000-0000-0000454A0000}"/>
    <cellStyle name="Normal 20 2 4 6" xfId="19013" xr:uid="{00000000-0005-0000-0000-0000464A0000}"/>
    <cellStyle name="Normal 20 2 4 6 2" xfId="19014" xr:uid="{00000000-0005-0000-0000-0000474A0000}"/>
    <cellStyle name="Normal 20 2 4 6 2 2" xfId="19015" xr:uid="{00000000-0005-0000-0000-0000484A0000}"/>
    <cellStyle name="Normal 20 2 4 6 3" xfId="19016" xr:uid="{00000000-0005-0000-0000-0000494A0000}"/>
    <cellStyle name="Normal 20 2 4 7" xfId="19017" xr:uid="{00000000-0005-0000-0000-00004A4A0000}"/>
    <cellStyle name="Normal 20 2 4 7 2" xfId="19018" xr:uid="{00000000-0005-0000-0000-00004B4A0000}"/>
    <cellStyle name="Normal 20 2 4 8" xfId="19019" xr:uid="{00000000-0005-0000-0000-00004C4A0000}"/>
    <cellStyle name="Normal 20 2 4 8 2" xfId="19020" xr:uid="{00000000-0005-0000-0000-00004D4A0000}"/>
    <cellStyle name="Normal 20 2 4 9" xfId="19021" xr:uid="{00000000-0005-0000-0000-00004E4A0000}"/>
    <cellStyle name="Normal 20 2 5" xfId="19022" xr:uid="{00000000-0005-0000-0000-00004F4A0000}"/>
    <cellStyle name="Normal 20 2 5 2" xfId="19023" xr:uid="{00000000-0005-0000-0000-0000504A0000}"/>
    <cellStyle name="Normal 20 2 5 2 2" xfId="19024" xr:uid="{00000000-0005-0000-0000-0000514A0000}"/>
    <cellStyle name="Normal 20 2 5 2 2 2" xfId="19025" xr:uid="{00000000-0005-0000-0000-0000524A0000}"/>
    <cellStyle name="Normal 20 2 5 2 2 2 2" xfId="19026" xr:uid="{00000000-0005-0000-0000-0000534A0000}"/>
    <cellStyle name="Normal 20 2 5 2 2 3" xfId="19027" xr:uid="{00000000-0005-0000-0000-0000544A0000}"/>
    <cellStyle name="Normal 20 2 5 2 3" xfId="19028" xr:uid="{00000000-0005-0000-0000-0000554A0000}"/>
    <cellStyle name="Normal 20 2 5 2 3 2" xfId="19029" xr:uid="{00000000-0005-0000-0000-0000564A0000}"/>
    <cellStyle name="Normal 20 2 5 2 3 2 2" xfId="19030" xr:uid="{00000000-0005-0000-0000-0000574A0000}"/>
    <cellStyle name="Normal 20 2 5 2 3 3" xfId="19031" xr:uid="{00000000-0005-0000-0000-0000584A0000}"/>
    <cellStyle name="Normal 20 2 5 2 4" xfId="19032" xr:uid="{00000000-0005-0000-0000-0000594A0000}"/>
    <cellStyle name="Normal 20 2 5 2 4 2" xfId="19033" xr:uid="{00000000-0005-0000-0000-00005A4A0000}"/>
    <cellStyle name="Normal 20 2 5 2 4 2 2" xfId="19034" xr:uid="{00000000-0005-0000-0000-00005B4A0000}"/>
    <cellStyle name="Normal 20 2 5 2 4 3" xfId="19035" xr:uid="{00000000-0005-0000-0000-00005C4A0000}"/>
    <cellStyle name="Normal 20 2 5 2 5" xfId="19036" xr:uid="{00000000-0005-0000-0000-00005D4A0000}"/>
    <cellStyle name="Normal 20 2 5 2 5 2" xfId="19037" xr:uid="{00000000-0005-0000-0000-00005E4A0000}"/>
    <cellStyle name="Normal 20 2 5 2 6" xfId="19038" xr:uid="{00000000-0005-0000-0000-00005F4A0000}"/>
    <cellStyle name="Normal 20 2 5 2 6 2" xfId="19039" xr:uid="{00000000-0005-0000-0000-0000604A0000}"/>
    <cellStyle name="Normal 20 2 5 2 7" xfId="19040" xr:uid="{00000000-0005-0000-0000-0000614A0000}"/>
    <cellStyle name="Normal 20 2 5 3" xfId="19041" xr:uid="{00000000-0005-0000-0000-0000624A0000}"/>
    <cellStyle name="Normal 20 2 5 3 2" xfId="19042" xr:uid="{00000000-0005-0000-0000-0000634A0000}"/>
    <cellStyle name="Normal 20 2 5 3 2 2" xfId="19043" xr:uid="{00000000-0005-0000-0000-0000644A0000}"/>
    <cellStyle name="Normal 20 2 5 3 3" xfId="19044" xr:uid="{00000000-0005-0000-0000-0000654A0000}"/>
    <cellStyle name="Normal 20 2 5 4" xfId="19045" xr:uid="{00000000-0005-0000-0000-0000664A0000}"/>
    <cellStyle name="Normal 20 2 5 4 2" xfId="19046" xr:uid="{00000000-0005-0000-0000-0000674A0000}"/>
    <cellStyle name="Normal 20 2 5 4 2 2" xfId="19047" xr:uid="{00000000-0005-0000-0000-0000684A0000}"/>
    <cellStyle name="Normal 20 2 5 4 3" xfId="19048" xr:uid="{00000000-0005-0000-0000-0000694A0000}"/>
    <cellStyle name="Normal 20 2 5 5" xfId="19049" xr:uid="{00000000-0005-0000-0000-00006A4A0000}"/>
    <cellStyle name="Normal 20 2 5 5 2" xfId="19050" xr:uid="{00000000-0005-0000-0000-00006B4A0000}"/>
    <cellStyle name="Normal 20 2 5 5 2 2" xfId="19051" xr:uid="{00000000-0005-0000-0000-00006C4A0000}"/>
    <cellStyle name="Normal 20 2 5 5 3" xfId="19052" xr:uid="{00000000-0005-0000-0000-00006D4A0000}"/>
    <cellStyle name="Normal 20 2 5 6" xfId="19053" xr:uid="{00000000-0005-0000-0000-00006E4A0000}"/>
    <cellStyle name="Normal 20 2 5 6 2" xfId="19054" xr:uid="{00000000-0005-0000-0000-00006F4A0000}"/>
    <cellStyle name="Normal 20 2 5 7" xfId="19055" xr:uid="{00000000-0005-0000-0000-0000704A0000}"/>
    <cellStyle name="Normal 20 2 5 7 2" xfId="19056" xr:uid="{00000000-0005-0000-0000-0000714A0000}"/>
    <cellStyle name="Normal 20 2 5 8" xfId="19057" xr:uid="{00000000-0005-0000-0000-0000724A0000}"/>
    <cellStyle name="Normal 20 2 6" xfId="19058" xr:uid="{00000000-0005-0000-0000-0000734A0000}"/>
    <cellStyle name="Normal 20 2 6 2" xfId="19059" xr:uid="{00000000-0005-0000-0000-0000744A0000}"/>
    <cellStyle name="Normal 20 2 6 2 2" xfId="19060" xr:uid="{00000000-0005-0000-0000-0000754A0000}"/>
    <cellStyle name="Normal 20 2 6 2 2 2" xfId="19061" xr:uid="{00000000-0005-0000-0000-0000764A0000}"/>
    <cellStyle name="Normal 20 2 6 2 3" xfId="19062" xr:uid="{00000000-0005-0000-0000-0000774A0000}"/>
    <cellStyle name="Normal 20 2 6 3" xfId="19063" xr:uid="{00000000-0005-0000-0000-0000784A0000}"/>
    <cellStyle name="Normal 20 2 6 3 2" xfId="19064" xr:uid="{00000000-0005-0000-0000-0000794A0000}"/>
    <cellStyle name="Normal 20 2 6 3 2 2" xfId="19065" xr:uid="{00000000-0005-0000-0000-00007A4A0000}"/>
    <cellStyle name="Normal 20 2 6 3 3" xfId="19066" xr:uid="{00000000-0005-0000-0000-00007B4A0000}"/>
    <cellStyle name="Normal 20 2 6 4" xfId="19067" xr:uid="{00000000-0005-0000-0000-00007C4A0000}"/>
    <cellStyle name="Normal 20 2 6 4 2" xfId="19068" xr:uid="{00000000-0005-0000-0000-00007D4A0000}"/>
    <cellStyle name="Normal 20 2 6 4 2 2" xfId="19069" xr:uid="{00000000-0005-0000-0000-00007E4A0000}"/>
    <cellStyle name="Normal 20 2 6 4 3" xfId="19070" xr:uid="{00000000-0005-0000-0000-00007F4A0000}"/>
    <cellStyle name="Normal 20 2 6 5" xfId="19071" xr:uid="{00000000-0005-0000-0000-0000804A0000}"/>
    <cellStyle name="Normal 20 2 6 5 2" xfId="19072" xr:uid="{00000000-0005-0000-0000-0000814A0000}"/>
    <cellStyle name="Normal 20 2 6 6" xfId="19073" xr:uid="{00000000-0005-0000-0000-0000824A0000}"/>
    <cellStyle name="Normal 20 2 6 6 2" xfId="19074" xr:uid="{00000000-0005-0000-0000-0000834A0000}"/>
    <cellStyle name="Normal 20 2 6 7" xfId="19075" xr:uid="{00000000-0005-0000-0000-0000844A0000}"/>
    <cellStyle name="Normal 20 2 7" xfId="19076" xr:uid="{00000000-0005-0000-0000-0000854A0000}"/>
    <cellStyle name="Normal 20 2 7 2" xfId="19077" xr:uid="{00000000-0005-0000-0000-0000864A0000}"/>
    <cellStyle name="Normal 20 2 7 2 2" xfId="19078" xr:uid="{00000000-0005-0000-0000-0000874A0000}"/>
    <cellStyle name="Normal 20 2 7 2 2 2" xfId="19079" xr:uid="{00000000-0005-0000-0000-0000884A0000}"/>
    <cellStyle name="Normal 20 2 7 2 3" xfId="19080" xr:uid="{00000000-0005-0000-0000-0000894A0000}"/>
    <cellStyle name="Normal 20 2 7 3" xfId="19081" xr:uid="{00000000-0005-0000-0000-00008A4A0000}"/>
    <cellStyle name="Normal 20 2 7 3 2" xfId="19082" xr:uid="{00000000-0005-0000-0000-00008B4A0000}"/>
    <cellStyle name="Normal 20 2 7 3 2 2" xfId="19083" xr:uid="{00000000-0005-0000-0000-00008C4A0000}"/>
    <cellStyle name="Normal 20 2 7 3 3" xfId="19084" xr:uid="{00000000-0005-0000-0000-00008D4A0000}"/>
    <cellStyle name="Normal 20 2 7 4" xfId="19085" xr:uid="{00000000-0005-0000-0000-00008E4A0000}"/>
    <cellStyle name="Normal 20 2 7 4 2" xfId="19086" xr:uid="{00000000-0005-0000-0000-00008F4A0000}"/>
    <cellStyle name="Normal 20 2 7 4 2 2" xfId="19087" xr:uid="{00000000-0005-0000-0000-0000904A0000}"/>
    <cellStyle name="Normal 20 2 7 4 3" xfId="19088" xr:uid="{00000000-0005-0000-0000-0000914A0000}"/>
    <cellStyle name="Normal 20 2 7 5" xfId="19089" xr:uid="{00000000-0005-0000-0000-0000924A0000}"/>
    <cellStyle name="Normal 20 2 7 5 2" xfId="19090" xr:uid="{00000000-0005-0000-0000-0000934A0000}"/>
    <cellStyle name="Normal 20 2 7 6" xfId="19091" xr:uid="{00000000-0005-0000-0000-0000944A0000}"/>
    <cellStyle name="Normal 20 2 7 6 2" xfId="19092" xr:uid="{00000000-0005-0000-0000-0000954A0000}"/>
    <cellStyle name="Normal 20 2 7 7" xfId="19093" xr:uid="{00000000-0005-0000-0000-0000964A0000}"/>
    <cellStyle name="Normal 20 2 8" xfId="19094" xr:uid="{00000000-0005-0000-0000-0000974A0000}"/>
    <cellStyle name="Normal 20 2 8 2" xfId="19095" xr:uid="{00000000-0005-0000-0000-0000984A0000}"/>
    <cellStyle name="Normal 20 2 8 2 2" xfId="19096" xr:uid="{00000000-0005-0000-0000-0000994A0000}"/>
    <cellStyle name="Normal 20 2 8 3" xfId="19097" xr:uid="{00000000-0005-0000-0000-00009A4A0000}"/>
    <cellStyle name="Normal 20 2 9" xfId="19098" xr:uid="{00000000-0005-0000-0000-00009B4A0000}"/>
    <cellStyle name="Normal 20 2 9 2" xfId="19099" xr:uid="{00000000-0005-0000-0000-00009C4A0000}"/>
    <cellStyle name="Normal 20 2 9 2 2" xfId="19100" xr:uid="{00000000-0005-0000-0000-00009D4A0000}"/>
    <cellStyle name="Normal 20 2 9 3" xfId="19101" xr:uid="{00000000-0005-0000-0000-00009E4A0000}"/>
    <cellStyle name="Normal 20 2_Confidential Information" xfId="19102" xr:uid="{00000000-0005-0000-0000-00009F4A0000}"/>
    <cellStyle name="Normal 20 3" xfId="19103" xr:uid="{00000000-0005-0000-0000-0000A04A0000}"/>
    <cellStyle name="Normal 20 3 10" xfId="19104" xr:uid="{00000000-0005-0000-0000-0000A14A0000}"/>
    <cellStyle name="Normal 20 3 10 2" xfId="19105" xr:uid="{00000000-0005-0000-0000-0000A24A0000}"/>
    <cellStyle name="Normal 20 3 10 2 2" xfId="19106" xr:uid="{00000000-0005-0000-0000-0000A34A0000}"/>
    <cellStyle name="Normal 20 3 10 3" xfId="19107" xr:uid="{00000000-0005-0000-0000-0000A44A0000}"/>
    <cellStyle name="Normal 20 3 11" xfId="19108" xr:uid="{00000000-0005-0000-0000-0000A54A0000}"/>
    <cellStyle name="Normal 20 3 11 2" xfId="19109" xr:uid="{00000000-0005-0000-0000-0000A64A0000}"/>
    <cellStyle name="Normal 20 3 12" xfId="19110" xr:uid="{00000000-0005-0000-0000-0000A74A0000}"/>
    <cellStyle name="Normal 20 3 12 2" xfId="19111" xr:uid="{00000000-0005-0000-0000-0000A84A0000}"/>
    <cellStyle name="Normal 20 3 13" xfId="19112" xr:uid="{00000000-0005-0000-0000-0000A94A0000}"/>
    <cellStyle name="Normal 20 3 2" xfId="19113" xr:uid="{00000000-0005-0000-0000-0000AA4A0000}"/>
    <cellStyle name="Normal 20 3 2 10" xfId="19114" xr:uid="{00000000-0005-0000-0000-0000AB4A0000}"/>
    <cellStyle name="Normal 20 3 2 10 2" xfId="19115" xr:uid="{00000000-0005-0000-0000-0000AC4A0000}"/>
    <cellStyle name="Normal 20 3 2 11" xfId="19116" xr:uid="{00000000-0005-0000-0000-0000AD4A0000}"/>
    <cellStyle name="Normal 20 3 2 2" xfId="19117" xr:uid="{00000000-0005-0000-0000-0000AE4A0000}"/>
    <cellStyle name="Normal 20 3 2 2 2" xfId="19118" xr:uid="{00000000-0005-0000-0000-0000AF4A0000}"/>
    <cellStyle name="Normal 20 3 2 2 2 2" xfId="19119" xr:uid="{00000000-0005-0000-0000-0000B04A0000}"/>
    <cellStyle name="Normal 20 3 2 2 2 2 2" xfId="19120" xr:uid="{00000000-0005-0000-0000-0000B14A0000}"/>
    <cellStyle name="Normal 20 3 2 2 2 2 2 2" xfId="19121" xr:uid="{00000000-0005-0000-0000-0000B24A0000}"/>
    <cellStyle name="Normal 20 3 2 2 2 2 3" xfId="19122" xr:uid="{00000000-0005-0000-0000-0000B34A0000}"/>
    <cellStyle name="Normal 20 3 2 2 2 3" xfId="19123" xr:uid="{00000000-0005-0000-0000-0000B44A0000}"/>
    <cellStyle name="Normal 20 3 2 2 2 3 2" xfId="19124" xr:uid="{00000000-0005-0000-0000-0000B54A0000}"/>
    <cellStyle name="Normal 20 3 2 2 2 3 2 2" xfId="19125" xr:uid="{00000000-0005-0000-0000-0000B64A0000}"/>
    <cellStyle name="Normal 20 3 2 2 2 3 3" xfId="19126" xr:uid="{00000000-0005-0000-0000-0000B74A0000}"/>
    <cellStyle name="Normal 20 3 2 2 2 4" xfId="19127" xr:uid="{00000000-0005-0000-0000-0000B84A0000}"/>
    <cellStyle name="Normal 20 3 2 2 2 4 2" xfId="19128" xr:uid="{00000000-0005-0000-0000-0000B94A0000}"/>
    <cellStyle name="Normal 20 3 2 2 2 4 2 2" xfId="19129" xr:uid="{00000000-0005-0000-0000-0000BA4A0000}"/>
    <cellStyle name="Normal 20 3 2 2 2 4 3" xfId="19130" xr:uid="{00000000-0005-0000-0000-0000BB4A0000}"/>
    <cellStyle name="Normal 20 3 2 2 2 5" xfId="19131" xr:uid="{00000000-0005-0000-0000-0000BC4A0000}"/>
    <cellStyle name="Normal 20 3 2 2 2 5 2" xfId="19132" xr:uid="{00000000-0005-0000-0000-0000BD4A0000}"/>
    <cellStyle name="Normal 20 3 2 2 2 6" xfId="19133" xr:uid="{00000000-0005-0000-0000-0000BE4A0000}"/>
    <cellStyle name="Normal 20 3 2 2 2 6 2" xfId="19134" xr:uid="{00000000-0005-0000-0000-0000BF4A0000}"/>
    <cellStyle name="Normal 20 3 2 2 2 7" xfId="19135" xr:uid="{00000000-0005-0000-0000-0000C04A0000}"/>
    <cellStyle name="Normal 20 3 2 2 3" xfId="19136" xr:uid="{00000000-0005-0000-0000-0000C14A0000}"/>
    <cellStyle name="Normal 20 3 2 2 3 2" xfId="19137" xr:uid="{00000000-0005-0000-0000-0000C24A0000}"/>
    <cellStyle name="Normal 20 3 2 2 3 2 2" xfId="19138" xr:uid="{00000000-0005-0000-0000-0000C34A0000}"/>
    <cellStyle name="Normal 20 3 2 2 3 2 2 2" xfId="19139" xr:uid="{00000000-0005-0000-0000-0000C44A0000}"/>
    <cellStyle name="Normal 20 3 2 2 3 2 3" xfId="19140" xr:uid="{00000000-0005-0000-0000-0000C54A0000}"/>
    <cellStyle name="Normal 20 3 2 2 3 3" xfId="19141" xr:uid="{00000000-0005-0000-0000-0000C64A0000}"/>
    <cellStyle name="Normal 20 3 2 2 3 3 2" xfId="19142" xr:uid="{00000000-0005-0000-0000-0000C74A0000}"/>
    <cellStyle name="Normal 20 3 2 2 3 3 2 2" xfId="19143" xr:uid="{00000000-0005-0000-0000-0000C84A0000}"/>
    <cellStyle name="Normal 20 3 2 2 3 3 3" xfId="19144" xr:uid="{00000000-0005-0000-0000-0000C94A0000}"/>
    <cellStyle name="Normal 20 3 2 2 3 4" xfId="19145" xr:uid="{00000000-0005-0000-0000-0000CA4A0000}"/>
    <cellStyle name="Normal 20 3 2 2 3 4 2" xfId="19146" xr:uid="{00000000-0005-0000-0000-0000CB4A0000}"/>
    <cellStyle name="Normal 20 3 2 2 3 4 2 2" xfId="19147" xr:uid="{00000000-0005-0000-0000-0000CC4A0000}"/>
    <cellStyle name="Normal 20 3 2 2 3 4 3" xfId="19148" xr:uid="{00000000-0005-0000-0000-0000CD4A0000}"/>
    <cellStyle name="Normal 20 3 2 2 3 5" xfId="19149" xr:uid="{00000000-0005-0000-0000-0000CE4A0000}"/>
    <cellStyle name="Normal 20 3 2 2 3 5 2" xfId="19150" xr:uid="{00000000-0005-0000-0000-0000CF4A0000}"/>
    <cellStyle name="Normal 20 3 2 2 3 6" xfId="19151" xr:uid="{00000000-0005-0000-0000-0000D04A0000}"/>
    <cellStyle name="Normal 20 3 2 2 3 6 2" xfId="19152" xr:uid="{00000000-0005-0000-0000-0000D14A0000}"/>
    <cellStyle name="Normal 20 3 2 2 3 7" xfId="19153" xr:uid="{00000000-0005-0000-0000-0000D24A0000}"/>
    <cellStyle name="Normal 20 3 2 2 4" xfId="19154" xr:uid="{00000000-0005-0000-0000-0000D34A0000}"/>
    <cellStyle name="Normal 20 3 2 2 4 2" xfId="19155" xr:uid="{00000000-0005-0000-0000-0000D44A0000}"/>
    <cellStyle name="Normal 20 3 2 2 4 2 2" xfId="19156" xr:uid="{00000000-0005-0000-0000-0000D54A0000}"/>
    <cellStyle name="Normal 20 3 2 2 4 3" xfId="19157" xr:uid="{00000000-0005-0000-0000-0000D64A0000}"/>
    <cellStyle name="Normal 20 3 2 2 5" xfId="19158" xr:uid="{00000000-0005-0000-0000-0000D74A0000}"/>
    <cellStyle name="Normal 20 3 2 2 5 2" xfId="19159" xr:uid="{00000000-0005-0000-0000-0000D84A0000}"/>
    <cellStyle name="Normal 20 3 2 2 5 2 2" xfId="19160" xr:uid="{00000000-0005-0000-0000-0000D94A0000}"/>
    <cellStyle name="Normal 20 3 2 2 5 3" xfId="19161" xr:uid="{00000000-0005-0000-0000-0000DA4A0000}"/>
    <cellStyle name="Normal 20 3 2 2 6" xfId="19162" xr:uid="{00000000-0005-0000-0000-0000DB4A0000}"/>
    <cellStyle name="Normal 20 3 2 2 6 2" xfId="19163" xr:uid="{00000000-0005-0000-0000-0000DC4A0000}"/>
    <cellStyle name="Normal 20 3 2 2 6 2 2" xfId="19164" xr:uid="{00000000-0005-0000-0000-0000DD4A0000}"/>
    <cellStyle name="Normal 20 3 2 2 6 3" xfId="19165" xr:uid="{00000000-0005-0000-0000-0000DE4A0000}"/>
    <cellStyle name="Normal 20 3 2 2 7" xfId="19166" xr:uid="{00000000-0005-0000-0000-0000DF4A0000}"/>
    <cellStyle name="Normal 20 3 2 2 7 2" xfId="19167" xr:uid="{00000000-0005-0000-0000-0000E04A0000}"/>
    <cellStyle name="Normal 20 3 2 2 8" xfId="19168" xr:uid="{00000000-0005-0000-0000-0000E14A0000}"/>
    <cellStyle name="Normal 20 3 2 2 8 2" xfId="19169" xr:uid="{00000000-0005-0000-0000-0000E24A0000}"/>
    <cellStyle name="Normal 20 3 2 2 9" xfId="19170" xr:uid="{00000000-0005-0000-0000-0000E34A0000}"/>
    <cellStyle name="Normal 20 3 2 3" xfId="19171" xr:uid="{00000000-0005-0000-0000-0000E44A0000}"/>
    <cellStyle name="Normal 20 3 2 3 2" xfId="19172" xr:uid="{00000000-0005-0000-0000-0000E54A0000}"/>
    <cellStyle name="Normal 20 3 2 3 2 2" xfId="19173" xr:uid="{00000000-0005-0000-0000-0000E64A0000}"/>
    <cellStyle name="Normal 20 3 2 3 2 2 2" xfId="19174" xr:uid="{00000000-0005-0000-0000-0000E74A0000}"/>
    <cellStyle name="Normal 20 3 2 3 2 2 2 2" xfId="19175" xr:uid="{00000000-0005-0000-0000-0000E84A0000}"/>
    <cellStyle name="Normal 20 3 2 3 2 2 3" xfId="19176" xr:uid="{00000000-0005-0000-0000-0000E94A0000}"/>
    <cellStyle name="Normal 20 3 2 3 2 3" xfId="19177" xr:uid="{00000000-0005-0000-0000-0000EA4A0000}"/>
    <cellStyle name="Normal 20 3 2 3 2 3 2" xfId="19178" xr:uid="{00000000-0005-0000-0000-0000EB4A0000}"/>
    <cellStyle name="Normal 20 3 2 3 2 3 2 2" xfId="19179" xr:uid="{00000000-0005-0000-0000-0000EC4A0000}"/>
    <cellStyle name="Normal 20 3 2 3 2 3 3" xfId="19180" xr:uid="{00000000-0005-0000-0000-0000ED4A0000}"/>
    <cellStyle name="Normal 20 3 2 3 2 4" xfId="19181" xr:uid="{00000000-0005-0000-0000-0000EE4A0000}"/>
    <cellStyle name="Normal 20 3 2 3 2 4 2" xfId="19182" xr:uid="{00000000-0005-0000-0000-0000EF4A0000}"/>
    <cellStyle name="Normal 20 3 2 3 2 4 2 2" xfId="19183" xr:uid="{00000000-0005-0000-0000-0000F04A0000}"/>
    <cellStyle name="Normal 20 3 2 3 2 4 3" xfId="19184" xr:uid="{00000000-0005-0000-0000-0000F14A0000}"/>
    <cellStyle name="Normal 20 3 2 3 2 5" xfId="19185" xr:uid="{00000000-0005-0000-0000-0000F24A0000}"/>
    <cellStyle name="Normal 20 3 2 3 2 5 2" xfId="19186" xr:uid="{00000000-0005-0000-0000-0000F34A0000}"/>
    <cellStyle name="Normal 20 3 2 3 2 6" xfId="19187" xr:uid="{00000000-0005-0000-0000-0000F44A0000}"/>
    <cellStyle name="Normal 20 3 2 3 2 6 2" xfId="19188" xr:uid="{00000000-0005-0000-0000-0000F54A0000}"/>
    <cellStyle name="Normal 20 3 2 3 2 7" xfId="19189" xr:uid="{00000000-0005-0000-0000-0000F64A0000}"/>
    <cellStyle name="Normal 20 3 2 3 3" xfId="19190" xr:uid="{00000000-0005-0000-0000-0000F74A0000}"/>
    <cellStyle name="Normal 20 3 2 3 3 2" xfId="19191" xr:uid="{00000000-0005-0000-0000-0000F84A0000}"/>
    <cellStyle name="Normal 20 3 2 3 3 2 2" xfId="19192" xr:uid="{00000000-0005-0000-0000-0000F94A0000}"/>
    <cellStyle name="Normal 20 3 2 3 3 3" xfId="19193" xr:uid="{00000000-0005-0000-0000-0000FA4A0000}"/>
    <cellStyle name="Normal 20 3 2 3 4" xfId="19194" xr:uid="{00000000-0005-0000-0000-0000FB4A0000}"/>
    <cellStyle name="Normal 20 3 2 3 4 2" xfId="19195" xr:uid="{00000000-0005-0000-0000-0000FC4A0000}"/>
    <cellStyle name="Normal 20 3 2 3 4 2 2" xfId="19196" xr:uid="{00000000-0005-0000-0000-0000FD4A0000}"/>
    <cellStyle name="Normal 20 3 2 3 4 3" xfId="19197" xr:uid="{00000000-0005-0000-0000-0000FE4A0000}"/>
    <cellStyle name="Normal 20 3 2 3 5" xfId="19198" xr:uid="{00000000-0005-0000-0000-0000FF4A0000}"/>
    <cellStyle name="Normal 20 3 2 3 5 2" xfId="19199" xr:uid="{00000000-0005-0000-0000-0000004B0000}"/>
    <cellStyle name="Normal 20 3 2 3 5 2 2" xfId="19200" xr:uid="{00000000-0005-0000-0000-0000014B0000}"/>
    <cellStyle name="Normal 20 3 2 3 5 3" xfId="19201" xr:uid="{00000000-0005-0000-0000-0000024B0000}"/>
    <cellStyle name="Normal 20 3 2 3 6" xfId="19202" xr:uid="{00000000-0005-0000-0000-0000034B0000}"/>
    <cellStyle name="Normal 20 3 2 3 6 2" xfId="19203" xr:uid="{00000000-0005-0000-0000-0000044B0000}"/>
    <cellStyle name="Normal 20 3 2 3 7" xfId="19204" xr:uid="{00000000-0005-0000-0000-0000054B0000}"/>
    <cellStyle name="Normal 20 3 2 3 7 2" xfId="19205" xr:uid="{00000000-0005-0000-0000-0000064B0000}"/>
    <cellStyle name="Normal 20 3 2 3 8" xfId="19206" xr:uid="{00000000-0005-0000-0000-0000074B0000}"/>
    <cellStyle name="Normal 20 3 2 4" xfId="19207" xr:uid="{00000000-0005-0000-0000-0000084B0000}"/>
    <cellStyle name="Normal 20 3 2 4 2" xfId="19208" xr:uid="{00000000-0005-0000-0000-0000094B0000}"/>
    <cellStyle name="Normal 20 3 2 4 2 2" xfId="19209" xr:uid="{00000000-0005-0000-0000-00000A4B0000}"/>
    <cellStyle name="Normal 20 3 2 4 2 2 2" xfId="19210" xr:uid="{00000000-0005-0000-0000-00000B4B0000}"/>
    <cellStyle name="Normal 20 3 2 4 2 3" xfId="19211" xr:uid="{00000000-0005-0000-0000-00000C4B0000}"/>
    <cellStyle name="Normal 20 3 2 4 3" xfId="19212" xr:uid="{00000000-0005-0000-0000-00000D4B0000}"/>
    <cellStyle name="Normal 20 3 2 4 3 2" xfId="19213" xr:uid="{00000000-0005-0000-0000-00000E4B0000}"/>
    <cellStyle name="Normal 20 3 2 4 3 2 2" xfId="19214" xr:uid="{00000000-0005-0000-0000-00000F4B0000}"/>
    <cellStyle name="Normal 20 3 2 4 3 3" xfId="19215" xr:uid="{00000000-0005-0000-0000-0000104B0000}"/>
    <cellStyle name="Normal 20 3 2 4 4" xfId="19216" xr:uid="{00000000-0005-0000-0000-0000114B0000}"/>
    <cellStyle name="Normal 20 3 2 4 4 2" xfId="19217" xr:uid="{00000000-0005-0000-0000-0000124B0000}"/>
    <cellStyle name="Normal 20 3 2 4 4 2 2" xfId="19218" xr:uid="{00000000-0005-0000-0000-0000134B0000}"/>
    <cellStyle name="Normal 20 3 2 4 4 3" xfId="19219" xr:uid="{00000000-0005-0000-0000-0000144B0000}"/>
    <cellStyle name="Normal 20 3 2 4 5" xfId="19220" xr:uid="{00000000-0005-0000-0000-0000154B0000}"/>
    <cellStyle name="Normal 20 3 2 4 5 2" xfId="19221" xr:uid="{00000000-0005-0000-0000-0000164B0000}"/>
    <cellStyle name="Normal 20 3 2 4 6" xfId="19222" xr:uid="{00000000-0005-0000-0000-0000174B0000}"/>
    <cellStyle name="Normal 20 3 2 4 6 2" xfId="19223" xr:uid="{00000000-0005-0000-0000-0000184B0000}"/>
    <cellStyle name="Normal 20 3 2 4 7" xfId="19224" xr:uid="{00000000-0005-0000-0000-0000194B0000}"/>
    <cellStyle name="Normal 20 3 2 5" xfId="19225" xr:uid="{00000000-0005-0000-0000-00001A4B0000}"/>
    <cellStyle name="Normal 20 3 2 5 2" xfId="19226" xr:uid="{00000000-0005-0000-0000-00001B4B0000}"/>
    <cellStyle name="Normal 20 3 2 5 2 2" xfId="19227" xr:uid="{00000000-0005-0000-0000-00001C4B0000}"/>
    <cellStyle name="Normal 20 3 2 5 2 2 2" xfId="19228" xr:uid="{00000000-0005-0000-0000-00001D4B0000}"/>
    <cellStyle name="Normal 20 3 2 5 2 3" xfId="19229" xr:uid="{00000000-0005-0000-0000-00001E4B0000}"/>
    <cellStyle name="Normal 20 3 2 5 3" xfId="19230" xr:uid="{00000000-0005-0000-0000-00001F4B0000}"/>
    <cellStyle name="Normal 20 3 2 5 3 2" xfId="19231" xr:uid="{00000000-0005-0000-0000-0000204B0000}"/>
    <cellStyle name="Normal 20 3 2 5 3 2 2" xfId="19232" xr:uid="{00000000-0005-0000-0000-0000214B0000}"/>
    <cellStyle name="Normal 20 3 2 5 3 3" xfId="19233" xr:uid="{00000000-0005-0000-0000-0000224B0000}"/>
    <cellStyle name="Normal 20 3 2 5 4" xfId="19234" xr:uid="{00000000-0005-0000-0000-0000234B0000}"/>
    <cellStyle name="Normal 20 3 2 5 4 2" xfId="19235" xr:uid="{00000000-0005-0000-0000-0000244B0000}"/>
    <cellStyle name="Normal 20 3 2 5 4 2 2" xfId="19236" xr:uid="{00000000-0005-0000-0000-0000254B0000}"/>
    <cellStyle name="Normal 20 3 2 5 4 3" xfId="19237" xr:uid="{00000000-0005-0000-0000-0000264B0000}"/>
    <cellStyle name="Normal 20 3 2 5 5" xfId="19238" xr:uid="{00000000-0005-0000-0000-0000274B0000}"/>
    <cellStyle name="Normal 20 3 2 5 5 2" xfId="19239" xr:uid="{00000000-0005-0000-0000-0000284B0000}"/>
    <cellStyle name="Normal 20 3 2 5 6" xfId="19240" xr:uid="{00000000-0005-0000-0000-0000294B0000}"/>
    <cellStyle name="Normal 20 3 2 5 6 2" xfId="19241" xr:uid="{00000000-0005-0000-0000-00002A4B0000}"/>
    <cellStyle name="Normal 20 3 2 5 7" xfId="19242" xr:uid="{00000000-0005-0000-0000-00002B4B0000}"/>
    <cellStyle name="Normal 20 3 2 6" xfId="19243" xr:uid="{00000000-0005-0000-0000-00002C4B0000}"/>
    <cellStyle name="Normal 20 3 2 6 2" xfId="19244" xr:uid="{00000000-0005-0000-0000-00002D4B0000}"/>
    <cellStyle name="Normal 20 3 2 6 2 2" xfId="19245" xr:uid="{00000000-0005-0000-0000-00002E4B0000}"/>
    <cellStyle name="Normal 20 3 2 6 3" xfId="19246" xr:uid="{00000000-0005-0000-0000-00002F4B0000}"/>
    <cellStyle name="Normal 20 3 2 7" xfId="19247" xr:uid="{00000000-0005-0000-0000-0000304B0000}"/>
    <cellStyle name="Normal 20 3 2 7 2" xfId="19248" xr:uid="{00000000-0005-0000-0000-0000314B0000}"/>
    <cellStyle name="Normal 20 3 2 7 2 2" xfId="19249" xr:uid="{00000000-0005-0000-0000-0000324B0000}"/>
    <cellStyle name="Normal 20 3 2 7 3" xfId="19250" xr:uid="{00000000-0005-0000-0000-0000334B0000}"/>
    <cellStyle name="Normal 20 3 2 8" xfId="19251" xr:uid="{00000000-0005-0000-0000-0000344B0000}"/>
    <cellStyle name="Normal 20 3 2 8 2" xfId="19252" xr:uid="{00000000-0005-0000-0000-0000354B0000}"/>
    <cellStyle name="Normal 20 3 2 8 2 2" xfId="19253" xr:uid="{00000000-0005-0000-0000-0000364B0000}"/>
    <cellStyle name="Normal 20 3 2 8 3" xfId="19254" xr:uid="{00000000-0005-0000-0000-0000374B0000}"/>
    <cellStyle name="Normal 20 3 2 9" xfId="19255" xr:uid="{00000000-0005-0000-0000-0000384B0000}"/>
    <cellStyle name="Normal 20 3 2 9 2" xfId="19256" xr:uid="{00000000-0005-0000-0000-0000394B0000}"/>
    <cellStyle name="Normal 20 3 3" xfId="19257" xr:uid="{00000000-0005-0000-0000-00003A4B0000}"/>
    <cellStyle name="Normal 20 3 3 10" xfId="19258" xr:uid="{00000000-0005-0000-0000-00003B4B0000}"/>
    <cellStyle name="Normal 20 3 3 10 2" xfId="19259" xr:uid="{00000000-0005-0000-0000-00003C4B0000}"/>
    <cellStyle name="Normal 20 3 3 11" xfId="19260" xr:uid="{00000000-0005-0000-0000-00003D4B0000}"/>
    <cellStyle name="Normal 20 3 3 2" xfId="19261" xr:uid="{00000000-0005-0000-0000-00003E4B0000}"/>
    <cellStyle name="Normal 20 3 3 2 2" xfId="19262" xr:uid="{00000000-0005-0000-0000-00003F4B0000}"/>
    <cellStyle name="Normal 20 3 3 2 2 2" xfId="19263" xr:uid="{00000000-0005-0000-0000-0000404B0000}"/>
    <cellStyle name="Normal 20 3 3 2 2 2 2" xfId="19264" xr:uid="{00000000-0005-0000-0000-0000414B0000}"/>
    <cellStyle name="Normal 20 3 3 2 2 2 2 2" xfId="19265" xr:uid="{00000000-0005-0000-0000-0000424B0000}"/>
    <cellStyle name="Normal 20 3 3 2 2 2 3" xfId="19266" xr:uid="{00000000-0005-0000-0000-0000434B0000}"/>
    <cellStyle name="Normal 20 3 3 2 2 3" xfId="19267" xr:uid="{00000000-0005-0000-0000-0000444B0000}"/>
    <cellStyle name="Normal 20 3 3 2 2 3 2" xfId="19268" xr:uid="{00000000-0005-0000-0000-0000454B0000}"/>
    <cellStyle name="Normal 20 3 3 2 2 3 2 2" xfId="19269" xr:uid="{00000000-0005-0000-0000-0000464B0000}"/>
    <cellStyle name="Normal 20 3 3 2 2 3 3" xfId="19270" xr:uid="{00000000-0005-0000-0000-0000474B0000}"/>
    <cellStyle name="Normal 20 3 3 2 2 4" xfId="19271" xr:uid="{00000000-0005-0000-0000-0000484B0000}"/>
    <cellStyle name="Normal 20 3 3 2 2 4 2" xfId="19272" xr:uid="{00000000-0005-0000-0000-0000494B0000}"/>
    <cellStyle name="Normal 20 3 3 2 2 4 2 2" xfId="19273" xr:uid="{00000000-0005-0000-0000-00004A4B0000}"/>
    <cellStyle name="Normal 20 3 3 2 2 4 3" xfId="19274" xr:uid="{00000000-0005-0000-0000-00004B4B0000}"/>
    <cellStyle name="Normal 20 3 3 2 2 5" xfId="19275" xr:uid="{00000000-0005-0000-0000-00004C4B0000}"/>
    <cellStyle name="Normal 20 3 3 2 2 5 2" xfId="19276" xr:uid="{00000000-0005-0000-0000-00004D4B0000}"/>
    <cellStyle name="Normal 20 3 3 2 2 6" xfId="19277" xr:uid="{00000000-0005-0000-0000-00004E4B0000}"/>
    <cellStyle name="Normal 20 3 3 2 2 6 2" xfId="19278" xr:uid="{00000000-0005-0000-0000-00004F4B0000}"/>
    <cellStyle name="Normal 20 3 3 2 2 7" xfId="19279" xr:uid="{00000000-0005-0000-0000-0000504B0000}"/>
    <cellStyle name="Normal 20 3 3 2 3" xfId="19280" xr:uid="{00000000-0005-0000-0000-0000514B0000}"/>
    <cellStyle name="Normal 20 3 3 2 3 2" xfId="19281" xr:uid="{00000000-0005-0000-0000-0000524B0000}"/>
    <cellStyle name="Normal 20 3 3 2 3 2 2" xfId="19282" xr:uid="{00000000-0005-0000-0000-0000534B0000}"/>
    <cellStyle name="Normal 20 3 3 2 3 2 2 2" xfId="19283" xr:uid="{00000000-0005-0000-0000-0000544B0000}"/>
    <cellStyle name="Normal 20 3 3 2 3 2 3" xfId="19284" xr:uid="{00000000-0005-0000-0000-0000554B0000}"/>
    <cellStyle name="Normal 20 3 3 2 3 3" xfId="19285" xr:uid="{00000000-0005-0000-0000-0000564B0000}"/>
    <cellStyle name="Normal 20 3 3 2 3 3 2" xfId="19286" xr:uid="{00000000-0005-0000-0000-0000574B0000}"/>
    <cellStyle name="Normal 20 3 3 2 3 3 2 2" xfId="19287" xr:uid="{00000000-0005-0000-0000-0000584B0000}"/>
    <cellStyle name="Normal 20 3 3 2 3 3 3" xfId="19288" xr:uid="{00000000-0005-0000-0000-0000594B0000}"/>
    <cellStyle name="Normal 20 3 3 2 3 4" xfId="19289" xr:uid="{00000000-0005-0000-0000-00005A4B0000}"/>
    <cellStyle name="Normal 20 3 3 2 3 4 2" xfId="19290" xr:uid="{00000000-0005-0000-0000-00005B4B0000}"/>
    <cellStyle name="Normal 20 3 3 2 3 4 2 2" xfId="19291" xr:uid="{00000000-0005-0000-0000-00005C4B0000}"/>
    <cellStyle name="Normal 20 3 3 2 3 4 3" xfId="19292" xr:uid="{00000000-0005-0000-0000-00005D4B0000}"/>
    <cellStyle name="Normal 20 3 3 2 3 5" xfId="19293" xr:uid="{00000000-0005-0000-0000-00005E4B0000}"/>
    <cellStyle name="Normal 20 3 3 2 3 5 2" xfId="19294" xr:uid="{00000000-0005-0000-0000-00005F4B0000}"/>
    <cellStyle name="Normal 20 3 3 2 3 6" xfId="19295" xr:uid="{00000000-0005-0000-0000-0000604B0000}"/>
    <cellStyle name="Normal 20 3 3 2 3 6 2" xfId="19296" xr:uid="{00000000-0005-0000-0000-0000614B0000}"/>
    <cellStyle name="Normal 20 3 3 2 3 7" xfId="19297" xr:uid="{00000000-0005-0000-0000-0000624B0000}"/>
    <cellStyle name="Normal 20 3 3 2 4" xfId="19298" xr:uid="{00000000-0005-0000-0000-0000634B0000}"/>
    <cellStyle name="Normal 20 3 3 2 4 2" xfId="19299" xr:uid="{00000000-0005-0000-0000-0000644B0000}"/>
    <cellStyle name="Normal 20 3 3 2 4 2 2" xfId="19300" xr:uid="{00000000-0005-0000-0000-0000654B0000}"/>
    <cellStyle name="Normal 20 3 3 2 4 3" xfId="19301" xr:uid="{00000000-0005-0000-0000-0000664B0000}"/>
    <cellStyle name="Normal 20 3 3 2 5" xfId="19302" xr:uid="{00000000-0005-0000-0000-0000674B0000}"/>
    <cellStyle name="Normal 20 3 3 2 5 2" xfId="19303" xr:uid="{00000000-0005-0000-0000-0000684B0000}"/>
    <cellStyle name="Normal 20 3 3 2 5 2 2" xfId="19304" xr:uid="{00000000-0005-0000-0000-0000694B0000}"/>
    <cellStyle name="Normal 20 3 3 2 5 3" xfId="19305" xr:uid="{00000000-0005-0000-0000-00006A4B0000}"/>
    <cellStyle name="Normal 20 3 3 2 6" xfId="19306" xr:uid="{00000000-0005-0000-0000-00006B4B0000}"/>
    <cellStyle name="Normal 20 3 3 2 6 2" xfId="19307" xr:uid="{00000000-0005-0000-0000-00006C4B0000}"/>
    <cellStyle name="Normal 20 3 3 2 6 2 2" xfId="19308" xr:uid="{00000000-0005-0000-0000-00006D4B0000}"/>
    <cellStyle name="Normal 20 3 3 2 6 3" xfId="19309" xr:uid="{00000000-0005-0000-0000-00006E4B0000}"/>
    <cellStyle name="Normal 20 3 3 2 7" xfId="19310" xr:uid="{00000000-0005-0000-0000-00006F4B0000}"/>
    <cellStyle name="Normal 20 3 3 2 7 2" xfId="19311" xr:uid="{00000000-0005-0000-0000-0000704B0000}"/>
    <cellStyle name="Normal 20 3 3 2 8" xfId="19312" xr:uid="{00000000-0005-0000-0000-0000714B0000}"/>
    <cellStyle name="Normal 20 3 3 2 8 2" xfId="19313" xr:uid="{00000000-0005-0000-0000-0000724B0000}"/>
    <cellStyle name="Normal 20 3 3 2 9" xfId="19314" xr:uid="{00000000-0005-0000-0000-0000734B0000}"/>
    <cellStyle name="Normal 20 3 3 3" xfId="19315" xr:uid="{00000000-0005-0000-0000-0000744B0000}"/>
    <cellStyle name="Normal 20 3 3 3 2" xfId="19316" xr:uid="{00000000-0005-0000-0000-0000754B0000}"/>
    <cellStyle name="Normal 20 3 3 3 2 2" xfId="19317" xr:uid="{00000000-0005-0000-0000-0000764B0000}"/>
    <cellStyle name="Normal 20 3 3 3 2 2 2" xfId="19318" xr:uid="{00000000-0005-0000-0000-0000774B0000}"/>
    <cellStyle name="Normal 20 3 3 3 2 2 2 2" xfId="19319" xr:uid="{00000000-0005-0000-0000-0000784B0000}"/>
    <cellStyle name="Normal 20 3 3 3 2 2 3" xfId="19320" xr:uid="{00000000-0005-0000-0000-0000794B0000}"/>
    <cellStyle name="Normal 20 3 3 3 2 3" xfId="19321" xr:uid="{00000000-0005-0000-0000-00007A4B0000}"/>
    <cellStyle name="Normal 20 3 3 3 2 3 2" xfId="19322" xr:uid="{00000000-0005-0000-0000-00007B4B0000}"/>
    <cellStyle name="Normal 20 3 3 3 2 3 2 2" xfId="19323" xr:uid="{00000000-0005-0000-0000-00007C4B0000}"/>
    <cellStyle name="Normal 20 3 3 3 2 3 3" xfId="19324" xr:uid="{00000000-0005-0000-0000-00007D4B0000}"/>
    <cellStyle name="Normal 20 3 3 3 2 4" xfId="19325" xr:uid="{00000000-0005-0000-0000-00007E4B0000}"/>
    <cellStyle name="Normal 20 3 3 3 2 4 2" xfId="19326" xr:uid="{00000000-0005-0000-0000-00007F4B0000}"/>
    <cellStyle name="Normal 20 3 3 3 2 4 2 2" xfId="19327" xr:uid="{00000000-0005-0000-0000-0000804B0000}"/>
    <cellStyle name="Normal 20 3 3 3 2 4 3" xfId="19328" xr:uid="{00000000-0005-0000-0000-0000814B0000}"/>
    <cellStyle name="Normal 20 3 3 3 2 5" xfId="19329" xr:uid="{00000000-0005-0000-0000-0000824B0000}"/>
    <cellStyle name="Normal 20 3 3 3 2 5 2" xfId="19330" xr:uid="{00000000-0005-0000-0000-0000834B0000}"/>
    <cellStyle name="Normal 20 3 3 3 2 6" xfId="19331" xr:uid="{00000000-0005-0000-0000-0000844B0000}"/>
    <cellStyle name="Normal 20 3 3 3 2 6 2" xfId="19332" xr:uid="{00000000-0005-0000-0000-0000854B0000}"/>
    <cellStyle name="Normal 20 3 3 3 2 7" xfId="19333" xr:uid="{00000000-0005-0000-0000-0000864B0000}"/>
    <cellStyle name="Normal 20 3 3 3 3" xfId="19334" xr:uid="{00000000-0005-0000-0000-0000874B0000}"/>
    <cellStyle name="Normal 20 3 3 3 3 2" xfId="19335" xr:uid="{00000000-0005-0000-0000-0000884B0000}"/>
    <cellStyle name="Normal 20 3 3 3 3 2 2" xfId="19336" xr:uid="{00000000-0005-0000-0000-0000894B0000}"/>
    <cellStyle name="Normal 20 3 3 3 3 3" xfId="19337" xr:uid="{00000000-0005-0000-0000-00008A4B0000}"/>
    <cellStyle name="Normal 20 3 3 3 4" xfId="19338" xr:uid="{00000000-0005-0000-0000-00008B4B0000}"/>
    <cellStyle name="Normal 20 3 3 3 4 2" xfId="19339" xr:uid="{00000000-0005-0000-0000-00008C4B0000}"/>
    <cellStyle name="Normal 20 3 3 3 4 2 2" xfId="19340" xr:uid="{00000000-0005-0000-0000-00008D4B0000}"/>
    <cellStyle name="Normal 20 3 3 3 4 3" xfId="19341" xr:uid="{00000000-0005-0000-0000-00008E4B0000}"/>
    <cellStyle name="Normal 20 3 3 3 5" xfId="19342" xr:uid="{00000000-0005-0000-0000-00008F4B0000}"/>
    <cellStyle name="Normal 20 3 3 3 5 2" xfId="19343" xr:uid="{00000000-0005-0000-0000-0000904B0000}"/>
    <cellStyle name="Normal 20 3 3 3 5 2 2" xfId="19344" xr:uid="{00000000-0005-0000-0000-0000914B0000}"/>
    <cellStyle name="Normal 20 3 3 3 5 3" xfId="19345" xr:uid="{00000000-0005-0000-0000-0000924B0000}"/>
    <cellStyle name="Normal 20 3 3 3 6" xfId="19346" xr:uid="{00000000-0005-0000-0000-0000934B0000}"/>
    <cellStyle name="Normal 20 3 3 3 6 2" xfId="19347" xr:uid="{00000000-0005-0000-0000-0000944B0000}"/>
    <cellStyle name="Normal 20 3 3 3 7" xfId="19348" xr:uid="{00000000-0005-0000-0000-0000954B0000}"/>
    <cellStyle name="Normal 20 3 3 3 7 2" xfId="19349" xr:uid="{00000000-0005-0000-0000-0000964B0000}"/>
    <cellStyle name="Normal 20 3 3 3 8" xfId="19350" xr:uid="{00000000-0005-0000-0000-0000974B0000}"/>
    <cellStyle name="Normal 20 3 3 4" xfId="19351" xr:uid="{00000000-0005-0000-0000-0000984B0000}"/>
    <cellStyle name="Normal 20 3 3 4 2" xfId="19352" xr:uid="{00000000-0005-0000-0000-0000994B0000}"/>
    <cellStyle name="Normal 20 3 3 4 2 2" xfId="19353" xr:uid="{00000000-0005-0000-0000-00009A4B0000}"/>
    <cellStyle name="Normal 20 3 3 4 2 2 2" xfId="19354" xr:uid="{00000000-0005-0000-0000-00009B4B0000}"/>
    <cellStyle name="Normal 20 3 3 4 2 3" xfId="19355" xr:uid="{00000000-0005-0000-0000-00009C4B0000}"/>
    <cellStyle name="Normal 20 3 3 4 3" xfId="19356" xr:uid="{00000000-0005-0000-0000-00009D4B0000}"/>
    <cellStyle name="Normal 20 3 3 4 3 2" xfId="19357" xr:uid="{00000000-0005-0000-0000-00009E4B0000}"/>
    <cellStyle name="Normal 20 3 3 4 3 2 2" xfId="19358" xr:uid="{00000000-0005-0000-0000-00009F4B0000}"/>
    <cellStyle name="Normal 20 3 3 4 3 3" xfId="19359" xr:uid="{00000000-0005-0000-0000-0000A04B0000}"/>
    <cellStyle name="Normal 20 3 3 4 4" xfId="19360" xr:uid="{00000000-0005-0000-0000-0000A14B0000}"/>
    <cellStyle name="Normal 20 3 3 4 4 2" xfId="19361" xr:uid="{00000000-0005-0000-0000-0000A24B0000}"/>
    <cellStyle name="Normal 20 3 3 4 4 2 2" xfId="19362" xr:uid="{00000000-0005-0000-0000-0000A34B0000}"/>
    <cellStyle name="Normal 20 3 3 4 4 3" xfId="19363" xr:uid="{00000000-0005-0000-0000-0000A44B0000}"/>
    <cellStyle name="Normal 20 3 3 4 5" xfId="19364" xr:uid="{00000000-0005-0000-0000-0000A54B0000}"/>
    <cellStyle name="Normal 20 3 3 4 5 2" xfId="19365" xr:uid="{00000000-0005-0000-0000-0000A64B0000}"/>
    <cellStyle name="Normal 20 3 3 4 6" xfId="19366" xr:uid="{00000000-0005-0000-0000-0000A74B0000}"/>
    <cellStyle name="Normal 20 3 3 4 6 2" xfId="19367" xr:uid="{00000000-0005-0000-0000-0000A84B0000}"/>
    <cellStyle name="Normal 20 3 3 4 7" xfId="19368" xr:uid="{00000000-0005-0000-0000-0000A94B0000}"/>
    <cellStyle name="Normal 20 3 3 5" xfId="19369" xr:uid="{00000000-0005-0000-0000-0000AA4B0000}"/>
    <cellStyle name="Normal 20 3 3 5 2" xfId="19370" xr:uid="{00000000-0005-0000-0000-0000AB4B0000}"/>
    <cellStyle name="Normal 20 3 3 5 2 2" xfId="19371" xr:uid="{00000000-0005-0000-0000-0000AC4B0000}"/>
    <cellStyle name="Normal 20 3 3 5 2 2 2" xfId="19372" xr:uid="{00000000-0005-0000-0000-0000AD4B0000}"/>
    <cellStyle name="Normal 20 3 3 5 2 3" xfId="19373" xr:uid="{00000000-0005-0000-0000-0000AE4B0000}"/>
    <cellStyle name="Normal 20 3 3 5 3" xfId="19374" xr:uid="{00000000-0005-0000-0000-0000AF4B0000}"/>
    <cellStyle name="Normal 20 3 3 5 3 2" xfId="19375" xr:uid="{00000000-0005-0000-0000-0000B04B0000}"/>
    <cellStyle name="Normal 20 3 3 5 3 2 2" xfId="19376" xr:uid="{00000000-0005-0000-0000-0000B14B0000}"/>
    <cellStyle name="Normal 20 3 3 5 3 3" xfId="19377" xr:uid="{00000000-0005-0000-0000-0000B24B0000}"/>
    <cellStyle name="Normal 20 3 3 5 4" xfId="19378" xr:uid="{00000000-0005-0000-0000-0000B34B0000}"/>
    <cellStyle name="Normal 20 3 3 5 4 2" xfId="19379" xr:uid="{00000000-0005-0000-0000-0000B44B0000}"/>
    <cellStyle name="Normal 20 3 3 5 4 2 2" xfId="19380" xr:uid="{00000000-0005-0000-0000-0000B54B0000}"/>
    <cellStyle name="Normal 20 3 3 5 4 3" xfId="19381" xr:uid="{00000000-0005-0000-0000-0000B64B0000}"/>
    <cellStyle name="Normal 20 3 3 5 5" xfId="19382" xr:uid="{00000000-0005-0000-0000-0000B74B0000}"/>
    <cellStyle name="Normal 20 3 3 5 5 2" xfId="19383" xr:uid="{00000000-0005-0000-0000-0000B84B0000}"/>
    <cellStyle name="Normal 20 3 3 5 6" xfId="19384" xr:uid="{00000000-0005-0000-0000-0000B94B0000}"/>
    <cellStyle name="Normal 20 3 3 5 6 2" xfId="19385" xr:uid="{00000000-0005-0000-0000-0000BA4B0000}"/>
    <cellStyle name="Normal 20 3 3 5 7" xfId="19386" xr:uid="{00000000-0005-0000-0000-0000BB4B0000}"/>
    <cellStyle name="Normal 20 3 3 6" xfId="19387" xr:uid="{00000000-0005-0000-0000-0000BC4B0000}"/>
    <cellStyle name="Normal 20 3 3 6 2" xfId="19388" xr:uid="{00000000-0005-0000-0000-0000BD4B0000}"/>
    <cellStyle name="Normal 20 3 3 6 2 2" xfId="19389" xr:uid="{00000000-0005-0000-0000-0000BE4B0000}"/>
    <cellStyle name="Normal 20 3 3 6 3" xfId="19390" xr:uid="{00000000-0005-0000-0000-0000BF4B0000}"/>
    <cellStyle name="Normal 20 3 3 7" xfId="19391" xr:uid="{00000000-0005-0000-0000-0000C04B0000}"/>
    <cellStyle name="Normal 20 3 3 7 2" xfId="19392" xr:uid="{00000000-0005-0000-0000-0000C14B0000}"/>
    <cellStyle name="Normal 20 3 3 7 2 2" xfId="19393" xr:uid="{00000000-0005-0000-0000-0000C24B0000}"/>
    <cellStyle name="Normal 20 3 3 7 3" xfId="19394" xr:uid="{00000000-0005-0000-0000-0000C34B0000}"/>
    <cellStyle name="Normal 20 3 3 8" xfId="19395" xr:uid="{00000000-0005-0000-0000-0000C44B0000}"/>
    <cellStyle name="Normal 20 3 3 8 2" xfId="19396" xr:uid="{00000000-0005-0000-0000-0000C54B0000}"/>
    <cellStyle name="Normal 20 3 3 8 2 2" xfId="19397" xr:uid="{00000000-0005-0000-0000-0000C64B0000}"/>
    <cellStyle name="Normal 20 3 3 8 3" xfId="19398" xr:uid="{00000000-0005-0000-0000-0000C74B0000}"/>
    <cellStyle name="Normal 20 3 3 9" xfId="19399" xr:uid="{00000000-0005-0000-0000-0000C84B0000}"/>
    <cellStyle name="Normal 20 3 3 9 2" xfId="19400" xr:uid="{00000000-0005-0000-0000-0000C94B0000}"/>
    <cellStyle name="Normal 20 3 4" xfId="19401" xr:uid="{00000000-0005-0000-0000-0000CA4B0000}"/>
    <cellStyle name="Normal 20 3 4 2" xfId="19402" xr:uid="{00000000-0005-0000-0000-0000CB4B0000}"/>
    <cellStyle name="Normal 20 3 4 2 2" xfId="19403" xr:uid="{00000000-0005-0000-0000-0000CC4B0000}"/>
    <cellStyle name="Normal 20 3 4 2 2 2" xfId="19404" xr:uid="{00000000-0005-0000-0000-0000CD4B0000}"/>
    <cellStyle name="Normal 20 3 4 2 2 2 2" xfId="19405" xr:uid="{00000000-0005-0000-0000-0000CE4B0000}"/>
    <cellStyle name="Normal 20 3 4 2 2 3" xfId="19406" xr:uid="{00000000-0005-0000-0000-0000CF4B0000}"/>
    <cellStyle name="Normal 20 3 4 2 3" xfId="19407" xr:uid="{00000000-0005-0000-0000-0000D04B0000}"/>
    <cellStyle name="Normal 20 3 4 2 3 2" xfId="19408" xr:uid="{00000000-0005-0000-0000-0000D14B0000}"/>
    <cellStyle name="Normal 20 3 4 2 3 2 2" xfId="19409" xr:uid="{00000000-0005-0000-0000-0000D24B0000}"/>
    <cellStyle name="Normal 20 3 4 2 3 3" xfId="19410" xr:uid="{00000000-0005-0000-0000-0000D34B0000}"/>
    <cellStyle name="Normal 20 3 4 2 4" xfId="19411" xr:uid="{00000000-0005-0000-0000-0000D44B0000}"/>
    <cellStyle name="Normal 20 3 4 2 4 2" xfId="19412" xr:uid="{00000000-0005-0000-0000-0000D54B0000}"/>
    <cellStyle name="Normal 20 3 4 2 4 2 2" xfId="19413" xr:uid="{00000000-0005-0000-0000-0000D64B0000}"/>
    <cellStyle name="Normal 20 3 4 2 4 3" xfId="19414" xr:uid="{00000000-0005-0000-0000-0000D74B0000}"/>
    <cellStyle name="Normal 20 3 4 2 5" xfId="19415" xr:uid="{00000000-0005-0000-0000-0000D84B0000}"/>
    <cellStyle name="Normal 20 3 4 2 5 2" xfId="19416" xr:uid="{00000000-0005-0000-0000-0000D94B0000}"/>
    <cellStyle name="Normal 20 3 4 2 6" xfId="19417" xr:uid="{00000000-0005-0000-0000-0000DA4B0000}"/>
    <cellStyle name="Normal 20 3 4 2 6 2" xfId="19418" xr:uid="{00000000-0005-0000-0000-0000DB4B0000}"/>
    <cellStyle name="Normal 20 3 4 2 7" xfId="19419" xr:uid="{00000000-0005-0000-0000-0000DC4B0000}"/>
    <cellStyle name="Normal 20 3 4 3" xfId="19420" xr:uid="{00000000-0005-0000-0000-0000DD4B0000}"/>
    <cellStyle name="Normal 20 3 4 3 2" xfId="19421" xr:uid="{00000000-0005-0000-0000-0000DE4B0000}"/>
    <cellStyle name="Normal 20 3 4 3 2 2" xfId="19422" xr:uid="{00000000-0005-0000-0000-0000DF4B0000}"/>
    <cellStyle name="Normal 20 3 4 3 2 2 2" xfId="19423" xr:uid="{00000000-0005-0000-0000-0000E04B0000}"/>
    <cellStyle name="Normal 20 3 4 3 2 3" xfId="19424" xr:uid="{00000000-0005-0000-0000-0000E14B0000}"/>
    <cellStyle name="Normal 20 3 4 3 3" xfId="19425" xr:uid="{00000000-0005-0000-0000-0000E24B0000}"/>
    <cellStyle name="Normal 20 3 4 3 3 2" xfId="19426" xr:uid="{00000000-0005-0000-0000-0000E34B0000}"/>
    <cellStyle name="Normal 20 3 4 3 3 2 2" xfId="19427" xr:uid="{00000000-0005-0000-0000-0000E44B0000}"/>
    <cellStyle name="Normal 20 3 4 3 3 3" xfId="19428" xr:uid="{00000000-0005-0000-0000-0000E54B0000}"/>
    <cellStyle name="Normal 20 3 4 3 4" xfId="19429" xr:uid="{00000000-0005-0000-0000-0000E64B0000}"/>
    <cellStyle name="Normal 20 3 4 3 4 2" xfId="19430" xr:uid="{00000000-0005-0000-0000-0000E74B0000}"/>
    <cellStyle name="Normal 20 3 4 3 4 2 2" xfId="19431" xr:uid="{00000000-0005-0000-0000-0000E84B0000}"/>
    <cellStyle name="Normal 20 3 4 3 4 3" xfId="19432" xr:uid="{00000000-0005-0000-0000-0000E94B0000}"/>
    <cellStyle name="Normal 20 3 4 3 5" xfId="19433" xr:uid="{00000000-0005-0000-0000-0000EA4B0000}"/>
    <cellStyle name="Normal 20 3 4 3 5 2" xfId="19434" xr:uid="{00000000-0005-0000-0000-0000EB4B0000}"/>
    <cellStyle name="Normal 20 3 4 3 6" xfId="19435" xr:uid="{00000000-0005-0000-0000-0000EC4B0000}"/>
    <cellStyle name="Normal 20 3 4 3 6 2" xfId="19436" xr:uid="{00000000-0005-0000-0000-0000ED4B0000}"/>
    <cellStyle name="Normal 20 3 4 3 7" xfId="19437" xr:uid="{00000000-0005-0000-0000-0000EE4B0000}"/>
    <cellStyle name="Normal 20 3 4 4" xfId="19438" xr:uid="{00000000-0005-0000-0000-0000EF4B0000}"/>
    <cellStyle name="Normal 20 3 4 4 2" xfId="19439" xr:uid="{00000000-0005-0000-0000-0000F04B0000}"/>
    <cellStyle name="Normal 20 3 4 4 2 2" xfId="19440" xr:uid="{00000000-0005-0000-0000-0000F14B0000}"/>
    <cellStyle name="Normal 20 3 4 4 3" xfId="19441" xr:uid="{00000000-0005-0000-0000-0000F24B0000}"/>
    <cellStyle name="Normal 20 3 4 5" xfId="19442" xr:uid="{00000000-0005-0000-0000-0000F34B0000}"/>
    <cellStyle name="Normal 20 3 4 5 2" xfId="19443" xr:uid="{00000000-0005-0000-0000-0000F44B0000}"/>
    <cellStyle name="Normal 20 3 4 5 2 2" xfId="19444" xr:uid="{00000000-0005-0000-0000-0000F54B0000}"/>
    <cellStyle name="Normal 20 3 4 5 3" xfId="19445" xr:uid="{00000000-0005-0000-0000-0000F64B0000}"/>
    <cellStyle name="Normal 20 3 4 6" xfId="19446" xr:uid="{00000000-0005-0000-0000-0000F74B0000}"/>
    <cellStyle name="Normal 20 3 4 6 2" xfId="19447" xr:uid="{00000000-0005-0000-0000-0000F84B0000}"/>
    <cellStyle name="Normal 20 3 4 6 2 2" xfId="19448" xr:uid="{00000000-0005-0000-0000-0000F94B0000}"/>
    <cellStyle name="Normal 20 3 4 6 3" xfId="19449" xr:uid="{00000000-0005-0000-0000-0000FA4B0000}"/>
    <cellStyle name="Normal 20 3 4 7" xfId="19450" xr:uid="{00000000-0005-0000-0000-0000FB4B0000}"/>
    <cellStyle name="Normal 20 3 4 7 2" xfId="19451" xr:uid="{00000000-0005-0000-0000-0000FC4B0000}"/>
    <cellStyle name="Normal 20 3 4 8" xfId="19452" xr:uid="{00000000-0005-0000-0000-0000FD4B0000}"/>
    <cellStyle name="Normal 20 3 4 8 2" xfId="19453" xr:uid="{00000000-0005-0000-0000-0000FE4B0000}"/>
    <cellStyle name="Normal 20 3 4 9" xfId="19454" xr:uid="{00000000-0005-0000-0000-0000FF4B0000}"/>
    <cellStyle name="Normal 20 3 5" xfId="19455" xr:uid="{00000000-0005-0000-0000-0000004C0000}"/>
    <cellStyle name="Normal 20 3 5 2" xfId="19456" xr:uid="{00000000-0005-0000-0000-0000014C0000}"/>
    <cellStyle name="Normal 20 3 5 2 2" xfId="19457" xr:uid="{00000000-0005-0000-0000-0000024C0000}"/>
    <cellStyle name="Normal 20 3 5 2 2 2" xfId="19458" xr:uid="{00000000-0005-0000-0000-0000034C0000}"/>
    <cellStyle name="Normal 20 3 5 2 2 2 2" xfId="19459" xr:uid="{00000000-0005-0000-0000-0000044C0000}"/>
    <cellStyle name="Normal 20 3 5 2 2 3" xfId="19460" xr:uid="{00000000-0005-0000-0000-0000054C0000}"/>
    <cellStyle name="Normal 20 3 5 2 3" xfId="19461" xr:uid="{00000000-0005-0000-0000-0000064C0000}"/>
    <cellStyle name="Normal 20 3 5 2 3 2" xfId="19462" xr:uid="{00000000-0005-0000-0000-0000074C0000}"/>
    <cellStyle name="Normal 20 3 5 2 3 2 2" xfId="19463" xr:uid="{00000000-0005-0000-0000-0000084C0000}"/>
    <cellStyle name="Normal 20 3 5 2 3 3" xfId="19464" xr:uid="{00000000-0005-0000-0000-0000094C0000}"/>
    <cellStyle name="Normal 20 3 5 2 4" xfId="19465" xr:uid="{00000000-0005-0000-0000-00000A4C0000}"/>
    <cellStyle name="Normal 20 3 5 2 4 2" xfId="19466" xr:uid="{00000000-0005-0000-0000-00000B4C0000}"/>
    <cellStyle name="Normal 20 3 5 2 4 2 2" xfId="19467" xr:uid="{00000000-0005-0000-0000-00000C4C0000}"/>
    <cellStyle name="Normal 20 3 5 2 4 3" xfId="19468" xr:uid="{00000000-0005-0000-0000-00000D4C0000}"/>
    <cellStyle name="Normal 20 3 5 2 5" xfId="19469" xr:uid="{00000000-0005-0000-0000-00000E4C0000}"/>
    <cellStyle name="Normal 20 3 5 2 5 2" xfId="19470" xr:uid="{00000000-0005-0000-0000-00000F4C0000}"/>
    <cellStyle name="Normal 20 3 5 2 6" xfId="19471" xr:uid="{00000000-0005-0000-0000-0000104C0000}"/>
    <cellStyle name="Normal 20 3 5 2 6 2" xfId="19472" xr:uid="{00000000-0005-0000-0000-0000114C0000}"/>
    <cellStyle name="Normal 20 3 5 2 7" xfId="19473" xr:uid="{00000000-0005-0000-0000-0000124C0000}"/>
    <cellStyle name="Normal 20 3 5 3" xfId="19474" xr:uid="{00000000-0005-0000-0000-0000134C0000}"/>
    <cellStyle name="Normal 20 3 5 3 2" xfId="19475" xr:uid="{00000000-0005-0000-0000-0000144C0000}"/>
    <cellStyle name="Normal 20 3 5 3 2 2" xfId="19476" xr:uid="{00000000-0005-0000-0000-0000154C0000}"/>
    <cellStyle name="Normal 20 3 5 3 3" xfId="19477" xr:uid="{00000000-0005-0000-0000-0000164C0000}"/>
    <cellStyle name="Normal 20 3 5 4" xfId="19478" xr:uid="{00000000-0005-0000-0000-0000174C0000}"/>
    <cellStyle name="Normal 20 3 5 4 2" xfId="19479" xr:uid="{00000000-0005-0000-0000-0000184C0000}"/>
    <cellStyle name="Normal 20 3 5 4 2 2" xfId="19480" xr:uid="{00000000-0005-0000-0000-0000194C0000}"/>
    <cellStyle name="Normal 20 3 5 4 3" xfId="19481" xr:uid="{00000000-0005-0000-0000-00001A4C0000}"/>
    <cellStyle name="Normal 20 3 5 5" xfId="19482" xr:uid="{00000000-0005-0000-0000-00001B4C0000}"/>
    <cellStyle name="Normal 20 3 5 5 2" xfId="19483" xr:uid="{00000000-0005-0000-0000-00001C4C0000}"/>
    <cellStyle name="Normal 20 3 5 5 2 2" xfId="19484" xr:uid="{00000000-0005-0000-0000-00001D4C0000}"/>
    <cellStyle name="Normal 20 3 5 5 3" xfId="19485" xr:uid="{00000000-0005-0000-0000-00001E4C0000}"/>
    <cellStyle name="Normal 20 3 5 6" xfId="19486" xr:uid="{00000000-0005-0000-0000-00001F4C0000}"/>
    <cellStyle name="Normal 20 3 5 6 2" xfId="19487" xr:uid="{00000000-0005-0000-0000-0000204C0000}"/>
    <cellStyle name="Normal 20 3 5 7" xfId="19488" xr:uid="{00000000-0005-0000-0000-0000214C0000}"/>
    <cellStyle name="Normal 20 3 5 7 2" xfId="19489" xr:uid="{00000000-0005-0000-0000-0000224C0000}"/>
    <cellStyle name="Normal 20 3 5 8" xfId="19490" xr:uid="{00000000-0005-0000-0000-0000234C0000}"/>
    <cellStyle name="Normal 20 3 6" xfId="19491" xr:uid="{00000000-0005-0000-0000-0000244C0000}"/>
    <cellStyle name="Normal 20 3 6 2" xfId="19492" xr:uid="{00000000-0005-0000-0000-0000254C0000}"/>
    <cellStyle name="Normal 20 3 6 2 2" xfId="19493" xr:uid="{00000000-0005-0000-0000-0000264C0000}"/>
    <cellStyle name="Normal 20 3 6 2 2 2" xfId="19494" xr:uid="{00000000-0005-0000-0000-0000274C0000}"/>
    <cellStyle name="Normal 20 3 6 2 3" xfId="19495" xr:uid="{00000000-0005-0000-0000-0000284C0000}"/>
    <cellStyle name="Normal 20 3 6 3" xfId="19496" xr:uid="{00000000-0005-0000-0000-0000294C0000}"/>
    <cellStyle name="Normal 20 3 6 3 2" xfId="19497" xr:uid="{00000000-0005-0000-0000-00002A4C0000}"/>
    <cellStyle name="Normal 20 3 6 3 2 2" xfId="19498" xr:uid="{00000000-0005-0000-0000-00002B4C0000}"/>
    <cellStyle name="Normal 20 3 6 3 3" xfId="19499" xr:uid="{00000000-0005-0000-0000-00002C4C0000}"/>
    <cellStyle name="Normal 20 3 6 4" xfId="19500" xr:uid="{00000000-0005-0000-0000-00002D4C0000}"/>
    <cellStyle name="Normal 20 3 6 4 2" xfId="19501" xr:uid="{00000000-0005-0000-0000-00002E4C0000}"/>
    <cellStyle name="Normal 20 3 6 4 2 2" xfId="19502" xr:uid="{00000000-0005-0000-0000-00002F4C0000}"/>
    <cellStyle name="Normal 20 3 6 4 3" xfId="19503" xr:uid="{00000000-0005-0000-0000-0000304C0000}"/>
    <cellStyle name="Normal 20 3 6 5" xfId="19504" xr:uid="{00000000-0005-0000-0000-0000314C0000}"/>
    <cellStyle name="Normal 20 3 6 5 2" xfId="19505" xr:uid="{00000000-0005-0000-0000-0000324C0000}"/>
    <cellStyle name="Normal 20 3 6 6" xfId="19506" xr:uid="{00000000-0005-0000-0000-0000334C0000}"/>
    <cellStyle name="Normal 20 3 6 6 2" xfId="19507" xr:uid="{00000000-0005-0000-0000-0000344C0000}"/>
    <cellStyle name="Normal 20 3 6 7" xfId="19508" xr:uid="{00000000-0005-0000-0000-0000354C0000}"/>
    <cellStyle name="Normal 20 3 7" xfId="19509" xr:uid="{00000000-0005-0000-0000-0000364C0000}"/>
    <cellStyle name="Normal 20 3 7 2" xfId="19510" xr:uid="{00000000-0005-0000-0000-0000374C0000}"/>
    <cellStyle name="Normal 20 3 7 2 2" xfId="19511" xr:uid="{00000000-0005-0000-0000-0000384C0000}"/>
    <cellStyle name="Normal 20 3 7 2 2 2" xfId="19512" xr:uid="{00000000-0005-0000-0000-0000394C0000}"/>
    <cellStyle name="Normal 20 3 7 2 3" xfId="19513" xr:uid="{00000000-0005-0000-0000-00003A4C0000}"/>
    <cellStyle name="Normal 20 3 7 3" xfId="19514" xr:uid="{00000000-0005-0000-0000-00003B4C0000}"/>
    <cellStyle name="Normal 20 3 7 3 2" xfId="19515" xr:uid="{00000000-0005-0000-0000-00003C4C0000}"/>
    <cellStyle name="Normal 20 3 7 3 2 2" xfId="19516" xr:uid="{00000000-0005-0000-0000-00003D4C0000}"/>
    <cellStyle name="Normal 20 3 7 3 3" xfId="19517" xr:uid="{00000000-0005-0000-0000-00003E4C0000}"/>
    <cellStyle name="Normal 20 3 7 4" xfId="19518" xr:uid="{00000000-0005-0000-0000-00003F4C0000}"/>
    <cellStyle name="Normal 20 3 7 4 2" xfId="19519" xr:uid="{00000000-0005-0000-0000-0000404C0000}"/>
    <cellStyle name="Normal 20 3 7 4 2 2" xfId="19520" xr:uid="{00000000-0005-0000-0000-0000414C0000}"/>
    <cellStyle name="Normal 20 3 7 4 3" xfId="19521" xr:uid="{00000000-0005-0000-0000-0000424C0000}"/>
    <cellStyle name="Normal 20 3 7 5" xfId="19522" xr:uid="{00000000-0005-0000-0000-0000434C0000}"/>
    <cellStyle name="Normal 20 3 7 5 2" xfId="19523" xr:uid="{00000000-0005-0000-0000-0000444C0000}"/>
    <cellStyle name="Normal 20 3 7 6" xfId="19524" xr:uid="{00000000-0005-0000-0000-0000454C0000}"/>
    <cellStyle name="Normal 20 3 7 6 2" xfId="19525" xr:uid="{00000000-0005-0000-0000-0000464C0000}"/>
    <cellStyle name="Normal 20 3 7 7" xfId="19526" xr:uid="{00000000-0005-0000-0000-0000474C0000}"/>
    <cellStyle name="Normal 20 3 8" xfId="19527" xr:uid="{00000000-0005-0000-0000-0000484C0000}"/>
    <cellStyle name="Normal 20 3 8 2" xfId="19528" xr:uid="{00000000-0005-0000-0000-0000494C0000}"/>
    <cellStyle name="Normal 20 3 8 2 2" xfId="19529" xr:uid="{00000000-0005-0000-0000-00004A4C0000}"/>
    <cellStyle name="Normal 20 3 8 3" xfId="19530" xr:uid="{00000000-0005-0000-0000-00004B4C0000}"/>
    <cellStyle name="Normal 20 3 9" xfId="19531" xr:uid="{00000000-0005-0000-0000-00004C4C0000}"/>
    <cellStyle name="Normal 20 3 9 2" xfId="19532" xr:uid="{00000000-0005-0000-0000-00004D4C0000}"/>
    <cellStyle name="Normal 20 3 9 2 2" xfId="19533" xr:uid="{00000000-0005-0000-0000-00004E4C0000}"/>
    <cellStyle name="Normal 20 3 9 3" xfId="19534" xr:uid="{00000000-0005-0000-0000-00004F4C0000}"/>
    <cellStyle name="Normal 20 3_Confidential Information" xfId="19535" xr:uid="{00000000-0005-0000-0000-0000504C0000}"/>
    <cellStyle name="Normal 20 4" xfId="19536" xr:uid="{00000000-0005-0000-0000-0000514C0000}"/>
    <cellStyle name="Normal 20 4 10" xfId="19537" xr:uid="{00000000-0005-0000-0000-0000524C0000}"/>
    <cellStyle name="Normal 20 4 10 2" xfId="19538" xr:uid="{00000000-0005-0000-0000-0000534C0000}"/>
    <cellStyle name="Normal 20 4 11" xfId="19539" xr:uid="{00000000-0005-0000-0000-0000544C0000}"/>
    <cellStyle name="Normal 20 4 2" xfId="19540" xr:uid="{00000000-0005-0000-0000-0000554C0000}"/>
    <cellStyle name="Normal 20 4 2 2" xfId="19541" xr:uid="{00000000-0005-0000-0000-0000564C0000}"/>
    <cellStyle name="Normal 20 4 2 2 2" xfId="19542" xr:uid="{00000000-0005-0000-0000-0000574C0000}"/>
    <cellStyle name="Normal 20 4 2 2 2 2" xfId="19543" xr:uid="{00000000-0005-0000-0000-0000584C0000}"/>
    <cellStyle name="Normal 20 4 2 2 2 2 2" xfId="19544" xr:uid="{00000000-0005-0000-0000-0000594C0000}"/>
    <cellStyle name="Normal 20 4 2 2 2 3" xfId="19545" xr:uid="{00000000-0005-0000-0000-00005A4C0000}"/>
    <cellStyle name="Normal 20 4 2 2 3" xfId="19546" xr:uid="{00000000-0005-0000-0000-00005B4C0000}"/>
    <cellStyle name="Normal 20 4 2 2 3 2" xfId="19547" xr:uid="{00000000-0005-0000-0000-00005C4C0000}"/>
    <cellStyle name="Normal 20 4 2 2 3 2 2" xfId="19548" xr:uid="{00000000-0005-0000-0000-00005D4C0000}"/>
    <cellStyle name="Normal 20 4 2 2 3 3" xfId="19549" xr:uid="{00000000-0005-0000-0000-00005E4C0000}"/>
    <cellStyle name="Normal 20 4 2 2 4" xfId="19550" xr:uid="{00000000-0005-0000-0000-00005F4C0000}"/>
    <cellStyle name="Normal 20 4 2 2 4 2" xfId="19551" xr:uid="{00000000-0005-0000-0000-0000604C0000}"/>
    <cellStyle name="Normal 20 4 2 2 4 2 2" xfId="19552" xr:uid="{00000000-0005-0000-0000-0000614C0000}"/>
    <cellStyle name="Normal 20 4 2 2 4 3" xfId="19553" xr:uid="{00000000-0005-0000-0000-0000624C0000}"/>
    <cellStyle name="Normal 20 4 2 2 5" xfId="19554" xr:uid="{00000000-0005-0000-0000-0000634C0000}"/>
    <cellStyle name="Normal 20 4 2 2 5 2" xfId="19555" xr:uid="{00000000-0005-0000-0000-0000644C0000}"/>
    <cellStyle name="Normal 20 4 2 2 6" xfId="19556" xr:uid="{00000000-0005-0000-0000-0000654C0000}"/>
    <cellStyle name="Normal 20 4 2 2 6 2" xfId="19557" xr:uid="{00000000-0005-0000-0000-0000664C0000}"/>
    <cellStyle name="Normal 20 4 2 2 7" xfId="19558" xr:uid="{00000000-0005-0000-0000-0000674C0000}"/>
    <cellStyle name="Normal 20 4 2 3" xfId="19559" xr:uid="{00000000-0005-0000-0000-0000684C0000}"/>
    <cellStyle name="Normal 20 4 2 3 2" xfId="19560" xr:uid="{00000000-0005-0000-0000-0000694C0000}"/>
    <cellStyle name="Normal 20 4 2 3 2 2" xfId="19561" xr:uid="{00000000-0005-0000-0000-00006A4C0000}"/>
    <cellStyle name="Normal 20 4 2 3 2 2 2" xfId="19562" xr:uid="{00000000-0005-0000-0000-00006B4C0000}"/>
    <cellStyle name="Normal 20 4 2 3 2 3" xfId="19563" xr:uid="{00000000-0005-0000-0000-00006C4C0000}"/>
    <cellStyle name="Normal 20 4 2 3 3" xfId="19564" xr:uid="{00000000-0005-0000-0000-00006D4C0000}"/>
    <cellStyle name="Normal 20 4 2 3 3 2" xfId="19565" xr:uid="{00000000-0005-0000-0000-00006E4C0000}"/>
    <cellStyle name="Normal 20 4 2 3 3 2 2" xfId="19566" xr:uid="{00000000-0005-0000-0000-00006F4C0000}"/>
    <cellStyle name="Normal 20 4 2 3 3 3" xfId="19567" xr:uid="{00000000-0005-0000-0000-0000704C0000}"/>
    <cellStyle name="Normal 20 4 2 3 4" xfId="19568" xr:uid="{00000000-0005-0000-0000-0000714C0000}"/>
    <cellStyle name="Normal 20 4 2 3 4 2" xfId="19569" xr:uid="{00000000-0005-0000-0000-0000724C0000}"/>
    <cellStyle name="Normal 20 4 2 3 4 2 2" xfId="19570" xr:uid="{00000000-0005-0000-0000-0000734C0000}"/>
    <cellStyle name="Normal 20 4 2 3 4 3" xfId="19571" xr:uid="{00000000-0005-0000-0000-0000744C0000}"/>
    <cellStyle name="Normal 20 4 2 3 5" xfId="19572" xr:uid="{00000000-0005-0000-0000-0000754C0000}"/>
    <cellStyle name="Normal 20 4 2 3 5 2" xfId="19573" xr:uid="{00000000-0005-0000-0000-0000764C0000}"/>
    <cellStyle name="Normal 20 4 2 3 6" xfId="19574" xr:uid="{00000000-0005-0000-0000-0000774C0000}"/>
    <cellStyle name="Normal 20 4 2 3 6 2" xfId="19575" xr:uid="{00000000-0005-0000-0000-0000784C0000}"/>
    <cellStyle name="Normal 20 4 2 3 7" xfId="19576" xr:uid="{00000000-0005-0000-0000-0000794C0000}"/>
    <cellStyle name="Normal 20 4 2 4" xfId="19577" xr:uid="{00000000-0005-0000-0000-00007A4C0000}"/>
    <cellStyle name="Normal 20 4 2 4 2" xfId="19578" xr:uid="{00000000-0005-0000-0000-00007B4C0000}"/>
    <cellStyle name="Normal 20 4 2 4 2 2" xfId="19579" xr:uid="{00000000-0005-0000-0000-00007C4C0000}"/>
    <cellStyle name="Normal 20 4 2 4 3" xfId="19580" xr:uid="{00000000-0005-0000-0000-00007D4C0000}"/>
    <cellStyle name="Normal 20 4 2 5" xfId="19581" xr:uid="{00000000-0005-0000-0000-00007E4C0000}"/>
    <cellStyle name="Normal 20 4 2 5 2" xfId="19582" xr:uid="{00000000-0005-0000-0000-00007F4C0000}"/>
    <cellStyle name="Normal 20 4 2 5 2 2" xfId="19583" xr:uid="{00000000-0005-0000-0000-0000804C0000}"/>
    <cellStyle name="Normal 20 4 2 5 3" xfId="19584" xr:uid="{00000000-0005-0000-0000-0000814C0000}"/>
    <cellStyle name="Normal 20 4 2 6" xfId="19585" xr:uid="{00000000-0005-0000-0000-0000824C0000}"/>
    <cellStyle name="Normal 20 4 2 6 2" xfId="19586" xr:uid="{00000000-0005-0000-0000-0000834C0000}"/>
    <cellStyle name="Normal 20 4 2 6 2 2" xfId="19587" xr:uid="{00000000-0005-0000-0000-0000844C0000}"/>
    <cellStyle name="Normal 20 4 2 6 3" xfId="19588" xr:uid="{00000000-0005-0000-0000-0000854C0000}"/>
    <cellStyle name="Normal 20 4 2 7" xfId="19589" xr:uid="{00000000-0005-0000-0000-0000864C0000}"/>
    <cellStyle name="Normal 20 4 2 7 2" xfId="19590" xr:uid="{00000000-0005-0000-0000-0000874C0000}"/>
    <cellStyle name="Normal 20 4 2 8" xfId="19591" xr:uid="{00000000-0005-0000-0000-0000884C0000}"/>
    <cellStyle name="Normal 20 4 2 8 2" xfId="19592" xr:uid="{00000000-0005-0000-0000-0000894C0000}"/>
    <cellStyle name="Normal 20 4 2 9" xfId="19593" xr:uid="{00000000-0005-0000-0000-00008A4C0000}"/>
    <cellStyle name="Normal 20 4 3" xfId="19594" xr:uid="{00000000-0005-0000-0000-00008B4C0000}"/>
    <cellStyle name="Normal 20 4 3 2" xfId="19595" xr:uid="{00000000-0005-0000-0000-00008C4C0000}"/>
    <cellStyle name="Normal 20 4 3 2 2" xfId="19596" xr:uid="{00000000-0005-0000-0000-00008D4C0000}"/>
    <cellStyle name="Normal 20 4 3 2 2 2" xfId="19597" xr:uid="{00000000-0005-0000-0000-00008E4C0000}"/>
    <cellStyle name="Normal 20 4 3 2 2 2 2" xfId="19598" xr:uid="{00000000-0005-0000-0000-00008F4C0000}"/>
    <cellStyle name="Normal 20 4 3 2 2 3" xfId="19599" xr:uid="{00000000-0005-0000-0000-0000904C0000}"/>
    <cellStyle name="Normal 20 4 3 2 3" xfId="19600" xr:uid="{00000000-0005-0000-0000-0000914C0000}"/>
    <cellStyle name="Normal 20 4 3 2 3 2" xfId="19601" xr:uid="{00000000-0005-0000-0000-0000924C0000}"/>
    <cellStyle name="Normal 20 4 3 2 3 2 2" xfId="19602" xr:uid="{00000000-0005-0000-0000-0000934C0000}"/>
    <cellStyle name="Normal 20 4 3 2 3 3" xfId="19603" xr:uid="{00000000-0005-0000-0000-0000944C0000}"/>
    <cellStyle name="Normal 20 4 3 2 4" xfId="19604" xr:uid="{00000000-0005-0000-0000-0000954C0000}"/>
    <cellStyle name="Normal 20 4 3 2 4 2" xfId="19605" xr:uid="{00000000-0005-0000-0000-0000964C0000}"/>
    <cellStyle name="Normal 20 4 3 2 4 2 2" xfId="19606" xr:uid="{00000000-0005-0000-0000-0000974C0000}"/>
    <cellStyle name="Normal 20 4 3 2 4 3" xfId="19607" xr:uid="{00000000-0005-0000-0000-0000984C0000}"/>
    <cellStyle name="Normal 20 4 3 2 5" xfId="19608" xr:uid="{00000000-0005-0000-0000-0000994C0000}"/>
    <cellStyle name="Normal 20 4 3 2 5 2" xfId="19609" xr:uid="{00000000-0005-0000-0000-00009A4C0000}"/>
    <cellStyle name="Normal 20 4 3 2 6" xfId="19610" xr:uid="{00000000-0005-0000-0000-00009B4C0000}"/>
    <cellStyle name="Normal 20 4 3 2 6 2" xfId="19611" xr:uid="{00000000-0005-0000-0000-00009C4C0000}"/>
    <cellStyle name="Normal 20 4 3 2 7" xfId="19612" xr:uid="{00000000-0005-0000-0000-00009D4C0000}"/>
    <cellStyle name="Normal 20 4 3 3" xfId="19613" xr:uid="{00000000-0005-0000-0000-00009E4C0000}"/>
    <cellStyle name="Normal 20 4 3 3 2" xfId="19614" xr:uid="{00000000-0005-0000-0000-00009F4C0000}"/>
    <cellStyle name="Normal 20 4 3 3 2 2" xfId="19615" xr:uid="{00000000-0005-0000-0000-0000A04C0000}"/>
    <cellStyle name="Normal 20 4 3 3 3" xfId="19616" xr:uid="{00000000-0005-0000-0000-0000A14C0000}"/>
    <cellStyle name="Normal 20 4 3 4" xfId="19617" xr:uid="{00000000-0005-0000-0000-0000A24C0000}"/>
    <cellStyle name="Normal 20 4 3 4 2" xfId="19618" xr:uid="{00000000-0005-0000-0000-0000A34C0000}"/>
    <cellStyle name="Normal 20 4 3 4 2 2" xfId="19619" xr:uid="{00000000-0005-0000-0000-0000A44C0000}"/>
    <cellStyle name="Normal 20 4 3 4 3" xfId="19620" xr:uid="{00000000-0005-0000-0000-0000A54C0000}"/>
    <cellStyle name="Normal 20 4 3 5" xfId="19621" xr:uid="{00000000-0005-0000-0000-0000A64C0000}"/>
    <cellStyle name="Normal 20 4 3 5 2" xfId="19622" xr:uid="{00000000-0005-0000-0000-0000A74C0000}"/>
    <cellStyle name="Normal 20 4 3 5 2 2" xfId="19623" xr:uid="{00000000-0005-0000-0000-0000A84C0000}"/>
    <cellStyle name="Normal 20 4 3 5 3" xfId="19624" xr:uid="{00000000-0005-0000-0000-0000A94C0000}"/>
    <cellStyle name="Normal 20 4 3 6" xfId="19625" xr:uid="{00000000-0005-0000-0000-0000AA4C0000}"/>
    <cellStyle name="Normal 20 4 3 6 2" xfId="19626" xr:uid="{00000000-0005-0000-0000-0000AB4C0000}"/>
    <cellStyle name="Normal 20 4 3 7" xfId="19627" xr:uid="{00000000-0005-0000-0000-0000AC4C0000}"/>
    <cellStyle name="Normal 20 4 3 7 2" xfId="19628" xr:uid="{00000000-0005-0000-0000-0000AD4C0000}"/>
    <cellStyle name="Normal 20 4 3 8" xfId="19629" xr:uid="{00000000-0005-0000-0000-0000AE4C0000}"/>
    <cellStyle name="Normal 20 4 4" xfId="19630" xr:uid="{00000000-0005-0000-0000-0000AF4C0000}"/>
    <cellStyle name="Normal 20 4 4 2" xfId="19631" xr:uid="{00000000-0005-0000-0000-0000B04C0000}"/>
    <cellStyle name="Normal 20 4 4 2 2" xfId="19632" xr:uid="{00000000-0005-0000-0000-0000B14C0000}"/>
    <cellStyle name="Normal 20 4 4 2 2 2" xfId="19633" xr:uid="{00000000-0005-0000-0000-0000B24C0000}"/>
    <cellStyle name="Normal 20 4 4 2 3" xfId="19634" xr:uid="{00000000-0005-0000-0000-0000B34C0000}"/>
    <cellStyle name="Normal 20 4 4 3" xfId="19635" xr:uid="{00000000-0005-0000-0000-0000B44C0000}"/>
    <cellStyle name="Normal 20 4 4 3 2" xfId="19636" xr:uid="{00000000-0005-0000-0000-0000B54C0000}"/>
    <cellStyle name="Normal 20 4 4 3 2 2" xfId="19637" xr:uid="{00000000-0005-0000-0000-0000B64C0000}"/>
    <cellStyle name="Normal 20 4 4 3 3" xfId="19638" xr:uid="{00000000-0005-0000-0000-0000B74C0000}"/>
    <cellStyle name="Normal 20 4 4 4" xfId="19639" xr:uid="{00000000-0005-0000-0000-0000B84C0000}"/>
    <cellStyle name="Normal 20 4 4 4 2" xfId="19640" xr:uid="{00000000-0005-0000-0000-0000B94C0000}"/>
    <cellStyle name="Normal 20 4 4 4 2 2" xfId="19641" xr:uid="{00000000-0005-0000-0000-0000BA4C0000}"/>
    <cellStyle name="Normal 20 4 4 4 3" xfId="19642" xr:uid="{00000000-0005-0000-0000-0000BB4C0000}"/>
    <cellStyle name="Normal 20 4 4 5" xfId="19643" xr:uid="{00000000-0005-0000-0000-0000BC4C0000}"/>
    <cellStyle name="Normal 20 4 4 5 2" xfId="19644" xr:uid="{00000000-0005-0000-0000-0000BD4C0000}"/>
    <cellStyle name="Normal 20 4 4 6" xfId="19645" xr:uid="{00000000-0005-0000-0000-0000BE4C0000}"/>
    <cellStyle name="Normal 20 4 4 6 2" xfId="19646" xr:uid="{00000000-0005-0000-0000-0000BF4C0000}"/>
    <cellStyle name="Normal 20 4 4 7" xfId="19647" xr:uid="{00000000-0005-0000-0000-0000C04C0000}"/>
    <cellStyle name="Normal 20 4 5" xfId="19648" xr:uid="{00000000-0005-0000-0000-0000C14C0000}"/>
    <cellStyle name="Normal 20 4 5 2" xfId="19649" xr:uid="{00000000-0005-0000-0000-0000C24C0000}"/>
    <cellStyle name="Normal 20 4 5 2 2" xfId="19650" xr:uid="{00000000-0005-0000-0000-0000C34C0000}"/>
    <cellStyle name="Normal 20 4 5 2 2 2" xfId="19651" xr:uid="{00000000-0005-0000-0000-0000C44C0000}"/>
    <cellStyle name="Normal 20 4 5 2 3" xfId="19652" xr:uid="{00000000-0005-0000-0000-0000C54C0000}"/>
    <cellStyle name="Normal 20 4 5 3" xfId="19653" xr:uid="{00000000-0005-0000-0000-0000C64C0000}"/>
    <cellStyle name="Normal 20 4 5 3 2" xfId="19654" xr:uid="{00000000-0005-0000-0000-0000C74C0000}"/>
    <cellStyle name="Normal 20 4 5 3 2 2" xfId="19655" xr:uid="{00000000-0005-0000-0000-0000C84C0000}"/>
    <cellStyle name="Normal 20 4 5 3 3" xfId="19656" xr:uid="{00000000-0005-0000-0000-0000C94C0000}"/>
    <cellStyle name="Normal 20 4 5 4" xfId="19657" xr:uid="{00000000-0005-0000-0000-0000CA4C0000}"/>
    <cellStyle name="Normal 20 4 5 4 2" xfId="19658" xr:uid="{00000000-0005-0000-0000-0000CB4C0000}"/>
    <cellStyle name="Normal 20 4 5 4 2 2" xfId="19659" xr:uid="{00000000-0005-0000-0000-0000CC4C0000}"/>
    <cellStyle name="Normal 20 4 5 4 3" xfId="19660" xr:uid="{00000000-0005-0000-0000-0000CD4C0000}"/>
    <cellStyle name="Normal 20 4 5 5" xfId="19661" xr:uid="{00000000-0005-0000-0000-0000CE4C0000}"/>
    <cellStyle name="Normal 20 4 5 5 2" xfId="19662" xr:uid="{00000000-0005-0000-0000-0000CF4C0000}"/>
    <cellStyle name="Normal 20 4 5 6" xfId="19663" xr:uid="{00000000-0005-0000-0000-0000D04C0000}"/>
    <cellStyle name="Normal 20 4 5 6 2" xfId="19664" xr:uid="{00000000-0005-0000-0000-0000D14C0000}"/>
    <cellStyle name="Normal 20 4 5 7" xfId="19665" xr:uid="{00000000-0005-0000-0000-0000D24C0000}"/>
    <cellStyle name="Normal 20 4 6" xfId="19666" xr:uid="{00000000-0005-0000-0000-0000D34C0000}"/>
    <cellStyle name="Normal 20 4 6 2" xfId="19667" xr:uid="{00000000-0005-0000-0000-0000D44C0000}"/>
    <cellStyle name="Normal 20 4 6 2 2" xfId="19668" xr:uid="{00000000-0005-0000-0000-0000D54C0000}"/>
    <cellStyle name="Normal 20 4 6 3" xfId="19669" xr:uid="{00000000-0005-0000-0000-0000D64C0000}"/>
    <cellStyle name="Normal 20 4 7" xfId="19670" xr:uid="{00000000-0005-0000-0000-0000D74C0000}"/>
    <cellStyle name="Normal 20 4 7 2" xfId="19671" xr:uid="{00000000-0005-0000-0000-0000D84C0000}"/>
    <cellStyle name="Normal 20 4 7 2 2" xfId="19672" xr:uid="{00000000-0005-0000-0000-0000D94C0000}"/>
    <cellStyle name="Normal 20 4 7 3" xfId="19673" xr:uid="{00000000-0005-0000-0000-0000DA4C0000}"/>
    <cellStyle name="Normal 20 4 8" xfId="19674" xr:uid="{00000000-0005-0000-0000-0000DB4C0000}"/>
    <cellStyle name="Normal 20 4 8 2" xfId="19675" xr:uid="{00000000-0005-0000-0000-0000DC4C0000}"/>
    <cellStyle name="Normal 20 4 8 2 2" xfId="19676" xr:uid="{00000000-0005-0000-0000-0000DD4C0000}"/>
    <cellStyle name="Normal 20 4 8 3" xfId="19677" xr:uid="{00000000-0005-0000-0000-0000DE4C0000}"/>
    <cellStyle name="Normal 20 4 9" xfId="19678" xr:uid="{00000000-0005-0000-0000-0000DF4C0000}"/>
    <cellStyle name="Normal 20 4 9 2" xfId="19679" xr:uid="{00000000-0005-0000-0000-0000E04C0000}"/>
    <cellStyle name="Normal 20 5" xfId="19680" xr:uid="{00000000-0005-0000-0000-0000E14C0000}"/>
    <cellStyle name="Normal 20 5 10" xfId="19681" xr:uid="{00000000-0005-0000-0000-0000E24C0000}"/>
    <cellStyle name="Normal 20 5 10 2" xfId="19682" xr:uid="{00000000-0005-0000-0000-0000E34C0000}"/>
    <cellStyle name="Normal 20 5 11" xfId="19683" xr:uid="{00000000-0005-0000-0000-0000E44C0000}"/>
    <cellStyle name="Normal 20 5 2" xfId="19684" xr:uid="{00000000-0005-0000-0000-0000E54C0000}"/>
    <cellStyle name="Normal 20 5 2 2" xfId="19685" xr:uid="{00000000-0005-0000-0000-0000E64C0000}"/>
    <cellStyle name="Normal 20 5 2 2 2" xfId="19686" xr:uid="{00000000-0005-0000-0000-0000E74C0000}"/>
    <cellStyle name="Normal 20 5 2 2 2 2" xfId="19687" xr:uid="{00000000-0005-0000-0000-0000E84C0000}"/>
    <cellStyle name="Normal 20 5 2 2 2 2 2" xfId="19688" xr:uid="{00000000-0005-0000-0000-0000E94C0000}"/>
    <cellStyle name="Normal 20 5 2 2 2 3" xfId="19689" xr:uid="{00000000-0005-0000-0000-0000EA4C0000}"/>
    <cellStyle name="Normal 20 5 2 2 3" xfId="19690" xr:uid="{00000000-0005-0000-0000-0000EB4C0000}"/>
    <cellStyle name="Normal 20 5 2 2 3 2" xfId="19691" xr:uid="{00000000-0005-0000-0000-0000EC4C0000}"/>
    <cellStyle name="Normal 20 5 2 2 3 2 2" xfId="19692" xr:uid="{00000000-0005-0000-0000-0000ED4C0000}"/>
    <cellStyle name="Normal 20 5 2 2 3 3" xfId="19693" xr:uid="{00000000-0005-0000-0000-0000EE4C0000}"/>
    <cellStyle name="Normal 20 5 2 2 4" xfId="19694" xr:uid="{00000000-0005-0000-0000-0000EF4C0000}"/>
    <cellStyle name="Normal 20 5 2 2 4 2" xfId="19695" xr:uid="{00000000-0005-0000-0000-0000F04C0000}"/>
    <cellStyle name="Normal 20 5 2 2 4 2 2" xfId="19696" xr:uid="{00000000-0005-0000-0000-0000F14C0000}"/>
    <cellStyle name="Normal 20 5 2 2 4 3" xfId="19697" xr:uid="{00000000-0005-0000-0000-0000F24C0000}"/>
    <cellStyle name="Normal 20 5 2 2 5" xfId="19698" xr:uid="{00000000-0005-0000-0000-0000F34C0000}"/>
    <cellStyle name="Normal 20 5 2 2 5 2" xfId="19699" xr:uid="{00000000-0005-0000-0000-0000F44C0000}"/>
    <cellStyle name="Normal 20 5 2 2 6" xfId="19700" xr:uid="{00000000-0005-0000-0000-0000F54C0000}"/>
    <cellStyle name="Normal 20 5 2 2 6 2" xfId="19701" xr:uid="{00000000-0005-0000-0000-0000F64C0000}"/>
    <cellStyle name="Normal 20 5 2 2 7" xfId="19702" xr:uid="{00000000-0005-0000-0000-0000F74C0000}"/>
    <cellStyle name="Normal 20 5 2 3" xfId="19703" xr:uid="{00000000-0005-0000-0000-0000F84C0000}"/>
    <cellStyle name="Normal 20 5 2 3 2" xfId="19704" xr:uid="{00000000-0005-0000-0000-0000F94C0000}"/>
    <cellStyle name="Normal 20 5 2 3 2 2" xfId="19705" xr:uid="{00000000-0005-0000-0000-0000FA4C0000}"/>
    <cellStyle name="Normal 20 5 2 3 2 2 2" xfId="19706" xr:uid="{00000000-0005-0000-0000-0000FB4C0000}"/>
    <cellStyle name="Normal 20 5 2 3 2 3" xfId="19707" xr:uid="{00000000-0005-0000-0000-0000FC4C0000}"/>
    <cellStyle name="Normal 20 5 2 3 3" xfId="19708" xr:uid="{00000000-0005-0000-0000-0000FD4C0000}"/>
    <cellStyle name="Normal 20 5 2 3 3 2" xfId="19709" xr:uid="{00000000-0005-0000-0000-0000FE4C0000}"/>
    <cellStyle name="Normal 20 5 2 3 3 2 2" xfId="19710" xr:uid="{00000000-0005-0000-0000-0000FF4C0000}"/>
    <cellStyle name="Normal 20 5 2 3 3 3" xfId="19711" xr:uid="{00000000-0005-0000-0000-0000004D0000}"/>
    <cellStyle name="Normal 20 5 2 3 4" xfId="19712" xr:uid="{00000000-0005-0000-0000-0000014D0000}"/>
    <cellStyle name="Normal 20 5 2 3 4 2" xfId="19713" xr:uid="{00000000-0005-0000-0000-0000024D0000}"/>
    <cellStyle name="Normal 20 5 2 3 4 2 2" xfId="19714" xr:uid="{00000000-0005-0000-0000-0000034D0000}"/>
    <cellStyle name="Normal 20 5 2 3 4 3" xfId="19715" xr:uid="{00000000-0005-0000-0000-0000044D0000}"/>
    <cellStyle name="Normal 20 5 2 3 5" xfId="19716" xr:uid="{00000000-0005-0000-0000-0000054D0000}"/>
    <cellStyle name="Normal 20 5 2 3 5 2" xfId="19717" xr:uid="{00000000-0005-0000-0000-0000064D0000}"/>
    <cellStyle name="Normal 20 5 2 3 6" xfId="19718" xr:uid="{00000000-0005-0000-0000-0000074D0000}"/>
    <cellStyle name="Normal 20 5 2 3 6 2" xfId="19719" xr:uid="{00000000-0005-0000-0000-0000084D0000}"/>
    <cellStyle name="Normal 20 5 2 3 7" xfId="19720" xr:uid="{00000000-0005-0000-0000-0000094D0000}"/>
    <cellStyle name="Normal 20 5 2 4" xfId="19721" xr:uid="{00000000-0005-0000-0000-00000A4D0000}"/>
    <cellStyle name="Normal 20 5 2 4 2" xfId="19722" xr:uid="{00000000-0005-0000-0000-00000B4D0000}"/>
    <cellStyle name="Normal 20 5 2 4 2 2" xfId="19723" xr:uid="{00000000-0005-0000-0000-00000C4D0000}"/>
    <cellStyle name="Normal 20 5 2 4 3" xfId="19724" xr:uid="{00000000-0005-0000-0000-00000D4D0000}"/>
    <cellStyle name="Normal 20 5 2 5" xfId="19725" xr:uid="{00000000-0005-0000-0000-00000E4D0000}"/>
    <cellStyle name="Normal 20 5 2 5 2" xfId="19726" xr:uid="{00000000-0005-0000-0000-00000F4D0000}"/>
    <cellStyle name="Normal 20 5 2 5 2 2" xfId="19727" xr:uid="{00000000-0005-0000-0000-0000104D0000}"/>
    <cellStyle name="Normal 20 5 2 5 3" xfId="19728" xr:uid="{00000000-0005-0000-0000-0000114D0000}"/>
    <cellStyle name="Normal 20 5 2 6" xfId="19729" xr:uid="{00000000-0005-0000-0000-0000124D0000}"/>
    <cellStyle name="Normal 20 5 2 6 2" xfId="19730" xr:uid="{00000000-0005-0000-0000-0000134D0000}"/>
    <cellStyle name="Normal 20 5 2 6 2 2" xfId="19731" xr:uid="{00000000-0005-0000-0000-0000144D0000}"/>
    <cellStyle name="Normal 20 5 2 6 3" xfId="19732" xr:uid="{00000000-0005-0000-0000-0000154D0000}"/>
    <cellStyle name="Normal 20 5 2 7" xfId="19733" xr:uid="{00000000-0005-0000-0000-0000164D0000}"/>
    <cellStyle name="Normal 20 5 2 7 2" xfId="19734" xr:uid="{00000000-0005-0000-0000-0000174D0000}"/>
    <cellStyle name="Normal 20 5 2 8" xfId="19735" xr:uid="{00000000-0005-0000-0000-0000184D0000}"/>
    <cellStyle name="Normal 20 5 2 8 2" xfId="19736" xr:uid="{00000000-0005-0000-0000-0000194D0000}"/>
    <cellStyle name="Normal 20 5 2 9" xfId="19737" xr:uid="{00000000-0005-0000-0000-00001A4D0000}"/>
    <cellStyle name="Normal 20 5 3" xfId="19738" xr:uid="{00000000-0005-0000-0000-00001B4D0000}"/>
    <cellStyle name="Normal 20 5 3 2" xfId="19739" xr:uid="{00000000-0005-0000-0000-00001C4D0000}"/>
    <cellStyle name="Normal 20 5 3 2 2" xfId="19740" xr:uid="{00000000-0005-0000-0000-00001D4D0000}"/>
    <cellStyle name="Normal 20 5 3 2 2 2" xfId="19741" xr:uid="{00000000-0005-0000-0000-00001E4D0000}"/>
    <cellStyle name="Normal 20 5 3 2 2 2 2" xfId="19742" xr:uid="{00000000-0005-0000-0000-00001F4D0000}"/>
    <cellStyle name="Normal 20 5 3 2 2 3" xfId="19743" xr:uid="{00000000-0005-0000-0000-0000204D0000}"/>
    <cellStyle name="Normal 20 5 3 2 3" xfId="19744" xr:uid="{00000000-0005-0000-0000-0000214D0000}"/>
    <cellStyle name="Normal 20 5 3 2 3 2" xfId="19745" xr:uid="{00000000-0005-0000-0000-0000224D0000}"/>
    <cellStyle name="Normal 20 5 3 2 3 2 2" xfId="19746" xr:uid="{00000000-0005-0000-0000-0000234D0000}"/>
    <cellStyle name="Normal 20 5 3 2 3 3" xfId="19747" xr:uid="{00000000-0005-0000-0000-0000244D0000}"/>
    <cellStyle name="Normal 20 5 3 2 4" xfId="19748" xr:uid="{00000000-0005-0000-0000-0000254D0000}"/>
    <cellStyle name="Normal 20 5 3 2 4 2" xfId="19749" xr:uid="{00000000-0005-0000-0000-0000264D0000}"/>
    <cellStyle name="Normal 20 5 3 2 4 2 2" xfId="19750" xr:uid="{00000000-0005-0000-0000-0000274D0000}"/>
    <cellStyle name="Normal 20 5 3 2 4 3" xfId="19751" xr:uid="{00000000-0005-0000-0000-0000284D0000}"/>
    <cellStyle name="Normal 20 5 3 2 5" xfId="19752" xr:uid="{00000000-0005-0000-0000-0000294D0000}"/>
    <cellStyle name="Normal 20 5 3 2 5 2" xfId="19753" xr:uid="{00000000-0005-0000-0000-00002A4D0000}"/>
    <cellStyle name="Normal 20 5 3 2 6" xfId="19754" xr:uid="{00000000-0005-0000-0000-00002B4D0000}"/>
    <cellStyle name="Normal 20 5 3 2 6 2" xfId="19755" xr:uid="{00000000-0005-0000-0000-00002C4D0000}"/>
    <cellStyle name="Normal 20 5 3 2 7" xfId="19756" xr:uid="{00000000-0005-0000-0000-00002D4D0000}"/>
    <cellStyle name="Normal 20 5 3 3" xfId="19757" xr:uid="{00000000-0005-0000-0000-00002E4D0000}"/>
    <cellStyle name="Normal 20 5 3 3 2" xfId="19758" xr:uid="{00000000-0005-0000-0000-00002F4D0000}"/>
    <cellStyle name="Normal 20 5 3 3 2 2" xfId="19759" xr:uid="{00000000-0005-0000-0000-0000304D0000}"/>
    <cellStyle name="Normal 20 5 3 3 3" xfId="19760" xr:uid="{00000000-0005-0000-0000-0000314D0000}"/>
    <cellStyle name="Normal 20 5 3 4" xfId="19761" xr:uid="{00000000-0005-0000-0000-0000324D0000}"/>
    <cellStyle name="Normal 20 5 3 4 2" xfId="19762" xr:uid="{00000000-0005-0000-0000-0000334D0000}"/>
    <cellStyle name="Normal 20 5 3 4 2 2" xfId="19763" xr:uid="{00000000-0005-0000-0000-0000344D0000}"/>
    <cellStyle name="Normal 20 5 3 4 3" xfId="19764" xr:uid="{00000000-0005-0000-0000-0000354D0000}"/>
    <cellStyle name="Normal 20 5 3 5" xfId="19765" xr:uid="{00000000-0005-0000-0000-0000364D0000}"/>
    <cellStyle name="Normal 20 5 3 5 2" xfId="19766" xr:uid="{00000000-0005-0000-0000-0000374D0000}"/>
    <cellStyle name="Normal 20 5 3 5 2 2" xfId="19767" xr:uid="{00000000-0005-0000-0000-0000384D0000}"/>
    <cellStyle name="Normal 20 5 3 5 3" xfId="19768" xr:uid="{00000000-0005-0000-0000-0000394D0000}"/>
    <cellStyle name="Normal 20 5 3 6" xfId="19769" xr:uid="{00000000-0005-0000-0000-00003A4D0000}"/>
    <cellStyle name="Normal 20 5 3 6 2" xfId="19770" xr:uid="{00000000-0005-0000-0000-00003B4D0000}"/>
    <cellStyle name="Normal 20 5 3 7" xfId="19771" xr:uid="{00000000-0005-0000-0000-00003C4D0000}"/>
    <cellStyle name="Normal 20 5 3 7 2" xfId="19772" xr:uid="{00000000-0005-0000-0000-00003D4D0000}"/>
    <cellStyle name="Normal 20 5 3 8" xfId="19773" xr:uid="{00000000-0005-0000-0000-00003E4D0000}"/>
    <cellStyle name="Normal 20 5 4" xfId="19774" xr:uid="{00000000-0005-0000-0000-00003F4D0000}"/>
    <cellStyle name="Normal 20 5 4 2" xfId="19775" xr:uid="{00000000-0005-0000-0000-0000404D0000}"/>
    <cellStyle name="Normal 20 5 4 2 2" xfId="19776" xr:uid="{00000000-0005-0000-0000-0000414D0000}"/>
    <cellStyle name="Normal 20 5 4 2 2 2" xfId="19777" xr:uid="{00000000-0005-0000-0000-0000424D0000}"/>
    <cellStyle name="Normal 20 5 4 2 3" xfId="19778" xr:uid="{00000000-0005-0000-0000-0000434D0000}"/>
    <cellStyle name="Normal 20 5 4 3" xfId="19779" xr:uid="{00000000-0005-0000-0000-0000444D0000}"/>
    <cellStyle name="Normal 20 5 4 3 2" xfId="19780" xr:uid="{00000000-0005-0000-0000-0000454D0000}"/>
    <cellStyle name="Normal 20 5 4 3 2 2" xfId="19781" xr:uid="{00000000-0005-0000-0000-0000464D0000}"/>
    <cellStyle name="Normal 20 5 4 3 3" xfId="19782" xr:uid="{00000000-0005-0000-0000-0000474D0000}"/>
    <cellStyle name="Normal 20 5 4 4" xfId="19783" xr:uid="{00000000-0005-0000-0000-0000484D0000}"/>
    <cellStyle name="Normal 20 5 4 4 2" xfId="19784" xr:uid="{00000000-0005-0000-0000-0000494D0000}"/>
    <cellStyle name="Normal 20 5 4 4 2 2" xfId="19785" xr:uid="{00000000-0005-0000-0000-00004A4D0000}"/>
    <cellStyle name="Normal 20 5 4 4 3" xfId="19786" xr:uid="{00000000-0005-0000-0000-00004B4D0000}"/>
    <cellStyle name="Normal 20 5 4 5" xfId="19787" xr:uid="{00000000-0005-0000-0000-00004C4D0000}"/>
    <cellStyle name="Normal 20 5 4 5 2" xfId="19788" xr:uid="{00000000-0005-0000-0000-00004D4D0000}"/>
    <cellStyle name="Normal 20 5 4 6" xfId="19789" xr:uid="{00000000-0005-0000-0000-00004E4D0000}"/>
    <cellStyle name="Normal 20 5 4 6 2" xfId="19790" xr:uid="{00000000-0005-0000-0000-00004F4D0000}"/>
    <cellStyle name="Normal 20 5 4 7" xfId="19791" xr:uid="{00000000-0005-0000-0000-0000504D0000}"/>
    <cellStyle name="Normal 20 5 5" xfId="19792" xr:uid="{00000000-0005-0000-0000-0000514D0000}"/>
    <cellStyle name="Normal 20 5 5 2" xfId="19793" xr:uid="{00000000-0005-0000-0000-0000524D0000}"/>
    <cellStyle name="Normal 20 5 5 2 2" xfId="19794" xr:uid="{00000000-0005-0000-0000-0000534D0000}"/>
    <cellStyle name="Normal 20 5 5 2 2 2" xfId="19795" xr:uid="{00000000-0005-0000-0000-0000544D0000}"/>
    <cellStyle name="Normal 20 5 5 2 3" xfId="19796" xr:uid="{00000000-0005-0000-0000-0000554D0000}"/>
    <cellStyle name="Normal 20 5 5 3" xfId="19797" xr:uid="{00000000-0005-0000-0000-0000564D0000}"/>
    <cellStyle name="Normal 20 5 5 3 2" xfId="19798" xr:uid="{00000000-0005-0000-0000-0000574D0000}"/>
    <cellStyle name="Normal 20 5 5 3 2 2" xfId="19799" xr:uid="{00000000-0005-0000-0000-0000584D0000}"/>
    <cellStyle name="Normal 20 5 5 3 3" xfId="19800" xr:uid="{00000000-0005-0000-0000-0000594D0000}"/>
    <cellStyle name="Normal 20 5 5 4" xfId="19801" xr:uid="{00000000-0005-0000-0000-00005A4D0000}"/>
    <cellStyle name="Normal 20 5 5 4 2" xfId="19802" xr:uid="{00000000-0005-0000-0000-00005B4D0000}"/>
    <cellStyle name="Normal 20 5 5 4 2 2" xfId="19803" xr:uid="{00000000-0005-0000-0000-00005C4D0000}"/>
    <cellStyle name="Normal 20 5 5 4 3" xfId="19804" xr:uid="{00000000-0005-0000-0000-00005D4D0000}"/>
    <cellStyle name="Normal 20 5 5 5" xfId="19805" xr:uid="{00000000-0005-0000-0000-00005E4D0000}"/>
    <cellStyle name="Normal 20 5 5 5 2" xfId="19806" xr:uid="{00000000-0005-0000-0000-00005F4D0000}"/>
    <cellStyle name="Normal 20 5 5 6" xfId="19807" xr:uid="{00000000-0005-0000-0000-0000604D0000}"/>
    <cellStyle name="Normal 20 5 5 6 2" xfId="19808" xr:uid="{00000000-0005-0000-0000-0000614D0000}"/>
    <cellStyle name="Normal 20 5 5 7" xfId="19809" xr:uid="{00000000-0005-0000-0000-0000624D0000}"/>
    <cellStyle name="Normal 20 5 6" xfId="19810" xr:uid="{00000000-0005-0000-0000-0000634D0000}"/>
    <cellStyle name="Normal 20 5 6 2" xfId="19811" xr:uid="{00000000-0005-0000-0000-0000644D0000}"/>
    <cellStyle name="Normal 20 5 6 2 2" xfId="19812" xr:uid="{00000000-0005-0000-0000-0000654D0000}"/>
    <cellStyle name="Normal 20 5 6 3" xfId="19813" xr:uid="{00000000-0005-0000-0000-0000664D0000}"/>
    <cellStyle name="Normal 20 5 7" xfId="19814" xr:uid="{00000000-0005-0000-0000-0000674D0000}"/>
    <cellStyle name="Normal 20 5 7 2" xfId="19815" xr:uid="{00000000-0005-0000-0000-0000684D0000}"/>
    <cellStyle name="Normal 20 5 7 2 2" xfId="19816" xr:uid="{00000000-0005-0000-0000-0000694D0000}"/>
    <cellStyle name="Normal 20 5 7 3" xfId="19817" xr:uid="{00000000-0005-0000-0000-00006A4D0000}"/>
    <cellStyle name="Normal 20 5 8" xfId="19818" xr:uid="{00000000-0005-0000-0000-00006B4D0000}"/>
    <cellStyle name="Normal 20 5 8 2" xfId="19819" xr:uid="{00000000-0005-0000-0000-00006C4D0000}"/>
    <cellStyle name="Normal 20 5 8 2 2" xfId="19820" xr:uid="{00000000-0005-0000-0000-00006D4D0000}"/>
    <cellStyle name="Normal 20 5 8 3" xfId="19821" xr:uid="{00000000-0005-0000-0000-00006E4D0000}"/>
    <cellStyle name="Normal 20 5 9" xfId="19822" xr:uid="{00000000-0005-0000-0000-00006F4D0000}"/>
    <cellStyle name="Normal 20 5 9 2" xfId="19823" xr:uid="{00000000-0005-0000-0000-0000704D0000}"/>
    <cellStyle name="Normal 20 6" xfId="19824" xr:uid="{00000000-0005-0000-0000-0000714D0000}"/>
    <cellStyle name="Normal 20 6 2" xfId="19825" xr:uid="{00000000-0005-0000-0000-0000724D0000}"/>
    <cellStyle name="Normal 20 6 2 2" xfId="19826" xr:uid="{00000000-0005-0000-0000-0000734D0000}"/>
    <cellStyle name="Normal 20 6 2 2 2" xfId="19827" xr:uid="{00000000-0005-0000-0000-0000744D0000}"/>
    <cellStyle name="Normal 20 6 2 2 2 2" xfId="19828" xr:uid="{00000000-0005-0000-0000-0000754D0000}"/>
    <cellStyle name="Normal 20 6 2 2 3" xfId="19829" xr:uid="{00000000-0005-0000-0000-0000764D0000}"/>
    <cellStyle name="Normal 20 6 2 3" xfId="19830" xr:uid="{00000000-0005-0000-0000-0000774D0000}"/>
    <cellStyle name="Normal 20 6 2 3 2" xfId="19831" xr:uid="{00000000-0005-0000-0000-0000784D0000}"/>
    <cellStyle name="Normal 20 6 2 3 2 2" xfId="19832" xr:uid="{00000000-0005-0000-0000-0000794D0000}"/>
    <cellStyle name="Normal 20 6 2 3 3" xfId="19833" xr:uid="{00000000-0005-0000-0000-00007A4D0000}"/>
    <cellStyle name="Normal 20 6 2 4" xfId="19834" xr:uid="{00000000-0005-0000-0000-00007B4D0000}"/>
    <cellStyle name="Normal 20 6 2 4 2" xfId="19835" xr:uid="{00000000-0005-0000-0000-00007C4D0000}"/>
    <cellStyle name="Normal 20 6 2 4 2 2" xfId="19836" xr:uid="{00000000-0005-0000-0000-00007D4D0000}"/>
    <cellStyle name="Normal 20 6 2 4 3" xfId="19837" xr:uid="{00000000-0005-0000-0000-00007E4D0000}"/>
    <cellStyle name="Normal 20 6 2 5" xfId="19838" xr:uid="{00000000-0005-0000-0000-00007F4D0000}"/>
    <cellStyle name="Normal 20 6 2 5 2" xfId="19839" xr:uid="{00000000-0005-0000-0000-0000804D0000}"/>
    <cellStyle name="Normal 20 6 2 6" xfId="19840" xr:uid="{00000000-0005-0000-0000-0000814D0000}"/>
    <cellStyle name="Normal 20 6 2 6 2" xfId="19841" xr:uid="{00000000-0005-0000-0000-0000824D0000}"/>
    <cellStyle name="Normal 20 6 2 7" xfId="19842" xr:uid="{00000000-0005-0000-0000-0000834D0000}"/>
    <cellStyle name="Normal 20 6 3" xfId="19843" xr:uid="{00000000-0005-0000-0000-0000844D0000}"/>
    <cellStyle name="Normal 20 6 3 2" xfId="19844" xr:uid="{00000000-0005-0000-0000-0000854D0000}"/>
    <cellStyle name="Normal 20 6 3 2 2" xfId="19845" xr:uid="{00000000-0005-0000-0000-0000864D0000}"/>
    <cellStyle name="Normal 20 6 3 2 2 2" xfId="19846" xr:uid="{00000000-0005-0000-0000-0000874D0000}"/>
    <cellStyle name="Normal 20 6 3 2 3" xfId="19847" xr:uid="{00000000-0005-0000-0000-0000884D0000}"/>
    <cellStyle name="Normal 20 6 3 3" xfId="19848" xr:uid="{00000000-0005-0000-0000-0000894D0000}"/>
    <cellStyle name="Normal 20 6 3 3 2" xfId="19849" xr:uid="{00000000-0005-0000-0000-00008A4D0000}"/>
    <cellStyle name="Normal 20 6 3 3 2 2" xfId="19850" xr:uid="{00000000-0005-0000-0000-00008B4D0000}"/>
    <cellStyle name="Normal 20 6 3 3 3" xfId="19851" xr:uid="{00000000-0005-0000-0000-00008C4D0000}"/>
    <cellStyle name="Normal 20 6 3 4" xfId="19852" xr:uid="{00000000-0005-0000-0000-00008D4D0000}"/>
    <cellStyle name="Normal 20 6 3 4 2" xfId="19853" xr:uid="{00000000-0005-0000-0000-00008E4D0000}"/>
    <cellStyle name="Normal 20 6 3 4 2 2" xfId="19854" xr:uid="{00000000-0005-0000-0000-00008F4D0000}"/>
    <cellStyle name="Normal 20 6 3 4 3" xfId="19855" xr:uid="{00000000-0005-0000-0000-0000904D0000}"/>
    <cellStyle name="Normal 20 6 3 5" xfId="19856" xr:uid="{00000000-0005-0000-0000-0000914D0000}"/>
    <cellStyle name="Normal 20 6 3 5 2" xfId="19857" xr:uid="{00000000-0005-0000-0000-0000924D0000}"/>
    <cellStyle name="Normal 20 6 3 6" xfId="19858" xr:uid="{00000000-0005-0000-0000-0000934D0000}"/>
    <cellStyle name="Normal 20 6 3 6 2" xfId="19859" xr:uid="{00000000-0005-0000-0000-0000944D0000}"/>
    <cellStyle name="Normal 20 6 3 7" xfId="19860" xr:uid="{00000000-0005-0000-0000-0000954D0000}"/>
    <cellStyle name="Normal 20 6 4" xfId="19861" xr:uid="{00000000-0005-0000-0000-0000964D0000}"/>
    <cellStyle name="Normal 20 6 4 2" xfId="19862" xr:uid="{00000000-0005-0000-0000-0000974D0000}"/>
    <cellStyle name="Normal 20 6 4 2 2" xfId="19863" xr:uid="{00000000-0005-0000-0000-0000984D0000}"/>
    <cellStyle name="Normal 20 6 4 3" xfId="19864" xr:uid="{00000000-0005-0000-0000-0000994D0000}"/>
    <cellStyle name="Normal 20 6 5" xfId="19865" xr:uid="{00000000-0005-0000-0000-00009A4D0000}"/>
    <cellStyle name="Normal 20 6 5 2" xfId="19866" xr:uid="{00000000-0005-0000-0000-00009B4D0000}"/>
    <cellStyle name="Normal 20 6 5 2 2" xfId="19867" xr:uid="{00000000-0005-0000-0000-00009C4D0000}"/>
    <cellStyle name="Normal 20 6 5 3" xfId="19868" xr:uid="{00000000-0005-0000-0000-00009D4D0000}"/>
    <cellStyle name="Normal 20 6 6" xfId="19869" xr:uid="{00000000-0005-0000-0000-00009E4D0000}"/>
    <cellStyle name="Normal 20 6 6 2" xfId="19870" xr:uid="{00000000-0005-0000-0000-00009F4D0000}"/>
    <cellStyle name="Normal 20 6 6 2 2" xfId="19871" xr:uid="{00000000-0005-0000-0000-0000A04D0000}"/>
    <cellStyle name="Normal 20 6 6 3" xfId="19872" xr:uid="{00000000-0005-0000-0000-0000A14D0000}"/>
    <cellStyle name="Normal 20 6 7" xfId="19873" xr:uid="{00000000-0005-0000-0000-0000A24D0000}"/>
    <cellStyle name="Normal 20 6 7 2" xfId="19874" xr:uid="{00000000-0005-0000-0000-0000A34D0000}"/>
    <cellStyle name="Normal 20 6 8" xfId="19875" xr:uid="{00000000-0005-0000-0000-0000A44D0000}"/>
    <cellStyle name="Normal 20 6 8 2" xfId="19876" xr:uid="{00000000-0005-0000-0000-0000A54D0000}"/>
    <cellStyle name="Normal 20 6 9" xfId="19877" xr:uid="{00000000-0005-0000-0000-0000A64D0000}"/>
    <cellStyle name="Normal 20 7" xfId="19878" xr:uid="{00000000-0005-0000-0000-0000A74D0000}"/>
    <cellStyle name="Normal 20 7 2" xfId="19879" xr:uid="{00000000-0005-0000-0000-0000A84D0000}"/>
    <cellStyle name="Normal 20 7 2 2" xfId="19880" xr:uid="{00000000-0005-0000-0000-0000A94D0000}"/>
    <cellStyle name="Normal 20 7 2 2 2" xfId="19881" xr:uid="{00000000-0005-0000-0000-0000AA4D0000}"/>
    <cellStyle name="Normal 20 7 2 2 2 2" xfId="19882" xr:uid="{00000000-0005-0000-0000-0000AB4D0000}"/>
    <cellStyle name="Normal 20 7 2 2 3" xfId="19883" xr:uid="{00000000-0005-0000-0000-0000AC4D0000}"/>
    <cellStyle name="Normal 20 7 2 3" xfId="19884" xr:uid="{00000000-0005-0000-0000-0000AD4D0000}"/>
    <cellStyle name="Normal 20 7 2 3 2" xfId="19885" xr:uid="{00000000-0005-0000-0000-0000AE4D0000}"/>
    <cellStyle name="Normal 20 7 2 3 2 2" xfId="19886" xr:uid="{00000000-0005-0000-0000-0000AF4D0000}"/>
    <cellStyle name="Normal 20 7 2 3 3" xfId="19887" xr:uid="{00000000-0005-0000-0000-0000B04D0000}"/>
    <cellStyle name="Normal 20 7 2 4" xfId="19888" xr:uid="{00000000-0005-0000-0000-0000B14D0000}"/>
    <cellStyle name="Normal 20 7 2 4 2" xfId="19889" xr:uid="{00000000-0005-0000-0000-0000B24D0000}"/>
    <cellStyle name="Normal 20 7 2 4 2 2" xfId="19890" xr:uid="{00000000-0005-0000-0000-0000B34D0000}"/>
    <cellStyle name="Normal 20 7 2 4 3" xfId="19891" xr:uid="{00000000-0005-0000-0000-0000B44D0000}"/>
    <cellStyle name="Normal 20 7 2 5" xfId="19892" xr:uid="{00000000-0005-0000-0000-0000B54D0000}"/>
    <cellStyle name="Normal 20 7 2 5 2" xfId="19893" xr:uid="{00000000-0005-0000-0000-0000B64D0000}"/>
    <cellStyle name="Normal 20 7 2 6" xfId="19894" xr:uid="{00000000-0005-0000-0000-0000B74D0000}"/>
    <cellStyle name="Normal 20 7 2 6 2" xfId="19895" xr:uid="{00000000-0005-0000-0000-0000B84D0000}"/>
    <cellStyle name="Normal 20 7 2 7" xfId="19896" xr:uid="{00000000-0005-0000-0000-0000B94D0000}"/>
    <cellStyle name="Normal 20 7 3" xfId="19897" xr:uid="{00000000-0005-0000-0000-0000BA4D0000}"/>
    <cellStyle name="Normal 20 7 3 2" xfId="19898" xr:uid="{00000000-0005-0000-0000-0000BB4D0000}"/>
    <cellStyle name="Normal 20 7 3 2 2" xfId="19899" xr:uid="{00000000-0005-0000-0000-0000BC4D0000}"/>
    <cellStyle name="Normal 20 7 3 3" xfId="19900" xr:uid="{00000000-0005-0000-0000-0000BD4D0000}"/>
    <cellStyle name="Normal 20 7 4" xfId="19901" xr:uid="{00000000-0005-0000-0000-0000BE4D0000}"/>
    <cellStyle name="Normal 20 7 4 2" xfId="19902" xr:uid="{00000000-0005-0000-0000-0000BF4D0000}"/>
    <cellStyle name="Normal 20 7 4 2 2" xfId="19903" xr:uid="{00000000-0005-0000-0000-0000C04D0000}"/>
    <cellStyle name="Normal 20 7 4 3" xfId="19904" xr:uid="{00000000-0005-0000-0000-0000C14D0000}"/>
    <cellStyle name="Normal 20 7 5" xfId="19905" xr:uid="{00000000-0005-0000-0000-0000C24D0000}"/>
    <cellStyle name="Normal 20 7 5 2" xfId="19906" xr:uid="{00000000-0005-0000-0000-0000C34D0000}"/>
    <cellStyle name="Normal 20 7 5 2 2" xfId="19907" xr:uid="{00000000-0005-0000-0000-0000C44D0000}"/>
    <cellStyle name="Normal 20 7 5 3" xfId="19908" xr:uid="{00000000-0005-0000-0000-0000C54D0000}"/>
    <cellStyle name="Normal 20 7 6" xfId="19909" xr:uid="{00000000-0005-0000-0000-0000C64D0000}"/>
    <cellStyle name="Normal 20 7 6 2" xfId="19910" xr:uid="{00000000-0005-0000-0000-0000C74D0000}"/>
    <cellStyle name="Normal 20 7 7" xfId="19911" xr:uid="{00000000-0005-0000-0000-0000C84D0000}"/>
    <cellStyle name="Normal 20 7 7 2" xfId="19912" xr:uid="{00000000-0005-0000-0000-0000C94D0000}"/>
    <cellStyle name="Normal 20 7 8" xfId="19913" xr:uid="{00000000-0005-0000-0000-0000CA4D0000}"/>
    <cellStyle name="Normal 20 8" xfId="19914" xr:uid="{00000000-0005-0000-0000-0000CB4D0000}"/>
    <cellStyle name="Normal 20 8 2" xfId="19915" xr:uid="{00000000-0005-0000-0000-0000CC4D0000}"/>
    <cellStyle name="Normal 20 8 2 2" xfId="19916" xr:uid="{00000000-0005-0000-0000-0000CD4D0000}"/>
    <cellStyle name="Normal 20 8 2 2 2" xfId="19917" xr:uid="{00000000-0005-0000-0000-0000CE4D0000}"/>
    <cellStyle name="Normal 20 8 2 3" xfId="19918" xr:uid="{00000000-0005-0000-0000-0000CF4D0000}"/>
    <cellStyle name="Normal 20 8 3" xfId="19919" xr:uid="{00000000-0005-0000-0000-0000D04D0000}"/>
    <cellStyle name="Normal 20 8 3 2" xfId="19920" xr:uid="{00000000-0005-0000-0000-0000D14D0000}"/>
    <cellStyle name="Normal 20 8 3 2 2" xfId="19921" xr:uid="{00000000-0005-0000-0000-0000D24D0000}"/>
    <cellStyle name="Normal 20 8 3 3" xfId="19922" xr:uid="{00000000-0005-0000-0000-0000D34D0000}"/>
    <cellStyle name="Normal 20 8 4" xfId="19923" xr:uid="{00000000-0005-0000-0000-0000D44D0000}"/>
    <cellStyle name="Normal 20 8 4 2" xfId="19924" xr:uid="{00000000-0005-0000-0000-0000D54D0000}"/>
    <cellStyle name="Normal 20 8 4 2 2" xfId="19925" xr:uid="{00000000-0005-0000-0000-0000D64D0000}"/>
    <cellStyle name="Normal 20 8 4 3" xfId="19926" xr:uid="{00000000-0005-0000-0000-0000D74D0000}"/>
    <cellStyle name="Normal 20 8 5" xfId="19927" xr:uid="{00000000-0005-0000-0000-0000D84D0000}"/>
    <cellStyle name="Normal 20 8 5 2" xfId="19928" xr:uid="{00000000-0005-0000-0000-0000D94D0000}"/>
    <cellStyle name="Normal 20 8 6" xfId="19929" xr:uid="{00000000-0005-0000-0000-0000DA4D0000}"/>
    <cellStyle name="Normal 20 8 6 2" xfId="19930" xr:uid="{00000000-0005-0000-0000-0000DB4D0000}"/>
    <cellStyle name="Normal 20 8 7" xfId="19931" xr:uid="{00000000-0005-0000-0000-0000DC4D0000}"/>
    <cellStyle name="Normal 20 9" xfId="19932" xr:uid="{00000000-0005-0000-0000-0000DD4D0000}"/>
    <cellStyle name="Normal 20 9 2" xfId="19933" xr:uid="{00000000-0005-0000-0000-0000DE4D0000}"/>
    <cellStyle name="Normal 20 9 2 2" xfId="19934" xr:uid="{00000000-0005-0000-0000-0000DF4D0000}"/>
    <cellStyle name="Normal 20 9 2 2 2" xfId="19935" xr:uid="{00000000-0005-0000-0000-0000E04D0000}"/>
    <cellStyle name="Normal 20 9 2 3" xfId="19936" xr:uid="{00000000-0005-0000-0000-0000E14D0000}"/>
    <cellStyle name="Normal 20 9 3" xfId="19937" xr:uid="{00000000-0005-0000-0000-0000E24D0000}"/>
    <cellStyle name="Normal 20 9 3 2" xfId="19938" xr:uid="{00000000-0005-0000-0000-0000E34D0000}"/>
    <cellStyle name="Normal 20 9 3 2 2" xfId="19939" xr:uid="{00000000-0005-0000-0000-0000E44D0000}"/>
    <cellStyle name="Normal 20 9 3 3" xfId="19940" xr:uid="{00000000-0005-0000-0000-0000E54D0000}"/>
    <cellStyle name="Normal 20 9 4" xfId="19941" xr:uid="{00000000-0005-0000-0000-0000E64D0000}"/>
    <cellStyle name="Normal 20 9 4 2" xfId="19942" xr:uid="{00000000-0005-0000-0000-0000E74D0000}"/>
    <cellStyle name="Normal 20 9 4 2 2" xfId="19943" xr:uid="{00000000-0005-0000-0000-0000E84D0000}"/>
    <cellStyle name="Normal 20 9 4 3" xfId="19944" xr:uid="{00000000-0005-0000-0000-0000E94D0000}"/>
    <cellStyle name="Normal 20 9 5" xfId="19945" xr:uid="{00000000-0005-0000-0000-0000EA4D0000}"/>
    <cellStyle name="Normal 20 9 5 2" xfId="19946" xr:uid="{00000000-0005-0000-0000-0000EB4D0000}"/>
    <cellStyle name="Normal 20 9 6" xfId="19947" xr:uid="{00000000-0005-0000-0000-0000EC4D0000}"/>
    <cellStyle name="Normal 20 9 6 2" xfId="19948" xr:uid="{00000000-0005-0000-0000-0000ED4D0000}"/>
    <cellStyle name="Normal 20 9 7" xfId="19949" xr:uid="{00000000-0005-0000-0000-0000EE4D0000}"/>
    <cellStyle name="Normal 20_Confidential Information" xfId="19950" xr:uid="{00000000-0005-0000-0000-0000EF4D0000}"/>
    <cellStyle name="Normal 21" xfId="19951" xr:uid="{00000000-0005-0000-0000-0000F04D0000}"/>
    <cellStyle name="Normal 21 2" xfId="19952" xr:uid="{00000000-0005-0000-0000-0000F14D0000}"/>
    <cellStyle name="Normal 22" xfId="19953" xr:uid="{00000000-0005-0000-0000-0000F24D0000}"/>
    <cellStyle name="Normal 22 10" xfId="19954" xr:uid="{00000000-0005-0000-0000-0000F34D0000}"/>
    <cellStyle name="Normal 22 10 2" xfId="19955" xr:uid="{00000000-0005-0000-0000-0000F44D0000}"/>
    <cellStyle name="Normal 22 10 2 2" xfId="19956" xr:uid="{00000000-0005-0000-0000-0000F54D0000}"/>
    <cellStyle name="Normal 22 10 3" xfId="19957" xr:uid="{00000000-0005-0000-0000-0000F64D0000}"/>
    <cellStyle name="Normal 22 11" xfId="19958" xr:uid="{00000000-0005-0000-0000-0000F74D0000}"/>
    <cellStyle name="Normal 22 11 2" xfId="19959" xr:uid="{00000000-0005-0000-0000-0000F84D0000}"/>
    <cellStyle name="Normal 22 11 2 2" xfId="19960" xr:uid="{00000000-0005-0000-0000-0000F94D0000}"/>
    <cellStyle name="Normal 22 11 3" xfId="19961" xr:uid="{00000000-0005-0000-0000-0000FA4D0000}"/>
    <cellStyle name="Normal 22 12" xfId="19962" xr:uid="{00000000-0005-0000-0000-0000FB4D0000}"/>
    <cellStyle name="Normal 22 12 2" xfId="19963" xr:uid="{00000000-0005-0000-0000-0000FC4D0000}"/>
    <cellStyle name="Normal 22 13" xfId="19964" xr:uid="{00000000-0005-0000-0000-0000FD4D0000}"/>
    <cellStyle name="Normal 22 13 2" xfId="19965" xr:uid="{00000000-0005-0000-0000-0000FE4D0000}"/>
    <cellStyle name="Normal 22 14" xfId="19966" xr:uid="{00000000-0005-0000-0000-0000FF4D0000}"/>
    <cellStyle name="Normal 22 2" xfId="19967" xr:uid="{00000000-0005-0000-0000-0000004E0000}"/>
    <cellStyle name="Normal 22 2 10" xfId="19968" xr:uid="{00000000-0005-0000-0000-0000014E0000}"/>
    <cellStyle name="Normal 22 2 10 2" xfId="19969" xr:uid="{00000000-0005-0000-0000-0000024E0000}"/>
    <cellStyle name="Normal 22 2 10 2 2" xfId="19970" xr:uid="{00000000-0005-0000-0000-0000034E0000}"/>
    <cellStyle name="Normal 22 2 10 3" xfId="19971" xr:uid="{00000000-0005-0000-0000-0000044E0000}"/>
    <cellStyle name="Normal 22 2 11" xfId="19972" xr:uid="{00000000-0005-0000-0000-0000054E0000}"/>
    <cellStyle name="Normal 22 2 11 2" xfId="19973" xr:uid="{00000000-0005-0000-0000-0000064E0000}"/>
    <cellStyle name="Normal 22 2 12" xfId="19974" xr:uid="{00000000-0005-0000-0000-0000074E0000}"/>
    <cellStyle name="Normal 22 2 12 2" xfId="19975" xr:uid="{00000000-0005-0000-0000-0000084E0000}"/>
    <cellStyle name="Normal 22 2 13" xfId="19976" xr:uid="{00000000-0005-0000-0000-0000094E0000}"/>
    <cellStyle name="Normal 22 2 2" xfId="19977" xr:uid="{00000000-0005-0000-0000-00000A4E0000}"/>
    <cellStyle name="Normal 22 2 2 10" xfId="19978" xr:uid="{00000000-0005-0000-0000-00000B4E0000}"/>
    <cellStyle name="Normal 22 2 2 10 2" xfId="19979" xr:uid="{00000000-0005-0000-0000-00000C4E0000}"/>
    <cellStyle name="Normal 22 2 2 11" xfId="19980" xr:uid="{00000000-0005-0000-0000-00000D4E0000}"/>
    <cellStyle name="Normal 22 2 2 2" xfId="19981" xr:uid="{00000000-0005-0000-0000-00000E4E0000}"/>
    <cellStyle name="Normal 22 2 2 2 2" xfId="19982" xr:uid="{00000000-0005-0000-0000-00000F4E0000}"/>
    <cellStyle name="Normal 22 2 2 2 2 2" xfId="19983" xr:uid="{00000000-0005-0000-0000-0000104E0000}"/>
    <cellStyle name="Normal 22 2 2 2 2 2 2" xfId="19984" xr:uid="{00000000-0005-0000-0000-0000114E0000}"/>
    <cellStyle name="Normal 22 2 2 2 2 2 2 2" xfId="19985" xr:uid="{00000000-0005-0000-0000-0000124E0000}"/>
    <cellStyle name="Normal 22 2 2 2 2 2 3" xfId="19986" xr:uid="{00000000-0005-0000-0000-0000134E0000}"/>
    <cellStyle name="Normal 22 2 2 2 2 3" xfId="19987" xr:uid="{00000000-0005-0000-0000-0000144E0000}"/>
    <cellStyle name="Normal 22 2 2 2 2 3 2" xfId="19988" xr:uid="{00000000-0005-0000-0000-0000154E0000}"/>
    <cellStyle name="Normal 22 2 2 2 2 3 2 2" xfId="19989" xr:uid="{00000000-0005-0000-0000-0000164E0000}"/>
    <cellStyle name="Normal 22 2 2 2 2 3 3" xfId="19990" xr:uid="{00000000-0005-0000-0000-0000174E0000}"/>
    <cellStyle name="Normal 22 2 2 2 2 4" xfId="19991" xr:uid="{00000000-0005-0000-0000-0000184E0000}"/>
    <cellStyle name="Normal 22 2 2 2 2 4 2" xfId="19992" xr:uid="{00000000-0005-0000-0000-0000194E0000}"/>
    <cellStyle name="Normal 22 2 2 2 2 4 2 2" xfId="19993" xr:uid="{00000000-0005-0000-0000-00001A4E0000}"/>
    <cellStyle name="Normal 22 2 2 2 2 4 3" xfId="19994" xr:uid="{00000000-0005-0000-0000-00001B4E0000}"/>
    <cellStyle name="Normal 22 2 2 2 2 5" xfId="19995" xr:uid="{00000000-0005-0000-0000-00001C4E0000}"/>
    <cellStyle name="Normal 22 2 2 2 2 5 2" xfId="19996" xr:uid="{00000000-0005-0000-0000-00001D4E0000}"/>
    <cellStyle name="Normal 22 2 2 2 2 6" xfId="19997" xr:uid="{00000000-0005-0000-0000-00001E4E0000}"/>
    <cellStyle name="Normal 22 2 2 2 2 6 2" xfId="19998" xr:uid="{00000000-0005-0000-0000-00001F4E0000}"/>
    <cellStyle name="Normal 22 2 2 2 2 7" xfId="19999" xr:uid="{00000000-0005-0000-0000-0000204E0000}"/>
    <cellStyle name="Normal 22 2 2 2 3" xfId="20000" xr:uid="{00000000-0005-0000-0000-0000214E0000}"/>
    <cellStyle name="Normal 22 2 2 2 3 2" xfId="20001" xr:uid="{00000000-0005-0000-0000-0000224E0000}"/>
    <cellStyle name="Normal 22 2 2 2 3 2 2" xfId="20002" xr:uid="{00000000-0005-0000-0000-0000234E0000}"/>
    <cellStyle name="Normal 22 2 2 2 3 2 2 2" xfId="20003" xr:uid="{00000000-0005-0000-0000-0000244E0000}"/>
    <cellStyle name="Normal 22 2 2 2 3 2 3" xfId="20004" xr:uid="{00000000-0005-0000-0000-0000254E0000}"/>
    <cellStyle name="Normal 22 2 2 2 3 3" xfId="20005" xr:uid="{00000000-0005-0000-0000-0000264E0000}"/>
    <cellStyle name="Normal 22 2 2 2 3 3 2" xfId="20006" xr:uid="{00000000-0005-0000-0000-0000274E0000}"/>
    <cellStyle name="Normal 22 2 2 2 3 3 2 2" xfId="20007" xr:uid="{00000000-0005-0000-0000-0000284E0000}"/>
    <cellStyle name="Normal 22 2 2 2 3 3 3" xfId="20008" xr:uid="{00000000-0005-0000-0000-0000294E0000}"/>
    <cellStyle name="Normal 22 2 2 2 3 4" xfId="20009" xr:uid="{00000000-0005-0000-0000-00002A4E0000}"/>
    <cellStyle name="Normal 22 2 2 2 3 4 2" xfId="20010" xr:uid="{00000000-0005-0000-0000-00002B4E0000}"/>
    <cellStyle name="Normal 22 2 2 2 3 4 2 2" xfId="20011" xr:uid="{00000000-0005-0000-0000-00002C4E0000}"/>
    <cellStyle name="Normal 22 2 2 2 3 4 3" xfId="20012" xr:uid="{00000000-0005-0000-0000-00002D4E0000}"/>
    <cellStyle name="Normal 22 2 2 2 3 5" xfId="20013" xr:uid="{00000000-0005-0000-0000-00002E4E0000}"/>
    <cellStyle name="Normal 22 2 2 2 3 5 2" xfId="20014" xr:uid="{00000000-0005-0000-0000-00002F4E0000}"/>
    <cellStyle name="Normal 22 2 2 2 3 6" xfId="20015" xr:uid="{00000000-0005-0000-0000-0000304E0000}"/>
    <cellStyle name="Normal 22 2 2 2 3 6 2" xfId="20016" xr:uid="{00000000-0005-0000-0000-0000314E0000}"/>
    <cellStyle name="Normal 22 2 2 2 3 7" xfId="20017" xr:uid="{00000000-0005-0000-0000-0000324E0000}"/>
    <cellStyle name="Normal 22 2 2 2 4" xfId="20018" xr:uid="{00000000-0005-0000-0000-0000334E0000}"/>
    <cellStyle name="Normal 22 2 2 2 4 2" xfId="20019" xr:uid="{00000000-0005-0000-0000-0000344E0000}"/>
    <cellStyle name="Normal 22 2 2 2 4 2 2" xfId="20020" xr:uid="{00000000-0005-0000-0000-0000354E0000}"/>
    <cellStyle name="Normal 22 2 2 2 4 3" xfId="20021" xr:uid="{00000000-0005-0000-0000-0000364E0000}"/>
    <cellStyle name="Normal 22 2 2 2 5" xfId="20022" xr:uid="{00000000-0005-0000-0000-0000374E0000}"/>
    <cellStyle name="Normal 22 2 2 2 5 2" xfId="20023" xr:uid="{00000000-0005-0000-0000-0000384E0000}"/>
    <cellStyle name="Normal 22 2 2 2 5 2 2" xfId="20024" xr:uid="{00000000-0005-0000-0000-0000394E0000}"/>
    <cellStyle name="Normal 22 2 2 2 5 3" xfId="20025" xr:uid="{00000000-0005-0000-0000-00003A4E0000}"/>
    <cellStyle name="Normal 22 2 2 2 6" xfId="20026" xr:uid="{00000000-0005-0000-0000-00003B4E0000}"/>
    <cellStyle name="Normal 22 2 2 2 6 2" xfId="20027" xr:uid="{00000000-0005-0000-0000-00003C4E0000}"/>
    <cellStyle name="Normal 22 2 2 2 6 2 2" xfId="20028" xr:uid="{00000000-0005-0000-0000-00003D4E0000}"/>
    <cellStyle name="Normal 22 2 2 2 6 3" xfId="20029" xr:uid="{00000000-0005-0000-0000-00003E4E0000}"/>
    <cellStyle name="Normal 22 2 2 2 7" xfId="20030" xr:uid="{00000000-0005-0000-0000-00003F4E0000}"/>
    <cellStyle name="Normal 22 2 2 2 7 2" xfId="20031" xr:uid="{00000000-0005-0000-0000-0000404E0000}"/>
    <cellStyle name="Normal 22 2 2 2 8" xfId="20032" xr:uid="{00000000-0005-0000-0000-0000414E0000}"/>
    <cellStyle name="Normal 22 2 2 2 8 2" xfId="20033" xr:uid="{00000000-0005-0000-0000-0000424E0000}"/>
    <cellStyle name="Normal 22 2 2 2 9" xfId="20034" xr:uid="{00000000-0005-0000-0000-0000434E0000}"/>
    <cellStyle name="Normal 22 2 2 3" xfId="20035" xr:uid="{00000000-0005-0000-0000-0000444E0000}"/>
    <cellStyle name="Normal 22 2 2 3 2" xfId="20036" xr:uid="{00000000-0005-0000-0000-0000454E0000}"/>
    <cellStyle name="Normal 22 2 2 3 2 2" xfId="20037" xr:uid="{00000000-0005-0000-0000-0000464E0000}"/>
    <cellStyle name="Normal 22 2 2 3 2 2 2" xfId="20038" xr:uid="{00000000-0005-0000-0000-0000474E0000}"/>
    <cellStyle name="Normal 22 2 2 3 2 2 2 2" xfId="20039" xr:uid="{00000000-0005-0000-0000-0000484E0000}"/>
    <cellStyle name="Normal 22 2 2 3 2 2 3" xfId="20040" xr:uid="{00000000-0005-0000-0000-0000494E0000}"/>
    <cellStyle name="Normal 22 2 2 3 2 3" xfId="20041" xr:uid="{00000000-0005-0000-0000-00004A4E0000}"/>
    <cellStyle name="Normal 22 2 2 3 2 3 2" xfId="20042" xr:uid="{00000000-0005-0000-0000-00004B4E0000}"/>
    <cellStyle name="Normal 22 2 2 3 2 3 2 2" xfId="20043" xr:uid="{00000000-0005-0000-0000-00004C4E0000}"/>
    <cellStyle name="Normal 22 2 2 3 2 3 3" xfId="20044" xr:uid="{00000000-0005-0000-0000-00004D4E0000}"/>
    <cellStyle name="Normal 22 2 2 3 2 4" xfId="20045" xr:uid="{00000000-0005-0000-0000-00004E4E0000}"/>
    <cellStyle name="Normal 22 2 2 3 2 4 2" xfId="20046" xr:uid="{00000000-0005-0000-0000-00004F4E0000}"/>
    <cellStyle name="Normal 22 2 2 3 2 4 2 2" xfId="20047" xr:uid="{00000000-0005-0000-0000-0000504E0000}"/>
    <cellStyle name="Normal 22 2 2 3 2 4 3" xfId="20048" xr:uid="{00000000-0005-0000-0000-0000514E0000}"/>
    <cellStyle name="Normal 22 2 2 3 2 5" xfId="20049" xr:uid="{00000000-0005-0000-0000-0000524E0000}"/>
    <cellStyle name="Normal 22 2 2 3 2 5 2" xfId="20050" xr:uid="{00000000-0005-0000-0000-0000534E0000}"/>
    <cellStyle name="Normal 22 2 2 3 2 6" xfId="20051" xr:uid="{00000000-0005-0000-0000-0000544E0000}"/>
    <cellStyle name="Normal 22 2 2 3 2 6 2" xfId="20052" xr:uid="{00000000-0005-0000-0000-0000554E0000}"/>
    <cellStyle name="Normal 22 2 2 3 2 7" xfId="20053" xr:uid="{00000000-0005-0000-0000-0000564E0000}"/>
    <cellStyle name="Normal 22 2 2 3 3" xfId="20054" xr:uid="{00000000-0005-0000-0000-0000574E0000}"/>
    <cellStyle name="Normal 22 2 2 3 3 2" xfId="20055" xr:uid="{00000000-0005-0000-0000-0000584E0000}"/>
    <cellStyle name="Normal 22 2 2 3 3 2 2" xfId="20056" xr:uid="{00000000-0005-0000-0000-0000594E0000}"/>
    <cellStyle name="Normal 22 2 2 3 3 3" xfId="20057" xr:uid="{00000000-0005-0000-0000-00005A4E0000}"/>
    <cellStyle name="Normal 22 2 2 3 4" xfId="20058" xr:uid="{00000000-0005-0000-0000-00005B4E0000}"/>
    <cellStyle name="Normal 22 2 2 3 4 2" xfId="20059" xr:uid="{00000000-0005-0000-0000-00005C4E0000}"/>
    <cellStyle name="Normal 22 2 2 3 4 2 2" xfId="20060" xr:uid="{00000000-0005-0000-0000-00005D4E0000}"/>
    <cellStyle name="Normal 22 2 2 3 4 3" xfId="20061" xr:uid="{00000000-0005-0000-0000-00005E4E0000}"/>
    <cellStyle name="Normal 22 2 2 3 5" xfId="20062" xr:uid="{00000000-0005-0000-0000-00005F4E0000}"/>
    <cellStyle name="Normal 22 2 2 3 5 2" xfId="20063" xr:uid="{00000000-0005-0000-0000-0000604E0000}"/>
    <cellStyle name="Normal 22 2 2 3 5 2 2" xfId="20064" xr:uid="{00000000-0005-0000-0000-0000614E0000}"/>
    <cellStyle name="Normal 22 2 2 3 5 3" xfId="20065" xr:uid="{00000000-0005-0000-0000-0000624E0000}"/>
    <cellStyle name="Normal 22 2 2 3 6" xfId="20066" xr:uid="{00000000-0005-0000-0000-0000634E0000}"/>
    <cellStyle name="Normal 22 2 2 3 6 2" xfId="20067" xr:uid="{00000000-0005-0000-0000-0000644E0000}"/>
    <cellStyle name="Normal 22 2 2 3 7" xfId="20068" xr:uid="{00000000-0005-0000-0000-0000654E0000}"/>
    <cellStyle name="Normal 22 2 2 3 7 2" xfId="20069" xr:uid="{00000000-0005-0000-0000-0000664E0000}"/>
    <cellStyle name="Normal 22 2 2 3 8" xfId="20070" xr:uid="{00000000-0005-0000-0000-0000674E0000}"/>
    <cellStyle name="Normal 22 2 2 4" xfId="20071" xr:uid="{00000000-0005-0000-0000-0000684E0000}"/>
    <cellStyle name="Normal 22 2 2 4 2" xfId="20072" xr:uid="{00000000-0005-0000-0000-0000694E0000}"/>
    <cellStyle name="Normal 22 2 2 4 2 2" xfId="20073" xr:uid="{00000000-0005-0000-0000-00006A4E0000}"/>
    <cellStyle name="Normal 22 2 2 4 2 2 2" xfId="20074" xr:uid="{00000000-0005-0000-0000-00006B4E0000}"/>
    <cellStyle name="Normal 22 2 2 4 2 3" xfId="20075" xr:uid="{00000000-0005-0000-0000-00006C4E0000}"/>
    <cellStyle name="Normal 22 2 2 4 3" xfId="20076" xr:uid="{00000000-0005-0000-0000-00006D4E0000}"/>
    <cellStyle name="Normal 22 2 2 4 3 2" xfId="20077" xr:uid="{00000000-0005-0000-0000-00006E4E0000}"/>
    <cellStyle name="Normal 22 2 2 4 3 2 2" xfId="20078" xr:uid="{00000000-0005-0000-0000-00006F4E0000}"/>
    <cellStyle name="Normal 22 2 2 4 3 3" xfId="20079" xr:uid="{00000000-0005-0000-0000-0000704E0000}"/>
    <cellStyle name="Normal 22 2 2 4 4" xfId="20080" xr:uid="{00000000-0005-0000-0000-0000714E0000}"/>
    <cellStyle name="Normal 22 2 2 4 4 2" xfId="20081" xr:uid="{00000000-0005-0000-0000-0000724E0000}"/>
    <cellStyle name="Normal 22 2 2 4 4 2 2" xfId="20082" xr:uid="{00000000-0005-0000-0000-0000734E0000}"/>
    <cellStyle name="Normal 22 2 2 4 4 3" xfId="20083" xr:uid="{00000000-0005-0000-0000-0000744E0000}"/>
    <cellStyle name="Normal 22 2 2 4 5" xfId="20084" xr:uid="{00000000-0005-0000-0000-0000754E0000}"/>
    <cellStyle name="Normal 22 2 2 4 5 2" xfId="20085" xr:uid="{00000000-0005-0000-0000-0000764E0000}"/>
    <cellStyle name="Normal 22 2 2 4 6" xfId="20086" xr:uid="{00000000-0005-0000-0000-0000774E0000}"/>
    <cellStyle name="Normal 22 2 2 4 6 2" xfId="20087" xr:uid="{00000000-0005-0000-0000-0000784E0000}"/>
    <cellStyle name="Normal 22 2 2 4 7" xfId="20088" xr:uid="{00000000-0005-0000-0000-0000794E0000}"/>
    <cellStyle name="Normal 22 2 2 5" xfId="20089" xr:uid="{00000000-0005-0000-0000-00007A4E0000}"/>
    <cellStyle name="Normal 22 2 2 5 2" xfId="20090" xr:uid="{00000000-0005-0000-0000-00007B4E0000}"/>
    <cellStyle name="Normal 22 2 2 5 2 2" xfId="20091" xr:uid="{00000000-0005-0000-0000-00007C4E0000}"/>
    <cellStyle name="Normal 22 2 2 5 2 2 2" xfId="20092" xr:uid="{00000000-0005-0000-0000-00007D4E0000}"/>
    <cellStyle name="Normal 22 2 2 5 2 3" xfId="20093" xr:uid="{00000000-0005-0000-0000-00007E4E0000}"/>
    <cellStyle name="Normal 22 2 2 5 3" xfId="20094" xr:uid="{00000000-0005-0000-0000-00007F4E0000}"/>
    <cellStyle name="Normal 22 2 2 5 3 2" xfId="20095" xr:uid="{00000000-0005-0000-0000-0000804E0000}"/>
    <cellStyle name="Normal 22 2 2 5 3 2 2" xfId="20096" xr:uid="{00000000-0005-0000-0000-0000814E0000}"/>
    <cellStyle name="Normal 22 2 2 5 3 3" xfId="20097" xr:uid="{00000000-0005-0000-0000-0000824E0000}"/>
    <cellStyle name="Normal 22 2 2 5 4" xfId="20098" xr:uid="{00000000-0005-0000-0000-0000834E0000}"/>
    <cellStyle name="Normal 22 2 2 5 4 2" xfId="20099" xr:uid="{00000000-0005-0000-0000-0000844E0000}"/>
    <cellStyle name="Normal 22 2 2 5 4 2 2" xfId="20100" xr:uid="{00000000-0005-0000-0000-0000854E0000}"/>
    <cellStyle name="Normal 22 2 2 5 4 3" xfId="20101" xr:uid="{00000000-0005-0000-0000-0000864E0000}"/>
    <cellStyle name="Normal 22 2 2 5 5" xfId="20102" xr:uid="{00000000-0005-0000-0000-0000874E0000}"/>
    <cellStyle name="Normal 22 2 2 5 5 2" xfId="20103" xr:uid="{00000000-0005-0000-0000-0000884E0000}"/>
    <cellStyle name="Normal 22 2 2 5 6" xfId="20104" xr:uid="{00000000-0005-0000-0000-0000894E0000}"/>
    <cellStyle name="Normal 22 2 2 5 6 2" xfId="20105" xr:uid="{00000000-0005-0000-0000-00008A4E0000}"/>
    <cellStyle name="Normal 22 2 2 5 7" xfId="20106" xr:uid="{00000000-0005-0000-0000-00008B4E0000}"/>
    <cellStyle name="Normal 22 2 2 6" xfId="20107" xr:uid="{00000000-0005-0000-0000-00008C4E0000}"/>
    <cellStyle name="Normal 22 2 2 6 2" xfId="20108" xr:uid="{00000000-0005-0000-0000-00008D4E0000}"/>
    <cellStyle name="Normal 22 2 2 6 2 2" xfId="20109" xr:uid="{00000000-0005-0000-0000-00008E4E0000}"/>
    <cellStyle name="Normal 22 2 2 6 3" xfId="20110" xr:uid="{00000000-0005-0000-0000-00008F4E0000}"/>
    <cellStyle name="Normal 22 2 2 7" xfId="20111" xr:uid="{00000000-0005-0000-0000-0000904E0000}"/>
    <cellStyle name="Normal 22 2 2 7 2" xfId="20112" xr:uid="{00000000-0005-0000-0000-0000914E0000}"/>
    <cellStyle name="Normal 22 2 2 7 2 2" xfId="20113" xr:uid="{00000000-0005-0000-0000-0000924E0000}"/>
    <cellStyle name="Normal 22 2 2 7 3" xfId="20114" xr:uid="{00000000-0005-0000-0000-0000934E0000}"/>
    <cellStyle name="Normal 22 2 2 8" xfId="20115" xr:uid="{00000000-0005-0000-0000-0000944E0000}"/>
    <cellStyle name="Normal 22 2 2 8 2" xfId="20116" xr:uid="{00000000-0005-0000-0000-0000954E0000}"/>
    <cellStyle name="Normal 22 2 2 8 2 2" xfId="20117" xr:uid="{00000000-0005-0000-0000-0000964E0000}"/>
    <cellStyle name="Normal 22 2 2 8 3" xfId="20118" xr:uid="{00000000-0005-0000-0000-0000974E0000}"/>
    <cellStyle name="Normal 22 2 2 9" xfId="20119" xr:uid="{00000000-0005-0000-0000-0000984E0000}"/>
    <cellStyle name="Normal 22 2 2 9 2" xfId="20120" xr:uid="{00000000-0005-0000-0000-0000994E0000}"/>
    <cellStyle name="Normal 22 2 3" xfId="20121" xr:uid="{00000000-0005-0000-0000-00009A4E0000}"/>
    <cellStyle name="Normal 22 2 3 10" xfId="20122" xr:uid="{00000000-0005-0000-0000-00009B4E0000}"/>
    <cellStyle name="Normal 22 2 3 10 2" xfId="20123" xr:uid="{00000000-0005-0000-0000-00009C4E0000}"/>
    <cellStyle name="Normal 22 2 3 11" xfId="20124" xr:uid="{00000000-0005-0000-0000-00009D4E0000}"/>
    <cellStyle name="Normal 22 2 3 2" xfId="20125" xr:uid="{00000000-0005-0000-0000-00009E4E0000}"/>
    <cellStyle name="Normal 22 2 3 2 2" xfId="20126" xr:uid="{00000000-0005-0000-0000-00009F4E0000}"/>
    <cellStyle name="Normal 22 2 3 2 2 2" xfId="20127" xr:uid="{00000000-0005-0000-0000-0000A04E0000}"/>
    <cellStyle name="Normal 22 2 3 2 2 2 2" xfId="20128" xr:uid="{00000000-0005-0000-0000-0000A14E0000}"/>
    <cellStyle name="Normal 22 2 3 2 2 2 2 2" xfId="20129" xr:uid="{00000000-0005-0000-0000-0000A24E0000}"/>
    <cellStyle name="Normal 22 2 3 2 2 2 3" xfId="20130" xr:uid="{00000000-0005-0000-0000-0000A34E0000}"/>
    <cellStyle name="Normal 22 2 3 2 2 3" xfId="20131" xr:uid="{00000000-0005-0000-0000-0000A44E0000}"/>
    <cellStyle name="Normal 22 2 3 2 2 3 2" xfId="20132" xr:uid="{00000000-0005-0000-0000-0000A54E0000}"/>
    <cellStyle name="Normal 22 2 3 2 2 3 2 2" xfId="20133" xr:uid="{00000000-0005-0000-0000-0000A64E0000}"/>
    <cellStyle name="Normal 22 2 3 2 2 3 3" xfId="20134" xr:uid="{00000000-0005-0000-0000-0000A74E0000}"/>
    <cellStyle name="Normal 22 2 3 2 2 4" xfId="20135" xr:uid="{00000000-0005-0000-0000-0000A84E0000}"/>
    <cellStyle name="Normal 22 2 3 2 2 4 2" xfId="20136" xr:uid="{00000000-0005-0000-0000-0000A94E0000}"/>
    <cellStyle name="Normal 22 2 3 2 2 4 2 2" xfId="20137" xr:uid="{00000000-0005-0000-0000-0000AA4E0000}"/>
    <cellStyle name="Normal 22 2 3 2 2 4 3" xfId="20138" xr:uid="{00000000-0005-0000-0000-0000AB4E0000}"/>
    <cellStyle name="Normal 22 2 3 2 2 5" xfId="20139" xr:uid="{00000000-0005-0000-0000-0000AC4E0000}"/>
    <cellStyle name="Normal 22 2 3 2 2 5 2" xfId="20140" xr:uid="{00000000-0005-0000-0000-0000AD4E0000}"/>
    <cellStyle name="Normal 22 2 3 2 2 6" xfId="20141" xr:uid="{00000000-0005-0000-0000-0000AE4E0000}"/>
    <cellStyle name="Normal 22 2 3 2 2 6 2" xfId="20142" xr:uid="{00000000-0005-0000-0000-0000AF4E0000}"/>
    <cellStyle name="Normal 22 2 3 2 2 7" xfId="20143" xr:uid="{00000000-0005-0000-0000-0000B04E0000}"/>
    <cellStyle name="Normal 22 2 3 2 3" xfId="20144" xr:uid="{00000000-0005-0000-0000-0000B14E0000}"/>
    <cellStyle name="Normal 22 2 3 2 3 2" xfId="20145" xr:uid="{00000000-0005-0000-0000-0000B24E0000}"/>
    <cellStyle name="Normal 22 2 3 2 3 2 2" xfId="20146" xr:uid="{00000000-0005-0000-0000-0000B34E0000}"/>
    <cellStyle name="Normal 22 2 3 2 3 2 2 2" xfId="20147" xr:uid="{00000000-0005-0000-0000-0000B44E0000}"/>
    <cellStyle name="Normal 22 2 3 2 3 2 3" xfId="20148" xr:uid="{00000000-0005-0000-0000-0000B54E0000}"/>
    <cellStyle name="Normal 22 2 3 2 3 3" xfId="20149" xr:uid="{00000000-0005-0000-0000-0000B64E0000}"/>
    <cellStyle name="Normal 22 2 3 2 3 3 2" xfId="20150" xr:uid="{00000000-0005-0000-0000-0000B74E0000}"/>
    <cellStyle name="Normal 22 2 3 2 3 3 2 2" xfId="20151" xr:uid="{00000000-0005-0000-0000-0000B84E0000}"/>
    <cellStyle name="Normal 22 2 3 2 3 3 3" xfId="20152" xr:uid="{00000000-0005-0000-0000-0000B94E0000}"/>
    <cellStyle name="Normal 22 2 3 2 3 4" xfId="20153" xr:uid="{00000000-0005-0000-0000-0000BA4E0000}"/>
    <cellStyle name="Normal 22 2 3 2 3 4 2" xfId="20154" xr:uid="{00000000-0005-0000-0000-0000BB4E0000}"/>
    <cellStyle name="Normal 22 2 3 2 3 4 2 2" xfId="20155" xr:uid="{00000000-0005-0000-0000-0000BC4E0000}"/>
    <cellStyle name="Normal 22 2 3 2 3 4 3" xfId="20156" xr:uid="{00000000-0005-0000-0000-0000BD4E0000}"/>
    <cellStyle name="Normal 22 2 3 2 3 5" xfId="20157" xr:uid="{00000000-0005-0000-0000-0000BE4E0000}"/>
    <cellStyle name="Normal 22 2 3 2 3 5 2" xfId="20158" xr:uid="{00000000-0005-0000-0000-0000BF4E0000}"/>
    <cellStyle name="Normal 22 2 3 2 3 6" xfId="20159" xr:uid="{00000000-0005-0000-0000-0000C04E0000}"/>
    <cellStyle name="Normal 22 2 3 2 3 6 2" xfId="20160" xr:uid="{00000000-0005-0000-0000-0000C14E0000}"/>
    <cellStyle name="Normal 22 2 3 2 3 7" xfId="20161" xr:uid="{00000000-0005-0000-0000-0000C24E0000}"/>
    <cellStyle name="Normal 22 2 3 2 4" xfId="20162" xr:uid="{00000000-0005-0000-0000-0000C34E0000}"/>
    <cellStyle name="Normal 22 2 3 2 4 2" xfId="20163" xr:uid="{00000000-0005-0000-0000-0000C44E0000}"/>
    <cellStyle name="Normal 22 2 3 2 4 2 2" xfId="20164" xr:uid="{00000000-0005-0000-0000-0000C54E0000}"/>
    <cellStyle name="Normal 22 2 3 2 4 3" xfId="20165" xr:uid="{00000000-0005-0000-0000-0000C64E0000}"/>
    <cellStyle name="Normal 22 2 3 2 5" xfId="20166" xr:uid="{00000000-0005-0000-0000-0000C74E0000}"/>
    <cellStyle name="Normal 22 2 3 2 5 2" xfId="20167" xr:uid="{00000000-0005-0000-0000-0000C84E0000}"/>
    <cellStyle name="Normal 22 2 3 2 5 2 2" xfId="20168" xr:uid="{00000000-0005-0000-0000-0000C94E0000}"/>
    <cellStyle name="Normal 22 2 3 2 5 3" xfId="20169" xr:uid="{00000000-0005-0000-0000-0000CA4E0000}"/>
    <cellStyle name="Normal 22 2 3 2 6" xfId="20170" xr:uid="{00000000-0005-0000-0000-0000CB4E0000}"/>
    <cellStyle name="Normal 22 2 3 2 6 2" xfId="20171" xr:uid="{00000000-0005-0000-0000-0000CC4E0000}"/>
    <cellStyle name="Normal 22 2 3 2 6 2 2" xfId="20172" xr:uid="{00000000-0005-0000-0000-0000CD4E0000}"/>
    <cellStyle name="Normal 22 2 3 2 6 3" xfId="20173" xr:uid="{00000000-0005-0000-0000-0000CE4E0000}"/>
    <cellStyle name="Normal 22 2 3 2 7" xfId="20174" xr:uid="{00000000-0005-0000-0000-0000CF4E0000}"/>
    <cellStyle name="Normal 22 2 3 2 7 2" xfId="20175" xr:uid="{00000000-0005-0000-0000-0000D04E0000}"/>
    <cellStyle name="Normal 22 2 3 2 8" xfId="20176" xr:uid="{00000000-0005-0000-0000-0000D14E0000}"/>
    <cellStyle name="Normal 22 2 3 2 8 2" xfId="20177" xr:uid="{00000000-0005-0000-0000-0000D24E0000}"/>
    <cellStyle name="Normal 22 2 3 2 9" xfId="20178" xr:uid="{00000000-0005-0000-0000-0000D34E0000}"/>
    <cellStyle name="Normal 22 2 3 3" xfId="20179" xr:uid="{00000000-0005-0000-0000-0000D44E0000}"/>
    <cellStyle name="Normal 22 2 3 3 2" xfId="20180" xr:uid="{00000000-0005-0000-0000-0000D54E0000}"/>
    <cellStyle name="Normal 22 2 3 3 2 2" xfId="20181" xr:uid="{00000000-0005-0000-0000-0000D64E0000}"/>
    <cellStyle name="Normal 22 2 3 3 2 2 2" xfId="20182" xr:uid="{00000000-0005-0000-0000-0000D74E0000}"/>
    <cellStyle name="Normal 22 2 3 3 2 2 2 2" xfId="20183" xr:uid="{00000000-0005-0000-0000-0000D84E0000}"/>
    <cellStyle name="Normal 22 2 3 3 2 2 3" xfId="20184" xr:uid="{00000000-0005-0000-0000-0000D94E0000}"/>
    <cellStyle name="Normal 22 2 3 3 2 3" xfId="20185" xr:uid="{00000000-0005-0000-0000-0000DA4E0000}"/>
    <cellStyle name="Normal 22 2 3 3 2 3 2" xfId="20186" xr:uid="{00000000-0005-0000-0000-0000DB4E0000}"/>
    <cellStyle name="Normal 22 2 3 3 2 3 2 2" xfId="20187" xr:uid="{00000000-0005-0000-0000-0000DC4E0000}"/>
    <cellStyle name="Normal 22 2 3 3 2 3 3" xfId="20188" xr:uid="{00000000-0005-0000-0000-0000DD4E0000}"/>
    <cellStyle name="Normal 22 2 3 3 2 4" xfId="20189" xr:uid="{00000000-0005-0000-0000-0000DE4E0000}"/>
    <cellStyle name="Normal 22 2 3 3 2 4 2" xfId="20190" xr:uid="{00000000-0005-0000-0000-0000DF4E0000}"/>
    <cellStyle name="Normal 22 2 3 3 2 4 2 2" xfId="20191" xr:uid="{00000000-0005-0000-0000-0000E04E0000}"/>
    <cellStyle name="Normal 22 2 3 3 2 4 3" xfId="20192" xr:uid="{00000000-0005-0000-0000-0000E14E0000}"/>
    <cellStyle name="Normal 22 2 3 3 2 5" xfId="20193" xr:uid="{00000000-0005-0000-0000-0000E24E0000}"/>
    <cellStyle name="Normal 22 2 3 3 2 5 2" xfId="20194" xr:uid="{00000000-0005-0000-0000-0000E34E0000}"/>
    <cellStyle name="Normal 22 2 3 3 2 6" xfId="20195" xr:uid="{00000000-0005-0000-0000-0000E44E0000}"/>
    <cellStyle name="Normal 22 2 3 3 2 6 2" xfId="20196" xr:uid="{00000000-0005-0000-0000-0000E54E0000}"/>
    <cellStyle name="Normal 22 2 3 3 2 7" xfId="20197" xr:uid="{00000000-0005-0000-0000-0000E64E0000}"/>
    <cellStyle name="Normal 22 2 3 3 3" xfId="20198" xr:uid="{00000000-0005-0000-0000-0000E74E0000}"/>
    <cellStyle name="Normal 22 2 3 3 3 2" xfId="20199" xr:uid="{00000000-0005-0000-0000-0000E84E0000}"/>
    <cellStyle name="Normal 22 2 3 3 3 2 2" xfId="20200" xr:uid="{00000000-0005-0000-0000-0000E94E0000}"/>
    <cellStyle name="Normal 22 2 3 3 3 3" xfId="20201" xr:uid="{00000000-0005-0000-0000-0000EA4E0000}"/>
    <cellStyle name="Normal 22 2 3 3 4" xfId="20202" xr:uid="{00000000-0005-0000-0000-0000EB4E0000}"/>
    <cellStyle name="Normal 22 2 3 3 4 2" xfId="20203" xr:uid="{00000000-0005-0000-0000-0000EC4E0000}"/>
    <cellStyle name="Normal 22 2 3 3 4 2 2" xfId="20204" xr:uid="{00000000-0005-0000-0000-0000ED4E0000}"/>
    <cellStyle name="Normal 22 2 3 3 4 3" xfId="20205" xr:uid="{00000000-0005-0000-0000-0000EE4E0000}"/>
    <cellStyle name="Normal 22 2 3 3 5" xfId="20206" xr:uid="{00000000-0005-0000-0000-0000EF4E0000}"/>
    <cellStyle name="Normal 22 2 3 3 5 2" xfId="20207" xr:uid="{00000000-0005-0000-0000-0000F04E0000}"/>
    <cellStyle name="Normal 22 2 3 3 5 2 2" xfId="20208" xr:uid="{00000000-0005-0000-0000-0000F14E0000}"/>
    <cellStyle name="Normal 22 2 3 3 5 3" xfId="20209" xr:uid="{00000000-0005-0000-0000-0000F24E0000}"/>
    <cellStyle name="Normal 22 2 3 3 6" xfId="20210" xr:uid="{00000000-0005-0000-0000-0000F34E0000}"/>
    <cellStyle name="Normal 22 2 3 3 6 2" xfId="20211" xr:uid="{00000000-0005-0000-0000-0000F44E0000}"/>
    <cellStyle name="Normal 22 2 3 3 7" xfId="20212" xr:uid="{00000000-0005-0000-0000-0000F54E0000}"/>
    <cellStyle name="Normal 22 2 3 3 7 2" xfId="20213" xr:uid="{00000000-0005-0000-0000-0000F64E0000}"/>
    <cellStyle name="Normal 22 2 3 3 8" xfId="20214" xr:uid="{00000000-0005-0000-0000-0000F74E0000}"/>
    <cellStyle name="Normal 22 2 3 4" xfId="20215" xr:uid="{00000000-0005-0000-0000-0000F84E0000}"/>
    <cellStyle name="Normal 22 2 3 4 2" xfId="20216" xr:uid="{00000000-0005-0000-0000-0000F94E0000}"/>
    <cellStyle name="Normal 22 2 3 4 2 2" xfId="20217" xr:uid="{00000000-0005-0000-0000-0000FA4E0000}"/>
    <cellStyle name="Normal 22 2 3 4 2 2 2" xfId="20218" xr:uid="{00000000-0005-0000-0000-0000FB4E0000}"/>
    <cellStyle name="Normal 22 2 3 4 2 3" xfId="20219" xr:uid="{00000000-0005-0000-0000-0000FC4E0000}"/>
    <cellStyle name="Normal 22 2 3 4 3" xfId="20220" xr:uid="{00000000-0005-0000-0000-0000FD4E0000}"/>
    <cellStyle name="Normal 22 2 3 4 3 2" xfId="20221" xr:uid="{00000000-0005-0000-0000-0000FE4E0000}"/>
    <cellStyle name="Normal 22 2 3 4 3 2 2" xfId="20222" xr:uid="{00000000-0005-0000-0000-0000FF4E0000}"/>
    <cellStyle name="Normal 22 2 3 4 3 3" xfId="20223" xr:uid="{00000000-0005-0000-0000-0000004F0000}"/>
    <cellStyle name="Normal 22 2 3 4 4" xfId="20224" xr:uid="{00000000-0005-0000-0000-0000014F0000}"/>
    <cellStyle name="Normal 22 2 3 4 4 2" xfId="20225" xr:uid="{00000000-0005-0000-0000-0000024F0000}"/>
    <cellStyle name="Normal 22 2 3 4 4 2 2" xfId="20226" xr:uid="{00000000-0005-0000-0000-0000034F0000}"/>
    <cellStyle name="Normal 22 2 3 4 4 3" xfId="20227" xr:uid="{00000000-0005-0000-0000-0000044F0000}"/>
    <cellStyle name="Normal 22 2 3 4 5" xfId="20228" xr:uid="{00000000-0005-0000-0000-0000054F0000}"/>
    <cellStyle name="Normal 22 2 3 4 5 2" xfId="20229" xr:uid="{00000000-0005-0000-0000-0000064F0000}"/>
    <cellStyle name="Normal 22 2 3 4 6" xfId="20230" xr:uid="{00000000-0005-0000-0000-0000074F0000}"/>
    <cellStyle name="Normal 22 2 3 4 6 2" xfId="20231" xr:uid="{00000000-0005-0000-0000-0000084F0000}"/>
    <cellStyle name="Normal 22 2 3 4 7" xfId="20232" xr:uid="{00000000-0005-0000-0000-0000094F0000}"/>
    <cellStyle name="Normal 22 2 3 5" xfId="20233" xr:uid="{00000000-0005-0000-0000-00000A4F0000}"/>
    <cellStyle name="Normal 22 2 3 5 2" xfId="20234" xr:uid="{00000000-0005-0000-0000-00000B4F0000}"/>
    <cellStyle name="Normal 22 2 3 5 2 2" xfId="20235" xr:uid="{00000000-0005-0000-0000-00000C4F0000}"/>
    <cellStyle name="Normal 22 2 3 5 2 2 2" xfId="20236" xr:uid="{00000000-0005-0000-0000-00000D4F0000}"/>
    <cellStyle name="Normal 22 2 3 5 2 3" xfId="20237" xr:uid="{00000000-0005-0000-0000-00000E4F0000}"/>
    <cellStyle name="Normal 22 2 3 5 3" xfId="20238" xr:uid="{00000000-0005-0000-0000-00000F4F0000}"/>
    <cellStyle name="Normal 22 2 3 5 3 2" xfId="20239" xr:uid="{00000000-0005-0000-0000-0000104F0000}"/>
    <cellStyle name="Normal 22 2 3 5 3 2 2" xfId="20240" xr:uid="{00000000-0005-0000-0000-0000114F0000}"/>
    <cellStyle name="Normal 22 2 3 5 3 3" xfId="20241" xr:uid="{00000000-0005-0000-0000-0000124F0000}"/>
    <cellStyle name="Normal 22 2 3 5 4" xfId="20242" xr:uid="{00000000-0005-0000-0000-0000134F0000}"/>
    <cellStyle name="Normal 22 2 3 5 4 2" xfId="20243" xr:uid="{00000000-0005-0000-0000-0000144F0000}"/>
    <cellStyle name="Normal 22 2 3 5 4 2 2" xfId="20244" xr:uid="{00000000-0005-0000-0000-0000154F0000}"/>
    <cellStyle name="Normal 22 2 3 5 4 3" xfId="20245" xr:uid="{00000000-0005-0000-0000-0000164F0000}"/>
    <cellStyle name="Normal 22 2 3 5 5" xfId="20246" xr:uid="{00000000-0005-0000-0000-0000174F0000}"/>
    <cellStyle name="Normal 22 2 3 5 5 2" xfId="20247" xr:uid="{00000000-0005-0000-0000-0000184F0000}"/>
    <cellStyle name="Normal 22 2 3 5 6" xfId="20248" xr:uid="{00000000-0005-0000-0000-0000194F0000}"/>
    <cellStyle name="Normal 22 2 3 5 6 2" xfId="20249" xr:uid="{00000000-0005-0000-0000-00001A4F0000}"/>
    <cellStyle name="Normal 22 2 3 5 7" xfId="20250" xr:uid="{00000000-0005-0000-0000-00001B4F0000}"/>
    <cellStyle name="Normal 22 2 3 6" xfId="20251" xr:uid="{00000000-0005-0000-0000-00001C4F0000}"/>
    <cellStyle name="Normal 22 2 3 6 2" xfId="20252" xr:uid="{00000000-0005-0000-0000-00001D4F0000}"/>
    <cellStyle name="Normal 22 2 3 6 2 2" xfId="20253" xr:uid="{00000000-0005-0000-0000-00001E4F0000}"/>
    <cellStyle name="Normal 22 2 3 6 3" xfId="20254" xr:uid="{00000000-0005-0000-0000-00001F4F0000}"/>
    <cellStyle name="Normal 22 2 3 7" xfId="20255" xr:uid="{00000000-0005-0000-0000-0000204F0000}"/>
    <cellStyle name="Normal 22 2 3 7 2" xfId="20256" xr:uid="{00000000-0005-0000-0000-0000214F0000}"/>
    <cellStyle name="Normal 22 2 3 7 2 2" xfId="20257" xr:uid="{00000000-0005-0000-0000-0000224F0000}"/>
    <cellStyle name="Normal 22 2 3 7 3" xfId="20258" xr:uid="{00000000-0005-0000-0000-0000234F0000}"/>
    <cellStyle name="Normal 22 2 3 8" xfId="20259" xr:uid="{00000000-0005-0000-0000-0000244F0000}"/>
    <cellStyle name="Normal 22 2 3 8 2" xfId="20260" xr:uid="{00000000-0005-0000-0000-0000254F0000}"/>
    <cellStyle name="Normal 22 2 3 8 2 2" xfId="20261" xr:uid="{00000000-0005-0000-0000-0000264F0000}"/>
    <cellStyle name="Normal 22 2 3 8 3" xfId="20262" xr:uid="{00000000-0005-0000-0000-0000274F0000}"/>
    <cellStyle name="Normal 22 2 3 9" xfId="20263" xr:uid="{00000000-0005-0000-0000-0000284F0000}"/>
    <cellStyle name="Normal 22 2 3 9 2" xfId="20264" xr:uid="{00000000-0005-0000-0000-0000294F0000}"/>
    <cellStyle name="Normal 22 2 4" xfId="20265" xr:uid="{00000000-0005-0000-0000-00002A4F0000}"/>
    <cellStyle name="Normal 22 2 4 2" xfId="20266" xr:uid="{00000000-0005-0000-0000-00002B4F0000}"/>
    <cellStyle name="Normal 22 2 4 2 2" xfId="20267" xr:uid="{00000000-0005-0000-0000-00002C4F0000}"/>
    <cellStyle name="Normal 22 2 4 2 2 2" xfId="20268" xr:uid="{00000000-0005-0000-0000-00002D4F0000}"/>
    <cellStyle name="Normal 22 2 4 2 2 2 2" xfId="20269" xr:uid="{00000000-0005-0000-0000-00002E4F0000}"/>
    <cellStyle name="Normal 22 2 4 2 2 3" xfId="20270" xr:uid="{00000000-0005-0000-0000-00002F4F0000}"/>
    <cellStyle name="Normal 22 2 4 2 3" xfId="20271" xr:uid="{00000000-0005-0000-0000-0000304F0000}"/>
    <cellStyle name="Normal 22 2 4 2 3 2" xfId="20272" xr:uid="{00000000-0005-0000-0000-0000314F0000}"/>
    <cellStyle name="Normal 22 2 4 2 3 2 2" xfId="20273" xr:uid="{00000000-0005-0000-0000-0000324F0000}"/>
    <cellStyle name="Normal 22 2 4 2 3 3" xfId="20274" xr:uid="{00000000-0005-0000-0000-0000334F0000}"/>
    <cellStyle name="Normal 22 2 4 2 4" xfId="20275" xr:uid="{00000000-0005-0000-0000-0000344F0000}"/>
    <cellStyle name="Normal 22 2 4 2 4 2" xfId="20276" xr:uid="{00000000-0005-0000-0000-0000354F0000}"/>
    <cellStyle name="Normal 22 2 4 2 4 2 2" xfId="20277" xr:uid="{00000000-0005-0000-0000-0000364F0000}"/>
    <cellStyle name="Normal 22 2 4 2 4 3" xfId="20278" xr:uid="{00000000-0005-0000-0000-0000374F0000}"/>
    <cellStyle name="Normal 22 2 4 2 5" xfId="20279" xr:uid="{00000000-0005-0000-0000-0000384F0000}"/>
    <cellStyle name="Normal 22 2 4 2 5 2" xfId="20280" xr:uid="{00000000-0005-0000-0000-0000394F0000}"/>
    <cellStyle name="Normal 22 2 4 2 6" xfId="20281" xr:uid="{00000000-0005-0000-0000-00003A4F0000}"/>
    <cellStyle name="Normal 22 2 4 2 6 2" xfId="20282" xr:uid="{00000000-0005-0000-0000-00003B4F0000}"/>
    <cellStyle name="Normal 22 2 4 2 7" xfId="20283" xr:uid="{00000000-0005-0000-0000-00003C4F0000}"/>
    <cellStyle name="Normal 22 2 4 3" xfId="20284" xr:uid="{00000000-0005-0000-0000-00003D4F0000}"/>
    <cellStyle name="Normal 22 2 4 3 2" xfId="20285" xr:uid="{00000000-0005-0000-0000-00003E4F0000}"/>
    <cellStyle name="Normal 22 2 4 3 2 2" xfId="20286" xr:uid="{00000000-0005-0000-0000-00003F4F0000}"/>
    <cellStyle name="Normal 22 2 4 3 2 2 2" xfId="20287" xr:uid="{00000000-0005-0000-0000-0000404F0000}"/>
    <cellStyle name="Normal 22 2 4 3 2 3" xfId="20288" xr:uid="{00000000-0005-0000-0000-0000414F0000}"/>
    <cellStyle name="Normal 22 2 4 3 3" xfId="20289" xr:uid="{00000000-0005-0000-0000-0000424F0000}"/>
    <cellStyle name="Normal 22 2 4 3 3 2" xfId="20290" xr:uid="{00000000-0005-0000-0000-0000434F0000}"/>
    <cellStyle name="Normal 22 2 4 3 3 2 2" xfId="20291" xr:uid="{00000000-0005-0000-0000-0000444F0000}"/>
    <cellStyle name="Normal 22 2 4 3 3 3" xfId="20292" xr:uid="{00000000-0005-0000-0000-0000454F0000}"/>
    <cellStyle name="Normal 22 2 4 3 4" xfId="20293" xr:uid="{00000000-0005-0000-0000-0000464F0000}"/>
    <cellStyle name="Normal 22 2 4 3 4 2" xfId="20294" xr:uid="{00000000-0005-0000-0000-0000474F0000}"/>
    <cellStyle name="Normal 22 2 4 3 4 2 2" xfId="20295" xr:uid="{00000000-0005-0000-0000-0000484F0000}"/>
    <cellStyle name="Normal 22 2 4 3 4 3" xfId="20296" xr:uid="{00000000-0005-0000-0000-0000494F0000}"/>
    <cellStyle name="Normal 22 2 4 3 5" xfId="20297" xr:uid="{00000000-0005-0000-0000-00004A4F0000}"/>
    <cellStyle name="Normal 22 2 4 3 5 2" xfId="20298" xr:uid="{00000000-0005-0000-0000-00004B4F0000}"/>
    <cellStyle name="Normal 22 2 4 3 6" xfId="20299" xr:uid="{00000000-0005-0000-0000-00004C4F0000}"/>
    <cellStyle name="Normal 22 2 4 3 6 2" xfId="20300" xr:uid="{00000000-0005-0000-0000-00004D4F0000}"/>
    <cellStyle name="Normal 22 2 4 3 7" xfId="20301" xr:uid="{00000000-0005-0000-0000-00004E4F0000}"/>
    <cellStyle name="Normal 22 2 4 4" xfId="20302" xr:uid="{00000000-0005-0000-0000-00004F4F0000}"/>
    <cellStyle name="Normal 22 2 4 4 2" xfId="20303" xr:uid="{00000000-0005-0000-0000-0000504F0000}"/>
    <cellStyle name="Normal 22 2 4 4 2 2" xfId="20304" xr:uid="{00000000-0005-0000-0000-0000514F0000}"/>
    <cellStyle name="Normal 22 2 4 4 3" xfId="20305" xr:uid="{00000000-0005-0000-0000-0000524F0000}"/>
    <cellStyle name="Normal 22 2 4 5" xfId="20306" xr:uid="{00000000-0005-0000-0000-0000534F0000}"/>
    <cellStyle name="Normal 22 2 4 5 2" xfId="20307" xr:uid="{00000000-0005-0000-0000-0000544F0000}"/>
    <cellStyle name="Normal 22 2 4 5 2 2" xfId="20308" xr:uid="{00000000-0005-0000-0000-0000554F0000}"/>
    <cellStyle name="Normal 22 2 4 5 3" xfId="20309" xr:uid="{00000000-0005-0000-0000-0000564F0000}"/>
    <cellStyle name="Normal 22 2 4 6" xfId="20310" xr:uid="{00000000-0005-0000-0000-0000574F0000}"/>
    <cellStyle name="Normal 22 2 4 6 2" xfId="20311" xr:uid="{00000000-0005-0000-0000-0000584F0000}"/>
    <cellStyle name="Normal 22 2 4 6 2 2" xfId="20312" xr:uid="{00000000-0005-0000-0000-0000594F0000}"/>
    <cellStyle name="Normal 22 2 4 6 3" xfId="20313" xr:uid="{00000000-0005-0000-0000-00005A4F0000}"/>
    <cellStyle name="Normal 22 2 4 7" xfId="20314" xr:uid="{00000000-0005-0000-0000-00005B4F0000}"/>
    <cellStyle name="Normal 22 2 4 7 2" xfId="20315" xr:uid="{00000000-0005-0000-0000-00005C4F0000}"/>
    <cellStyle name="Normal 22 2 4 8" xfId="20316" xr:uid="{00000000-0005-0000-0000-00005D4F0000}"/>
    <cellStyle name="Normal 22 2 4 8 2" xfId="20317" xr:uid="{00000000-0005-0000-0000-00005E4F0000}"/>
    <cellStyle name="Normal 22 2 4 9" xfId="20318" xr:uid="{00000000-0005-0000-0000-00005F4F0000}"/>
    <cellStyle name="Normal 22 2 5" xfId="20319" xr:uid="{00000000-0005-0000-0000-0000604F0000}"/>
    <cellStyle name="Normal 22 2 5 2" xfId="20320" xr:uid="{00000000-0005-0000-0000-0000614F0000}"/>
    <cellStyle name="Normal 22 2 5 2 2" xfId="20321" xr:uid="{00000000-0005-0000-0000-0000624F0000}"/>
    <cellStyle name="Normal 22 2 5 2 2 2" xfId="20322" xr:uid="{00000000-0005-0000-0000-0000634F0000}"/>
    <cellStyle name="Normal 22 2 5 2 2 2 2" xfId="20323" xr:uid="{00000000-0005-0000-0000-0000644F0000}"/>
    <cellStyle name="Normal 22 2 5 2 2 3" xfId="20324" xr:uid="{00000000-0005-0000-0000-0000654F0000}"/>
    <cellStyle name="Normal 22 2 5 2 3" xfId="20325" xr:uid="{00000000-0005-0000-0000-0000664F0000}"/>
    <cellStyle name="Normal 22 2 5 2 3 2" xfId="20326" xr:uid="{00000000-0005-0000-0000-0000674F0000}"/>
    <cellStyle name="Normal 22 2 5 2 3 2 2" xfId="20327" xr:uid="{00000000-0005-0000-0000-0000684F0000}"/>
    <cellStyle name="Normal 22 2 5 2 3 3" xfId="20328" xr:uid="{00000000-0005-0000-0000-0000694F0000}"/>
    <cellStyle name="Normal 22 2 5 2 4" xfId="20329" xr:uid="{00000000-0005-0000-0000-00006A4F0000}"/>
    <cellStyle name="Normal 22 2 5 2 4 2" xfId="20330" xr:uid="{00000000-0005-0000-0000-00006B4F0000}"/>
    <cellStyle name="Normal 22 2 5 2 4 2 2" xfId="20331" xr:uid="{00000000-0005-0000-0000-00006C4F0000}"/>
    <cellStyle name="Normal 22 2 5 2 4 3" xfId="20332" xr:uid="{00000000-0005-0000-0000-00006D4F0000}"/>
    <cellStyle name="Normal 22 2 5 2 5" xfId="20333" xr:uid="{00000000-0005-0000-0000-00006E4F0000}"/>
    <cellStyle name="Normal 22 2 5 2 5 2" xfId="20334" xr:uid="{00000000-0005-0000-0000-00006F4F0000}"/>
    <cellStyle name="Normal 22 2 5 2 6" xfId="20335" xr:uid="{00000000-0005-0000-0000-0000704F0000}"/>
    <cellStyle name="Normal 22 2 5 2 6 2" xfId="20336" xr:uid="{00000000-0005-0000-0000-0000714F0000}"/>
    <cellStyle name="Normal 22 2 5 2 7" xfId="20337" xr:uid="{00000000-0005-0000-0000-0000724F0000}"/>
    <cellStyle name="Normal 22 2 5 3" xfId="20338" xr:uid="{00000000-0005-0000-0000-0000734F0000}"/>
    <cellStyle name="Normal 22 2 5 3 2" xfId="20339" xr:uid="{00000000-0005-0000-0000-0000744F0000}"/>
    <cellStyle name="Normal 22 2 5 3 2 2" xfId="20340" xr:uid="{00000000-0005-0000-0000-0000754F0000}"/>
    <cellStyle name="Normal 22 2 5 3 3" xfId="20341" xr:uid="{00000000-0005-0000-0000-0000764F0000}"/>
    <cellStyle name="Normal 22 2 5 4" xfId="20342" xr:uid="{00000000-0005-0000-0000-0000774F0000}"/>
    <cellStyle name="Normal 22 2 5 4 2" xfId="20343" xr:uid="{00000000-0005-0000-0000-0000784F0000}"/>
    <cellStyle name="Normal 22 2 5 4 2 2" xfId="20344" xr:uid="{00000000-0005-0000-0000-0000794F0000}"/>
    <cellStyle name="Normal 22 2 5 4 3" xfId="20345" xr:uid="{00000000-0005-0000-0000-00007A4F0000}"/>
    <cellStyle name="Normal 22 2 5 5" xfId="20346" xr:uid="{00000000-0005-0000-0000-00007B4F0000}"/>
    <cellStyle name="Normal 22 2 5 5 2" xfId="20347" xr:uid="{00000000-0005-0000-0000-00007C4F0000}"/>
    <cellStyle name="Normal 22 2 5 5 2 2" xfId="20348" xr:uid="{00000000-0005-0000-0000-00007D4F0000}"/>
    <cellStyle name="Normal 22 2 5 5 3" xfId="20349" xr:uid="{00000000-0005-0000-0000-00007E4F0000}"/>
    <cellStyle name="Normal 22 2 5 6" xfId="20350" xr:uid="{00000000-0005-0000-0000-00007F4F0000}"/>
    <cellStyle name="Normal 22 2 5 6 2" xfId="20351" xr:uid="{00000000-0005-0000-0000-0000804F0000}"/>
    <cellStyle name="Normal 22 2 5 7" xfId="20352" xr:uid="{00000000-0005-0000-0000-0000814F0000}"/>
    <cellStyle name="Normal 22 2 5 7 2" xfId="20353" xr:uid="{00000000-0005-0000-0000-0000824F0000}"/>
    <cellStyle name="Normal 22 2 5 8" xfId="20354" xr:uid="{00000000-0005-0000-0000-0000834F0000}"/>
    <cellStyle name="Normal 22 2 6" xfId="20355" xr:uid="{00000000-0005-0000-0000-0000844F0000}"/>
    <cellStyle name="Normal 22 2 6 2" xfId="20356" xr:uid="{00000000-0005-0000-0000-0000854F0000}"/>
    <cellStyle name="Normal 22 2 6 2 2" xfId="20357" xr:uid="{00000000-0005-0000-0000-0000864F0000}"/>
    <cellStyle name="Normal 22 2 6 2 2 2" xfId="20358" xr:uid="{00000000-0005-0000-0000-0000874F0000}"/>
    <cellStyle name="Normal 22 2 6 2 3" xfId="20359" xr:uid="{00000000-0005-0000-0000-0000884F0000}"/>
    <cellStyle name="Normal 22 2 6 3" xfId="20360" xr:uid="{00000000-0005-0000-0000-0000894F0000}"/>
    <cellStyle name="Normal 22 2 6 3 2" xfId="20361" xr:uid="{00000000-0005-0000-0000-00008A4F0000}"/>
    <cellStyle name="Normal 22 2 6 3 2 2" xfId="20362" xr:uid="{00000000-0005-0000-0000-00008B4F0000}"/>
    <cellStyle name="Normal 22 2 6 3 3" xfId="20363" xr:uid="{00000000-0005-0000-0000-00008C4F0000}"/>
    <cellStyle name="Normal 22 2 6 4" xfId="20364" xr:uid="{00000000-0005-0000-0000-00008D4F0000}"/>
    <cellStyle name="Normal 22 2 6 4 2" xfId="20365" xr:uid="{00000000-0005-0000-0000-00008E4F0000}"/>
    <cellStyle name="Normal 22 2 6 4 2 2" xfId="20366" xr:uid="{00000000-0005-0000-0000-00008F4F0000}"/>
    <cellStyle name="Normal 22 2 6 4 3" xfId="20367" xr:uid="{00000000-0005-0000-0000-0000904F0000}"/>
    <cellStyle name="Normal 22 2 6 5" xfId="20368" xr:uid="{00000000-0005-0000-0000-0000914F0000}"/>
    <cellStyle name="Normal 22 2 6 5 2" xfId="20369" xr:uid="{00000000-0005-0000-0000-0000924F0000}"/>
    <cellStyle name="Normal 22 2 6 6" xfId="20370" xr:uid="{00000000-0005-0000-0000-0000934F0000}"/>
    <cellStyle name="Normal 22 2 6 6 2" xfId="20371" xr:uid="{00000000-0005-0000-0000-0000944F0000}"/>
    <cellStyle name="Normal 22 2 6 7" xfId="20372" xr:uid="{00000000-0005-0000-0000-0000954F0000}"/>
    <cellStyle name="Normal 22 2 7" xfId="20373" xr:uid="{00000000-0005-0000-0000-0000964F0000}"/>
    <cellStyle name="Normal 22 2 7 2" xfId="20374" xr:uid="{00000000-0005-0000-0000-0000974F0000}"/>
    <cellStyle name="Normal 22 2 7 2 2" xfId="20375" xr:uid="{00000000-0005-0000-0000-0000984F0000}"/>
    <cellStyle name="Normal 22 2 7 2 2 2" xfId="20376" xr:uid="{00000000-0005-0000-0000-0000994F0000}"/>
    <cellStyle name="Normal 22 2 7 2 3" xfId="20377" xr:uid="{00000000-0005-0000-0000-00009A4F0000}"/>
    <cellStyle name="Normal 22 2 7 3" xfId="20378" xr:uid="{00000000-0005-0000-0000-00009B4F0000}"/>
    <cellStyle name="Normal 22 2 7 3 2" xfId="20379" xr:uid="{00000000-0005-0000-0000-00009C4F0000}"/>
    <cellStyle name="Normal 22 2 7 3 2 2" xfId="20380" xr:uid="{00000000-0005-0000-0000-00009D4F0000}"/>
    <cellStyle name="Normal 22 2 7 3 3" xfId="20381" xr:uid="{00000000-0005-0000-0000-00009E4F0000}"/>
    <cellStyle name="Normal 22 2 7 4" xfId="20382" xr:uid="{00000000-0005-0000-0000-00009F4F0000}"/>
    <cellStyle name="Normal 22 2 7 4 2" xfId="20383" xr:uid="{00000000-0005-0000-0000-0000A04F0000}"/>
    <cellStyle name="Normal 22 2 7 4 2 2" xfId="20384" xr:uid="{00000000-0005-0000-0000-0000A14F0000}"/>
    <cellStyle name="Normal 22 2 7 4 3" xfId="20385" xr:uid="{00000000-0005-0000-0000-0000A24F0000}"/>
    <cellStyle name="Normal 22 2 7 5" xfId="20386" xr:uid="{00000000-0005-0000-0000-0000A34F0000}"/>
    <cellStyle name="Normal 22 2 7 5 2" xfId="20387" xr:uid="{00000000-0005-0000-0000-0000A44F0000}"/>
    <cellStyle name="Normal 22 2 7 6" xfId="20388" xr:uid="{00000000-0005-0000-0000-0000A54F0000}"/>
    <cellStyle name="Normal 22 2 7 6 2" xfId="20389" xr:uid="{00000000-0005-0000-0000-0000A64F0000}"/>
    <cellStyle name="Normal 22 2 7 7" xfId="20390" xr:uid="{00000000-0005-0000-0000-0000A74F0000}"/>
    <cellStyle name="Normal 22 2 8" xfId="20391" xr:uid="{00000000-0005-0000-0000-0000A84F0000}"/>
    <cellStyle name="Normal 22 2 8 2" xfId="20392" xr:uid="{00000000-0005-0000-0000-0000A94F0000}"/>
    <cellStyle name="Normal 22 2 8 2 2" xfId="20393" xr:uid="{00000000-0005-0000-0000-0000AA4F0000}"/>
    <cellStyle name="Normal 22 2 8 3" xfId="20394" xr:uid="{00000000-0005-0000-0000-0000AB4F0000}"/>
    <cellStyle name="Normal 22 2 9" xfId="20395" xr:uid="{00000000-0005-0000-0000-0000AC4F0000}"/>
    <cellStyle name="Normal 22 2 9 2" xfId="20396" xr:uid="{00000000-0005-0000-0000-0000AD4F0000}"/>
    <cellStyle name="Normal 22 2 9 2 2" xfId="20397" xr:uid="{00000000-0005-0000-0000-0000AE4F0000}"/>
    <cellStyle name="Normal 22 2 9 3" xfId="20398" xr:uid="{00000000-0005-0000-0000-0000AF4F0000}"/>
    <cellStyle name="Normal 22 2_Confidential Information" xfId="20399" xr:uid="{00000000-0005-0000-0000-0000B04F0000}"/>
    <cellStyle name="Normal 22 3" xfId="20400" xr:uid="{00000000-0005-0000-0000-0000B14F0000}"/>
    <cellStyle name="Normal 22 3 10" xfId="20401" xr:uid="{00000000-0005-0000-0000-0000B24F0000}"/>
    <cellStyle name="Normal 22 3 10 2" xfId="20402" xr:uid="{00000000-0005-0000-0000-0000B34F0000}"/>
    <cellStyle name="Normal 22 3 11" xfId="20403" xr:uid="{00000000-0005-0000-0000-0000B44F0000}"/>
    <cellStyle name="Normal 22 3 2" xfId="20404" xr:uid="{00000000-0005-0000-0000-0000B54F0000}"/>
    <cellStyle name="Normal 22 3 2 2" xfId="20405" xr:uid="{00000000-0005-0000-0000-0000B64F0000}"/>
    <cellStyle name="Normal 22 3 2 2 2" xfId="20406" xr:uid="{00000000-0005-0000-0000-0000B74F0000}"/>
    <cellStyle name="Normal 22 3 2 2 2 2" xfId="20407" xr:uid="{00000000-0005-0000-0000-0000B84F0000}"/>
    <cellStyle name="Normal 22 3 2 2 2 2 2" xfId="20408" xr:uid="{00000000-0005-0000-0000-0000B94F0000}"/>
    <cellStyle name="Normal 22 3 2 2 2 3" xfId="20409" xr:uid="{00000000-0005-0000-0000-0000BA4F0000}"/>
    <cellStyle name="Normal 22 3 2 2 3" xfId="20410" xr:uid="{00000000-0005-0000-0000-0000BB4F0000}"/>
    <cellStyle name="Normal 22 3 2 2 3 2" xfId="20411" xr:uid="{00000000-0005-0000-0000-0000BC4F0000}"/>
    <cellStyle name="Normal 22 3 2 2 3 2 2" xfId="20412" xr:uid="{00000000-0005-0000-0000-0000BD4F0000}"/>
    <cellStyle name="Normal 22 3 2 2 3 3" xfId="20413" xr:uid="{00000000-0005-0000-0000-0000BE4F0000}"/>
    <cellStyle name="Normal 22 3 2 2 4" xfId="20414" xr:uid="{00000000-0005-0000-0000-0000BF4F0000}"/>
    <cellStyle name="Normal 22 3 2 2 4 2" xfId="20415" xr:uid="{00000000-0005-0000-0000-0000C04F0000}"/>
    <cellStyle name="Normal 22 3 2 2 4 2 2" xfId="20416" xr:uid="{00000000-0005-0000-0000-0000C14F0000}"/>
    <cellStyle name="Normal 22 3 2 2 4 3" xfId="20417" xr:uid="{00000000-0005-0000-0000-0000C24F0000}"/>
    <cellStyle name="Normal 22 3 2 2 5" xfId="20418" xr:uid="{00000000-0005-0000-0000-0000C34F0000}"/>
    <cellStyle name="Normal 22 3 2 2 5 2" xfId="20419" xr:uid="{00000000-0005-0000-0000-0000C44F0000}"/>
    <cellStyle name="Normal 22 3 2 2 6" xfId="20420" xr:uid="{00000000-0005-0000-0000-0000C54F0000}"/>
    <cellStyle name="Normal 22 3 2 2 6 2" xfId="20421" xr:uid="{00000000-0005-0000-0000-0000C64F0000}"/>
    <cellStyle name="Normal 22 3 2 2 7" xfId="20422" xr:uid="{00000000-0005-0000-0000-0000C74F0000}"/>
    <cellStyle name="Normal 22 3 2 3" xfId="20423" xr:uid="{00000000-0005-0000-0000-0000C84F0000}"/>
    <cellStyle name="Normal 22 3 2 3 2" xfId="20424" xr:uid="{00000000-0005-0000-0000-0000C94F0000}"/>
    <cellStyle name="Normal 22 3 2 3 2 2" xfId="20425" xr:uid="{00000000-0005-0000-0000-0000CA4F0000}"/>
    <cellStyle name="Normal 22 3 2 3 2 2 2" xfId="20426" xr:uid="{00000000-0005-0000-0000-0000CB4F0000}"/>
    <cellStyle name="Normal 22 3 2 3 2 3" xfId="20427" xr:uid="{00000000-0005-0000-0000-0000CC4F0000}"/>
    <cellStyle name="Normal 22 3 2 3 3" xfId="20428" xr:uid="{00000000-0005-0000-0000-0000CD4F0000}"/>
    <cellStyle name="Normal 22 3 2 3 3 2" xfId="20429" xr:uid="{00000000-0005-0000-0000-0000CE4F0000}"/>
    <cellStyle name="Normal 22 3 2 3 3 2 2" xfId="20430" xr:uid="{00000000-0005-0000-0000-0000CF4F0000}"/>
    <cellStyle name="Normal 22 3 2 3 3 3" xfId="20431" xr:uid="{00000000-0005-0000-0000-0000D04F0000}"/>
    <cellStyle name="Normal 22 3 2 3 4" xfId="20432" xr:uid="{00000000-0005-0000-0000-0000D14F0000}"/>
    <cellStyle name="Normal 22 3 2 3 4 2" xfId="20433" xr:uid="{00000000-0005-0000-0000-0000D24F0000}"/>
    <cellStyle name="Normal 22 3 2 3 4 2 2" xfId="20434" xr:uid="{00000000-0005-0000-0000-0000D34F0000}"/>
    <cellStyle name="Normal 22 3 2 3 4 3" xfId="20435" xr:uid="{00000000-0005-0000-0000-0000D44F0000}"/>
    <cellStyle name="Normal 22 3 2 3 5" xfId="20436" xr:uid="{00000000-0005-0000-0000-0000D54F0000}"/>
    <cellStyle name="Normal 22 3 2 3 5 2" xfId="20437" xr:uid="{00000000-0005-0000-0000-0000D64F0000}"/>
    <cellStyle name="Normal 22 3 2 3 6" xfId="20438" xr:uid="{00000000-0005-0000-0000-0000D74F0000}"/>
    <cellStyle name="Normal 22 3 2 3 6 2" xfId="20439" xr:uid="{00000000-0005-0000-0000-0000D84F0000}"/>
    <cellStyle name="Normal 22 3 2 3 7" xfId="20440" xr:uid="{00000000-0005-0000-0000-0000D94F0000}"/>
    <cellStyle name="Normal 22 3 2 4" xfId="20441" xr:uid="{00000000-0005-0000-0000-0000DA4F0000}"/>
    <cellStyle name="Normal 22 3 2 4 2" xfId="20442" xr:uid="{00000000-0005-0000-0000-0000DB4F0000}"/>
    <cellStyle name="Normal 22 3 2 4 2 2" xfId="20443" xr:uid="{00000000-0005-0000-0000-0000DC4F0000}"/>
    <cellStyle name="Normal 22 3 2 4 3" xfId="20444" xr:uid="{00000000-0005-0000-0000-0000DD4F0000}"/>
    <cellStyle name="Normal 22 3 2 5" xfId="20445" xr:uid="{00000000-0005-0000-0000-0000DE4F0000}"/>
    <cellStyle name="Normal 22 3 2 5 2" xfId="20446" xr:uid="{00000000-0005-0000-0000-0000DF4F0000}"/>
    <cellStyle name="Normal 22 3 2 5 2 2" xfId="20447" xr:uid="{00000000-0005-0000-0000-0000E04F0000}"/>
    <cellStyle name="Normal 22 3 2 5 3" xfId="20448" xr:uid="{00000000-0005-0000-0000-0000E14F0000}"/>
    <cellStyle name="Normal 22 3 2 6" xfId="20449" xr:uid="{00000000-0005-0000-0000-0000E24F0000}"/>
    <cellStyle name="Normal 22 3 2 6 2" xfId="20450" xr:uid="{00000000-0005-0000-0000-0000E34F0000}"/>
    <cellStyle name="Normal 22 3 2 6 2 2" xfId="20451" xr:uid="{00000000-0005-0000-0000-0000E44F0000}"/>
    <cellStyle name="Normal 22 3 2 6 3" xfId="20452" xr:uid="{00000000-0005-0000-0000-0000E54F0000}"/>
    <cellStyle name="Normal 22 3 2 7" xfId="20453" xr:uid="{00000000-0005-0000-0000-0000E64F0000}"/>
    <cellStyle name="Normal 22 3 2 7 2" xfId="20454" xr:uid="{00000000-0005-0000-0000-0000E74F0000}"/>
    <cellStyle name="Normal 22 3 2 8" xfId="20455" xr:uid="{00000000-0005-0000-0000-0000E84F0000}"/>
    <cellStyle name="Normal 22 3 2 8 2" xfId="20456" xr:uid="{00000000-0005-0000-0000-0000E94F0000}"/>
    <cellStyle name="Normal 22 3 2 9" xfId="20457" xr:uid="{00000000-0005-0000-0000-0000EA4F0000}"/>
    <cellStyle name="Normal 22 3 3" xfId="20458" xr:uid="{00000000-0005-0000-0000-0000EB4F0000}"/>
    <cellStyle name="Normal 22 3 3 2" xfId="20459" xr:uid="{00000000-0005-0000-0000-0000EC4F0000}"/>
    <cellStyle name="Normal 22 3 3 2 2" xfId="20460" xr:uid="{00000000-0005-0000-0000-0000ED4F0000}"/>
    <cellStyle name="Normal 22 3 3 2 2 2" xfId="20461" xr:uid="{00000000-0005-0000-0000-0000EE4F0000}"/>
    <cellStyle name="Normal 22 3 3 2 2 2 2" xfId="20462" xr:uid="{00000000-0005-0000-0000-0000EF4F0000}"/>
    <cellStyle name="Normal 22 3 3 2 2 3" xfId="20463" xr:uid="{00000000-0005-0000-0000-0000F04F0000}"/>
    <cellStyle name="Normal 22 3 3 2 3" xfId="20464" xr:uid="{00000000-0005-0000-0000-0000F14F0000}"/>
    <cellStyle name="Normal 22 3 3 2 3 2" xfId="20465" xr:uid="{00000000-0005-0000-0000-0000F24F0000}"/>
    <cellStyle name="Normal 22 3 3 2 3 2 2" xfId="20466" xr:uid="{00000000-0005-0000-0000-0000F34F0000}"/>
    <cellStyle name="Normal 22 3 3 2 3 3" xfId="20467" xr:uid="{00000000-0005-0000-0000-0000F44F0000}"/>
    <cellStyle name="Normal 22 3 3 2 4" xfId="20468" xr:uid="{00000000-0005-0000-0000-0000F54F0000}"/>
    <cellStyle name="Normal 22 3 3 2 4 2" xfId="20469" xr:uid="{00000000-0005-0000-0000-0000F64F0000}"/>
    <cellStyle name="Normal 22 3 3 2 4 2 2" xfId="20470" xr:uid="{00000000-0005-0000-0000-0000F74F0000}"/>
    <cellStyle name="Normal 22 3 3 2 4 3" xfId="20471" xr:uid="{00000000-0005-0000-0000-0000F84F0000}"/>
    <cellStyle name="Normal 22 3 3 2 5" xfId="20472" xr:uid="{00000000-0005-0000-0000-0000F94F0000}"/>
    <cellStyle name="Normal 22 3 3 2 5 2" xfId="20473" xr:uid="{00000000-0005-0000-0000-0000FA4F0000}"/>
    <cellStyle name="Normal 22 3 3 2 6" xfId="20474" xr:uid="{00000000-0005-0000-0000-0000FB4F0000}"/>
    <cellStyle name="Normal 22 3 3 2 6 2" xfId="20475" xr:uid="{00000000-0005-0000-0000-0000FC4F0000}"/>
    <cellStyle name="Normal 22 3 3 2 7" xfId="20476" xr:uid="{00000000-0005-0000-0000-0000FD4F0000}"/>
    <cellStyle name="Normal 22 3 3 3" xfId="20477" xr:uid="{00000000-0005-0000-0000-0000FE4F0000}"/>
    <cellStyle name="Normal 22 3 3 3 2" xfId="20478" xr:uid="{00000000-0005-0000-0000-0000FF4F0000}"/>
    <cellStyle name="Normal 22 3 3 3 2 2" xfId="20479" xr:uid="{00000000-0005-0000-0000-000000500000}"/>
    <cellStyle name="Normal 22 3 3 3 3" xfId="20480" xr:uid="{00000000-0005-0000-0000-000001500000}"/>
    <cellStyle name="Normal 22 3 3 4" xfId="20481" xr:uid="{00000000-0005-0000-0000-000002500000}"/>
    <cellStyle name="Normal 22 3 3 4 2" xfId="20482" xr:uid="{00000000-0005-0000-0000-000003500000}"/>
    <cellStyle name="Normal 22 3 3 4 2 2" xfId="20483" xr:uid="{00000000-0005-0000-0000-000004500000}"/>
    <cellStyle name="Normal 22 3 3 4 3" xfId="20484" xr:uid="{00000000-0005-0000-0000-000005500000}"/>
    <cellStyle name="Normal 22 3 3 5" xfId="20485" xr:uid="{00000000-0005-0000-0000-000006500000}"/>
    <cellStyle name="Normal 22 3 3 5 2" xfId="20486" xr:uid="{00000000-0005-0000-0000-000007500000}"/>
    <cellStyle name="Normal 22 3 3 5 2 2" xfId="20487" xr:uid="{00000000-0005-0000-0000-000008500000}"/>
    <cellStyle name="Normal 22 3 3 5 3" xfId="20488" xr:uid="{00000000-0005-0000-0000-000009500000}"/>
    <cellStyle name="Normal 22 3 3 6" xfId="20489" xr:uid="{00000000-0005-0000-0000-00000A500000}"/>
    <cellStyle name="Normal 22 3 3 6 2" xfId="20490" xr:uid="{00000000-0005-0000-0000-00000B500000}"/>
    <cellStyle name="Normal 22 3 3 7" xfId="20491" xr:uid="{00000000-0005-0000-0000-00000C500000}"/>
    <cellStyle name="Normal 22 3 3 7 2" xfId="20492" xr:uid="{00000000-0005-0000-0000-00000D500000}"/>
    <cellStyle name="Normal 22 3 3 8" xfId="20493" xr:uid="{00000000-0005-0000-0000-00000E500000}"/>
    <cellStyle name="Normal 22 3 4" xfId="20494" xr:uid="{00000000-0005-0000-0000-00000F500000}"/>
    <cellStyle name="Normal 22 3 4 2" xfId="20495" xr:uid="{00000000-0005-0000-0000-000010500000}"/>
    <cellStyle name="Normal 22 3 4 2 2" xfId="20496" xr:uid="{00000000-0005-0000-0000-000011500000}"/>
    <cellStyle name="Normal 22 3 4 2 2 2" xfId="20497" xr:uid="{00000000-0005-0000-0000-000012500000}"/>
    <cellStyle name="Normal 22 3 4 2 3" xfId="20498" xr:uid="{00000000-0005-0000-0000-000013500000}"/>
    <cellStyle name="Normal 22 3 4 3" xfId="20499" xr:uid="{00000000-0005-0000-0000-000014500000}"/>
    <cellStyle name="Normal 22 3 4 3 2" xfId="20500" xr:uid="{00000000-0005-0000-0000-000015500000}"/>
    <cellStyle name="Normal 22 3 4 3 2 2" xfId="20501" xr:uid="{00000000-0005-0000-0000-000016500000}"/>
    <cellStyle name="Normal 22 3 4 3 3" xfId="20502" xr:uid="{00000000-0005-0000-0000-000017500000}"/>
    <cellStyle name="Normal 22 3 4 4" xfId="20503" xr:uid="{00000000-0005-0000-0000-000018500000}"/>
    <cellStyle name="Normal 22 3 4 4 2" xfId="20504" xr:uid="{00000000-0005-0000-0000-000019500000}"/>
    <cellStyle name="Normal 22 3 4 4 2 2" xfId="20505" xr:uid="{00000000-0005-0000-0000-00001A500000}"/>
    <cellStyle name="Normal 22 3 4 4 3" xfId="20506" xr:uid="{00000000-0005-0000-0000-00001B500000}"/>
    <cellStyle name="Normal 22 3 4 5" xfId="20507" xr:uid="{00000000-0005-0000-0000-00001C500000}"/>
    <cellStyle name="Normal 22 3 4 5 2" xfId="20508" xr:uid="{00000000-0005-0000-0000-00001D500000}"/>
    <cellStyle name="Normal 22 3 4 6" xfId="20509" xr:uid="{00000000-0005-0000-0000-00001E500000}"/>
    <cellStyle name="Normal 22 3 4 6 2" xfId="20510" xr:uid="{00000000-0005-0000-0000-00001F500000}"/>
    <cellStyle name="Normal 22 3 4 7" xfId="20511" xr:uid="{00000000-0005-0000-0000-000020500000}"/>
    <cellStyle name="Normal 22 3 5" xfId="20512" xr:uid="{00000000-0005-0000-0000-000021500000}"/>
    <cellStyle name="Normal 22 3 5 2" xfId="20513" xr:uid="{00000000-0005-0000-0000-000022500000}"/>
    <cellStyle name="Normal 22 3 5 2 2" xfId="20514" xr:uid="{00000000-0005-0000-0000-000023500000}"/>
    <cellStyle name="Normal 22 3 5 2 2 2" xfId="20515" xr:uid="{00000000-0005-0000-0000-000024500000}"/>
    <cellStyle name="Normal 22 3 5 2 3" xfId="20516" xr:uid="{00000000-0005-0000-0000-000025500000}"/>
    <cellStyle name="Normal 22 3 5 3" xfId="20517" xr:uid="{00000000-0005-0000-0000-000026500000}"/>
    <cellStyle name="Normal 22 3 5 3 2" xfId="20518" xr:uid="{00000000-0005-0000-0000-000027500000}"/>
    <cellStyle name="Normal 22 3 5 3 2 2" xfId="20519" xr:uid="{00000000-0005-0000-0000-000028500000}"/>
    <cellStyle name="Normal 22 3 5 3 3" xfId="20520" xr:uid="{00000000-0005-0000-0000-000029500000}"/>
    <cellStyle name="Normal 22 3 5 4" xfId="20521" xr:uid="{00000000-0005-0000-0000-00002A500000}"/>
    <cellStyle name="Normal 22 3 5 4 2" xfId="20522" xr:uid="{00000000-0005-0000-0000-00002B500000}"/>
    <cellStyle name="Normal 22 3 5 4 2 2" xfId="20523" xr:uid="{00000000-0005-0000-0000-00002C500000}"/>
    <cellStyle name="Normal 22 3 5 4 3" xfId="20524" xr:uid="{00000000-0005-0000-0000-00002D500000}"/>
    <cellStyle name="Normal 22 3 5 5" xfId="20525" xr:uid="{00000000-0005-0000-0000-00002E500000}"/>
    <cellStyle name="Normal 22 3 5 5 2" xfId="20526" xr:uid="{00000000-0005-0000-0000-00002F500000}"/>
    <cellStyle name="Normal 22 3 5 6" xfId="20527" xr:uid="{00000000-0005-0000-0000-000030500000}"/>
    <cellStyle name="Normal 22 3 5 6 2" xfId="20528" xr:uid="{00000000-0005-0000-0000-000031500000}"/>
    <cellStyle name="Normal 22 3 5 7" xfId="20529" xr:uid="{00000000-0005-0000-0000-000032500000}"/>
    <cellStyle name="Normal 22 3 6" xfId="20530" xr:uid="{00000000-0005-0000-0000-000033500000}"/>
    <cellStyle name="Normal 22 3 6 2" xfId="20531" xr:uid="{00000000-0005-0000-0000-000034500000}"/>
    <cellStyle name="Normal 22 3 6 2 2" xfId="20532" xr:uid="{00000000-0005-0000-0000-000035500000}"/>
    <cellStyle name="Normal 22 3 6 3" xfId="20533" xr:uid="{00000000-0005-0000-0000-000036500000}"/>
    <cellStyle name="Normal 22 3 7" xfId="20534" xr:uid="{00000000-0005-0000-0000-000037500000}"/>
    <cellStyle name="Normal 22 3 7 2" xfId="20535" xr:uid="{00000000-0005-0000-0000-000038500000}"/>
    <cellStyle name="Normal 22 3 7 2 2" xfId="20536" xr:uid="{00000000-0005-0000-0000-000039500000}"/>
    <cellStyle name="Normal 22 3 7 3" xfId="20537" xr:uid="{00000000-0005-0000-0000-00003A500000}"/>
    <cellStyle name="Normal 22 3 8" xfId="20538" xr:uid="{00000000-0005-0000-0000-00003B500000}"/>
    <cellStyle name="Normal 22 3 8 2" xfId="20539" xr:uid="{00000000-0005-0000-0000-00003C500000}"/>
    <cellStyle name="Normal 22 3 8 2 2" xfId="20540" xr:uid="{00000000-0005-0000-0000-00003D500000}"/>
    <cellStyle name="Normal 22 3 8 3" xfId="20541" xr:uid="{00000000-0005-0000-0000-00003E500000}"/>
    <cellStyle name="Normal 22 3 9" xfId="20542" xr:uid="{00000000-0005-0000-0000-00003F500000}"/>
    <cellStyle name="Normal 22 3 9 2" xfId="20543" xr:uid="{00000000-0005-0000-0000-000040500000}"/>
    <cellStyle name="Normal 22 4" xfId="20544" xr:uid="{00000000-0005-0000-0000-000041500000}"/>
    <cellStyle name="Normal 22 4 10" xfId="20545" xr:uid="{00000000-0005-0000-0000-000042500000}"/>
    <cellStyle name="Normal 22 4 10 2" xfId="20546" xr:uid="{00000000-0005-0000-0000-000043500000}"/>
    <cellStyle name="Normal 22 4 11" xfId="20547" xr:uid="{00000000-0005-0000-0000-000044500000}"/>
    <cellStyle name="Normal 22 4 2" xfId="20548" xr:uid="{00000000-0005-0000-0000-000045500000}"/>
    <cellStyle name="Normal 22 4 2 2" xfId="20549" xr:uid="{00000000-0005-0000-0000-000046500000}"/>
    <cellStyle name="Normal 22 4 2 2 2" xfId="20550" xr:uid="{00000000-0005-0000-0000-000047500000}"/>
    <cellStyle name="Normal 22 4 2 2 2 2" xfId="20551" xr:uid="{00000000-0005-0000-0000-000048500000}"/>
    <cellStyle name="Normal 22 4 2 2 2 2 2" xfId="20552" xr:uid="{00000000-0005-0000-0000-000049500000}"/>
    <cellStyle name="Normal 22 4 2 2 2 3" xfId="20553" xr:uid="{00000000-0005-0000-0000-00004A500000}"/>
    <cellStyle name="Normal 22 4 2 2 3" xfId="20554" xr:uid="{00000000-0005-0000-0000-00004B500000}"/>
    <cellStyle name="Normal 22 4 2 2 3 2" xfId="20555" xr:uid="{00000000-0005-0000-0000-00004C500000}"/>
    <cellStyle name="Normal 22 4 2 2 3 2 2" xfId="20556" xr:uid="{00000000-0005-0000-0000-00004D500000}"/>
    <cellStyle name="Normal 22 4 2 2 3 3" xfId="20557" xr:uid="{00000000-0005-0000-0000-00004E500000}"/>
    <cellStyle name="Normal 22 4 2 2 4" xfId="20558" xr:uid="{00000000-0005-0000-0000-00004F500000}"/>
    <cellStyle name="Normal 22 4 2 2 4 2" xfId="20559" xr:uid="{00000000-0005-0000-0000-000050500000}"/>
    <cellStyle name="Normal 22 4 2 2 4 2 2" xfId="20560" xr:uid="{00000000-0005-0000-0000-000051500000}"/>
    <cellStyle name="Normal 22 4 2 2 4 3" xfId="20561" xr:uid="{00000000-0005-0000-0000-000052500000}"/>
    <cellStyle name="Normal 22 4 2 2 5" xfId="20562" xr:uid="{00000000-0005-0000-0000-000053500000}"/>
    <cellStyle name="Normal 22 4 2 2 5 2" xfId="20563" xr:uid="{00000000-0005-0000-0000-000054500000}"/>
    <cellStyle name="Normal 22 4 2 2 6" xfId="20564" xr:uid="{00000000-0005-0000-0000-000055500000}"/>
    <cellStyle name="Normal 22 4 2 2 6 2" xfId="20565" xr:uid="{00000000-0005-0000-0000-000056500000}"/>
    <cellStyle name="Normal 22 4 2 2 7" xfId="20566" xr:uid="{00000000-0005-0000-0000-000057500000}"/>
    <cellStyle name="Normal 22 4 2 3" xfId="20567" xr:uid="{00000000-0005-0000-0000-000058500000}"/>
    <cellStyle name="Normal 22 4 2 3 2" xfId="20568" xr:uid="{00000000-0005-0000-0000-000059500000}"/>
    <cellStyle name="Normal 22 4 2 3 2 2" xfId="20569" xr:uid="{00000000-0005-0000-0000-00005A500000}"/>
    <cellStyle name="Normal 22 4 2 3 2 2 2" xfId="20570" xr:uid="{00000000-0005-0000-0000-00005B500000}"/>
    <cellStyle name="Normal 22 4 2 3 2 3" xfId="20571" xr:uid="{00000000-0005-0000-0000-00005C500000}"/>
    <cellStyle name="Normal 22 4 2 3 3" xfId="20572" xr:uid="{00000000-0005-0000-0000-00005D500000}"/>
    <cellStyle name="Normal 22 4 2 3 3 2" xfId="20573" xr:uid="{00000000-0005-0000-0000-00005E500000}"/>
    <cellStyle name="Normal 22 4 2 3 3 2 2" xfId="20574" xr:uid="{00000000-0005-0000-0000-00005F500000}"/>
    <cellStyle name="Normal 22 4 2 3 3 3" xfId="20575" xr:uid="{00000000-0005-0000-0000-000060500000}"/>
    <cellStyle name="Normal 22 4 2 3 4" xfId="20576" xr:uid="{00000000-0005-0000-0000-000061500000}"/>
    <cellStyle name="Normal 22 4 2 3 4 2" xfId="20577" xr:uid="{00000000-0005-0000-0000-000062500000}"/>
    <cellStyle name="Normal 22 4 2 3 4 2 2" xfId="20578" xr:uid="{00000000-0005-0000-0000-000063500000}"/>
    <cellStyle name="Normal 22 4 2 3 4 3" xfId="20579" xr:uid="{00000000-0005-0000-0000-000064500000}"/>
    <cellStyle name="Normal 22 4 2 3 5" xfId="20580" xr:uid="{00000000-0005-0000-0000-000065500000}"/>
    <cellStyle name="Normal 22 4 2 3 5 2" xfId="20581" xr:uid="{00000000-0005-0000-0000-000066500000}"/>
    <cellStyle name="Normal 22 4 2 3 6" xfId="20582" xr:uid="{00000000-0005-0000-0000-000067500000}"/>
    <cellStyle name="Normal 22 4 2 3 6 2" xfId="20583" xr:uid="{00000000-0005-0000-0000-000068500000}"/>
    <cellStyle name="Normal 22 4 2 3 7" xfId="20584" xr:uid="{00000000-0005-0000-0000-000069500000}"/>
    <cellStyle name="Normal 22 4 2 4" xfId="20585" xr:uid="{00000000-0005-0000-0000-00006A500000}"/>
    <cellStyle name="Normal 22 4 2 4 2" xfId="20586" xr:uid="{00000000-0005-0000-0000-00006B500000}"/>
    <cellStyle name="Normal 22 4 2 4 2 2" xfId="20587" xr:uid="{00000000-0005-0000-0000-00006C500000}"/>
    <cellStyle name="Normal 22 4 2 4 3" xfId="20588" xr:uid="{00000000-0005-0000-0000-00006D500000}"/>
    <cellStyle name="Normal 22 4 2 5" xfId="20589" xr:uid="{00000000-0005-0000-0000-00006E500000}"/>
    <cellStyle name="Normal 22 4 2 5 2" xfId="20590" xr:uid="{00000000-0005-0000-0000-00006F500000}"/>
    <cellStyle name="Normal 22 4 2 5 2 2" xfId="20591" xr:uid="{00000000-0005-0000-0000-000070500000}"/>
    <cellStyle name="Normal 22 4 2 5 3" xfId="20592" xr:uid="{00000000-0005-0000-0000-000071500000}"/>
    <cellStyle name="Normal 22 4 2 6" xfId="20593" xr:uid="{00000000-0005-0000-0000-000072500000}"/>
    <cellStyle name="Normal 22 4 2 6 2" xfId="20594" xr:uid="{00000000-0005-0000-0000-000073500000}"/>
    <cellStyle name="Normal 22 4 2 6 2 2" xfId="20595" xr:uid="{00000000-0005-0000-0000-000074500000}"/>
    <cellStyle name="Normal 22 4 2 6 3" xfId="20596" xr:uid="{00000000-0005-0000-0000-000075500000}"/>
    <cellStyle name="Normal 22 4 2 7" xfId="20597" xr:uid="{00000000-0005-0000-0000-000076500000}"/>
    <cellStyle name="Normal 22 4 2 7 2" xfId="20598" xr:uid="{00000000-0005-0000-0000-000077500000}"/>
    <cellStyle name="Normal 22 4 2 8" xfId="20599" xr:uid="{00000000-0005-0000-0000-000078500000}"/>
    <cellStyle name="Normal 22 4 2 8 2" xfId="20600" xr:uid="{00000000-0005-0000-0000-000079500000}"/>
    <cellStyle name="Normal 22 4 2 9" xfId="20601" xr:uid="{00000000-0005-0000-0000-00007A500000}"/>
    <cellStyle name="Normal 22 4 3" xfId="20602" xr:uid="{00000000-0005-0000-0000-00007B500000}"/>
    <cellStyle name="Normal 22 4 3 2" xfId="20603" xr:uid="{00000000-0005-0000-0000-00007C500000}"/>
    <cellStyle name="Normal 22 4 3 2 2" xfId="20604" xr:uid="{00000000-0005-0000-0000-00007D500000}"/>
    <cellStyle name="Normal 22 4 3 2 2 2" xfId="20605" xr:uid="{00000000-0005-0000-0000-00007E500000}"/>
    <cellStyle name="Normal 22 4 3 2 2 2 2" xfId="20606" xr:uid="{00000000-0005-0000-0000-00007F500000}"/>
    <cellStyle name="Normal 22 4 3 2 2 3" xfId="20607" xr:uid="{00000000-0005-0000-0000-000080500000}"/>
    <cellStyle name="Normal 22 4 3 2 3" xfId="20608" xr:uid="{00000000-0005-0000-0000-000081500000}"/>
    <cellStyle name="Normal 22 4 3 2 3 2" xfId="20609" xr:uid="{00000000-0005-0000-0000-000082500000}"/>
    <cellStyle name="Normal 22 4 3 2 3 2 2" xfId="20610" xr:uid="{00000000-0005-0000-0000-000083500000}"/>
    <cellStyle name="Normal 22 4 3 2 3 3" xfId="20611" xr:uid="{00000000-0005-0000-0000-000084500000}"/>
    <cellStyle name="Normal 22 4 3 2 4" xfId="20612" xr:uid="{00000000-0005-0000-0000-000085500000}"/>
    <cellStyle name="Normal 22 4 3 2 4 2" xfId="20613" xr:uid="{00000000-0005-0000-0000-000086500000}"/>
    <cellStyle name="Normal 22 4 3 2 4 2 2" xfId="20614" xr:uid="{00000000-0005-0000-0000-000087500000}"/>
    <cellStyle name="Normal 22 4 3 2 4 3" xfId="20615" xr:uid="{00000000-0005-0000-0000-000088500000}"/>
    <cellStyle name="Normal 22 4 3 2 5" xfId="20616" xr:uid="{00000000-0005-0000-0000-000089500000}"/>
    <cellStyle name="Normal 22 4 3 2 5 2" xfId="20617" xr:uid="{00000000-0005-0000-0000-00008A500000}"/>
    <cellStyle name="Normal 22 4 3 2 6" xfId="20618" xr:uid="{00000000-0005-0000-0000-00008B500000}"/>
    <cellStyle name="Normal 22 4 3 2 6 2" xfId="20619" xr:uid="{00000000-0005-0000-0000-00008C500000}"/>
    <cellStyle name="Normal 22 4 3 2 7" xfId="20620" xr:uid="{00000000-0005-0000-0000-00008D500000}"/>
    <cellStyle name="Normal 22 4 3 3" xfId="20621" xr:uid="{00000000-0005-0000-0000-00008E500000}"/>
    <cellStyle name="Normal 22 4 3 3 2" xfId="20622" xr:uid="{00000000-0005-0000-0000-00008F500000}"/>
    <cellStyle name="Normal 22 4 3 3 2 2" xfId="20623" xr:uid="{00000000-0005-0000-0000-000090500000}"/>
    <cellStyle name="Normal 22 4 3 3 3" xfId="20624" xr:uid="{00000000-0005-0000-0000-000091500000}"/>
    <cellStyle name="Normal 22 4 3 4" xfId="20625" xr:uid="{00000000-0005-0000-0000-000092500000}"/>
    <cellStyle name="Normal 22 4 3 4 2" xfId="20626" xr:uid="{00000000-0005-0000-0000-000093500000}"/>
    <cellStyle name="Normal 22 4 3 4 2 2" xfId="20627" xr:uid="{00000000-0005-0000-0000-000094500000}"/>
    <cellStyle name="Normal 22 4 3 4 3" xfId="20628" xr:uid="{00000000-0005-0000-0000-000095500000}"/>
    <cellStyle name="Normal 22 4 3 5" xfId="20629" xr:uid="{00000000-0005-0000-0000-000096500000}"/>
    <cellStyle name="Normal 22 4 3 5 2" xfId="20630" xr:uid="{00000000-0005-0000-0000-000097500000}"/>
    <cellStyle name="Normal 22 4 3 5 2 2" xfId="20631" xr:uid="{00000000-0005-0000-0000-000098500000}"/>
    <cellStyle name="Normal 22 4 3 5 3" xfId="20632" xr:uid="{00000000-0005-0000-0000-000099500000}"/>
    <cellStyle name="Normal 22 4 3 6" xfId="20633" xr:uid="{00000000-0005-0000-0000-00009A500000}"/>
    <cellStyle name="Normal 22 4 3 6 2" xfId="20634" xr:uid="{00000000-0005-0000-0000-00009B500000}"/>
    <cellStyle name="Normal 22 4 3 7" xfId="20635" xr:uid="{00000000-0005-0000-0000-00009C500000}"/>
    <cellStyle name="Normal 22 4 3 7 2" xfId="20636" xr:uid="{00000000-0005-0000-0000-00009D500000}"/>
    <cellStyle name="Normal 22 4 3 8" xfId="20637" xr:uid="{00000000-0005-0000-0000-00009E500000}"/>
    <cellStyle name="Normal 22 4 4" xfId="20638" xr:uid="{00000000-0005-0000-0000-00009F500000}"/>
    <cellStyle name="Normal 22 4 4 2" xfId="20639" xr:uid="{00000000-0005-0000-0000-0000A0500000}"/>
    <cellStyle name="Normal 22 4 4 2 2" xfId="20640" xr:uid="{00000000-0005-0000-0000-0000A1500000}"/>
    <cellStyle name="Normal 22 4 4 2 2 2" xfId="20641" xr:uid="{00000000-0005-0000-0000-0000A2500000}"/>
    <cellStyle name="Normal 22 4 4 2 3" xfId="20642" xr:uid="{00000000-0005-0000-0000-0000A3500000}"/>
    <cellStyle name="Normal 22 4 4 3" xfId="20643" xr:uid="{00000000-0005-0000-0000-0000A4500000}"/>
    <cellStyle name="Normal 22 4 4 3 2" xfId="20644" xr:uid="{00000000-0005-0000-0000-0000A5500000}"/>
    <cellStyle name="Normal 22 4 4 3 2 2" xfId="20645" xr:uid="{00000000-0005-0000-0000-0000A6500000}"/>
    <cellStyle name="Normal 22 4 4 3 3" xfId="20646" xr:uid="{00000000-0005-0000-0000-0000A7500000}"/>
    <cellStyle name="Normal 22 4 4 4" xfId="20647" xr:uid="{00000000-0005-0000-0000-0000A8500000}"/>
    <cellStyle name="Normal 22 4 4 4 2" xfId="20648" xr:uid="{00000000-0005-0000-0000-0000A9500000}"/>
    <cellStyle name="Normal 22 4 4 4 2 2" xfId="20649" xr:uid="{00000000-0005-0000-0000-0000AA500000}"/>
    <cellStyle name="Normal 22 4 4 4 3" xfId="20650" xr:uid="{00000000-0005-0000-0000-0000AB500000}"/>
    <cellStyle name="Normal 22 4 4 5" xfId="20651" xr:uid="{00000000-0005-0000-0000-0000AC500000}"/>
    <cellStyle name="Normal 22 4 4 5 2" xfId="20652" xr:uid="{00000000-0005-0000-0000-0000AD500000}"/>
    <cellStyle name="Normal 22 4 4 6" xfId="20653" xr:uid="{00000000-0005-0000-0000-0000AE500000}"/>
    <cellStyle name="Normal 22 4 4 6 2" xfId="20654" xr:uid="{00000000-0005-0000-0000-0000AF500000}"/>
    <cellStyle name="Normal 22 4 4 7" xfId="20655" xr:uid="{00000000-0005-0000-0000-0000B0500000}"/>
    <cellStyle name="Normal 22 4 5" xfId="20656" xr:uid="{00000000-0005-0000-0000-0000B1500000}"/>
    <cellStyle name="Normal 22 4 5 2" xfId="20657" xr:uid="{00000000-0005-0000-0000-0000B2500000}"/>
    <cellStyle name="Normal 22 4 5 2 2" xfId="20658" xr:uid="{00000000-0005-0000-0000-0000B3500000}"/>
    <cellStyle name="Normal 22 4 5 2 2 2" xfId="20659" xr:uid="{00000000-0005-0000-0000-0000B4500000}"/>
    <cellStyle name="Normal 22 4 5 2 3" xfId="20660" xr:uid="{00000000-0005-0000-0000-0000B5500000}"/>
    <cellStyle name="Normal 22 4 5 3" xfId="20661" xr:uid="{00000000-0005-0000-0000-0000B6500000}"/>
    <cellStyle name="Normal 22 4 5 3 2" xfId="20662" xr:uid="{00000000-0005-0000-0000-0000B7500000}"/>
    <cellStyle name="Normal 22 4 5 3 2 2" xfId="20663" xr:uid="{00000000-0005-0000-0000-0000B8500000}"/>
    <cellStyle name="Normal 22 4 5 3 3" xfId="20664" xr:uid="{00000000-0005-0000-0000-0000B9500000}"/>
    <cellStyle name="Normal 22 4 5 4" xfId="20665" xr:uid="{00000000-0005-0000-0000-0000BA500000}"/>
    <cellStyle name="Normal 22 4 5 4 2" xfId="20666" xr:uid="{00000000-0005-0000-0000-0000BB500000}"/>
    <cellStyle name="Normal 22 4 5 4 2 2" xfId="20667" xr:uid="{00000000-0005-0000-0000-0000BC500000}"/>
    <cellStyle name="Normal 22 4 5 4 3" xfId="20668" xr:uid="{00000000-0005-0000-0000-0000BD500000}"/>
    <cellStyle name="Normal 22 4 5 5" xfId="20669" xr:uid="{00000000-0005-0000-0000-0000BE500000}"/>
    <cellStyle name="Normal 22 4 5 5 2" xfId="20670" xr:uid="{00000000-0005-0000-0000-0000BF500000}"/>
    <cellStyle name="Normal 22 4 5 6" xfId="20671" xr:uid="{00000000-0005-0000-0000-0000C0500000}"/>
    <cellStyle name="Normal 22 4 5 6 2" xfId="20672" xr:uid="{00000000-0005-0000-0000-0000C1500000}"/>
    <cellStyle name="Normal 22 4 5 7" xfId="20673" xr:uid="{00000000-0005-0000-0000-0000C2500000}"/>
    <cellStyle name="Normal 22 4 6" xfId="20674" xr:uid="{00000000-0005-0000-0000-0000C3500000}"/>
    <cellStyle name="Normal 22 4 6 2" xfId="20675" xr:uid="{00000000-0005-0000-0000-0000C4500000}"/>
    <cellStyle name="Normal 22 4 6 2 2" xfId="20676" xr:uid="{00000000-0005-0000-0000-0000C5500000}"/>
    <cellStyle name="Normal 22 4 6 3" xfId="20677" xr:uid="{00000000-0005-0000-0000-0000C6500000}"/>
    <cellStyle name="Normal 22 4 7" xfId="20678" xr:uid="{00000000-0005-0000-0000-0000C7500000}"/>
    <cellStyle name="Normal 22 4 7 2" xfId="20679" xr:uid="{00000000-0005-0000-0000-0000C8500000}"/>
    <cellStyle name="Normal 22 4 7 2 2" xfId="20680" xr:uid="{00000000-0005-0000-0000-0000C9500000}"/>
    <cellStyle name="Normal 22 4 7 3" xfId="20681" xr:uid="{00000000-0005-0000-0000-0000CA500000}"/>
    <cellStyle name="Normal 22 4 8" xfId="20682" xr:uid="{00000000-0005-0000-0000-0000CB500000}"/>
    <cellStyle name="Normal 22 4 8 2" xfId="20683" xr:uid="{00000000-0005-0000-0000-0000CC500000}"/>
    <cellStyle name="Normal 22 4 8 2 2" xfId="20684" xr:uid="{00000000-0005-0000-0000-0000CD500000}"/>
    <cellStyle name="Normal 22 4 8 3" xfId="20685" xr:uid="{00000000-0005-0000-0000-0000CE500000}"/>
    <cellStyle name="Normal 22 4 9" xfId="20686" xr:uid="{00000000-0005-0000-0000-0000CF500000}"/>
    <cellStyle name="Normal 22 4 9 2" xfId="20687" xr:uid="{00000000-0005-0000-0000-0000D0500000}"/>
    <cellStyle name="Normal 22 5" xfId="20688" xr:uid="{00000000-0005-0000-0000-0000D1500000}"/>
    <cellStyle name="Normal 22 5 2" xfId="20689" xr:uid="{00000000-0005-0000-0000-0000D2500000}"/>
    <cellStyle name="Normal 22 5 2 2" xfId="20690" xr:uid="{00000000-0005-0000-0000-0000D3500000}"/>
    <cellStyle name="Normal 22 5 2 2 2" xfId="20691" xr:uid="{00000000-0005-0000-0000-0000D4500000}"/>
    <cellStyle name="Normal 22 5 2 2 2 2" xfId="20692" xr:uid="{00000000-0005-0000-0000-0000D5500000}"/>
    <cellStyle name="Normal 22 5 2 2 3" xfId="20693" xr:uid="{00000000-0005-0000-0000-0000D6500000}"/>
    <cellStyle name="Normal 22 5 2 3" xfId="20694" xr:uid="{00000000-0005-0000-0000-0000D7500000}"/>
    <cellStyle name="Normal 22 5 2 3 2" xfId="20695" xr:uid="{00000000-0005-0000-0000-0000D8500000}"/>
    <cellStyle name="Normal 22 5 2 3 2 2" xfId="20696" xr:uid="{00000000-0005-0000-0000-0000D9500000}"/>
    <cellStyle name="Normal 22 5 2 3 3" xfId="20697" xr:uid="{00000000-0005-0000-0000-0000DA500000}"/>
    <cellStyle name="Normal 22 5 2 4" xfId="20698" xr:uid="{00000000-0005-0000-0000-0000DB500000}"/>
    <cellStyle name="Normal 22 5 2 4 2" xfId="20699" xr:uid="{00000000-0005-0000-0000-0000DC500000}"/>
    <cellStyle name="Normal 22 5 2 4 2 2" xfId="20700" xr:uid="{00000000-0005-0000-0000-0000DD500000}"/>
    <cellStyle name="Normal 22 5 2 4 3" xfId="20701" xr:uid="{00000000-0005-0000-0000-0000DE500000}"/>
    <cellStyle name="Normal 22 5 2 5" xfId="20702" xr:uid="{00000000-0005-0000-0000-0000DF500000}"/>
    <cellStyle name="Normal 22 5 2 5 2" xfId="20703" xr:uid="{00000000-0005-0000-0000-0000E0500000}"/>
    <cellStyle name="Normal 22 5 2 6" xfId="20704" xr:uid="{00000000-0005-0000-0000-0000E1500000}"/>
    <cellStyle name="Normal 22 5 2 6 2" xfId="20705" xr:uid="{00000000-0005-0000-0000-0000E2500000}"/>
    <cellStyle name="Normal 22 5 2 7" xfId="20706" xr:uid="{00000000-0005-0000-0000-0000E3500000}"/>
    <cellStyle name="Normal 22 5 3" xfId="20707" xr:uid="{00000000-0005-0000-0000-0000E4500000}"/>
    <cellStyle name="Normal 22 5 3 2" xfId="20708" xr:uid="{00000000-0005-0000-0000-0000E5500000}"/>
    <cellStyle name="Normal 22 5 3 2 2" xfId="20709" xr:uid="{00000000-0005-0000-0000-0000E6500000}"/>
    <cellStyle name="Normal 22 5 3 2 2 2" xfId="20710" xr:uid="{00000000-0005-0000-0000-0000E7500000}"/>
    <cellStyle name="Normal 22 5 3 2 3" xfId="20711" xr:uid="{00000000-0005-0000-0000-0000E8500000}"/>
    <cellStyle name="Normal 22 5 3 3" xfId="20712" xr:uid="{00000000-0005-0000-0000-0000E9500000}"/>
    <cellStyle name="Normal 22 5 3 3 2" xfId="20713" xr:uid="{00000000-0005-0000-0000-0000EA500000}"/>
    <cellStyle name="Normal 22 5 3 3 2 2" xfId="20714" xr:uid="{00000000-0005-0000-0000-0000EB500000}"/>
    <cellStyle name="Normal 22 5 3 3 3" xfId="20715" xr:uid="{00000000-0005-0000-0000-0000EC500000}"/>
    <cellStyle name="Normal 22 5 3 4" xfId="20716" xr:uid="{00000000-0005-0000-0000-0000ED500000}"/>
    <cellStyle name="Normal 22 5 3 4 2" xfId="20717" xr:uid="{00000000-0005-0000-0000-0000EE500000}"/>
    <cellStyle name="Normal 22 5 3 4 2 2" xfId="20718" xr:uid="{00000000-0005-0000-0000-0000EF500000}"/>
    <cellStyle name="Normal 22 5 3 4 3" xfId="20719" xr:uid="{00000000-0005-0000-0000-0000F0500000}"/>
    <cellStyle name="Normal 22 5 3 5" xfId="20720" xr:uid="{00000000-0005-0000-0000-0000F1500000}"/>
    <cellStyle name="Normal 22 5 3 5 2" xfId="20721" xr:uid="{00000000-0005-0000-0000-0000F2500000}"/>
    <cellStyle name="Normal 22 5 3 6" xfId="20722" xr:uid="{00000000-0005-0000-0000-0000F3500000}"/>
    <cellStyle name="Normal 22 5 3 6 2" xfId="20723" xr:uid="{00000000-0005-0000-0000-0000F4500000}"/>
    <cellStyle name="Normal 22 5 3 7" xfId="20724" xr:uid="{00000000-0005-0000-0000-0000F5500000}"/>
    <cellStyle name="Normal 22 5 4" xfId="20725" xr:uid="{00000000-0005-0000-0000-0000F6500000}"/>
    <cellStyle name="Normal 22 5 4 2" xfId="20726" xr:uid="{00000000-0005-0000-0000-0000F7500000}"/>
    <cellStyle name="Normal 22 5 4 2 2" xfId="20727" xr:uid="{00000000-0005-0000-0000-0000F8500000}"/>
    <cellStyle name="Normal 22 5 4 3" xfId="20728" xr:uid="{00000000-0005-0000-0000-0000F9500000}"/>
    <cellStyle name="Normal 22 5 5" xfId="20729" xr:uid="{00000000-0005-0000-0000-0000FA500000}"/>
    <cellStyle name="Normal 22 5 5 2" xfId="20730" xr:uid="{00000000-0005-0000-0000-0000FB500000}"/>
    <cellStyle name="Normal 22 5 5 2 2" xfId="20731" xr:uid="{00000000-0005-0000-0000-0000FC500000}"/>
    <cellStyle name="Normal 22 5 5 3" xfId="20732" xr:uid="{00000000-0005-0000-0000-0000FD500000}"/>
    <cellStyle name="Normal 22 5 6" xfId="20733" xr:uid="{00000000-0005-0000-0000-0000FE500000}"/>
    <cellStyle name="Normal 22 5 6 2" xfId="20734" xr:uid="{00000000-0005-0000-0000-0000FF500000}"/>
    <cellStyle name="Normal 22 5 6 2 2" xfId="20735" xr:uid="{00000000-0005-0000-0000-000000510000}"/>
    <cellStyle name="Normal 22 5 6 3" xfId="20736" xr:uid="{00000000-0005-0000-0000-000001510000}"/>
    <cellStyle name="Normal 22 5 7" xfId="20737" xr:uid="{00000000-0005-0000-0000-000002510000}"/>
    <cellStyle name="Normal 22 5 7 2" xfId="20738" xr:uid="{00000000-0005-0000-0000-000003510000}"/>
    <cellStyle name="Normal 22 5 8" xfId="20739" xr:uid="{00000000-0005-0000-0000-000004510000}"/>
    <cellStyle name="Normal 22 5 8 2" xfId="20740" xr:uid="{00000000-0005-0000-0000-000005510000}"/>
    <cellStyle name="Normal 22 5 9" xfId="20741" xr:uid="{00000000-0005-0000-0000-000006510000}"/>
    <cellStyle name="Normal 22 6" xfId="20742" xr:uid="{00000000-0005-0000-0000-000007510000}"/>
    <cellStyle name="Normal 22 6 2" xfId="20743" xr:uid="{00000000-0005-0000-0000-000008510000}"/>
    <cellStyle name="Normal 22 6 2 2" xfId="20744" xr:uid="{00000000-0005-0000-0000-000009510000}"/>
    <cellStyle name="Normal 22 6 2 2 2" xfId="20745" xr:uid="{00000000-0005-0000-0000-00000A510000}"/>
    <cellStyle name="Normal 22 6 2 2 2 2" xfId="20746" xr:uid="{00000000-0005-0000-0000-00000B510000}"/>
    <cellStyle name="Normal 22 6 2 2 3" xfId="20747" xr:uid="{00000000-0005-0000-0000-00000C510000}"/>
    <cellStyle name="Normal 22 6 2 3" xfId="20748" xr:uid="{00000000-0005-0000-0000-00000D510000}"/>
    <cellStyle name="Normal 22 6 2 3 2" xfId="20749" xr:uid="{00000000-0005-0000-0000-00000E510000}"/>
    <cellStyle name="Normal 22 6 2 3 2 2" xfId="20750" xr:uid="{00000000-0005-0000-0000-00000F510000}"/>
    <cellStyle name="Normal 22 6 2 3 3" xfId="20751" xr:uid="{00000000-0005-0000-0000-000010510000}"/>
    <cellStyle name="Normal 22 6 2 4" xfId="20752" xr:uid="{00000000-0005-0000-0000-000011510000}"/>
    <cellStyle name="Normal 22 6 2 4 2" xfId="20753" xr:uid="{00000000-0005-0000-0000-000012510000}"/>
    <cellStyle name="Normal 22 6 2 4 2 2" xfId="20754" xr:uid="{00000000-0005-0000-0000-000013510000}"/>
    <cellStyle name="Normal 22 6 2 4 3" xfId="20755" xr:uid="{00000000-0005-0000-0000-000014510000}"/>
    <cellStyle name="Normal 22 6 2 5" xfId="20756" xr:uid="{00000000-0005-0000-0000-000015510000}"/>
    <cellStyle name="Normal 22 6 2 5 2" xfId="20757" xr:uid="{00000000-0005-0000-0000-000016510000}"/>
    <cellStyle name="Normal 22 6 2 6" xfId="20758" xr:uid="{00000000-0005-0000-0000-000017510000}"/>
    <cellStyle name="Normal 22 6 2 6 2" xfId="20759" xr:uid="{00000000-0005-0000-0000-000018510000}"/>
    <cellStyle name="Normal 22 6 2 7" xfId="20760" xr:uid="{00000000-0005-0000-0000-000019510000}"/>
    <cellStyle name="Normal 22 6 3" xfId="20761" xr:uid="{00000000-0005-0000-0000-00001A510000}"/>
    <cellStyle name="Normal 22 6 3 2" xfId="20762" xr:uid="{00000000-0005-0000-0000-00001B510000}"/>
    <cellStyle name="Normal 22 6 3 2 2" xfId="20763" xr:uid="{00000000-0005-0000-0000-00001C510000}"/>
    <cellStyle name="Normal 22 6 3 3" xfId="20764" xr:uid="{00000000-0005-0000-0000-00001D510000}"/>
    <cellStyle name="Normal 22 6 4" xfId="20765" xr:uid="{00000000-0005-0000-0000-00001E510000}"/>
    <cellStyle name="Normal 22 6 4 2" xfId="20766" xr:uid="{00000000-0005-0000-0000-00001F510000}"/>
    <cellStyle name="Normal 22 6 4 2 2" xfId="20767" xr:uid="{00000000-0005-0000-0000-000020510000}"/>
    <cellStyle name="Normal 22 6 4 3" xfId="20768" xr:uid="{00000000-0005-0000-0000-000021510000}"/>
    <cellStyle name="Normal 22 6 5" xfId="20769" xr:uid="{00000000-0005-0000-0000-000022510000}"/>
    <cellStyle name="Normal 22 6 5 2" xfId="20770" xr:uid="{00000000-0005-0000-0000-000023510000}"/>
    <cellStyle name="Normal 22 6 5 2 2" xfId="20771" xr:uid="{00000000-0005-0000-0000-000024510000}"/>
    <cellStyle name="Normal 22 6 5 3" xfId="20772" xr:uid="{00000000-0005-0000-0000-000025510000}"/>
    <cellStyle name="Normal 22 6 6" xfId="20773" xr:uid="{00000000-0005-0000-0000-000026510000}"/>
    <cellStyle name="Normal 22 6 6 2" xfId="20774" xr:uid="{00000000-0005-0000-0000-000027510000}"/>
    <cellStyle name="Normal 22 6 7" xfId="20775" xr:uid="{00000000-0005-0000-0000-000028510000}"/>
    <cellStyle name="Normal 22 6 7 2" xfId="20776" xr:uid="{00000000-0005-0000-0000-000029510000}"/>
    <cellStyle name="Normal 22 6 8" xfId="20777" xr:uid="{00000000-0005-0000-0000-00002A510000}"/>
    <cellStyle name="Normal 22 7" xfId="20778" xr:uid="{00000000-0005-0000-0000-00002B510000}"/>
    <cellStyle name="Normal 22 7 2" xfId="20779" xr:uid="{00000000-0005-0000-0000-00002C510000}"/>
    <cellStyle name="Normal 22 7 2 2" xfId="20780" xr:uid="{00000000-0005-0000-0000-00002D510000}"/>
    <cellStyle name="Normal 22 7 2 2 2" xfId="20781" xr:uid="{00000000-0005-0000-0000-00002E510000}"/>
    <cellStyle name="Normal 22 7 2 3" xfId="20782" xr:uid="{00000000-0005-0000-0000-00002F510000}"/>
    <cellStyle name="Normal 22 7 3" xfId="20783" xr:uid="{00000000-0005-0000-0000-000030510000}"/>
    <cellStyle name="Normal 22 7 3 2" xfId="20784" xr:uid="{00000000-0005-0000-0000-000031510000}"/>
    <cellStyle name="Normal 22 7 3 2 2" xfId="20785" xr:uid="{00000000-0005-0000-0000-000032510000}"/>
    <cellStyle name="Normal 22 7 3 3" xfId="20786" xr:uid="{00000000-0005-0000-0000-000033510000}"/>
    <cellStyle name="Normal 22 7 4" xfId="20787" xr:uid="{00000000-0005-0000-0000-000034510000}"/>
    <cellStyle name="Normal 22 7 4 2" xfId="20788" xr:uid="{00000000-0005-0000-0000-000035510000}"/>
    <cellStyle name="Normal 22 7 4 2 2" xfId="20789" xr:uid="{00000000-0005-0000-0000-000036510000}"/>
    <cellStyle name="Normal 22 7 4 3" xfId="20790" xr:uid="{00000000-0005-0000-0000-000037510000}"/>
    <cellStyle name="Normal 22 7 5" xfId="20791" xr:uid="{00000000-0005-0000-0000-000038510000}"/>
    <cellStyle name="Normal 22 7 5 2" xfId="20792" xr:uid="{00000000-0005-0000-0000-000039510000}"/>
    <cellStyle name="Normal 22 7 6" xfId="20793" xr:uid="{00000000-0005-0000-0000-00003A510000}"/>
    <cellStyle name="Normal 22 7 6 2" xfId="20794" xr:uid="{00000000-0005-0000-0000-00003B510000}"/>
    <cellStyle name="Normal 22 7 7" xfId="20795" xr:uid="{00000000-0005-0000-0000-00003C510000}"/>
    <cellStyle name="Normal 22 8" xfId="20796" xr:uid="{00000000-0005-0000-0000-00003D510000}"/>
    <cellStyle name="Normal 22 8 2" xfId="20797" xr:uid="{00000000-0005-0000-0000-00003E510000}"/>
    <cellStyle name="Normal 22 8 2 2" xfId="20798" xr:uid="{00000000-0005-0000-0000-00003F510000}"/>
    <cellStyle name="Normal 22 8 2 2 2" xfId="20799" xr:uid="{00000000-0005-0000-0000-000040510000}"/>
    <cellStyle name="Normal 22 8 2 3" xfId="20800" xr:uid="{00000000-0005-0000-0000-000041510000}"/>
    <cellStyle name="Normal 22 8 3" xfId="20801" xr:uid="{00000000-0005-0000-0000-000042510000}"/>
    <cellStyle name="Normal 22 8 3 2" xfId="20802" xr:uid="{00000000-0005-0000-0000-000043510000}"/>
    <cellStyle name="Normal 22 8 3 2 2" xfId="20803" xr:uid="{00000000-0005-0000-0000-000044510000}"/>
    <cellStyle name="Normal 22 8 3 3" xfId="20804" xr:uid="{00000000-0005-0000-0000-000045510000}"/>
    <cellStyle name="Normal 22 8 4" xfId="20805" xr:uid="{00000000-0005-0000-0000-000046510000}"/>
    <cellStyle name="Normal 22 8 4 2" xfId="20806" xr:uid="{00000000-0005-0000-0000-000047510000}"/>
    <cellStyle name="Normal 22 8 4 2 2" xfId="20807" xr:uid="{00000000-0005-0000-0000-000048510000}"/>
    <cellStyle name="Normal 22 8 4 3" xfId="20808" xr:uid="{00000000-0005-0000-0000-000049510000}"/>
    <cellStyle name="Normal 22 8 5" xfId="20809" xr:uid="{00000000-0005-0000-0000-00004A510000}"/>
    <cellStyle name="Normal 22 8 5 2" xfId="20810" xr:uid="{00000000-0005-0000-0000-00004B510000}"/>
    <cellStyle name="Normal 22 8 6" xfId="20811" xr:uid="{00000000-0005-0000-0000-00004C510000}"/>
    <cellStyle name="Normal 22 8 6 2" xfId="20812" xr:uid="{00000000-0005-0000-0000-00004D510000}"/>
    <cellStyle name="Normal 22 8 7" xfId="20813" xr:uid="{00000000-0005-0000-0000-00004E510000}"/>
    <cellStyle name="Normal 22 9" xfId="20814" xr:uid="{00000000-0005-0000-0000-00004F510000}"/>
    <cellStyle name="Normal 22 9 2" xfId="20815" xr:uid="{00000000-0005-0000-0000-000050510000}"/>
    <cellStyle name="Normal 22 9 2 2" xfId="20816" xr:uid="{00000000-0005-0000-0000-000051510000}"/>
    <cellStyle name="Normal 22 9 3" xfId="20817" xr:uid="{00000000-0005-0000-0000-000052510000}"/>
    <cellStyle name="Normal 22_Confidential Information" xfId="20818" xr:uid="{00000000-0005-0000-0000-000053510000}"/>
    <cellStyle name="Normal 23" xfId="20819" xr:uid="{00000000-0005-0000-0000-000054510000}"/>
    <cellStyle name="Normal 23 10" xfId="20820" xr:uid="{00000000-0005-0000-0000-000055510000}"/>
    <cellStyle name="Normal 23 10 2" xfId="20821" xr:uid="{00000000-0005-0000-0000-000056510000}"/>
    <cellStyle name="Normal 23 10 2 2" xfId="20822" xr:uid="{00000000-0005-0000-0000-000057510000}"/>
    <cellStyle name="Normal 23 10 3" xfId="20823" xr:uid="{00000000-0005-0000-0000-000058510000}"/>
    <cellStyle name="Normal 23 11" xfId="20824" xr:uid="{00000000-0005-0000-0000-000059510000}"/>
    <cellStyle name="Normal 23 11 2" xfId="20825" xr:uid="{00000000-0005-0000-0000-00005A510000}"/>
    <cellStyle name="Normal 23 12" xfId="20826" xr:uid="{00000000-0005-0000-0000-00005B510000}"/>
    <cellStyle name="Normal 23 12 2" xfId="20827" xr:uid="{00000000-0005-0000-0000-00005C510000}"/>
    <cellStyle name="Normal 23 13" xfId="20828" xr:uid="{00000000-0005-0000-0000-00005D510000}"/>
    <cellStyle name="Normal 23 2" xfId="20829" xr:uid="{00000000-0005-0000-0000-00005E510000}"/>
    <cellStyle name="Normal 23 2 10" xfId="20830" xr:uid="{00000000-0005-0000-0000-00005F510000}"/>
    <cellStyle name="Normal 23 2 10 2" xfId="20831" xr:uid="{00000000-0005-0000-0000-000060510000}"/>
    <cellStyle name="Normal 23 2 11" xfId="20832" xr:uid="{00000000-0005-0000-0000-000061510000}"/>
    <cellStyle name="Normal 23 2 2" xfId="20833" xr:uid="{00000000-0005-0000-0000-000062510000}"/>
    <cellStyle name="Normal 23 2 2 2" xfId="20834" xr:uid="{00000000-0005-0000-0000-000063510000}"/>
    <cellStyle name="Normal 23 2 2 2 2" xfId="20835" xr:uid="{00000000-0005-0000-0000-000064510000}"/>
    <cellStyle name="Normal 23 2 2 2 2 2" xfId="20836" xr:uid="{00000000-0005-0000-0000-000065510000}"/>
    <cellStyle name="Normal 23 2 2 2 2 2 2" xfId="20837" xr:uid="{00000000-0005-0000-0000-000066510000}"/>
    <cellStyle name="Normal 23 2 2 2 2 3" xfId="20838" xr:uid="{00000000-0005-0000-0000-000067510000}"/>
    <cellStyle name="Normal 23 2 2 2 3" xfId="20839" xr:uid="{00000000-0005-0000-0000-000068510000}"/>
    <cellStyle name="Normal 23 2 2 2 3 2" xfId="20840" xr:uid="{00000000-0005-0000-0000-000069510000}"/>
    <cellStyle name="Normal 23 2 2 2 3 2 2" xfId="20841" xr:uid="{00000000-0005-0000-0000-00006A510000}"/>
    <cellStyle name="Normal 23 2 2 2 3 3" xfId="20842" xr:uid="{00000000-0005-0000-0000-00006B510000}"/>
    <cellStyle name="Normal 23 2 2 2 4" xfId="20843" xr:uid="{00000000-0005-0000-0000-00006C510000}"/>
    <cellStyle name="Normal 23 2 2 2 4 2" xfId="20844" xr:uid="{00000000-0005-0000-0000-00006D510000}"/>
    <cellStyle name="Normal 23 2 2 2 4 2 2" xfId="20845" xr:uid="{00000000-0005-0000-0000-00006E510000}"/>
    <cellStyle name="Normal 23 2 2 2 4 3" xfId="20846" xr:uid="{00000000-0005-0000-0000-00006F510000}"/>
    <cellStyle name="Normal 23 2 2 2 5" xfId="20847" xr:uid="{00000000-0005-0000-0000-000070510000}"/>
    <cellStyle name="Normal 23 2 2 2 5 2" xfId="20848" xr:uid="{00000000-0005-0000-0000-000071510000}"/>
    <cellStyle name="Normal 23 2 2 2 6" xfId="20849" xr:uid="{00000000-0005-0000-0000-000072510000}"/>
    <cellStyle name="Normal 23 2 2 2 6 2" xfId="20850" xr:uid="{00000000-0005-0000-0000-000073510000}"/>
    <cellStyle name="Normal 23 2 2 2 7" xfId="20851" xr:uid="{00000000-0005-0000-0000-000074510000}"/>
    <cellStyle name="Normal 23 2 2 3" xfId="20852" xr:uid="{00000000-0005-0000-0000-000075510000}"/>
    <cellStyle name="Normal 23 2 2 3 2" xfId="20853" xr:uid="{00000000-0005-0000-0000-000076510000}"/>
    <cellStyle name="Normal 23 2 2 3 2 2" xfId="20854" xr:uid="{00000000-0005-0000-0000-000077510000}"/>
    <cellStyle name="Normal 23 2 2 3 2 2 2" xfId="20855" xr:uid="{00000000-0005-0000-0000-000078510000}"/>
    <cellStyle name="Normal 23 2 2 3 2 3" xfId="20856" xr:uid="{00000000-0005-0000-0000-000079510000}"/>
    <cellStyle name="Normal 23 2 2 3 3" xfId="20857" xr:uid="{00000000-0005-0000-0000-00007A510000}"/>
    <cellStyle name="Normal 23 2 2 3 3 2" xfId="20858" xr:uid="{00000000-0005-0000-0000-00007B510000}"/>
    <cellStyle name="Normal 23 2 2 3 3 2 2" xfId="20859" xr:uid="{00000000-0005-0000-0000-00007C510000}"/>
    <cellStyle name="Normal 23 2 2 3 3 3" xfId="20860" xr:uid="{00000000-0005-0000-0000-00007D510000}"/>
    <cellStyle name="Normal 23 2 2 3 4" xfId="20861" xr:uid="{00000000-0005-0000-0000-00007E510000}"/>
    <cellStyle name="Normal 23 2 2 3 4 2" xfId="20862" xr:uid="{00000000-0005-0000-0000-00007F510000}"/>
    <cellStyle name="Normal 23 2 2 3 4 2 2" xfId="20863" xr:uid="{00000000-0005-0000-0000-000080510000}"/>
    <cellStyle name="Normal 23 2 2 3 4 3" xfId="20864" xr:uid="{00000000-0005-0000-0000-000081510000}"/>
    <cellStyle name="Normal 23 2 2 3 5" xfId="20865" xr:uid="{00000000-0005-0000-0000-000082510000}"/>
    <cellStyle name="Normal 23 2 2 3 5 2" xfId="20866" xr:uid="{00000000-0005-0000-0000-000083510000}"/>
    <cellStyle name="Normal 23 2 2 3 6" xfId="20867" xr:uid="{00000000-0005-0000-0000-000084510000}"/>
    <cellStyle name="Normal 23 2 2 3 6 2" xfId="20868" xr:uid="{00000000-0005-0000-0000-000085510000}"/>
    <cellStyle name="Normal 23 2 2 3 7" xfId="20869" xr:uid="{00000000-0005-0000-0000-000086510000}"/>
    <cellStyle name="Normal 23 2 2 4" xfId="20870" xr:uid="{00000000-0005-0000-0000-000087510000}"/>
    <cellStyle name="Normal 23 2 2 4 2" xfId="20871" xr:uid="{00000000-0005-0000-0000-000088510000}"/>
    <cellStyle name="Normal 23 2 2 4 2 2" xfId="20872" xr:uid="{00000000-0005-0000-0000-000089510000}"/>
    <cellStyle name="Normal 23 2 2 4 3" xfId="20873" xr:uid="{00000000-0005-0000-0000-00008A510000}"/>
    <cellStyle name="Normal 23 2 2 5" xfId="20874" xr:uid="{00000000-0005-0000-0000-00008B510000}"/>
    <cellStyle name="Normal 23 2 2 5 2" xfId="20875" xr:uid="{00000000-0005-0000-0000-00008C510000}"/>
    <cellStyle name="Normal 23 2 2 5 2 2" xfId="20876" xr:uid="{00000000-0005-0000-0000-00008D510000}"/>
    <cellStyle name="Normal 23 2 2 5 3" xfId="20877" xr:uid="{00000000-0005-0000-0000-00008E510000}"/>
    <cellStyle name="Normal 23 2 2 6" xfId="20878" xr:uid="{00000000-0005-0000-0000-00008F510000}"/>
    <cellStyle name="Normal 23 2 2 6 2" xfId="20879" xr:uid="{00000000-0005-0000-0000-000090510000}"/>
    <cellStyle name="Normal 23 2 2 6 2 2" xfId="20880" xr:uid="{00000000-0005-0000-0000-000091510000}"/>
    <cellStyle name="Normal 23 2 2 6 3" xfId="20881" xr:uid="{00000000-0005-0000-0000-000092510000}"/>
    <cellStyle name="Normal 23 2 2 7" xfId="20882" xr:uid="{00000000-0005-0000-0000-000093510000}"/>
    <cellStyle name="Normal 23 2 2 7 2" xfId="20883" xr:uid="{00000000-0005-0000-0000-000094510000}"/>
    <cellStyle name="Normal 23 2 2 8" xfId="20884" xr:uid="{00000000-0005-0000-0000-000095510000}"/>
    <cellStyle name="Normal 23 2 2 8 2" xfId="20885" xr:uid="{00000000-0005-0000-0000-000096510000}"/>
    <cellStyle name="Normal 23 2 2 9" xfId="20886" xr:uid="{00000000-0005-0000-0000-000097510000}"/>
    <cellStyle name="Normal 23 2 3" xfId="20887" xr:uid="{00000000-0005-0000-0000-000098510000}"/>
    <cellStyle name="Normal 23 2 3 2" xfId="20888" xr:uid="{00000000-0005-0000-0000-000099510000}"/>
    <cellStyle name="Normal 23 2 3 2 2" xfId="20889" xr:uid="{00000000-0005-0000-0000-00009A510000}"/>
    <cellStyle name="Normal 23 2 3 2 2 2" xfId="20890" xr:uid="{00000000-0005-0000-0000-00009B510000}"/>
    <cellStyle name="Normal 23 2 3 2 2 2 2" xfId="20891" xr:uid="{00000000-0005-0000-0000-00009C510000}"/>
    <cellStyle name="Normal 23 2 3 2 2 3" xfId="20892" xr:uid="{00000000-0005-0000-0000-00009D510000}"/>
    <cellStyle name="Normal 23 2 3 2 3" xfId="20893" xr:uid="{00000000-0005-0000-0000-00009E510000}"/>
    <cellStyle name="Normal 23 2 3 2 3 2" xfId="20894" xr:uid="{00000000-0005-0000-0000-00009F510000}"/>
    <cellStyle name="Normal 23 2 3 2 3 2 2" xfId="20895" xr:uid="{00000000-0005-0000-0000-0000A0510000}"/>
    <cellStyle name="Normal 23 2 3 2 3 3" xfId="20896" xr:uid="{00000000-0005-0000-0000-0000A1510000}"/>
    <cellStyle name="Normal 23 2 3 2 4" xfId="20897" xr:uid="{00000000-0005-0000-0000-0000A2510000}"/>
    <cellStyle name="Normal 23 2 3 2 4 2" xfId="20898" xr:uid="{00000000-0005-0000-0000-0000A3510000}"/>
    <cellStyle name="Normal 23 2 3 2 4 2 2" xfId="20899" xr:uid="{00000000-0005-0000-0000-0000A4510000}"/>
    <cellStyle name="Normal 23 2 3 2 4 3" xfId="20900" xr:uid="{00000000-0005-0000-0000-0000A5510000}"/>
    <cellStyle name="Normal 23 2 3 2 5" xfId="20901" xr:uid="{00000000-0005-0000-0000-0000A6510000}"/>
    <cellStyle name="Normal 23 2 3 2 5 2" xfId="20902" xr:uid="{00000000-0005-0000-0000-0000A7510000}"/>
    <cellStyle name="Normal 23 2 3 2 6" xfId="20903" xr:uid="{00000000-0005-0000-0000-0000A8510000}"/>
    <cellStyle name="Normal 23 2 3 2 6 2" xfId="20904" xr:uid="{00000000-0005-0000-0000-0000A9510000}"/>
    <cellStyle name="Normal 23 2 3 2 7" xfId="20905" xr:uid="{00000000-0005-0000-0000-0000AA510000}"/>
    <cellStyle name="Normal 23 2 3 3" xfId="20906" xr:uid="{00000000-0005-0000-0000-0000AB510000}"/>
    <cellStyle name="Normal 23 2 3 3 2" xfId="20907" xr:uid="{00000000-0005-0000-0000-0000AC510000}"/>
    <cellStyle name="Normal 23 2 3 3 2 2" xfId="20908" xr:uid="{00000000-0005-0000-0000-0000AD510000}"/>
    <cellStyle name="Normal 23 2 3 3 3" xfId="20909" xr:uid="{00000000-0005-0000-0000-0000AE510000}"/>
    <cellStyle name="Normal 23 2 3 4" xfId="20910" xr:uid="{00000000-0005-0000-0000-0000AF510000}"/>
    <cellStyle name="Normal 23 2 3 4 2" xfId="20911" xr:uid="{00000000-0005-0000-0000-0000B0510000}"/>
    <cellStyle name="Normal 23 2 3 4 2 2" xfId="20912" xr:uid="{00000000-0005-0000-0000-0000B1510000}"/>
    <cellStyle name="Normal 23 2 3 4 3" xfId="20913" xr:uid="{00000000-0005-0000-0000-0000B2510000}"/>
    <cellStyle name="Normal 23 2 3 5" xfId="20914" xr:uid="{00000000-0005-0000-0000-0000B3510000}"/>
    <cellStyle name="Normal 23 2 3 5 2" xfId="20915" xr:uid="{00000000-0005-0000-0000-0000B4510000}"/>
    <cellStyle name="Normal 23 2 3 5 2 2" xfId="20916" xr:uid="{00000000-0005-0000-0000-0000B5510000}"/>
    <cellStyle name="Normal 23 2 3 5 3" xfId="20917" xr:uid="{00000000-0005-0000-0000-0000B6510000}"/>
    <cellStyle name="Normal 23 2 3 6" xfId="20918" xr:uid="{00000000-0005-0000-0000-0000B7510000}"/>
    <cellStyle name="Normal 23 2 3 6 2" xfId="20919" xr:uid="{00000000-0005-0000-0000-0000B8510000}"/>
    <cellStyle name="Normal 23 2 3 7" xfId="20920" xr:uid="{00000000-0005-0000-0000-0000B9510000}"/>
    <cellStyle name="Normal 23 2 3 7 2" xfId="20921" xr:uid="{00000000-0005-0000-0000-0000BA510000}"/>
    <cellStyle name="Normal 23 2 3 8" xfId="20922" xr:uid="{00000000-0005-0000-0000-0000BB510000}"/>
    <cellStyle name="Normal 23 2 4" xfId="20923" xr:uid="{00000000-0005-0000-0000-0000BC510000}"/>
    <cellStyle name="Normal 23 2 4 2" xfId="20924" xr:uid="{00000000-0005-0000-0000-0000BD510000}"/>
    <cellStyle name="Normal 23 2 4 2 2" xfId="20925" xr:uid="{00000000-0005-0000-0000-0000BE510000}"/>
    <cellStyle name="Normal 23 2 4 2 2 2" xfId="20926" xr:uid="{00000000-0005-0000-0000-0000BF510000}"/>
    <cellStyle name="Normal 23 2 4 2 3" xfId="20927" xr:uid="{00000000-0005-0000-0000-0000C0510000}"/>
    <cellStyle name="Normal 23 2 4 3" xfId="20928" xr:uid="{00000000-0005-0000-0000-0000C1510000}"/>
    <cellStyle name="Normal 23 2 4 3 2" xfId="20929" xr:uid="{00000000-0005-0000-0000-0000C2510000}"/>
    <cellStyle name="Normal 23 2 4 3 2 2" xfId="20930" xr:uid="{00000000-0005-0000-0000-0000C3510000}"/>
    <cellStyle name="Normal 23 2 4 3 3" xfId="20931" xr:uid="{00000000-0005-0000-0000-0000C4510000}"/>
    <cellStyle name="Normal 23 2 4 4" xfId="20932" xr:uid="{00000000-0005-0000-0000-0000C5510000}"/>
    <cellStyle name="Normal 23 2 4 4 2" xfId="20933" xr:uid="{00000000-0005-0000-0000-0000C6510000}"/>
    <cellStyle name="Normal 23 2 4 4 2 2" xfId="20934" xr:uid="{00000000-0005-0000-0000-0000C7510000}"/>
    <cellStyle name="Normal 23 2 4 4 3" xfId="20935" xr:uid="{00000000-0005-0000-0000-0000C8510000}"/>
    <cellStyle name="Normal 23 2 4 5" xfId="20936" xr:uid="{00000000-0005-0000-0000-0000C9510000}"/>
    <cellStyle name="Normal 23 2 4 5 2" xfId="20937" xr:uid="{00000000-0005-0000-0000-0000CA510000}"/>
    <cellStyle name="Normal 23 2 4 6" xfId="20938" xr:uid="{00000000-0005-0000-0000-0000CB510000}"/>
    <cellStyle name="Normal 23 2 4 6 2" xfId="20939" xr:uid="{00000000-0005-0000-0000-0000CC510000}"/>
    <cellStyle name="Normal 23 2 4 7" xfId="20940" xr:uid="{00000000-0005-0000-0000-0000CD510000}"/>
    <cellStyle name="Normal 23 2 5" xfId="20941" xr:uid="{00000000-0005-0000-0000-0000CE510000}"/>
    <cellStyle name="Normal 23 2 5 2" xfId="20942" xr:uid="{00000000-0005-0000-0000-0000CF510000}"/>
    <cellStyle name="Normal 23 2 5 2 2" xfId="20943" xr:uid="{00000000-0005-0000-0000-0000D0510000}"/>
    <cellStyle name="Normal 23 2 5 2 2 2" xfId="20944" xr:uid="{00000000-0005-0000-0000-0000D1510000}"/>
    <cellStyle name="Normal 23 2 5 2 3" xfId="20945" xr:uid="{00000000-0005-0000-0000-0000D2510000}"/>
    <cellStyle name="Normal 23 2 5 3" xfId="20946" xr:uid="{00000000-0005-0000-0000-0000D3510000}"/>
    <cellStyle name="Normal 23 2 5 3 2" xfId="20947" xr:uid="{00000000-0005-0000-0000-0000D4510000}"/>
    <cellStyle name="Normal 23 2 5 3 2 2" xfId="20948" xr:uid="{00000000-0005-0000-0000-0000D5510000}"/>
    <cellStyle name="Normal 23 2 5 3 3" xfId="20949" xr:uid="{00000000-0005-0000-0000-0000D6510000}"/>
    <cellStyle name="Normal 23 2 5 4" xfId="20950" xr:uid="{00000000-0005-0000-0000-0000D7510000}"/>
    <cellStyle name="Normal 23 2 5 4 2" xfId="20951" xr:uid="{00000000-0005-0000-0000-0000D8510000}"/>
    <cellStyle name="Normal 23 2 5 4 2 2" xfId="20952" xr:uid="{00000000-0005-0000-0000-0000D9510000}"/>
    <cellStyle name="Normal 23 2 5 4 3" xfId="20953" xr:uid="{00000000-0005-0000-0000-0000DA510000}"/>
    <cellStyle name="Normal 23 2 5 5" xfId="20954" xr:uid="{00000000-0005-0000-0000-0000DB510000}"/>
    <cellStyle name="Normal 23 2 5 5 2" xfId="20955" xr:uid="{00000000-0005-0000-0000-0000DC510000}"/>
    <cellStyle name="Normal 23 2 5 6" xfId="20956" xr:uid="{00000000-0005-0000-0000-0000DD510000}"/>
    <cellStyle name="Normal 23 2 5 6 2" xfId="20957" xr:uid="{00000000-0005-0000-0000-0000DE510000}"/>
    <cellStyle name="Normal 23 2 5 7" xfId="20958" xr:uid="{00000000-0005-0000-0000-0000DF510000}"/>
    <cellStyle name="Normal 23 2 6" xfId="20959" xr:uid="{00000000-0005-0000-0000-0000E0510000}"/>
    <cellStyle name="Normal 23 2 6 2" xfId="20960" xr:uid="{00000000-0005-0000-0000-0000E1510000}"/>
    <cellStyle name="Normal 23 2 6 2 2" xfId="20961" xr:uid="{00000000-0005-0000-0000-0000E2510000}"/>
    <cellStyle name="Normal 23 2 6 3" xfId="20962" xr:uid="{00000000-0005-0000-0000-0000E3510000}"/>
    <cellStyle name="Normal 23 2 7" xfId="20963" xr:uid="{00000000-0005-0000-0000-0000E4510000}"/>
    <cellStyle name="Normal 23 2 7 2" xfId="20964" xr:uid="{00000000-0005-0000-0000-0000E5510000}"/>
    <cellStyle name="Normal 23 2 7 2 2" xfId="20965" xr:uid="{00000000-0005-0000-0000-0000E6510000}"/>
    <cellStyle name="Normal 23 2 7 3" xfId="20966" xr:uid="{00000000-0005-0000-0000-0000E7510000}"/>
    <cellStyle name="Normal 23 2 8" xfId="20967" xr:uid="{00000000-0005-0000-0000-0000E8510000}"/>
    <cellStyle name="Normal 23 2 8 2" xfId="20968" xr:uid="{00000000-0005-0000-0000-0000E9510000}"/>
    <cellStyle name="Normal 23 2 8 2 2" xfId="20969" xr:uid="{00000000-0005-0000-0000-0000EA510000}"/>
    <cellStyle name="Normal 23 2 8 3" xfId="20970" xr:uid="{00000000-0005-0000-0000-0000EB510000}"/>
    <cellStyle name="Normal 23 2 9" xfId="20971" xr:uid="{00000000-0005-0000-0000-0000EC510000}"/>
    <cellStyle name="Normal 23 2 9 2" xfId="20972" xr:uid="{00000000-0005-0000-0000-0000ED510000}"/>
    <cellStyle name="Normal 23 3" xfId="20973" xr:uid="{00000000-0005-0000-0000-0000EE510000}"/>
    <cellStyle name="Normal 23 3 10" xfId="20974" xr:uid="{00000000-0005-0000-0000-0000EF510000}"/>
    <cellStyle name="Normal 23 3 10 2" xfId="20975" xr:uid="{00000000-0005-0000-0000-0000F0510000}"/>
    <cellStyle name="Normal 23 3 11" xfId="20976" xr:uid="{00000000-0005-0000-0000-0000F1510000}"/>
    <cellStyle name="Normal 23 3 2" xfId="20977" xr:uid="{00000000-0005-0000-0000-0000F2510000}"/>
    <cellStyle name="Normal 23 3 2 2" xfId="20978" xr:uid="{00000000-0005-0000-0000-0000F3510000}"/>
    <cellStyle name="Normal 23 3 2 2 2" xfId="20979" xr:uid="{00000000-0005-0000-0000-0000F4510000}"/>
    <cellStyle name="Normal 23 3 2 2 2 2" xfId="20980" xr:uid="{00000000-0005-0000-0000-0000F5510000}"/>
    <cellStyle name="Normal 23 3 2 2 2 2 2" xfId="20981" xr:uid="{00000000-0005-0000-0000-0000F6510000}"/>
    <cellStyle name="Normal 23 3 2 2 2 3" xfId="20982" xr:uid="{00000000-0005-0000-0000-0000F7510000}"/>
    <cellStyle name="Normal 23 3 2 2 3" xfId="20983" xr:uid="{00000000-0005-0000-0000-0000F8510000}"/>
    <cellStyle name="Normal 23 3 2 2 3 2" xfId="20984" xr:uid="{00000000-0005-0000-0000-0000F9510000}"/>
    <cellStyle name="Normal 23 3 2 2 3 2 2" xfId="20985" xr:uid="{00000000-0005-0000-0000-0000FA510000}"/>
    <cellStyle name="Normal 23 3 2 2 3 3" xfId="20986" xr:uid="{00000000-0005-0000-0000-0000FB510000}"/>
    <cellStyle name="Normal 23 3 2 2 4" xfId="20987" xr:uid="{00000000-0005-0000-0000-0000FC510000}"/>
    <cellStyle name="Normal 23 3 2 2 4 2" xfId="20988" xr:uid="{00000000-0005-0000-0000-0000FD510000}"/>
    <cellStyle name="Normal 23 3 2 2 4 2 2" xfId="20989" xr:uid="{00000000-0005-0000-0000-0000FE510000}"/>
    <cellStyle name="Normal 23 3 2 2 4 3" xfId="20990" xr:uid="{00000000-0005-0000-0000-0000FF510000}"/>
    <cellStyle name="Normal 23 3 2 2 5" xfId="20991" xr:uid="{00000000-0005-0000-0000-000000520000}"/>
    <cellStyle name="Normal 23 3 2 2 5 2" xfId="20992" xr:uid="{00000000-0005-0000-0000-000001520000}"/>
    <cellStyle name="Normal 23 3 2 2 6" xfId="20993" xr:uid="{00000000-0005-0000-0000-000002520000}"/>
    <cellStyle name="Normal 23 3 2 2 6 2" xfId="20994" xr:uid="{00000000-0005-0000-0000-000003520000}"/>
    <cellStyle name="Normal 23 3 2 2 7" xfId="20995" xr:uid="{00000000-0005-0000-0000-000004520000}"/>
    <cellStyle name="Normal 23 3 2 3" xfId="20996" xr:uid="{00000000-0005-0000-0000-000005520000}"/>
    <cellStyle name="Normal 23 3 2 3 2" xfId="20997" xr:uid="{00000000-0005-0000-0000-000006520000}"/>
    <cellStyle name="Normal 23 3 2 3 2 2" xfId="20998" xr:uid="{00000000-0005-0000-0000-000007520000}"/>
    <cellStyle name="Normal 23 3 2 3 2 2 2" xfId="20999" xr:uid="{00000000-0005-0000-0000-000008520000}"/>
    <cellStyle name="Normal 23 3 2 3 2 3" xfId="21000" xr:uid="{00000000-0005-0000-0000-000009520000}"/>
    <cellStyle name="Normal 23 3 2 3 3" xfId="21001" xr:uid="{00000000-0005-0000-0000-00000A520000}"/>
    <cellStyle name="Normal 23 3 2 3 3 2" xfId="21002" xr:uid="{00000000-0005-0000-0000-00000B520000}"/>
    <cellStyle name="Normal 23 3 2 3 3 2 2" xfId="21003" xr:uid="{00000000-0005-0000-0000-00000C520000}"/>
    <cellStyle name="Normal 23 3 2 3 3 3" xfId="21004" xr:uid="{00000000-0005-0000-0000-00000D520000}"/>
    <cellStyle name="Normal 23 3 2 3 4" xfId="21005" xr:uid="{00000000-0005-0000-0000-00000E520000}"/>
    <cellStyle name="Normal 23 3 2 3 4 2" xfId="21006" xr:uid="{00000000-0005-0000-0000-00000F520000}"/>
    <cellStyle name="Normal 23 3 2 3 4 2 2" xfId="21007" xr:uid="{00000000-0005-0000-0000-000010520000}"/>
    <cellStyle name="Normal 23 3 2 3 4 3" xfId="21008" xr:uid="{00000000-0005-0000-0000-000011520000}"/>
    <cellStyle name="Normal 23 3 2 3 5" xfId="21009" xr:uid="{00000000-0005-0000-0000-000012520000}"/>
    <cellStyle name="Normal 23 3 2 3 5 2" xfId="21010" xr:uid="{00000000-0005-0000-0000-000013520000}"/>
    <cellStyle name="Normal 23 3 2 3 6" xfId="21011" xr:uid="{00000000-0005-0000-0000-000014520000}"/>
    <cellStyle name="Normal 23 3 2 3 6 2" xfId="21012" xr:uid="{00000000-0005-0000-0000-000015520000}"/>
    <cellStyle name="Normal 23 3 2 3 7" xfId="21013" xr:uid="{00000000-0005-0000-0000-000016520000}"/>
    <cellStyle name="Normal 23 3 2 4" xfId="21014" xr:uid="{00000000-0005-0000-0000-000017520000}"/>
    <cellStyle name="Normal 23 3 2 4 2" xfId="21015" xr:uid="{00000000-0005-0000-0000-000018520000}"/>
    <cellStyle name="Normal 23 3 2 4 2 2" xfId="21016" xr:uid="{00000000-0005-0000-0000-000019520000}"/>
    <cellStyle name="Normal 23 3 2 4 3" xfId="21017" xr:uid="{00000000-0005-0000-0000-00001A520000}"/>
    <cellStyle name="Normal 23 3 2 5" xfId="21018" xr:uid="{00000000-0005-0000-0000-00001B520000}"/>
    <cellStyle name="Normal 23 3 2 5 2" xfId="21019" xr:uid="{00000000-0005-0000-0000-00001C520000}"/>
    <cellStyle name="Normal 23 3 2 5 2 2" xfId="21020" xr:uid="{00000000-0005-0000-0000-00001D520000}"/>
    <cellStyle name="Normal 23 3 2 5 3" xfId="21021" xr:uid="{00000000-0005-0000-0000-00001E520000}"/>
    <cellStyle name="Normal 23 3 2 6" xfId="21022" xr:uid="{00000000-0005-0000-0000-00001F520000}"/>
    <cellStyle name="Normal 23 3 2 6 2" xfId="21023" xr:uid="{00000000-0005-0000-0000-000020520000}"/>
    <cellStyle name="Normal 23 3 2 6 2 2" xfId="21024" xr:uid="{00000000-0005-0000-0000-000021520000}"/>
    <cellStyle name="Normal 23 3 2 6 3" xfId="21025" xr:uid="{00000000-0005-0000-0000-000022520000}"/>
    <cellStyle name="Normal 23 3 2 7" xfId="21026" xr:uid="{00000000-0005-0000-0000-000023520000}"/>
    <cellStyle name="Normal 23 3 2 7 2" xfId="21027" xr:uid="{00000000-0005-0000-0000-000024520000}"/>
    <cellStyle name="Normal 23 3 2 8" xfId="21028" xr:uid="{00000000-0005-0000-0000-000025520000}"/>
    <cellStyle name="Normal 23 3 2 8 2" xfId="21029" xr:uid="{00000000-0005-0000-0000-000026520000}"/>
    <cellStyle name="Normal 23 3 2 9" xfId="21030" xr:uid="{00000000-0005-0000-0000-000027520000}"/>
    <cellStyle name="Normal 23 3 3" xfId="21031" xr:uid="{00000000-0005-0000-0000-000028520000}"/>
    <cellStyle name="Normal 23 3 3 2" xfId="21032" xr:uid="{00000000-0005-0000-0000-000029520000}"/>
    <cellStyle name="Normal 23 3 3 2 2" xfId="21033" xr:uid="{00000000-0005-0000-0000-00002A520000}"/>
    <cellStyle name="Normal 23 3 3 2 2 2" xfId="21034" xr:uid="{00000000-0005-0000-0000-00002B520000}"/>
    <cellStyle name="Normal 23 3 3 2 2 2 2" xfId="21035" xr:uid="{00000000-0005-0000-0000-00002C520000}"/>
    <cellStyle name="Normal 23 3 3 2 2 3" xfId="21036" xr:uid="{00000000-0005-0000-0000-00002D520000}"/>
    <cellStyle name="Normal 23 3 3 2 3" xfId="21037" xr:uid="{00000000-0005-0000-0000-00002E520000}"/>
    <cellStyle name="Normal 23 3 3 2 3 2" xfId="21038" xr:uid="{00000000-0005-0000-0000-00002F520000}"/>
    <cellStyle name="Normal 23 3 3 2 3 2 2" xfId="21039" xr:uid="{00000000-0005-0000-0000-000030520000}"/>
    <cellStyle name="Normal 23 3 3 2 3 3" xfId="21040" xr:uid="{00000000-0005-0000-0000-000031520000}"/>
    <cellStyle name="Normal 23 3 3 2 4" xfId="21041" xr:uid="{00000000-0005-0000-0000-000032520000}"/>
    <cellStyle name="Normal 23 3 3 2 4 2" xfId="21042" xr:uid="{00000000-0005-0000-0000-000033520000}"/>
    <cellStyle name="Normal 23 3 3 2 4 2 2" xfId="21043" xr:uid="{00000000-0005-0000-0000-000034520000}"/>
    <cellStyle name="Normal 23 3 3 2 4 3" xfId="21044" xr:uid="{00000000-0005-0000-0000-000035520000}"/>
    <cellStyle name="Normal 23 3 3 2 5" xfId="21045" xr:uid="{00000000-0005-0000-0000-000036520000}"/>
    <cellStyle name="Normal 23 3 3 2 5 2" xfId="21046" xr:uid="{00000000-0005-0000-0000-000037520000}"/>
    <cellStyle name="Normal 23 3 3 2 6" xfId="21047" xr:uid="{00000000-0005-0000-0000-000038520000}"/>
    <cellStyle name="Normal 23 3 3 2 6 2" xfId="21048" xr:uid="{00000000-0005-0000-0000-000039520000}"/>
    <cellStyle name="Normal 23 3 3 2 7" xfId="21049" xr:uid="{00000000-0005-0000-0000-00003A520000}"/>
    <cellStyle name="Normal 23 3 3 3" xfId="21050" xr:uid="{00000000-0005-0000-0000-00003B520000}"/>
    <cellStyle name="Normal 23 3 3 3 2" xfId="21051" xr:uid="{00000000-0005-0000-0000-00003C520000}"/>
    <cellStyle name="Normal 23 3 3 3 2 2" xfId="21052" xr:uid="{00000000-0005-0000-0000-00003D520000}"/>
    <cellStyle name="Normal 23 3 3 3 3" xfId="21053" xr:uid="{00000000-0005-0000-0000-00003E520000}"/>
    <cellStyle name="Normal 23 3 3 4" xfId="21054" xr:uid="{00000000-0005-0000-0000-00003F520000}"/>
    <cellStyle name="Normal 23 3 3 4 2" xfId="21055" xr:uid="{00000000-0005-0000-0000-000040520000}"/>
    <cellStyle name="Normal 23 3 3 4 2 2" xfId="21056" xr:uid="{00000000-0005-0000-0000-000041520000}"/>
    <cellStyle name="Normal 23 3 3 4 3" xfId="21057" xr:uid="{00000000-0005-0000-0000-000042520000}"/>
    <cellStyle name="Normal 23 3 3 5" xfId="21058" xr:uid="{00000000-0005-0000-0000-000043520000}"/>
    <cellStyle name="Normal 23 3 3 5 2" xfId="21059" xr:uid="{00000000-0005-0000-0000-000044520000}"/>
    <cellStyle name="Normal 23 3 3 5 2 2" xfId="21060" xr:uid="{00000000-0005-0000-0000-000045520000}"/>
    <cellStyle name="Normal 23 3 3 5 3" xfId="21061" xr:uid="{00000000-0005-0000-0000-000046520000}"/>
    <cellStyle name="Normal 23 3 3 6" xfId="21062" xr:uid="{00000000-0005-0000-0000-000047520000}"/>
    <cellStyle name="Normal 23 3 3 6 2" xfId="21063" xr:uid="{00000000-0005-0000-0000-000048520000}"/>
    <cellStyle name="Normal 23 3 3 7" xfId="21064" xr:uid="{00000000-0005-0000-0000-000049520000}"/>
    <cellStyle name="Normal 23 3 3 7 2" xfId="21065" xr:uid="{00000000-0005-0000-0000-00004A520000}"/>
    <cellStyle name="Normal 23 3 3 8" xfId="21066" xr:uid="{00000000-0005-0000-0000-00004B520000}"/>
    <cellStyle name="Normal 23 3 4" xfId="21067" xr:uid="{00000000-0005-0000-0000-00004C520000}"/>
    <cellStyle name="Normal 23 3 4 2" xfId="21068" xr:uid="{00000000-0005-0000-0000-00004D520000}"/>
    <cellStyle name="Normal 23 3 4 2 2" xfId="21069" xr:uid="{00000000-0005-0000-0000-00004E520000}"/>
    <cellStyle name="Normal 23 3 4 2 2 2" xfId="21070" xr:uid="{00000000-0005-0000-0000-00004F520000}"/>
    <cellStyle name="Normal 23 3 4 2 3" xfId="21071" xr:uid="{00000000-0005-0000-0000-000050520000}"/>
    <cellStyle name="Normal 23 3 4 3" xfId="21072" xr:uid="{00000000-0005-0000-0000-000051520000}"/>
    <cellStyle name="Normal 23 3 4 3 2" xfId="21073" xr:uid="{00000000-0005-0000-0000-000052520000}"/>
    <cellStyle name="Normal 23 3 4 3 2 2" xfId="21074" xr:uid="{00000000-0005-0000-0000-000053520000}"/>
    <cellStyle name="Normal 23 3 4 3 3" xfId="21075" xr:uid="{00000000-0005-0000-0000-000054520000}"/>
    <cellStyle name="Normal 23 3 4 4" xfId="21076" xr:uid="{00000000-0005-0000-0000-000055520000}"/>
    <cellStyle name="Normal 23 3 4 4 2" xfId="21077" xr:uid="{00000000-0005-0000-0000-000056520000}"/>
    <cellStyle name="Normal 23 3 4 4 2 2" xfId="21078" xr:uid="{00000000-0005-0000-0000-000057520000}"/>
    <cellStyle name="Normal 23 3 4 4 3" xfId="21079" xr:uid="{00000000-0005-0000-0000-000058520000}"/>
    <cellStyle name="Normal 23 3 4 5" xfId="21080" xr:uid="{00000000-0005-0000-0000-000059520000}"/>
    <cellStyle name="Normal 23 3 4 5 2" xfId="21081" xr:uid="{00000000-0005-0000-0000-00005A520000}"/>
    <cellStyle name="Normal 23 3 4 6" xfId="21082" xr:uid="{00000000-0005-0000-0000-00005B520000}"/>
    <cellStyle name="Normal 23 3 4 6 2" xfId="21083" xr:uid="{00000000-0005-0000-0000-00005C520000}"/>
    <cellStyle name="Normal 23 3 4 7" xfId="21084" xr:uid="{00000000-0005-0000-0000-00005D520000}"/>
    <cellStyle name="Normal 23 3 5" xfId="21085" xr:uid="{00000000-0005-0000-0000-00005E520000}"/>
    <cellStyle name="Normal 23 3 5 2" xfId="21086" xr:uid="{00000000-0005-0000-0000-00005F520000}"/>
    <cellStyle name="Normal 23 3 5 2 2" xfId="21087" xr:uid="{00000000-0005-0000-0000-000060520000}"/>
    <cellStyle name="Normal 23 3 5 2 2 2" xfId="21088" xr:uid="{00000000-0005-0000-0000-000061520000}"/>
    <cellStyle name="Normal 23 3 5 2 3" xfId="21089" xr:uid="{00000000-0005-0000-0000-000062520000}"/>
    <cellStyle name="Normal 23 3 5 3" xfId="21090" xr:uid="{00000000-0005-0000-0000-000063520000}"/>
    <cellStyle name="Normal 23 3 5 3 2" xfId="21091" xr:uid="{00000000-0005-0000-0000-000064520000}"/>
    <cellStyle name="Normal 23 3 5 3 2 2" xfId="21092" xr:uid="{00000000-0005-0000-0000-000065520000}"/>
    <cellStyle name="Normal 23 3 5 3 3" xfId="21093" xr:uid="{00000000-0005-0000-0000-000066520000}"/>
    <cellStyle name="Normal 23 3 5 4" xfId="21094" xr:uid="{00000000-0005-0000-0000-000067520000}"/>
    <cellStyle name="Normal 23 3 5 4 2" xfId="21095" xr:uid="{00000000-0005-0000-0000-000068520000}"/>
    <cellStyle name="Normal 23 3 5 4 2 2" xfId="21096" xr:uid="{00000000-0005-0000-0000-000069520000}"/>
    <cellStyle name="Normal 23 3 5 4 3" xfId="21097" xr:uid="{00000000-0005-0000-0000-00006A520000}"/>
    <cellStyle name="Normal 23 3 5 5" xfId="21098" xr:uid="{00000000-0005-0000-0000-00006B520000}"/>
    <cellStyle name="Normal 23 3 5 5 2" xfId="21099" xr:uid="{00000000-0005-0000-0000-00006C520000}"/>
    <cellStyle name="Normal 23 3 5 6" xfId="21100" xr:uid="{00000000-0005-0000-0000-00006D520000}"/>
    <cellStyle name="Normal 23 3 5 6 2" xfId="21101" xr:uid="{00000000-0005-0000-0000-00006E520000}"/>
    <cellStyle name="Normal 23 3 5 7" xfId="21102" xr:uid="{00000000-0005-0000-0000-00006F520000}"/>
    <cellStyle name="Normal 23 3 6" xfId="21103" xr:uid="{00000000-0005-0000-0000-000070520000}"/>
    <cellStyle name="Normal 23 3 6 2" xfId="21104" xr:uid="{00000000-0005-0000-0000-000071520000}"/>
    <cellStyle name="Normal 23 3 6 2 2" xfId="21105" xr:uid="{00000000-0005-0000-0000-000072520000}"/>
    <cellStyle name="Normal 23 3 6 3" xfId="21106" xr:uid="{00000000-0005-0000-0000-000073520000}"/>
    <cellStyle name="Normal 23 3 7" xfId="21107" xr:uid="{00000000-0005-0000-0000-000074520000}"/>
    <cellStyle name="Normal 23 3 7 2" xfId="21108" xr:uid="{00000000-0005-0000-0000-000075520000}"/>
    <cellStyle name="Normal 23 3 7 2 2" xfId="21109" xr:uid="{00000000-0005-0000-0000-000076520000}"/>
    <cellStyle name="Normal 23 3 7 3" xfId="21110" xr:uid="{00000000-0005-0000-0000-000077520000}"/>
    <cellStyle name="Normal 23 3 8" xfId="21111" xr:uid="{00000000-0005-0000-0000-000078520000}"/>
    <cellStyle name="Normal 23 3 8 2" xfId="21112" xr:uid="{00000000-0005-0000-0000-000079520000}"/>
    <cellStyle name="Normal 23 3 8 2 2" xfId="21113" xr:uid="{00000000-0005-0000-0000-00007A520000}"/>
    <cellStyle name="Normal 23 3 8 3" xfId="21114" xr:uid="{00000000-0005-0000-0000-00007B520000}"/>
    <cellStyle name="Normal 23 3 9" xfId="21115" xr:uid="{00000000-0005-0000-0000-00007C520000}"/>
    <cellStyle name="Normal 23 3 9 2" xfId="21116" xr:uid="{00000000-0005-0000-0000-00007D520000}"/>
    <cellStyle name="Normal 23 4" xfId="21117" xr:uid="{00000000-0005-0000-0000-00007E520000}"/>
    <cellStyle name="Normal 23 4 2" xfId="21118" xr:uid="{00000000-0005-0000-0000-00007F520000}"/>
    <cellStyle name="Normal 23 4 2 2" xfId="21119" xr:uid="{00000000-0005-0000-0000-000080520000}"/>
    <cellStyle name="Normal 23 4 2 2 2" xfId="21120" xr:uid="{00000000-0005-0000-0000-000081520000}"/>
    <cellStyle name="Normal 23 4 2 2 2 2" xfId="21121" xr:uid="{00000000-0005-0000-0000-000082520000}"/>
    <cellStyle name="Normal 23 4 2 2 3" xfId="21122" xr:uid="{00000000-0005-0000-0000-000083520000}"/>
    <cellStyle name="Normal 23 4 2 3" xfId="21123" xr:uid="{00000000-0005-0000-0000-000084520000}"/>
    <cellStyle name="Normal 23 4 2 3 2" xfId="21124" xr:uid="{00000000-0005-0000-0000-000085520000}"/>
    <cellStyle name="Normal 23 4 2 3 2 2" xfId="21125" xr:uid="{00000000-0005-0000-0000-000086520000}"/>
    <cellStyle name="Normal 23 4 2 3 3" xfId="21126" xr:uid="{00000000-0005-0000-0000-000087520000}"/>
    <cellStyle name="Normal 23 4 2 4" xfId="21127" xr:uid="{00000000-0005-0000-0000-000088520000}"/>
    <cellStyle name="Normal 23 4 2 4 2" xfId="21128" xr:uid="{00000000-0005-0000-0000-000089520000}"/>
    <cellStyle name="Normal 23 4 2 4 2 2" xfId="21129" xr:uid="{00000000-0005-0000-0000-00008A520000}"/>
    <cellStyle name="Normal 23 4 2 4 3" xfId="21130" xr:uid="{00000000-0005-0000-0000-00008B520000}"/>
    <cellStyle name="Normal 23 4 2 5" xfId="21131" xr:uid="{00000000-0005-0000-0000-00008C520000}"/>
    <cellStyle name="Normal 23 4 2 5 2" xfId="21132" xr:uid="{00000000-0005-0000-0000-00008D520000}"/>
    <cellStyle name="Normal 23 4 2 6" xfId="21133" xr:uid="{00000000-0005-0000-0000-00008E520000}"/>
    <cellStyle name="Normal 23 4 2 6 2" xfId="21134" xr:uid="{00000000-0005-0000-0000-00008F520000}"/>
    <cellStyle name="Normal 23 4 2 7" xfId="21135" xr:uid="{00000000-0005-0000-0000-000090520000}"/>
    <cellStyle name="Normal 23 4 3" xfId="21136" xr:uid="{00000000-0005-0000-0000-000091520000}"/>
    <cellStyle name="Normal 23 4 3 2" xfId="21137" xr:uid="{00000000-0005-0000-0000-000092520000}"/>
    <cellStyle name="Normal 23 4 3 2 2" xfId="21138" xr:uid="{00000000-0005-0000-0000-000093520000}"/>
    <cellStyle name="Normal 23 4 3 2 2 2" xfId="21139" xr:uid="{00000000-0005-0000-0000-000094520000}"/>
    <cellStyle name="Normal 23 4 3 2 3" xfId="21140" xr:uid="{00000000-0005-0000-0000-000095520000}"/>
    <cellStyle name="Normal 23 4 3 3" xfId="21141" xr:uid="{00000000-0005-0000-0000-000096520000}"/>
    <cellStyle name="Normal 23 4 3 3 2" xfId="21142" xr:uid="{00000000-0005-0000-0000-000097520000}"/>
    <cellStyle name="Normal 23 4 3 3 2 2" xfId="21143" xr:uid="{00000000-0005-0000-0000-000098520000}"/>
    <cellStyle name="Normal 23 4 3 3 3" xfId="21144" xr:uid="{00000000-0005-0000-0000-000099520000}"/>
    <cellStyle name="Normal 23 4 3 4" xfId="21145" xr:uid="{00000000-0005-0000-0000-00009A520000}"/>
    <cellStyle name="Normal 23 4 3 4 2" xfId="21146" xr:uid="{00000000-0005-0000-0000-00009B520000}"/>
    <cellStyle name="Normal 23 4 3 4 2 2" xfId="21147" xr:uid="{00000000-0005-0000-0000-00009C520000}"/>
    <cellStyle name="Normal 23 4 3 4 3" xfId="21148" xr:uid="{00000000-0005-0000-0000-00009D520000}"/>
    <cellStyle name="Normal 23 4 3 5" xfId="21149" xr:uid="{00000000-0005-0000-0000-00009E520000}"/>
    <cellStyle name="Normal 23 4 3 5 2" xfId="21150" xr:uid="{00000000-0005-0000-0000-00009F520000}"/>
    <cellStyle name="Normal 23 4 3 6" xfId="21151" xr:uid="{00000000-0005-0000-0000-0000A0520000}"/>
    <cellStyle name="Normal 23 4 3 6 2" xfId="21152" xr:uid="{00000000-0005-0000-0000-0000A1520000}"/>
    <cellStyle name="Normal 23 4 3 7" xfId="21153" xr:uid="{00000000-0005-0000-0000-0000A2520000}"/>
    <cellStyle name="Normal 23 4 4" xfId="21154" xr:uid="{00000000-0005-0000-0000-0000A3520000}"/>
    <cellStyle name="Normal 23 4 4 2" xfId="21155" xr:uid="{00000000-0005-0000-0000-0000A4520000}"/>
    <cellStyle name="Normal 23 4 4 2 2" xfId="21156" xr:uid="{00000000-0005-0000-0000-0000A5520000}"/>
    <cellStyle name="Normal 23 4 4 3" xfId="21157" xr:uid="{00000000-0005-0000-0000-0000A6520000}"/>
    <cellStyle name="Normal 23 4 5" xfId="21158" xr:uid="{00000000-0005-0000-0000-0000A7520000}"/>
    <cellStyle name="Normal 23 4 5 2" xfId="21159" xr:uid="{00000000-0005-0000-0000-0000A8520000}"/>
    <cellStyle name="Normal 23 4 5 2 2" xfId="21160" xr:uid="{00000000-0005-0000-0000-0000A9520000}"/>
    <cellStyle name="Normal 23 4 5 3" xfId="21161" xr:uid="{00000000-0005-0000-0000-0000AA520000}"/>
    <cellStyle name="Normal 23 4 6" xfId="21162" xr:uid="{00000000-0005-0000-0000-0000AB520000}"/>
    <cellStyle name="Normal 23 4 6 2" xfId="21163" xr:uid="{00000000-0005-0000-0000-0000AC520000}"/>
    <cellStyle name="Normal 23 4 6 2 2" xfId="21164" xr:uid="{00000000-0005-0000-0000-0000AD520000}"/>
    <cellStyle name="Normal 23 4 6 3" xfId="21165" xr:uid="{00000000-0005-0000-0000-0000AE520000}"/>
    <cellStyle name="Normal 23 4 7" xfId="21166" xr:uid="{00000000-0005-0000-0000-0000AF520000}"/>
    <cellStyle name="Normal 23 4 7 2" xfId="21167" xr:uid="{00000000-0005-0000-0000-0000B0520000}"/>
    <cellStyle name="Normal 23 4 8" xfId="21168" xr:uid="{00000000-0005-0000-0000-0000B1520000}"/>
    <cellStyle name="Normal 23 4 8 2" xfId="21169" xr:uid="{00000000-0005-0000-0000-0000B2520000}"/>
    <cellStyle name="Normal 23 4 9" xfId="21170" xr:uid="{00000000-0005-0000-0000-0000B3520000}"/>
    <cellStyle name="Normal 23 5" xfId="21171" xr:uid="{00000000-0005-0000-0000-0000B4520000}"/>
    <cellStyle name="Normal 23 5 2" xfId="21172" xr:uid="{00000000-0005-0000-0000-0000B5520000}"/>
    <cellStyle name="Normal 23 5 2 2" xfId="21173" xr:uid="{00000000-0005-0000-0000-0000B6520000}"/>
    <cellStyle name="Normal 23 5 2 2 2" xfId="21174" xr:uid="{00000000-0005-0000-0000-0000B7520000}"/>
    <cellStyle name="Normal 23 5 2 2 2 2" xfId="21175" xr:uid="{00000000-0005-0000-0000-0000B8520000}"/>
    <cellStyle name="Normal 23 5 2 2 3" xfId="21176" xr:uid="{00000000-0005-0000-0000-0000B9520000}"/>
    <cellStyle name="Normal 23 5 2 3" xfId="21177" xr:uid="{00000000-0005-0000-0000-0000BA520000}"/>
    <cellStyle name="Normal 23 5 2 3 2" xfId="21178" xr:uid="{00000000-0005-0000-0000-0000BB520000}"/>
    <cellStyle name="Normal 23 5 2 3 2 2" xfId="21179" xr:uid="{00000000-0005-0000-0000-0000BC520000}"/>
    <cellStyle name="Normal 23 5 2 3 3" xfId="21180" xr:uid="{00000000-0005-0000-0000-0000BD520000}"/>
    <cellStyle name="Normal 23 5 2 4" xfId="21181" xr:uid="{00000000-0005-0000-0000-0000BE520000}"/>
    <cellStyle name="Normal 23 5 2 4 2" xfId="21182" xr:uid="{00000000-0005-0000-0000-0000BF520000}"/>
    <cellStyle name="Normal 23 5 2 4 2 2" xfId="21183" xr:uid="{00000000-0005-0000-0000-0000C0520000}"/>
    <cellStyle name="Normal 23 5 2 4 3" xfId="21184" xr:uid="{00000000-0005-0000-0000-0000C1520000}"/>
    <cellStyle name="Normal 23 5 2 5" xfId="21185" xr:uid="{00000000-0005-0000-0000-0000C2520000}"/>
    <cellStyle name="Normal 23 5 2 5 2" xfId="21186" xr:uid="{00000000-0005-0000-0000-0000C3520000}"/>
    <cellStyle name="Normal 23 5 2 6" xfId="21187" xr:uid="{00000000-0005-0000-0000-0000C4520000}"/>
    <cellStyle name="Normal 23 5 2 6 2" xfId="21188" xr:uid="{00000000-0005-0000-0000-0000C5520000}"/>
    <cellStyle name="Normal 23 5 2 7" xfId="21189" xr:uid="{00000000-0005-0000-0000-0000C6520000}"/>
    <cellStyle name="Normal 23 5 3" xfId="21190" xr:uid="{00000000-0005-0000-0000-0000C7520000}"/>
    <cellStyle name="Normal 23 5 3 2" xfId="21191" xr:uid="{00000000-0005-0000-0000-0000C8520000}"/>
    <cellStyle name="Normal 23 5 3 2 2" xfId="21192" xr:uid="{00000000-0005-0000-0000-0000C9520000}"/>
    <cellStyle name="Normal 23 5 3 3" xfId="21193" xr:uid="{00000000-0005-0000-0000-0000CA520000}"/>
    <cellStyle name="Normal 23 5 4" xfId="21194" xr:uid="{00000000-0005-0000-0000-0000CB520000}"/>
    <cellStyle name="Normal 23 5 4 2" xfId="21195" xr:uid="{00000000-0005-0000-0000-0000CC520000}"/>
    <cellStyle name="Normal 23 5 4 2 2" xfId="21196" xr:uid="{00000000-0005-0000-0000-0000CD520000}"/>
    <cellStyle name="Normal 23 5 4 3" xfId="21197" xr:uid="{00000000-0005-0000-0000-0000CE520000}"/>
    <cellStyle name="Normal 23 5 5" xfId="21198" xr:uid="{00000000-0005-0000-0000-0000CF520000}"/>
    <cellStyle name="Normal 23 5 5 2" xfId="21199" xr:uid="{00000000-0005-0000-0000-0000D0520000}"/>
    <cellStyle name="Normal 23 5 5 2 2" xfId="21200" xr:uid="{00000000-0005-0000-0000-0000D1520000}"/>
    <cellStyle name="Normal 23 5 5 3" xfId="21201" xr:uid="{00000000-0005-0000-0000-0000D2520000}"/>
    <cellStyle name="Normal 23 5 6" xfId="21202" xr:uid="{00000000-0005-0000-0000-0000D3520000}"/>
    <cellStyle name="Normal 23 5 6 2" xfId="21203" xr:uid="{00000000-0005-0000-0000-0000D4520000}"/>
    <cellStyle name="Normal 23 5 7" xfId="21204" xr:uid="{00000000-0005-0000-0000-0000D5520000}"/>
    <cellStyle name="Normal 23 5 7 2" xfId="21205" xr:uid="{00000000-0005-0000-0000-0000D6520000}"/>
    <cellStyle name="Normal 23 5 8" xfId="21206" xr:uid="{00000000-0005-0000-0000-0000D7520000}"/>
    <cellStyle name="Normal 23 6" xfId="21207" xr:uid="{00000000-0005-0000-0000-0000D8520000}"/>
    <cellStyle name="Normal 23 6 2" xfId="21208" xr:uid="{00000000-0005-0000-0000-0000D9520000}"/>
    <cellStyle name="Normal 23 6 2 2" xfId="21209" xr:uid="{00000000-0005-0000-0000-0000DA520000}"/>
    <cellStyle name="Normal 23 6 2 2 2" xfId="21210" xr:uid="{00000000-0005-0000-0000-0000DB520000}"/>
    <cellStyle name="Normal 23 6 2 3" xfId="21211" xr:uid="{00000000-0005-0000-0000-0000DC520000}"/>
    <cellStyle name="Normal 23 6 3" xfId="21212" xr:uid="{00000000-0005-0000-0000-0000DD520000}"/>
    <cellStyle name="Normal 23 6 3 2" xfId="21213" xr:uid="{00000000-0005-0000-0000-0000DE520000}"/>
    <cellStyle name="Normal 23 6 3 2 2" xfId="21214" xr:uid="{00000000-0005-0000-0000-0000DF520000}"/>
    <cellStyle name="Normal 23 6 3 3" xfId="21215" xr:uid="{00000000-0005-0000-0000-0000E0520000}"/>
    <cellStyle name="Normal 23 6 4" xfId="21216" xr:uid="{00000000-0005-0000-0000-0000E1520000}"/>
    <cellStyle name="Normal 23 6 4 2" xfId="21217" xr:uid="{00000000-0005-0000-0000-0000E2520000}"/>
    <cellStyle name="Normal 23 6 4 2 2" xfId="21218" xr:uid="{00000000-0005-0000-0000-0000E3520000}"/>
    <cellStyle name="Normal 23 6 4 3" xfId="21219" xr:uid="{00000000-0005-0000-0000-0000E4520000}"/>
    <cellStyle name="Normal 23 6 5" xfId="21220" xr:uid="{00000000-0005-0000-0000-0000E5520000}"/>
    <cellStyle name="Normal 23 6 5 2" xfId="21221" xr:uid="{00000000-0005-0000-0000-0000E6520000}"/>
    <cellStyle name="Normal 23 6 6" xfId="21222" xr:uid="{00000000-0005-0000-0000-0000E7520000}"/>
    <cellStyle name="Normal 23 6 6 2" xfId="21223" xr:uid="{00000000-0005-0000-0000-0000E8520000}"/>
    <cellStyle name="Normal 23 6 7" xfId="21224" xr:uid="{00000000-0005-0000-0000-0000E9520000}"/>
    <cellStyle name="Normal 23 7" xfId="21225" xr:uid="{00000000-0005-0000-0000-0000EA520000}"/>
    <cellStyle name="Normal 23 7 2" xfId="21226" xr:uid="{00000000-0005-0000-0000-0000EB520000}"/>
    <cellStyle name="Normal 23 7 2 2" xfId="21227" xr:uid="{00000000-0005-0000-0000-0000EC520000}"/>
    <cellStyle name="Normal 23 7 2 2 2" xfId="21228" xr:uid="{00000000-0005-0000-0000-0000ED520000}"/>
    <cellStyle name="Normal 23 7 2 3" xfId="21229" xr:uid="{00000000-0005-0000-0000-0000EE520000}"/>
    <cellStyle name="Normal 23 7 3" xfId="21230" xr:uid="{00000000-0005-0000-0000-0000EF520000}"/>
    <cellStyle name="Normal 23 7 3 2" xfId="21231" xr:uid="{00000000-0005-0000-0000-0000F0520000}"/>
    <cellStyle name="Normal 23 7 3 2 2" xfId="21232" xr:uid="{00000000-0005-0000-0000-0000F1520000}"/>
    <cellStyle name="Normal 23 7 3 3" xfId="21233" xr:uid="{00000000-0005-0000-0000-0000F2520000}"/>
    <cellStyle name="Normal 23 7 4" xfId="21234" xr:uid="{00000000-0005-0000-0000-0000F3520000}"/>
    <cellStyle name="Normal 23 7 4 2" xfId="21235" xr:uid="{00000000-0005-0000-0000-0000F4520000}"/>
    <cellStyle name="Normal 23 7 4 2 2" xfId="21236" xr:uid="{00000000-0005-0000-0000-0000F5520000}"/>
    <cellStyle name="Normal 23 7 4 3" xfId="21237" xr:uid="{00000000-0005-0000-0000-0000F6520000}"/>
    <cellStyle name="Normal 23 7 5" xfId="21238" xr:uid="{00000000-0005-0000-0000-0000F7520000}"/>
    <cellStyle name="Normal 23 7 5 2" xfId="21239" xr:uid="{00000000-0005-0000-0000-0000F8520000}"/>
    <cellStyle name="Normal 23 7 6" xfId="21240" xr:uid="{00000000-0005-0000-0000-0000F9520000}"/>
    <cellStyle name="Normal 23 7 6 2" xfId="21241" xr:uid="{00000000-0005-0000-0000-0000FA520000}"/>
    <cellStyle name="Normal 23 7 7" xfId="21242" xr:uid="{00000000-0005-0000-0000-0000FB520000}"/>
    <cellStyle name="Normal 23 8" xfId="21243" xr:uid="{00000000-0005-0000-0000-0000FC520000}"/>
    <cellStyle name="Normal 23 8 2" xfId="21244" xr:uid="{00000000-0005-0000-0000-0000FD520000}"/>
    <cellStyle name="Normal 23 8 2 2" xfId="21245" xr:uid="{00000000-0005-0000-0000-0000FE520000}"/>
    <cellStyle name="Normal 23 8 3" xfId="21246" xr:uid="{00000000-0005-0000-0000-0000FF520000}"/>
    <cellStyle name="Normal 23 9" xfId="21247" xr:uid="{00000000-0005-0000-0000-000000530000}"/>
    <cellStyle name="Normal 23 9 2" xfId="21248" xr:uid="{00000000-0005-0000-0000-000001530000}"/>
    <cellStyle name="Normal 23 9 2 2" xfId="21249" xr:uid="{00000000-0005-0000-0000-000002530000}"/>
    <cellStyle name="Normal 23 9 3" xfId="21250" xr:uid="{00000000-0005-0000-0000-000003530000}"/>
    <cellStyle name="Normal 23_Confidential Information" xfId="21251" xr:uid="{00000000-0005-0000-0000-000004530000}"/>
    <cellStyle name="Normal 24" xfId="21252" xr:uid="{00000000-0005-0000-0000-000005530000}"/>
    <cellStyle name="Normal 24 10" xfId="21253" xr:uid="{00000000-0005-0000-0000-000006530000}"/>
    <cellStyle name="Normal 24 10 2" xfId="21254" xr:uid="{00000000-0005-0000-0000-000007530000}"/>
    <cellStyle name="Normal 24 10 2 2" xfId="21255" xr:uid="{00000000-0005-0000-0000-000008530000}"/>
    <cellStyle name="Normal 24 10 3" xfId="21256" xr:uid="{00000000-0005-0000-0000-000009530000}"/>
    <cellStyle name="Normal 24 11" xfId="21257" xr:uid="{00000000-0005-0000-0000-00000A530000}"/>
    <cellStyle name="Normal 24 11 2" xfId="21258" xr:uid="{00000000-0005-0000-0000-00000B530000}"/>
    <cellStyle name="Normal 24 12" xfId="21259" xr:uid="{00000000-0005-0000-0000-00000C530000}"/>
    <cellStyle name="Normal 24 12 2" xfId="21260" xr:uid="{00000000-0005-0000-0000-00000D530000}"/>
    <cellStyle name="Normal 24 13" xfId="21261" xr:uid="{00000000-0005-0000-0000-00000E530000}"/>
    <cellStyle name="Normal 24 2" xfId="21262" xr:uid="{00000000-0005-0000-0000-00000F530000}"/>
    <cellStyle name="Normal 24 2 10" xfId="21263" xr:uid="{00000000-0005-0000-0000-000010530000}"/>
    <cellStyle name="Normal 24 2 10 2" xfId="21264" xr:uid="{00000000-0005-0000-0000-000011530000}"/>
    <cellStyle name="Normal 24 2 11" xfId="21265" xr:uid="{00000000-0005-0000-0000-000012530000}"/>
    <cellStyle name="Normal 24 2 2" xfId="21266" xr:uid="{00000000-0005-0000-0000-000013530000}"/>
    <cellStyle name="Normal 24 2 2 2" xfId="21267" xr:uid="{00000000-0005-0000-0000-000014530000}"/>
    <cellStyle name="Normal 24 2 2 2 2" xfId="21268" xr:uid="{00000000-0005-0000-0000-000015530000}"/>
    <cellStyle name="Normal 24 2 2 2 2 2" xfId="21269" xr:uid="{00000000-0005-0000-0000-000016530000}"/>
    <cellStyle name="Normal 24 2 2 2 2 2 2" xfId="21270" xr:uid="{00000000-0005-0000-0000-000017530000}"/>
    <cellStyle name="Normal 24 2 2 2 2 3" xfId="21271" xr:uid="{00000000-0005-0000-0000-000018530000}"/>
    <cellStyle name="Normal 24 2 2 2 3" xfId="21272" xr:uid="{00000000-0005-0000-0000-000019530000}"/>
    <cellStyle name="Normal 24 2 2 2 3 2" xfId="21273" xr:uid="{00000000-0005-0000-0000-00001A530000}"/>
    <cellStyle name="Normal 24 2 2 2 3 2 2" xfId="21274" xr:uid="{00000000-0005-0000-0000-00001B530000}"/>
    <cellStyle name="Normal 24 2 2 2 3 3" xfId="21275" xr:uid="{00000000-0005-0000-0000-00001C530000}"/>
    <cellStyle name="Normal 24 2 2 2 4" xfId="21276" xr:uid="{00000000-0005-0000-0000-00001D530000}"/>
    <cellStyle name="Normal 24 2 2 2 4 2" xfId="21277" xr:uid="{00000000-0005-0000-0000-00001E530000}"/>
    <cellStyle name="Normal 24 2 2 2 4 2 2" xfId="21278" xr:uid="{00000000-0005-0000-0000-00001F530000}"/>
    <cellStyle name="Normal 24 2 2 2 4 3" xfId="21279" xr:uid="{00000000-0005-0000-0000-000020530000}"/>
    <cellStyle name="Normal 24 2 2 2 5" xfId="21280" xr:uid="{00000000-0005-0000-0000-000021530000}"/>
    <cellStyle name="Normal 24 2 2 2 5 2" xfId="21281" xr:uid="{00000000-0005-0000-0000-000022530000}"/>
    <cellStyle name="Normal 24 2 2 2 6" xfId="21282" xr:uid="{00000000-0005-0000-0000-000023530000}"/>
    <cellStyle name="Normal 24 2 2 2 6 2" xfId="21283" xr:uid="{00000000-0005-0000-0000-000024530000}"/>
    <cellStyle name="Normal 24 2 2 2 7" xfId="21284" xr:uid="{00000000-0005-0000-0000-000025530000}"/>
    <cellStyle name="Normal 24 2 2 3" xfId="21285" xr:uid="{00000000-0005-0000-0000-000026530000}"/>
    <cellStyle name="Normal 24 2 2 3 2" xfId="21286" xr:uid="{00000000-0005-0000-0000-000027530000}"/>
    <cellStyle name="Normal 24 2 2 3 2 2" xfId="21287" xr:uid="{00000000-0005-0000-0000-000028530000}"/>
    <cellStyle name="Normal 24 2 2 3 2 2 2" xfId="21288" xr:uid="{00000000-0005-0000-0000-000029530000}"/>
    <cellStyle name="Normal 24 2 2 3 2 3" xfId="21289" xr:uid="{00000000-0005-0000-0000-00002A530000}"/>
    <cellStyle name="Normal 24 2 2 3 3" xfId="21290" xr:uid="{00000000-0005-0000-0000-00002B530000}"/>
    <cellStyle name="Normal 24 2 2 3 3 2" xfId="21291" xr:uid="{00000000-0005-0000-0000-00002C530000}"/>
    <cellStyle name="Normal 24 2 2 3 3 2 2" xfId="21292" xr:uid="{00000000-0005-0000-0000-00002D530000}"/>
    <cellStyle name="Normal 24 2 2 3 3 3" xfId="21293" xr:uid="{00000000-0005-0000-0000-00002E530000}"/>
    <cellStyle name="Normal 24 2 2 3 4" xfId="21294" xr:uid="{00000000-0005-0000-0000-00002F530000}"/>
    <cellStyle name="Normal 24 2 2 3 4 2" xfId="21295" xr:uid="{00000000-0005-0000-0000-000030530000}"/>
    <cellStyle name="Normal 24 2 2 3 4 2 2" xfId="21296" xr:uid="{00000000-0005-0000-0000-000031530000}"/>
    <cellStyle name="Normal 24 2 2 3 4 3" xfId="21297" xr:uid="{00000000-0005-0000-0000-000032530000}"/>
    <cellStyle name="Normal 24 2 2 3 5" xfId="21298" xr:uid="{00000000-0005-0000-0000-000033530000}"/>
    <cellStyle name="Normal 24 2 2 3 5 2" xfId="21299" xr:uid="{00000000-0005-0000-0000-000034530000}"/>
    <cellStyle name="Normal 24 2 2 3 6" xfId="21300" xr:uid="{00000000-0005-0000-0000-000035530000}"/>
    <cellStyle name="Normal 24 2 2 3 6 2" xfId="21301" xr:uid="{00000000-0005-0000-0000-000036530000}"/>
    <cellStyle name="Normal 24 2 2 3 7" xfId="21302" xr:uid="{00000000-0005-0000-0000-000037530000}"/>
    <cellStyle name="Normal 24 2 2 4" xfId="21303" xr:uid="{00000000-0005-0000-0000-000038530000}"/>
    <cellStyle name="Normal 24 2 2 4 2" xfId="21304" xr:uid="{00000000-0005-0000-0000-000039530000}"/>
    <cellStyle name="Normal 24 2 2 4 2 2" xfId="21305" xr:uid="{00000000-0005-0000-0000-00003A530000}"/>
    <cellStyle name="Normal 24 2 2 4 3" xfId="21306" xr:uid="{00000000-0005-0000-0000-00003B530000}"/>
    <cellStyle name="Normal 24 2 2 5" xfId="21307" xr:uid="{00000000-0005-0000-0000-00003C530000}"/>
    <cellStyle name="Normal 24 2 2 5 2" xfId="21308" xr:uid="{00000000-0005-0000-0000-00003D530000}"/>
    <cellStyle name="Normal 24 2 2 5 2 2" xfId="21309" xr:uid="{00000000-0005-0000-0000-00003E530000}"/>
    <cellStyle name="Normal 24 2 2 5 3" xfId="21310" xr:uid="{00000000-0005-0000-0000-00003F530000}"/>
    <cellStyle name="Normal 24 2 2 6" xfId="21311" xr:uid="{00000000-0005-0000-0000-000040530000}"/>
    <cellStyle name="Normal 24 2 2 6 2" xfId="21312" xr:uid="{00000000-0005-0000-0000-000041530000}"/>
    <cellStyle name="Normal 24 2 2 6 2 2" xfId="21313" xr:uid="{00000000-0005-0000-0000-000042530000}"/>
    <cellStyle name="Normal 24 2 2 6 3" xfId="21314" xr:uid="{00000000-0005-0000-0000-000043530000}"/>
    <cellStyle name="Normal 24 2 2 7" xfId="21315" xr:uid="{00000000-0005-0000-0000-000044530000}"/>
    <cellStyle name="Normal 24 2 2 7 2" xfId="21316" xr:uid="{00000000-0005-0000-0000-000045530000}"/>
    <cellStyle name="Normal 24 2 2 8" xfId="21317" xr:uid="{00000000-0005-0000-0000-000046530000}"/>
    <cellStyle name="Normal 24 2 2 8 2" xfId="21318" xr:uid="{00000000-0005-0000-0000-000047530000}"/>
    <cellStyle name="Normal 24 2 2 9" xfId="21319" xr:uid="{00000000-0005-0000-0000-000048530000}"/>
    <cellStyle name="Normal 24 2 3" xfId="21320" xr:uid="{00000000-0005-0000-0000-000049530000}"/>
    <cellStyle name="Normal 24 2 3 2" xfId="21321" xr:uid="{00000000-0005-0000-0000-00004A530000}"/>
    <cellStyle name="Normal 24 2 3 2 2" xfId="21322" xr:uid="{00000000-0005-0000-0000-00004B530000}"/>
    <cellStyle name="Normal 24 2 3 2 2 2" xfId="21323" xr:uid="{00000000-0005-0000-0000-00004C530000}"/>
    <cellStyle name="Normal 24 2 3 2 2 2 2" xfId="21324" xr:uid="{00000000-0005-0000-0000-00004D530000}"/>
    <cellStyle name="Normal 24 2 3 2 2 3" xfId="21325" xr:uid="{00000000-0005-0000-0000-00004E530000}"/>
    <cellStyle name="Normal 24 2 3 2 3" xfId="21326" xr:uid="{00000000-0005-0000-0000-00004F530000}"/>
    <cellStyle name="Normal 24 2 3 2 3 2" xfId="21327" xr:uid="{00000000-0005-0000-0000-000050530000}"/>
    <cellStyle name="Normal 24 2 3 2 3 2 2" xfId="21328" xr:uid="{00000000-0005-0000-0000-000051530000}"/>
    <cellStyle name="Normal 24 2 3 2 3 3" xfId="21329" xr:uid="{00000000-0005-0000-0000-000052530000}"/>
    <cellStyle name="Normal 24 2 3 2 4" xfId="21330" xr:uid="{00000000-0005-0000-0000-000053530000}"/>
    <cellStyle name="Normal 24 2 3 2 4 2" xfId="21331" xr:uid="{00000000-0005-0000-0000-000054530000}"/>
    <cellStyle name="Normal 24 2 3 2 4 2 2" xfId="21332" xr:uid="{00000000-0005-0000-0000-000055530000}"/>
    <cellStyle name="Normal 24 2 3 2 4 3" xfId="21333" xr:uid="{00000000-0005-0000-0000-000056530000}"/>
    <cellStyle name="Normal 24 2 3 2 5" xfId="21334" xr:uid="{00000000-0005-0000-0000-000057530000}"/>
    <cellStyle name="Normal 24 2 3 2 5 2" xfId="21335" xr:uid="{00000000-0005-0000-0000-000058530000}"/>
    <cellStyle name="Normal 24 2 3 2 6" xfId="21336" xr:uid="{00000000-0005-0000-0000-000059530000}"/>
    <cellStyle name="Normal 24 2 3 2 6 2" xfId="21337" xr:uid="{00000000-0005-0000-0000-00005A530000}"/>
    <cellStyle name="Normal 24 2 3 2 7" xfId="21338" xr:uid="{00000000-0005-0000-0000-00005B530000}"/>
    <cellStyle name="Normal 24 2 3 3" xfId="21339" xr:uid="{00000000-0005-0000-0000-00005C530000}"/>
    <cellStyle name="Normal 24 2 3 3 2" xfId="21340" xr:uid="{00000000-0005-0000-0000-00005D530000}"/>
    <cellStyle name="Normal 24 2 3 3 2 2" xfId="21341" xr:uid="{00000000-0005-0000-0000-00005E530000}"/>
    <cellStyle name="Normal 24 2 3 3 3" xfId="21342" xr:uid="{00000000-0005-0000-0000-00005F530000}"/>
    <cellStyle name="Normal 24 2 3 4" xfId="21343" xr:uid="{00000000-0005-0000-0000-000060530000}"/>
    <cellStyle name="Normal 24 2 3 4 2" xfId="21344" xr:uid="{00000000-0005-0000-0000-000061530000}"/>
    <cellStyle name="Normal 24 2 3 4 2 2" xfId="21345" xr:uid="{00000000-0005-0000-0000-000062530000}"/>
    <cellStyle name="Normal 24 2 3 4 3" xfId="21346" xr:uid="{00000000-0005-0000-0000-000063530000}"/>
    <cellStyle name="Normal 24 2 3 5" xfId="21347" xr:uid="{00000000-0005-0000-0000-000064530000}"/>
    <cellStyle name="Normal 24 2 3 5 2" xfId="21348" xr:uid="{00000000-0005-0000-0000-000065530000}"/>
    <cellStyle name="Normal 24 2 3 5 2 2" xfId="21349" xr:uid="{00000000-0005-0000-0000-000066530000}"/>
    <cellStyle name="Normal 24 2 3 5 3" xfId="21350" xr:uid="{00000000-0005-0000-0000-000067530000}"/>
    <cellStyle name="Normal 24 2 3 6" xfId="21351" xr:uid="{00000000-0005-0000-0000-000068530000}"/>
    <cellStyle name="Normal 24 2 3 6 2" xfId="21352" xr:uid="{00000000-0005-0000-0000-000069530000}"/>
    <cellStyle name="Normal 24 2 3 7" xfId="21353" xr:uid="{00000000-0005-0000-0000-00006A530000}"/>
    <cellStyle name="Normal 24 2 3 7 2" xfId="21354" xr:uid="{00000000-0005-0000-0000-00006B530000}"/>
    <cellStyle name="Normal 24 2 3 8" xfId="21355" xr:uid="{00000000-0005-0000-0000-00006C530000}"/>
    <cellStyle name="Normal 24 2 4" xfId="21356" xr:uid="{00000000-0005-0000-0000-00006D530000}"/>
    <cellStyle name="Normal 24 2 4 2" xfId="21357" xr:uid="{00000000-0005-0000-0000-00006E530000}"/>
    <cellStyle name="Normal 24 2 4 2 2" xfId="21358" xr:uid="{00000000-0005-0000-0000-00006F530000}"/>
    <cellStyle name="Normal 24 2 4 2 2 2" xfId="21359" xr:uid="{00000000-0005-0000-0000-000070530000}"/>
    <cellStyle name="Normal 24 2 4 2 3" xfId="21360" xr:uid="{00000000-0005-0000-0000-000071530000}"/>
    <cellStyle name="Normal 24 2 4 3" xfId="21361" xr:uid="{00000000-0005-0000-0000-000072530000}"/>
    <cellStyle name="Normal 24 2 4 3 2" xfId="21362" xr:uid="{00000000-0005-0000-0000-000073530000}"/>
    <cellStyle name="Normal 24 2 4 3 2 2" xfId="21363" xr:uid="{00000000-0005-0000-0000-000074530000}"/>
    <cellStyle name="Normal 24 2 4 3 3" xfId="21364" xr:uid="{00000000-0005-0000-0000-000075530000}"/>
    <cellStyle name="Normal 24 2 4 4" xfId="21365" xr:uid="{00000000-0005-0000-0000-000076530000}"/>
    <cellStyle name="Normal 24 2 4 4 2" xfId="21366" xr:uid="{00000000-0005-0000-0000-000077530000}"/>
    <cellStyle name="Normal 24 2 4 4 2 2" xfId="21367" xr:uid="{00000000-0005-0000-0000-000078530000}"/>
    <cellStyle name="Normal 24 2 4 4 3" xfId="21368" xr:uid="{00000000-0005-0000-0000-000079530000}"/>
    <cellStyle name="Normal 24 2 4 5" xfId="21369" xr:uid="{00000000-0005-0000-0000-00007A530000}"/>
    <cellStyle name="Normal 24 2 4 5 2" xfId="21370" xr:uid="{00000000-0005-0000-0000-00007B530000}"/>
    <cellStyle name="Normal 24 2 4 6" xfId="21371" xr:uid="{00000000-0005-0000-0000-00007C530000}"/>
    <cellStyle name="Normal 24 2 4 6 2" xfId="21372" xr:uid="{00000000-0005-0000-0000-00007D530000}"/>
    <cellStyle name="Normal 24 2 4 7" xfId="21373" xr:uid="{00000000-0005-0000-0000-00007E530000}"/>
    <cellStyle name="Normal 24 2 5" xfId="21374" xr:uid="{00000000-0005-0000-0000-00007F530000}"/>
    <cellStyle name="Normal 24 2 5 2" xfId="21375" xr:uid="{00000000-0005-0000-0000-000080530000}"/>
    <cellStyle name="Normal 24 2 5 2 2" xfId="21376" xr:uid="{00000000-0005-0000-0000-000081530000}"/>
    <cellStyle name="Normal 24 2 5 2 2 2" xfId="21377" xr:uid="{00000000-0005-0000-0000-000082530000}"/>
    <cellStyle name="Normal 24 2 5 2 3" xfId="21378" xr:uid="{00000000-0005-0000-0000-000083530000}"/>
    <cellStyle name="Normal 24 2 5 3" xfId="21379" xr:uid="{00000000-0005-0000-0000-000084530000}"/>
    <cellStyle name="Normal 24 2 5 3 2" xfId="21380" xr:uid="{00000000-0005-0000-0000-000085530000}"/>
    <cellStyle name="Normal 24 2 5 3 2 2" xfId="21381" xr:uid="{00000000-0005-0000-0000-000086530000}"/>
    <cellStyle name="Normal 24 2 5 3 3" xfId="21382" xr:uid="{00000000-0005-0000-0000-000087530000}"/>
    <cellStyle name="Normal 24 2 5 4" xfId="21383" xr:uid="{00000000-0005-0000-0000-000088530000}"/>
    <cellStyle name="Normal 24 2 5 4 2" xfId="21384" xr:uid="{00000000-0005-0000-0000-000089530000}"/>
    <cellStyle name="Normal 24 2 5 4 2 2" xfId="21385" xr:uid="{00000000-0005-0000-0000-00008A530000}"/>
    <cellStyle name="Normal 24 2 5 4 3" xfId="21386" xr:uid="{00000000-0005-0000-0000-00008B530000}"/>
    <cellStyle name="Normal 24 2 5 5" xfId="21387" xr:uid="{00000000-0005-0000-0000-00008C530000}"/>
    <cellStyle name="Normal 24 2 5 5 2" xfId="21388" xr:uid="{00000000-0005-0000-0000-00008D530000}"/>
    <cellStyle name="Normal 24 2 5 6" xfId="21389" xr:uid="{00000000-0005-0000-0000-00008E530000}"/>
    <cellStyle name="Normal 24 2 5 6 2" xfId="21390" xr:uid="{00000000-0005-0000-0000-00008F530000}"/>
    <cellStyle name="Normal 24 2 5 7" xfId="21391" xr:uid="{00000000-0005-0000-0000-000090530000}"/>
    <cellStyle name="Normal 24 2 6" xfId="21392" xr:uid="{00000000-0005-0000-0000-000091530000}"/>
    <cellStyle name="Normal 24 2 6 2" xfId="21393" xr:uid="{00000000-0005-0000-0000-000092530000}"/>
    <cellStyle name="Normal 24 2 6 2 2" xfId="21394" xr:uid="{00000000-0005-0000-0000-000093530000}"/>
    <cellStyle name="Normal 24 2 6 3" xfId="21395" xr:uid="{00000000-0005-0000-0000-000094530000}"/>
    <cellStyle name="Normal 24 2 7" xfId="21396" xr:uid="{00000000-0005-0000-0000-000095530000}"/>
    <cellStyle name="Normal 24 2 7 2" xfId="21397" xr:uid="{00000000-0005-0000-0000-000096530000}"/>
    <cellStyle name="Normal 24 2 7 2 2" xfId="21398" xr:uid="{00000000-0005-0000-0000-000097530000}"/>
    <cellStyle name="Normal 24 2 7 3" xfId="21399" xr:uid="{00000000-0005-0000-0000-000098530000}"/>
    <cellStyle name="Normal 24 2 8" xfId="21400" xr:uid="{00000000-0005-0000-0000-000099530000}"/>
    <cellStyle name="Normal 24 2 8 2" xfId="21401" xr:uid="{00000000-0005-0000-0000-00009A530000}"/>
    <cellStyle name="Normal 24 2 8 2 2" xfId="21402" xr:uid="{00000000-0005-0000-0000-00009B530000}"/>
    <cellStyle name="Normal 24 2 8 3" xfId="21403" xr:uid="{00000000-0005-0000-0000-00009C530000}"/>
    <cellStyle name="Normal 24 2 9" xfId="21404" xr:uid="{00000000-0005-0000-0000-00009D530000}"/>
    <cellStyle name="Normal 24 2 9 2" xfId="21405" xr:uid="{00000000-0005-0000-0000-00009E530000}"/>
    <cellStyle name="Normal 24 3" xfId="21406" xr:uid="{00000000-0005-0000-0000-00009F530000}"/>
    <cellStyle name="Normal 24 3 10" xfId="21407" xr:uid="{00000000-0005-0000-0000-0000A0530000}"/>
    <cellStyle name="Normal 24 3 10 2" xfId="21408" xr:uid="{00000000-0005-0000-0000-0000A1530000}"/>
    <cellStyle name="Normal 24 3 11" xfId="21409" xr:uid="{00000000-0005-0000-0000-0000A2530000}"/>
    <cellStyle name="Normal 24 3 2" xfId="21410" xr:uid="{00000000-0005-0000-0000-0000A3530000}"/>
    <cellStyle name="Normal 24 3 2 2" xfId="21411" xr:uid="{00000000-0005-0000-0000-0000A4530000}"/>
    <cellStyle name="Normal 24 3 2 2 2" xfId="21412" xr:uid="{00000000-0005-0000-0000-0000A5530000}"/>
    <cellStyle name="Normal 24 3 2 2 2 2" xfId="21413" xr:uid="{00000000-0005-0000-0000-0000A6530000}"/>
    <cellStyle name="Normal 24 3 2 2 2 2 2" xfId="21414" xr:uid="{00000000-0005-0000-0000-0000A7530000}"/>
    <cellStyle name="Normal 24 3 2 2 2 3" xfId="21415" xr:uid="{00000000-0005-0000-0000-0000A8530000}"/>
    <cellStyle name="Normal 24 3 2 2 3" xfId="21416" xr:uid="{00000000-0005-0000-0000-0000A9530000}"/>
    <cellStyle name="Normal 24 3 2 2 3 2" xfId="21417" xr:uid="{00000000-0005-0000-0000-0000AA530000}"/>
    <cellStyle name="Normal 24 3 2 2 3 2 2" xfId="21418" xr:uid="{00000000-0005-0000-0000-0000AB530000}"/>
    <cellStyle name="Normal 24 3 2 2 3 3" xfId="21419" xr:uid="{00000000-0005-0000-0000-0000AC530000}"/>
    <cellStyle name="Normal 24 3 2 2 4" xfId="21420" xr:uid="{00000000-0005-0000-0000-0000AD530000}"/>
    <cellStyle name="Normal 24 3 2 2 4 2" xfId="21421" xr:uid="{00000000-0005-0000-0000-0000AE530000}"/>
    <cellStyle name="Normal 24 3 2 2 4 2 2" xfId="21422" xr:uid="{00000000-0005-0000-0000-0000AF530000}"/>
    <cellStyle name="Normal 24 3 2 2 4 3" xfId="21423" xr:uid="{00000000-0005-0000-0000-0000B0530000}"/>
    <cellStyle name="Normal 24 3 2 2 5" xfId="21424" xr:uid="{00000000-0005-0000-0000-0000B1530000}"/>
    <cellStyle name="Normal 24 3 2 2 5 2" xfId="21425" xr:uid="{00000000-0005-0000-0000-0000B2530000}"/>
    <cellStyle name="Normal 24 3 2 2 6" xfId="21426" xr:uid="{00000000-0005-0000-0000-0000B3530000}"/>
    <cellStyle name="Normal 24 3 2 2 6 2" xfId="21427" xr:uid="{00000000-0005-0000-0000-0000B4530000}"/>
    <cellStyle name="Normal 24 3 2 2 7" xfId="21428" xr:uid="{00000000-0005-0000-0000-0000B5530000}"/>
    <cellStyle name="Normal 24 3 2 3" xfId="21429" xr:uid="{00000000-0005-0000-0000-0000B6530000}"/>
    <cellStyle name="Normal 24 3 2 3 2" xfId="21430" xr:uid="{00000000-0005-0000-0000-0000B7530000}"/>
    <cellStyle name="Normal 24 3 2 3 2 2" xfId="21431" xr:uid="{00000000-0005-0000-0000-0000B8530000}"/>
    <cellStyle name="Normal 24 3 2 3 2 2 2" xfId="21432" xr:uid="{00000000-0005-0000-0000-0000B9530000}"/>
    <cellStyle name="Normal 24 3 2 3 2 3" xfId="21433" xr:uid="{00000000-0005-0000-0000-0000BA530000}"/>
    <cellStyle name="Normal 24 3 2 3 3" xfId="21434" xr:uid="{00000000-0005-0000-0000-0000BB530000}"/>
    <cellStyle name="Normal 24 3 2 3 3 2" xfId="21435" xr:uid="{00000000-0005-0000-0000-0000BC530000}"/>
    <cellStyle name="Normal 24 3 2 3 3 2 2" xfId="21436" xr:uid="{00000000-0005-0000-0000-0000BD530000}"/>
    <cellStyle name="Normal 24 3 2 3 3 3" xfId="21437" xr:uid="{00000000-0005-0000-0000-0000BE530000}"/>
    <cellStyle name="Normal 24 3 2 3 4" xfId="21438" xr:uid="{00000000-0005-0000-0000-0000BF530000}"/>
    <cellStyle name="Normal 24 3 2 3 4 2" xfId="21439" xr:uid="{00000000-0005-0000-0000-0000C0530000}"/>
    <cellStyle name="Normal 24 3 2 3 4 2 2" xfId="21440" xr:uid="{00000000-0005-0000-0000-0000C1530000}"/>
    <cellStyle name="Normal 24 3 2 3 4 3" xfId="21441" xr:uid="{00000000-0005-0000-0000-0000C2530000}"/>
    <cellStyle name="Normal 24 3 2 3 5" xfId="21442" xr:uid="{00000000-0005-0000-0000-0000C3530000}"/>
    <cellStyle name="Normal 24 3 2 3 5 2" xfId="21443" xr:uid="{00000000-0005-0000-0000-0000C4530000}"/>
    <cellStyle name="Normal 24 3 2 3 6" xfId="21444" xr:uid="{00000000-0005-0000-0000-0000C5530000}"/>
    <cellStyle name="Normal 24 3 2 3 6 2" xfId="21445" xr:uid="{00000000-0005-0000-0000-0000C6530000}"/>
    <cellStyle name="Normal 24 3 2 3 7" xfId="21446" xr:uid="{00000000-0005-0000-0000-0000C7530000}"/>
    <cellStyle name="Normal 24 3 2 4" xfId="21447" xr:uid="{00000000-0005-0000-0000-0000C8530000}"/>
    <cellStyle name="Normal 24 3 2 4 2" xfId="21448" xr:uid="{00000000-0005-0000-0000-0000C9530000}"/>
    <cellStyle name="Normal 24 3 2 4 2 2" xfId="21449" xr:uid="{00000000-0005-0000-0000-0000CA530000}"/>
    <cellStyle name="Normal 24 3 2 4 3" xfId="21450" xr:uid="{00000000-0005-0000-0000-0000CB530000}"/>
    <cellStyle name="Normal 24 3 2 5" xfId="21451" xr:uid="{00000000-0005-0000-0000-0000CC530000}"/>
    <cellStyle name="Normal 24 3 2 5 2" xfId="21452" xr:uid="{00000000-0005-0000-0000-0000CD530000}"/>
    <cellStyle name="Normal 24 3 2 5 2 2" xfId="21453" xr:uid="{00000000-0005-0000-0000-0000CE530000}"/>
    <cellStyle name="Normal 24 3 2 5 3" xfId="21454" xr:uid="{00000000-0005-0000-0000-0000CF530000}"/>
    <cellStyle name="Normal 24 3 2 6" xfId="21455" xr:uid="{00000000-0005-0000-0000-0000D0530000}"/>
    <cellStyle name="Normal 24 3 2 6 2" xfId="21456" xr:uid="{00000000-0005-0000-0000-0000D1530000}"/>
    <cellStyle name="Normal 24 3 2 6 2 2" xfId="21457" xr:uid="{00000000-0005-0000-0000-0000D2530000}"/>
    <cellStyle name="Normal 24 3 2 6 3" xfId="21458" xr:uid="{00000000-0005-0000-0000-0000D3530000}"/>
    <cellStyle name="Normal 24 3 2 7" xfId="21459" xr:uid="{00000000-0005-0000-0000-0000D4530000}"/>
    <cellStyle name="Normal 24 3 2 7 2" xfId="21460" xr:uid="{00000000-0005-0000-0000-0000D5530000}"/>
    <cellStyle name="Normal 24 3 2 8" xfId="21461" xr:uid="{00000000-0005-0000-0000-0000D6530000}"/>
    <cellStyle name="Normal 24 3 2 8 2" xfId="21462" xr:uid="{00000000-0005-0000-0000-0000D7530000}"/>
    <cellStyle name="Normal 24 3 2 9" xfId="21463" xr:uid="{00000000-0005-0000-0000-0000D8530000}"/>
    <cellStyle name="Normal 24 3 3" xfId="21464" xr:uid="{00000000-0005-0000-0000-0000D9530000}"/>
    <cellStyle name="Normal 24 3 3 2" xfId="21465" xr:uid="{00000000-0005-0000-0000-0000DA530000}"/>
    <cellStyle name="Normal 24 3 3 2 2" xfId="21466" xr:uid="{00000000-0005-0000-0000-0000DB530000}"/>
    <cellStyle name="Normal 24 3 3 2 2 2" xfId="21467" xr:uid="{00000000-0005-0000-0000-0000DC530000}"/>
    <cellStyle name="Normal 24 3 3 2 2 2 2" xfId="21468" xr:uid="{00000000-0005-0000-0000-0000DD530000}"/>
    <cellStyle name="Normal 24 3 3 2 2 3" xfId="21469" xr:uid="{00000000-0005-0000-0000-0000DE530000}"/>
    <cellStyle name="Normal 24 3 3 2 3" xfId="21470" xr:uid="{00000000-0005-0000-0000-0000DF530000}"/>
    <cellStyle name="Normal 24 3 3 2 3 2" xfId="21471" xr:uid="{00000000-0005-0000-0000-0000E0530000}"/>
    <cellStyle name="Normal 24 3 3 2 3 2 2" xfId="21472" xr:uid="{00000000-0005-0000-0000-0000E1530000}"/>
    <cellStyle name="Normal 24 3 3 2 3 3" xfId="21473" xr:uid="{00000000-0005-0000-0000-0000E2530000}"/>
    <cellStyle name="Normal 24 3 3 2 4" xfId="21474" xr:uid="{00000000-0005-0000-0000-0000E3530000}"/>
    <cellStyle name="Normal 24 3 3 2 4 2" xfId="21475" xr:uid="{00000000-0005-0000-0000-0000E4530000}"/>
    <cellStyle name="Normal 24 3 3 2 4 2 2" xfId="21476" xr:uid="{00000000-0005-0000-0000-0000E5530000}"/>
    <cellStyle name="Normal 24 3 3 2 4 3" xfId="21477" xr:uid="{00000000-0005-0000-0000-0000E6530000}"/>
    <cellStyle name="Normal 24 3 3 2 5" xfId="21478" xr:uid="{00000000-0005-0000-0000-0000E7530000}"/>
    <cellStyle name="Normal 24 3 3 2 5 2" xfId="21479" xr:uid="{00000000-0005-0000-0000-0000E8530000}"/>
    <cellStyle name="Normal 24 3 3 2 6" xfId="21480" xr:uid="{00000000-0005-0000-0000-0000E9530000}"/>
    <cellStyle name="Normal 24 3 3 2 6 2" xfId="21481" xr:uid="{00000000-0005-0000-0000-0000EA530000}"/>
    <cellStyle name="Normal 24 3 3 2 7" xfId="21482" xr:uid="{00000000-0005-0000-0000-0000EB530000}"/>
    <cellStyle name="Normal 24 3 3 3" xfId="21483" xr:uid="{00000000-0005-0000-0000-0000EC530000}"/>
    <cellStyle name="Normal 24 3 3 3 2" xfId="21484" xr:uid="{00000000-0005-0000-0000-0000ED530000}"/>
    <cellStyle name="Normal 24 3 3 3 2 2" xfId="21485" xr:uid="{00000000-0005-0000-0000-0000EE530000}"/>
    <cellStyle name="Normal 24 3 3 3 3" xfId="21486" xr:uid="{00000000-0005-0000-0000-0000EF530000}"/>
    <cellStyle name="Normal 24 3 3 4" xfId="21487" xr:uid="{00000000-0005-0000-0000-0000F0530000}"/>
    <cellStyle name="Normal 24 3 3 4 2" xfId="21488" xr:uid="{00000000-0005-0000-0000-0000F1530000}"/>
    <cellStyle name="Normal 24 3 3 4 2 2" xfId="21489" xr:uid="{00000000-0005-0000-0000-0000F2530000}"/>
    <cellStyle name="Normal 24 3 3 4 3" xfId="21490" xr:uid="{00000000-0005-0000-0000-0000F3530000}"/>
    <cellStyle name="Normal 24 3 3 5" xfId="21491" xr:uid="{00000000-0005-0000-0000-0000F4530000}"/>
    <cellStyle name="Normal 24 3 3 5 2" xfId="21492" xr:uid="{00000000-0005-0000-0000-0000F5530000}"/>
    <cellStyle name="Normal 24 3 3 5 2 2" xfId="21493" xr:uid="{00000000-0005-0000-0000-0000F6530000}"/>
    <cellStyle name="Normal 24 3 3 5 3" xfId="21494" xr:uid="{00000000-0005-0000-0000-0000F7530000}"/>
    <cellStyle name="Normal 24 3 3 6" xfId="21495" xr:uid="{00000000-0005-0000-0000-0000F8530000}"/>
    <cellStyle name="Normal 24 3 3 6 2" xfId="21496" xr:uid="{00000000-0005-0000-0000-0000F9530000}"/>
    <cellStyle name="Normal 24 3 3 7" xfId="21497" xr:uid="{00000000-0005-0000-0000-0000FA530000}"/>
    <cellStyle name="Normal 24 3 3 7 2" xfId="21498" xr:uid="{00000000-0005-0000-0000-0000FB530000}"/>
    <cellStyle name="Normal 24 3 3 8" xfId="21499" xr:uid="{00000000-0005-0000-0000-0000FC530000}"/>
    <cellStyle name="Normal 24 3 4" xfId="21500" xr:uid="{00000000-0005-0000-0000-0000FD530000}"/>
    <cellStyle name="Normal 24 3 4 2" xfId="21501" xr:uid="{00000000-0005-0000-0000-0000FE530000}"/>
    <cellStyle name="Normal 24 3 4 2 2" xfId="21502" xr:uid="{00000000-0005-0000-0000-0000FF530000}"/>
    <cellStyle name="Normal 24 3 4 2 2 2" xfId="21503" xr:uid="{00000000-0005-0000-0000-000000540000}"/>
    <cellStyle name="Normal 24 3 4 2 3" xfId="21504" xr:uid="{00000000-0005-0000-0000-000001540000}"/>
    <cellStyle name="Normal 24 3 4 3" xfId="21505" xr:uid="{00000000-0005-0000-0000-000002540000}"/>
    <cellStyle name="Normal 24 3 4 3 2" xfId="21506" xr:uid="{00000000-0005-0000-0000-000003540000}"/>
    <cellStyle name="Normal 24 3 4 3 2 2" xfId="21507" xr:uid="{00000000-0005-0000-0000-000004540000}"/>
    <cellStyle name="Normal 24 3 4 3 3" xfId="21508" xr:uid="{00000000-0005-0000-0000-000005540000}"/>
    <cellStyle name="Normal 24 3 4 4" xfId="21509" xr:uid="{00000000-0005-0000-0000-000006540000}"/>
    <cellStyle name="Normal 24 3 4 4 2" xfId="21510" xr:uid="{00000000-0005-0000-0000-000007540000}"/>
    <cellStyle name="Normal 24 3 4 4 2 2" xfId="21511" xr:uid="{00000000-0005-0000-0000-000008540000}"/>
    <cellStyle name="Normal 24 3 4 4 3" xfId="21512" xr:uid="{00000000-0005-0000-0000-000009540000}"/>
    <cellStyle name="Normal 24 3 4 5" xfId="21513" xr:uid="{00000000-0005-0000-0000-00000A540000}"/>
    <cellStyle name="Normal 24 3 4 5 2" xfId="21514" xr:uid="{00000000-0005-0000-0000-00000B540000}"/>
    <cellStyle name="Normal 24 3 4 6" xfId="21515" xr:uid="{00000000-0005-0000-0000-00000C540000}"/>
    <cellStyle name="Normal 24 3 4 6 2" xfId="21516" xr:uid="{00000000-0005-0000-0000-00000D540000}"/>
    <cellStyle name="Normal 24 3 4 7" xfId="21517" xr:uid="{00000000-0005-0000-0000-00000E540000}"/>
    <cellStyle name="Normal 24 3 5" xfId="21518" xr:uid="{00000000-0005-0000-0000-00000F540000}"/>
    <cellStyle name="Normal 24 3 5 2" xfId="21519" xr:uid="{00000000-0005-0000-0000-000010540000}"/>
    <cellStyle name="Normal 24 3 5 2 2" xfId="21520" xr:uid="{00000000-0005-0000-0000-000011540000}"/>
    <cellStyle name="Normal 24 3 5 2 2 2" xfId="21521" xr:uid="{00000000-0005-0000-0000-000012540000}"/>
    <cellStyle name="Normal 24 3 5 2 3" xfId="21522" xr:uid="{00000000-0005-0000-0000-000013540000}"/>
    <cellStyle name="Normal 24 3 5 3" xfId="21523" xr:uid="{00000000-0005-0000-0000-000014540000}"/>
    <cellStyle name="Normal 24 3 5 3 2" xfId="21524" xr:uid="{00000000-0005-0000-0000-000015540000}"/>
    <cellStyle name="Normal 24 3 5 3 2 2" xfId="21525" xr:uid="{00000000-0005-0000-0000-000016540000}"/>
    <cellStyle name="Normal 24 3 5 3 3" xfId="21526" xr:uid="{00000000-0005-0000-0000-000017540000}"/>
    <cellStyle name="Normal 24 3 5 4" xfId="21527" xr:uid="{00000000-0005-0000-0000-000018540000}"/>
    <cellStyle name="Normal 24 3 5 4 2" xfId="21528" xr:uid="{00000000-0005-0000-0000-000019540000}"/>
    <cellStyle name="Normal 24 3 5 4 2 2" xfId="21529" xr:uid="{00000000-0005-0000-0000-00001A540000}"/>
    <cellStyle name="Normal 24 3 5 4 3" xfId="21530" xr:uid="{00000000-0005-0000-0000-00001B540000}"/>
    <cellStyle name="Normal 24 3 5 5" xfId="21531" xr:uid="{00000000-0005-0000-0000-00001C540000}"/>
    <cellStyle name="Normal 24 3 5 5 2" xfId="21532" xr:uid="{00000000-0005-0000-0000-00001D540000}"/>
    <cellStyle name="Normal 24 3 5 6" xfId="21533" xr:uid="{00000000-0005-0000-0000-00001E540000}"/>
    <cellStyle name="Normal 24 3 5 6 2" xfId="21534" xr:uid="{00000000-0005-0000-0000-00001F540000}"/>
    <cellStyle name="Normal 24 3 5 7" xfId="21535" xr:uid="{00000000-0005-0000-0000-000020540000}"/>
    <cellStyle name="Normal 24 3 6" xfId="21536" xr:uid="{00000000-0005-0000-0000-000021540000}"/>
    <cellStyle name="Normal 24 3 6 2" xfId="21537" xr:uid="{00000000-0005-0000-0000-000022540000}"/>
    <cellStyle name="Normal 24 3 6 2 2" xfId="21538" xr:uid="{00000000-0005-0000-0000-000023540000}"/>
    <cellStyle name="Normal 24 3 6 3" xfId="21539" xr:uid="{00000000-0005-0000-0000-000024540000}"/>
    <cellStyle name="Normal 24 3 7" xfId="21540" xr:uid="{00000000-0005-0000-0000-000025540000}"/>
    <cellStyle name="Normal 24 3 7 2" xfId="21541" xr:uid="{00000000-0005-0000-0000-000026540000}"/>
    <cellStyle name="Normal 24 3 7 2 2" xfId="21542" xr:uid="{00000000-0005-0000-0000-000027540000}"/>
    <cellStyle name="Normal 24 3 7 3" xfId="21543" xr:uid="{00000000-0005-0000-0000-000028540000}"/>
    <cellStyle name="Normal 24 3 8" xfId="21544" xr:uid="{00000000-0005-0000-0000-000029540000}"/>
    <cellStyle name="Normal 24 3 8 2" xfId="21545" xr:uid="{00000000-0005-0000-0000-00002A540000}"/>
    <cellStyle name="Normal 24 3 8 2 2" xfId="21546" xr:uid="{00000000-0005-0000-0000-00002B540000}"/>
    <cellStyle name="Normal 24 3 8 3" xfId="21547" xr:uid="{00000000-0005-0000-0000-00002C540000}"/>
    <cellStyle name="Normal 24 3 9" xfId="21548" xr:uid="{00000000-0005-0000-0000-00002D540000}"/>
    <cellStyle name="Normal 24 3 9 2" xfId="21549" xr:uid="{00000000-0005-0000-0000-00002E540000}"/>
    <cellStyle name="Normal 24 4" xfId="21550" xr:uid="{00000000-0005-0000-0000-00002F540000}"/>
    <cellStyle name="Normal 24 4 2" xfId="21551" xr:uid="{00000000-0005-0000-0000-000030540000}"/>
    <cellStyle name="Normal 24 4 2 2" xfId="21552" xr:uid="{00000000-0005-0000-0000-000031540000}"/>
    <cellStyle name="Normal 24 4 2 2 2" xfId="21553" xr:uid="{00000000-0005-0000-0000-000032540000}"/>
    <cellStyle name="Normal 24 4 2 2 2 2" xfId="21554" xr:uid="{00000000-0005-0000-0000-000033540000}"/>
    <cellStyle name="Normal 24 4 2 2 3" xfId="21555" xr:uid="{00000000-0005-0000-0000-000034540000}"/>
    <cellStyle name="Normal 24 4 2 3" xfId="21556" xr:uid="{00000000-0005-0000-0000-000035540000}"/>
    <cellStyle name="Normal 24 4 2 3 2" xfId="21557" xr:uid="{00000000-0005-0000-0000-000036540000}"/>
    <cellStyle name="Normal 24 4 2 3 2 2" xfId="21558" xr:uid="{00000000-0005-0000-0000-000037540000}"/>
    <cellStyle name="Normal 24 4 2 3 3" xfId="21559" xr:uid="{00000000-0005-0000-0000-000038540000}"/>
    <cellStyle name="Normal 24 4 2 4" xfId="21560" xr:uid="{00000000-0005-0000-0000-000039540000}"/>
    <cellStyle name="Normal 24 4 2 4 2" xfId="21561" xr:uid="{00000000-0005-0000-0000-00003A540000}"/>
    <cellStyle name="Normal 24 4 2 4 2 2" xfId="21562" xr:uid="{00000000-0005-0000-0000-00003B540000}"/>
    <cellStyle name="Normal 24 4 2 4 3" xfId="21563" xr:uid="{00000000-0005-0000-0000-00003C540000}"/>
    <cellStyle name="Normal 24 4 2 5" xfId="21564" xr:uid="{00000000-0005-0000-0000-00003D540000}"/>
    <cellStyle name="Normal 24 4 2 5 2" xfId="21565" xr:uid="{00000000-0005-0000-0000-00003E540000}"/>
    <cellStyle name="Normal 24 4 2 6" xfId="21566" xr:uid="{00000000-0005-0000-0000-00003F540000}"/>
    <cellStyle name="Normal 24 4 2 6 2" xfId="21567" xr:uid="{00000000-0005-0000-0000-000040540000}"/>
    <cellStyle name="Normal 24 4 2 7" xfId="21568" xr:uid="{00000000-0005-0000-0000-000041540000}"/>
    <cellStyle name="Normal 24 4 3" xfId="21569" xr:uid="{00000000-0005-0000-0000-000042540000}"/>
    <cellStyle name="Normal 24 4 3 2" xfId="21570" xr:uid="{00000000-0005-0000-0000-000043540000}"/>
    <cellStyle name="Normal 24 4 3 2 2" xfId="21571" xr:uid="{00000000-0005-0000-0000-000044540000}"/>
    <cellStyle name="Normal 24 4 3 2 2 2" xfId="21572" xr:uid="{00000000-0005-0000-0000-000045540000}"/>
    <cellStyle name="Normal 24 4 3 2 3" xfId="21573" xr:uid="{00000000-0005-0000-0000-000046540000}"/>
    <cellStyle name="Normal 24 4 3 3" xfId="21574" xr:uid="{00000000-0005-0000-0000-000047540000}"/>
    <cellStyle name="Normal 24 4 3 3 2" xfId="21575" xr:uid="{00000000-0005-0000-0000-000048540000}"/>
    <cellStyle name="Normal 24 4 3 3 2 2" xfId="21576" xr:uid="{00000000-0005-0000-0000-000049540000}"/>
    <cellStyle name="Normal 24 4 3 3 3" xfId="21577" xr:uid="{00000000-0005-0000-0000-00004A540000}"/>
    <cellStyle name="Normal 24 4 3 4" xfId="21578" xr:uid="{00000000-0005-0000-0000-00004B540000}"/>
    <cellStyle name="Normal 24 4 3 4 2" xfId="21579" xr:uid="{00000000-0005-0000-0000-00004C540000}"/>
    <cellStyle name="Normal 24 4 3 4 2 2" xfId="21580" xr:uid="{00000000-0005-0000-0000-00004D540000}"/>
    <cellStyle name="Normal 24 4 3 4 3" xfId="21581" xr:uid="{00000000-0005-0000-0000-00004E540000}"/>
    <cellStyle name="Normal 24 4 3 5" xfId="21582" xr:uid="{00000000-0005-0000-0000-00004F540000}"/>
    <cellStyle name="Normal 24 4 3 5 2" xfId="21583" xr:uid="{00000000-0005-0000-0000-000050540000}"/>
    <cellStyle name="Normal 24 4 3 6" xfId="21584" xr:uid="{00000000-0005-0000-0000-000051540000}"/>
    <cellStyle name="Normal 24 4 3 6 2" xfId="21585" xr:uid="{00000000-0005-0000-0000-000052540000}"/>
    <cellStyle name="Normal 24 4 3 7" xfId="21586" xr:uid="{00000000-0005-0000-0000-000053540000}"/>
    <cellStyle name="Normal 24 4 4" xfId="21587" xr:uid="{00000000-0005-0000-0000-000054540000}"/>
    <cellStyle name="Normal 24 4 4 2" xfId="21588" xr:uid="{00000000-0005-0000-0000-000055540000}"/>
    <cellStyle name="Normal 24 4 4 2 2" xfId="21589" xr:uid="{00000000-0005-0000-0000-000056540000}"/>
    <cellStyle name="Normal 24 4 4 3" xfId="21590" xr:uid="{00000000-0005-0000-0000-000057540000}"/>
    <cellStyle name="Normal 24 4 5" xfId="21591" xr:uid="{00000000-0005-0000-0000-000058540000}"/>
    <cellStyle name="Normal 24 4 5 2" xfId="21592" xr:uid="{00000000-0005-0000-0000-000059540000}"/>
    <cellStyle name="Normal 24 4 5 2 2" xfId="21593" xr:uid="{00000000-0005-0000-0000-00005A540000}"/>
    <cellStyle name="Normal 24 4 5 3" xfId="21594" xr:uid="{00000000-0005-0000-0000-00005B540000}"/>
    <cellStyle name="Normal 24 4 6" xfId="21595" xr:uid="{00000000-0005-0000-0000-00005C540000}"/>
    <cellStyle name="Normal 24 4 6 2" xfId="21596" xr:uid="{00000000-0005-0000-0000-00005D540000}"/>
    <cellStyle name="Normal 24 4 6 2 2" xfId="21597" xr:uid="{00000000-0005-0000-0000-00005E540000}"/>
    <cellStyle name="Normal 24 4 6 3" xfId="21598" xr:uid="{00000000-0005-0000-0000-00005F540000}"/>
    <cellStyle name="Normal 24 4 7" xfId="21599" xr:uid="{00000000-0005-0000-0000-000060540000}"/>
    <cellStyle name="Normal 24 4 7 2" xfId="21600" xr:uid="{00000000-0005-0000-0000-000061540000}"/>
    <cellStyle name="Normal 24 4 8" xfId="21601" xr:uid="{00000000-0005-0000-0000-000062540000}"/>
    <cellStyle name="Normal 24 4 8 2" xfId="21602" xr:uid="{00000000-0005-0000-0000-000063540000}"/>
    <cellStyle name="Normal 24 4 9" xfId="21603" xr:uid="{00000000-0005-0000-0000-000064540000}"/>
    <cellStyle name="Normal 24 5" xfId="21604" xr:uid="{00000000-0005-0000-0000-000065540000}"/>
    <cellStyle name="Normal 24 5 2" xfId="21605" xr:uid="{00000000-0005-0000-0000-000066540000}"/>
    <cellStyle name="Normal 24 5 2 2" xfId="21606" xr:uid="{00000000-0005-0000-0000-000067540000}"/>
    <cellStyle name="Normal 24 5 2 2 2" xfId="21607" xr:uid="{00000000-0005-0000-0000-000068540000}"/>
    <cellStyle name="Normal 24 5 2 2 2 2" xfId="21608" xr:uid="{00000000-0005-0000-0000-000069540000}"/>
    <cellStyle name="Normal 24 5 2 2 3" xfId="21609" xr:uid="{00000000-0005-0000-0000-00006A540000}"/>
    <cellStyle name="Normal 24 5 2 3" xfId="21610" xr:uid="{00000000-0005-0000-0000-00006B540000}"/>
    <cellStyle name="Normal 24 5 2 3 2" xfId="21611" xr:uid="{00000000-0005-0000-0000-00006C540000}"/>
    <cellStyle name="Normal 24 5 2 3 2 2" xfId="21612" xr:uid="{00000000-0005-0000-0000-00006D540000}"/>
    <cellStyle name="Normal 24 5 2 3 3" xfId="21613" xr:uid="{00000000-0005-0000-0000-00006E540000}"/>
    <cellStyle name="Normal 24 5 2 4" xfId="21614" xr:uid="{00000000-0005-0000-0000-00006F540000}"/>
    <cellStyle name="Normal 24 5 2 4 2" xfId="21615" xr:uid="{00000000-0005-0000-0000-000070540000}"/>
    <cellStyle name="Normal 24 5 2 4 2 2" xfId="21616" xr:uid="{00000000-0005-0000-0000-000071540000}"/>
    <cellStyle name="Normal 24 5 2 4 3" xfId="21617" xr:uid="{00000000-0005-0000-0000-000072540000}"/>
    <cellStyle name="Normal 24 5 2 5" xfId="21618" xr:uid="{00000000-0005-0000-0000-000073540000}"/>
    <cellStyle name="Normal 24 5 2 5 2" xfId="21619" xr:uid="{00000000-0005-0000-0000-000074540000}"/>
    <cellStyle name="Normal 24 5 2 6" xfId="21620" xr:uid="{00000000-0005-0000-0000-000075540000}"/>
    <cellStyle name="Normal 24 5 2 6 2" xfId="21621" xr:uid="{00000000-0005-0000-0000-000076540000}"/>
    <cellStyle name="Normal 24 5 2 7" xfId="21622" xr:uid="{00000000-0005-0000-0000-000077540000}"/>
    <cellStyle name="Normal 24 5 3" xfId="21623" xr:uid="{00000000-0005-0000-0000-000078540000}"/>
    <cellStyle name="Normal 24 5 3 2" xfId="21624" xr:uid="{00000000-0005-0000-0000-000079540000}"/>
    <cellStyle name="Normal 24 5 3 2 2" xfId="21625" xr:uid="{00000000-0005-0000-0000-00007A540000}"/>
    <cellStyle name="Normal 24 5 3 3" xfId="21626" xr:uid="{00000000-0005-0000-0000-00007B540000}"/>
    <cellStyle name="Normal 24 5 4" xfId="21627" xr:uid="{00000000-0005-0000-0000-00007C540000}"/>
    <cellStyle name="Normal 24 5 4 2" xfId="21628" xr:uid="{00000000-0005-0000-0000-00007D540000}"/>
    <cellStyle name="Normal 24 5 4 2 2" xfId="21629" xr:uid="{00000000-0005-0000-0000-00007E540000}"/>
    <cellStyle name="Normal 24 5 4 3" xfId="21630" xr:uid="{00000000-0005-0000-0000-00007F540000}"/>
    <cellStyle name="Normal 24 5 5" xfId="21631" xr:uid="{00000000-0005-0000-0000-000080540000}"/>
    <cellStyle name="Normal 24 5 5 2" xfId="21632" xr:uid="{00000000-0005-0000-0000-000081540000}"/>
    <cellStyle name="Normal 24 5 5 2 2" xfId="21633" xr:uid="{00000000-0005-0000-0000-000082540000}"/>
    <cellStyle name="Normal 24 5 5 3" xfId="21634" xr:uid="{00000000-0005-0000-0000-000083540000}"/>
    <cellStyle name="Normal 24 5 6" xfId="21635" xr:uid="{00000000-0005-0000-0000-000084540000}"/>
    <cellStyle name="Normal 24 5 6 2" xfId="21636" xr:uid="{00000000-0005-0000-0000-000085540000}"/>
    <cellStyle name="Normal 24 5 7" xfId="21637" xr:uid="{00000000-0005-0000-0000-000086540000}"/>
    <cellStyle name="Normal 24 5 7 2" xfId="21638" xr:uid="{00000000-0005-0000-0000-000087540000}"/>
    <cellStyle name="Normal 24 5 8" xfId="21639" xr:uid="{00000000-0005-0000-0000-000088540000}"/>
    <cellStyle name="Normal 24 6" xfId="21640" xr:uid="{00000000-0005-0000-0000-000089540000}"/>
    <cellStyle name="Normal 24 6 2" xfId="21641" xr:uid="{00000000-0005-0000-0000-00008A540000}"/>
    <cellStyle name="Normal 24 6 2 2" xfId="21642" xr:uid="{00000000-0005-0000-0000-00008B540000}"/>
    <cellStyle name="Normal 24 6 2 2 2" xfId="21643" xr:uid="{00000000-0005-0000-0000-00008C540000}"/>
    <cellStyle name="Normal 24 6 2 3" xfId="21644" xr:uid="{00000000-0005-0000-0000-00008D540000}"/>
    <cellStyle name="Normal 24 6 3" xfId="21645" xr:uid="{00000000-0005-0000-0000-00008E540000}"/>
    <cellStyle name="Normal 24 6 3 2" xfId="21646" xr:uid="{00000000-0005-0000-0000-00008F540000}"/>
    <cellStyle name="Normal 24 6 3 2 2" xfId="21647" xr:uid="{00000000-0005-0000-0000-000090540000}"/>
    <cellStyle name="Normal 24 6 3 3" xfId="21648" xr:uid="{00000000-0005-0000-0000-000091540000}"/>
    <cellStyle name="Normal 24 6 4" xfId="21649" xr:uid="{00000000-0005-0000-0000-000092540000}"/>
    <cellStyle name="Normal 24 6 4 2" xfId="21650" xr:uid="{00000000-0005-0000-0000-000093540000}"/>
    <cellStyle name="Normal 24 6 4 2 2" xfId="21651" xr:uid="{00000000-0005-0000-0000-000094540000}"/>
    <cellStyle name="Normal 24 6 4 3" xfId="21652" xr:uid="{00000000-0005-0000-0000-000095540000}"/>
    <cellStyle name="Normal 24 6 5" xfId="21653" xr:uid="{00000000-0005-0000-0000-000096540000}"/>
    <cellStyle name="Normal 24 6 5 2" xfId="21654" xr:uid="{00000000-0005-0000-0000-000097540000}"/>
    <cellStyle name="Normal 24 6 6" xfId="21655" xr:uid="{00000000-0005-0000-0000-000098540000}"/>
    <cellStyle name="Normal 24 6 6 2" xfId="21656" xr:uid="{00000000-0005-0000-0000-000099540000}"/>
    <cellStyle name="Normal 24 6 7" xfId="21657" xr:uid="{00000000-0005-0000-0000-00009A540000}"/>
    <cellStyle name="Normal 24 7" xfId="21658" xr:uid="{00000000-0005-0000-0000-00009B540000}"/>
    <cellStyle name="Normal 24 7 2" xfId="21659" xr:uid="{00000000-0005-0000-0000-00009C540000}"/>
    <cellStyle name="Normal 24 7 2 2" xfId="21660" xr:uid="{00000000-0005-0000-0000-00009D540000}"/>
    <cellStyle name="Normal 24 7 2 2 2" xfId="21661" xr:uid="{00000000-0005-0000-0000-00009E540000}"/>
    <cellStyle name="Normal 24 7 2 3" xfId="21662" xr:uid="{00000000-0005-0000-0000-00009F540000}"/>
    <cellStyle name="Normal 24 7 3" xfId="21663" xr:uid="{00000000-0005-0000-0000-0000A0540000}"/>
    <cellStyle name="Normal 24 7 3 2" xfId="21664" xr:uid="{00000000-0005-0000-0000-0000A1540000}"/>
    <cellStyle name="Normal 24 7 3 2 2" xfId="21665" xr:uid="{00000000-0005-0000-0000-0000A2540000}"/>
    <cellStyle name="Normal 24 7 3 3" xfId="21666" xr:uid="{00000000-0005-0000-0000-0000A3540000}"/>
    <cellStyle name="Normal 24 7 4" xfId="21667" xr:uid="{00000000-0005-0000-0000-0000A4540000}"/>
    <cellStyle name="Normal 24 7 4 2" xfId="21668" xr:uid="{00000000-0005-0000-0000-0000A5540000}"/>
    <cellStyle name="Normal 24 7 4 2 2" xfId="21669" xr:uid="{00000000-0005-0000-0000-0000A6540000}"/>
    <cellStyle name="Normal 24 7 4 3" xfId="21670" xr:uid="{00000000-0005-0000-0000-0000A7540000}"/>
    <cellStyle name="Normal 24 7 5" xfId="21671" xr:uid="{00000000-0005-0000-0000-0000A8540000}"/>
    <cellStyle name="Normal 24 7 5 2" xfId="21672" xr:uid="{00000000-0005-0000-0000-0000A9540000}"/>
    <cellStyle name="Normal 24 7 6" xfId="21673" xr:uid="{00000000-0005-0000-0000-0000AA540000}"/>
    <cellStyle name="Normal 24 7 6 2" xfId="21674" xr:uid="{00000000-0005-0000-0000-0000AB540000}"/>
    <cellStyle name="Normal 24 7 7" xfId="21675" xr:uid="{00000000-0005-0000-0000-0000AC540000}"/>
    <cellStyle name="Normal 24 8" xfId="21676" xr:uid="{00000000-0005-0000-0000-0000AD540000}"/>
    <cellStyle name="Normal 24 8 2" xfId="21677" xr:uid="{00000000-0005-0000-0000-0000AE540000}"/>
    <cellStyle name="Normal 24 8 2 2" xfId="21678" xr:uid="{00000000-0005-0000-0000-0000AF540000}"/>
    <cellStyle name="Normal 24 8 3" xfId="21679" xr:uid="{00000000-0005-0000-0000-0000B0540000}"/>
    <cellStyle name="Normal 24 9" xfId="21680" xr:uid="{00000000-0005-0000-0000-0000B1540000}"/>
    <cellStyle name="Normal 24 9 2" xfId="21681" xr:uid="{00000000-0005-0000-0000-0000B2540000}"/>
    <cellStyle name="Normal 24 9 2 2" xfId="21682" xr:uid="{00000000-0005-0000-0000-0000B3540000}"/>
    <cellStyle name="Normal 24 9 3" xfId="21683" xr:uid="{00000000-0005-0000-0000-0000B4540000}"/>
    <cellStyle name="Normal 24_Confidential Information" xfId="21684" xr:uid="{00000000-0005-0000-0000-0000B5540000}"/>
    <cellStyle name="Normal 25" xfId="21685" xr:uid="{00000000-0005-0000-0000-0000B6540000}"/>
    <cellStyle name="Normal 25 10" xfId="21686" xr:uid="{00000000-0005-0000-0000-0000B7540000}"/>
    <cellStyle name="Normal 25 10 2" xfId="21687" xr:uid="{00000000-0005-0000-0000-0000B8540000}"/>
    <cellStyle name="Normal 25 10 2 2" xfId="21688" xr:uid="{00000000-0005-0000-0000-0000B9540000}"/>
    <cellStyle name="Normal 25 10 3" xfId="21689" xr:uid="{00000000-0005-0000-0000-0000BA540000}"/>
    <cellStyle name="Normal 25 11" xfId="21690" xr:uid="{00000000-0005-0000-0000-0000BB540000}"/>
    <cellStyle name="Normal 25 11 2" xfId="21691" xr:uid="{00000000-0005-0000-0000-0000BC540000}"/>
    <cellStyle name="Normal 25 12" xfId="21692" xr:uid="{00000000-0005-0000-0000-0000BD540000}"/>
    <cellStyle name="Normal 25 12 2" xfId="21693" xr:uid="{00000000-0005-0000-0000-0000BE540000}"/>
    <cellStyle name="Normal 25 13" xfId="21694" xr:uid="{00000000-0005-0000-0000-0000BF540000}"/>
    <cellStyle name="Normal 25 2" xfId="21695" xr:uid="{00000000-0005-0000-0000-0000C0540000}"/>
    <cellStyle name="Normal 25 2 10" xfId="21696" xr:uid="{00000000-0005-0000-0000-0000C1540000}"/>
    <cellStyle name="Normal 25 2 10 2" xfId="21697" xr:uid="{00000000-0005-0000-0000-0000C2540000}"/>
    <cellStyle name="Normal 25 2 11" xfId="21698" xr:uid="{00000000-0005-0000-0000-0000C3540000}"/>
    <cellStyle name="Normal 25 2 2" xfId="21699" xr:uid="{00000000-0005-0000-0000-0000C4540000}"/>
    <cellStyle name="Normal 25 2 2 2" xfId="21700" xr:uid="{00000000-0005-0000-0000-0000C5540000}"/>
    <cellStyle name="Normal 25 2 2 2 2" xfId="21701" xr:uid="{00000000-0005-0000-0000-0000C6540000}"/>
    <cellStyle name="Normal 25 2 2 2 2 2" xfId="21702" xr:uid="{00000000-0005-0000-0000-0000C7540000}"/>
    <cellStyle name="Normal 25 2 2 2 2 2 2" xfId="21703" xr:uid="{00000000-0005-0000-0000-0000C8540000}"/>
    <cellStyle name="Normal 25 2 2 2 2 3" xfId="21704" xr:uid="{00000000-0005-0000-0000-0000C9540000}"/>
    <cellStyle name="Normal 25 2 2 2 3" xfId="21705" xr:uid="{00000000-0005-0000-0000-0000CA540000}"/>
    <cellStyle name="Normal 25 2 2 2 3 2" xfId="21706" xr:uid="{00000000-0005-0000-0000-0000CB540000}"/>
    <cellStyle name="Normal 25 2 2 2 3 2 2" xfId="21707" xr:uid="{00000000-0005-0000-0000-0000CC540000}"/>
    <cellStyle name="Normal 25 2 2 2 3 3" xfId="21708" xr:uid="{00000000-0005-0000-0000-0000CD540000}"/>
    <cellStyle name="Normal 25 2 2 2 4" xfId="21709" xr:uid="{00000000-0005-0000-0000-0000CE540000}"/>
    <cellStyle name="Normal 25 2 2 2 4 2" xfId="21710" xr:uid="{00000000-0005-0000-0000-0000CF540000}"/>
    <cellStyle name="Normal 25 2 2 2 4 2 2" xfId="21711" xr:uid="{00000000-0005-0000-0000-0000D0540000}"/>
    <cellStyle name="Normal 25 2 2 2 4 3" xfId="21712" xr:uid="{00000000-0005-0000-0000-0000D1540000}"/>
    <cellStyle name="Normal 25 2 2 2 5" xfId="21713" xr:uid="{00000000-0005-0000-0000-0000D2540000}"/>
    <cellStyle name="Normal 25 2 2 2 5 2" xfId="21714" xr:uid="{00000000-0005-0000-0000-0000D3540000}"/>
    <cellStyle name="Normal 25 2 2 2 6" xfId="21715" xr:uid="{00000000-0005-0000-0000-0000D4540000}"/>
    <cellStyle name="Normal 25 2 2 2 6 2" xfId="21716" xr:uid="{00000000-0005-0000-0000-0000D5540000}"/>
    <cellStyle name="Normal 25 2 2 2 7" xfId="21717" xr:uid="{00000000-0005-0000-0000-0000D6540000}"/>
    <cellStyle name="Normal 25 2 2 3" xfId="21718" xr:uid="{00000000-0005-0000-0000-0000D7540000}"/>
    <cellStyle name="Normal 25 2 2 3 2" xfId="21719" xr:uid="{00000000-0005-0000-0000-0000D8540000}"/>
    <cellStyle name="Normal 25 2 2 3 2 2" xfId="21720" xr:uid="{00000000-0005-0000-0000-0000D9540000}"/>
    <cellStyle name="Normal 25 2 2 3 2 2 2" xfId="21721" xr:uid="{00000000-0005-0000-0000-0000DA540000}"/>
    <cellStyle name="Normal 25 2 2 3 2 3" xfId="21722" xr:uid="{00000000-0005-0000-0000-0000DB540000}"/>
    <cellStyle name="Normal 25 2 2 3 3" xfId="21723" xr:uid="{00000000-0005-0000-0000-0000DC540000}"/>
    <cellStyle name="Normal 25 2 2 3 3 2" xfId="21724" xr:uid="{00000000-0005-0000-0000-0000DD540000}"/>
    <cellStyle name="Normal 25 2 2 3 3 2 2" xfId="21725" xr:uid="{00000000-0005-0000-0000-0000DE540000}"/>
    <cellStyle name="Normal 25 2 2 3 3 3" xfId="21726" xr:uid="{00000000-0005-0000-0000-0000DF540000}"/>
    <cellStyle name="Normal 25 2 2 3 4" xfId="21727" xr:uid="{00000000-0005-0000-0000-0000E0540000}"/>
    <cellStyle name="Normal 25 2 2 3 4 2" xfId="21728" xr:uid="{00000000-0005-0000-0000-0000E1540000}"/>
    <cellStyle name="Normal 25 2 2 3 4 2 2" xfId="21729" xr:uid="{00000000-0005-0000-0000-0000E2540000}"/>
    <cellStyle name="Normal 25 2 2 3 4 3" xfId="21730" xr:uid="{00000000-0005-0000-0000-0000E3540000}"/>
    <cellStyle name="Normal 25 2 2 3 5" xfId="21731" xr:uid="{00000000-0005-0000-0000-0000E4540000}"/>
    <cellStyle name="Normal 25 2 2 3 5 2" xfId="21732" xr:uid="{00000000-0005-0000-0000-0000E5540000}"/>
    <cellStyle name="Normal 25 2 2 3 6" xfId="21733" xr:uid="{00000000-0005-0000-0000-0000E6540000}"/>
    <cellStyle name="Normal 25 2 2 3 6 2" xfId="21734" xr:uid="{00000000-0005-0000-0000-0000E7540000}"/>
    <cellStyle name="Normal 25 2 2 3 7" xfId="21735" xr:uid="{00000000-0005-0000-0000-0000E8540000}"/>
    <cellStyle name="Normal 25 2 2 4" xfId="21736" xr:uid="{00000000-0005-0000-0000-0000E9540000}"/>
    <cellStyle name="Normal 25 2 2 4 2" xfId="21737" xr:uid="{00000000-0005-0000-0000-0000EA540000}"/>
    <cellStyle name="Normal 25 2 2 4 2 2" xfId="21738" xr:uid="{00000000-0005-0000-0000-0000EB540000}"/>
    <cellStyle name="Normal 25 2 2 4 3" xfId="21739" xr:uid="{00000000-0005-0000-0000-0000EC540000}"/>
    <cellStyle name="Normal 25 2 2 5" xfId="21740" xr:uid="{00000000-0005-0000-0000-0000ED540000}"/>
    <cellStyle name="Normal 25 2 2 5 2" xfId="21741" xr:uid="{00000000-0005-0000-0000-0000EE540000}"/>
    <cellStyle name="Normal 25 2 2 5 2 2" xfId="21742" xr:uid="{00000000-0005-0000-0000-0000EF540000}"/>
    <cellStyle name="Normal 25 2 2 5 3" xfId="21743" xr:uid="{00000000-0005-0000-0000-0000F0540000}"/>
    <cellStyle name="Normal 25 2 2 6" xfId="21744" xr:uid="{00000000-0005-0000-0000-0000F1540000}"/>
    <cellStyle name="Normal 25 2 2 6 2" xfId="21745" xr:uid="{00000000-0005-0000-0000-0000F2540000}"/>
    <cellStyle name="Normal 25 2 2 6 2 2" xfId="21746" xr:uid="{00000000-0005-0000-0000-0000F3540000}"/>
    <cellStyle name="Normal 25 2 2 6 3" xfId="21747" xr:uid="{00000000-0005-0000-0000-0000F4540000}"/>
    <cellStyle name="Normal 25 2 2 7" xfId="21748" xr:uid="{00000000-0005-0000-0000-0000F5540000}"/>
    <cellStyle name="Normal 25 2 2 7 2" xfId="21749" xr:uid="{00000000-0005-0000-0000-0000F6540000}"/>
    <cellStyle name="Normal 25 2 2 8" xfId="21750" xr:uid="{00000000-0005-0000-0000-0000F7540000}"/>
    <cellStyle name="Normal 25 2 2 8 2" xfId="21751" xr:uid="{00000000-0005-0000-0000-0000F8540000}"/>
    <cellStyle name="Normal 25 2 2 9" xfId="21752" xr:uid="{00000000-0005-0000-0000-0000F9540000}"/>
    <cellStyle name="Normal 25 2 3" xfId="21753" xr:uid="{00000000-0005-0000-0000-0000FA540000}"/>
    <cellStyle name="Normal 25 2 3 2" xfId="21754" xr:uid="{00000000-0005-0000-0000-0000FB540000}"/>
    <cellStyle name="Normal 25 2 3 2 2" xfId="21755" xr:uid="{00000000-0005-0000-0000-0000FC540000}"/>
    <cellStyle name="Normal 25 2 3 2 2 2" xfId="21756" xr:uid="{00000000-0005-0000-0000-0000FD540000}"/>
    <cellStyle name="Normal 25 2 3 2 2 2 2" xfId="21757" xr:uid="{00000000-0005-0000-0000-0000FE540000}"/>
    <cellStyle name="Normal 25 2 3 2 2 3" xfId="21758" xr:uid="{00000000-0005-0000-0000-0000FF540000}"/>
    <cellStyle name="Normal 25 2 3 2 3" xfId="21759" xr:uid="{00000000-0005-0000-0000-000000550000}"/>
    <cellStyle name="Normal 25 2 3 2 3 2" xfId="21760" xr:uid="{00000000-0005-0000-0000-000001550000}"/>
    <cellStyle name="Normal 25 2 3 2 3 2 2" xfId="21761" xr:uid="{00000000-0005-0000-0000-000002550000}"/>
    <cellStyle name="Normal 25 2 3 2 3 3" xfId="21762" xr:uid="{00000000-0005-0000-0000-000003550000}"/>
    <cellStyle name="Normal 25 2 3 2 4" xfId="21763" xr:uid="{00000000-0005-0000-0000-000004550000}"/>
    <cellStyle name="Normal 25 2 3 2 4 2" xfId="21764" xr:uid="{00000000-0005-0000-0000-000005550000}"/>
    <cellStyle name="Normal 25 2 3 2 4 2 2" xfId="21765" xr:uid="{00000000-0005-0000-0000-000006550000}"/>
    <cellStyle name="Normal 25 2 3 2 4 3" xfId="21766" xr:uid="{00000000-0005-0000-0000-000007550000}"/>
    <cellStyle name="Normal 25 2 3 2 5" xfId="21767" xr:uid="{00000000-0005-0000-0000-000008550000}"/>
    <cellStyle name="Normal 25 2 3 2 5 2" xfId="21768" xr:uid="{00000000-0005-0000-0000-000009550000}"/>
    <cellStyle name="Normal 25 2 3 2 6" xfId="21769" xr:uid="{00000000-0005-0000-0000-00000A550000}"/>
    <cellStyle name="Normal 25 2 3 2 6 2" xfId="21770" xr:uid="{00000000-0005-0000-0000-00000B550000}"/>
    <cellStyle name="Normal 25 2 3 2 7" xfId="21771" xr:uid="{00000000-0005-0000-0000-00000C550000}"/>
    <cellStyle name="Normal 25 2 3 3" xfId="21772" xr:uid="{00000000-0005-0000-0000-00000D550000}"/>
    <cellStyle name="Normal 25 2 3 3 2" xfId="21773" xr:uid="{00000000-0005-0000-0000-00000E550000}"/>
    <cellStyle name="Normal 25 2 3 3 2 2" xfId="21774" xr:uid="{00000000-0005-0000-0000-00000F550000}"/>
    <cellStyle name="Normal 25 2 3 3 3" xfId="21775" xr:uid="{00000000-0005-0000-0000-000010550000}"/>
    <cellStyle name="Normal 25 2 3 4" xfId="21776" xr:uid="{00000000-0005-0000-0000-000011550000}"/>
    <cellStyle name="Normal 25 2 3 4 2" xfId="21777" xr:uid="{00000000-0005-0000-0000-000012550000}"/>
    <cellStyle name="Normal 25 2 3 4 2 2" xfId="21778" xr:uid="{00000000-0005-0000-0000-000013550000}"/>
    <cellStyle name="Normal 25 2 3 4 3" xfId="21779" xr:uid="{00000000-0005-0000-0000-000014550000}"/>
    <cellStyle name="Normal 25 2 3 5" xfId="21780" xr:uid="{00000000-0005-0000-0000-000015550000}"/>
    <cellStyle name="Normal 25 2 3 5 2" xfId="21781" xr:uid="{00000000-0005-0000-0000-000016550000}"/>
    <cellStyle name="Normal 25 2 3 5 2 2" xfId="21782" xr:uid="{00000000-0005-0000-0000-000017550000}"/>
    <cellStyle name="Normal 25 2 3 5 3" xfId="21783" xr:uid="{00000000-0005-0000-0000-000018550000}"/>
    <cellStyle name="Normal 25 2 3 6" xfId="21784" xr:uid="{00000000-0005-0000-0000-000019550000}"/>
    <cellStyle name="Normal 25 2 3 6 2" xfId="21785" xr:uid="{00000000-0005-0000-0000-00001A550000}"/>
    <cellStyle name="Normal 25 2 3 7" xfId="21786" xr:uid="{00000000-0005-0000-0000-00001B550000}"/>
    <cellStyle name="Normal 25 2 3 7 2" xfId="21787" xr:uid="{00000000-0005-0000-0000-00001C550000}"/>
    <cellStyle name="Normal 25 2 3 8" xfId="21788" xr:uid="{00000000-0005-0000-0000-00001D550000}"/>
    <cellStyle name="Normal 25 2 4" xfId="21789" xr:uid="{00000000-0005-0000-0000-00001E550000}"/>
    <cellStyle name="Normal 25 2 4 2" xfId="21790" xr:uid="{00000000-0005-0000-0000-00001F550000}"/>
    <cellStyle name="Normal 25 2 4 2 2" xfId="21791" xr:uid="{00000000-0005-0000-0000-000020550000}"/>
    <cellStyle name="Normal 25 2 4 2 2 2" xfId="21792" xr:uid="{00000000-0005-0000-0000-000021550000}"/>
    <cellStyle name="Normal 25 2 4 2 3" xfId="21793" xr:uid="{00000000-0005-0000-0000-000022550000}"/>
    <cellStyle name="Normal 25 2 4 3" xfId="21794" xr:uid="{00000000-0005-0000-0000-000023550000}"/>
    <cellStyle name="Normal 25 2 4 3 2" xfId="21795" xr:uid="{00000000-0005-0000-0000-000024550000}"/>
    <cellStyle name="Normal 25 2 4 3 2 2" xfId="21796" xr:uid="{00000000-0005-0000-0000-000025550000}"/>
    <cellStyle name="Normal 25 2 4 3 3" xfId="21797" xr:uid="{00000000-0005-0000-0000-000026550000}"/>
    <cellStyle name="Normal 25 2 4 4" xfId="21798" xr:uid="{00000000-0005-0000-0000-000027550000}"/>
    <cellStyle name="Normal 25 2 4 4 2" xfId="21799" xr:uid="{00000000-0005-0000-0000-000028550000}"/>
    <cellStyle name="Normal 25 2 4 4 2 2" xfId="21800" xr:uid="{00000000-0005-0000-0000-000029550000}"/>
    <cellStyle name="Normal 25 2 4 4 3" xfId="21801" xr:uid="{00000000-0005-0000-0000-00002A550000}"/>
    <cellStyle name="Normal 25 2 4 5" xfId="21802" xr:uid="{00000000-0005-0000-0000-00002B550000}"/>
    <cellStyle name="Normal 25 2 4 5 2" xfId="21803" xr:uid="{00000000-0005-0000-0000-00002C550000}"/>
    <cellStyle name="Normal 25 2 4 6" xfId="21804" xr:uid="{00000000-0005-0000-0000-00002D550000}"/>
    <cellStyle name="Normal 25 2 4 6 2" xfId="21805" xr:uid="{00000000-0005-0000-0000-00002E550000}"/>
    <cellStyle name="Normal 25 2 4 7" xfId="21806" xr:uid="{00000000-0005-0000-0000-00002F550000}"/>
    <cellStyle name="Normal 25 2 5" xfId="21807" xr:uid="{00000000-0005-0000-0000-000030550000}"/>
    <cellStyle name="Normal 25 2 5 2" xfId="21808" xr:uid="{00000000-0005-0000-0000-000031550000}"/>
    <cellStyle name="Normal 25 2 5 2 2" xfId="21809" xr:uid="{00000000-0005-0000-0000-000032550000}"/>
    <cellStyle name="Normal 25 2 5 2 2 2" xfId="21810" xr:uid="{00000000-0005-0000-0000-000033550000}"/>
    <cellStyle name="Normal 25 2 5 2 3" xfId="21811" xr:uid="{00000000-0005-0000-0000-000034550000}"/>
    <cellStyle name="Normal 25 2 5 3" xfId="21812" xr:uid="{00000000-0005-0000-0000-000035550000}"/>
    <cellStyle name="Normal 25 2 5 3 2" xfId="21813" xr:uid="{00000000-0005-0000-0000-000036550000}"/>
    <cellStyle name="Normal 25 2 5 3 2 2" xfId="21814" xr:uid="{00000000-0005-0000-0000-000037550000}"/>
    <cellStyle name="Normal 25 2 5 3 3" xfId="21815" xr:uid="{00000000-0005-0000-0000-000038550000}"/>
    <cellStyle name="Normal 25 2 5 4" xfId="21816" xr:uid="{00000000-0005-0000-0000-000039550000}"/>
    <cellStyle name="Normal 25 2 5 4 2" xfId="21817" xr:uid="{00000000-0005-0000-0000-00003A550000}"/>
    <cellStyle name="Normal 25 2 5 4 2 2" xfId="21818" xr:uid="{00000000-0005-0000-0000-00003B550000}"/>
    <cellStyle name="Normal 25 2 5 4 3" xfId="21819" xr:uid="{00000000-0005-0000-0000-00003C550000}"/>
    <cellStyle name="Normal 25 2 5 5" xfId="21820" xr:uid="{00000000-0005-0000-0000-00003D550000}"/>
    <cellStyle name="Normal 25 2 5 5 2" xfId="21821" xr:uid="{00000000-0005-0000-0000-00003E550000}"/>
    <cellStyle name="Normal 25 2 5 6" xfId="21822" xr:uid="{00000000-0005-0000-0000-00003F550000}"/>
    <cellStyle name="Normal 25 2 5 6 2" xfId="21823" xr:uid="{00000000-0005-0000-0000-000040550000}"/>
    <cellStyle name="Normal 25 2 5 7" xfId="21824" xr:uid="{00000000-0005-0000-0000-000041550000}"/>
    <cellStyle name="Normal 25 2 6" xfId="21825" xr:uid="{00000000-0005-0000-0000-000042550000}"/>
    <cellStyle name="Normal 25 2 6 2" xfId="21826" xr:uid="{00000000-0005-0000-0000-000043550000}"/>
    <cellStyle name="Normal 25 2 6 2 2" xfId="21827" xr:uid="{00000000-0005-0000-0000-000044550000}"/>
    <cellStyle name="Normal 25 2 6 3" xfId="21828" xr:uid="{00000000-0005-0000-0000-000045550000}"/>
    <cellStyle name="Normal 25 2 7" xfId="21829" xr:uid="{00000000-0005-0000-0000-000046550000}"/>
    <cellStyle name="Normal 25 2 7 2" xfId="21830" xr:uid="{00000000-0005-0000-0000-000047550000}"/>
    <cellStyle name="Normal 25 2 7 2 2" xfId="21831" xr:uid="{00000000-0005-0000-0000-000048550000}"/>
    <cellStyle name="Normal 25 2 7 3" xfId="21832" xr:uid="{00000000-0005-0000-0000-000049550000}"/>
    <cellStyle name="Normal 25 2 8" xfId="21833" xr:uid="{00000000-0005-0000-0000-00004A550000}"/>
    <cellStyle name="Normal 25 2 8 2" xfId="21834" xr:uid="{00000000-0005-0000-0000-00004B550000}"/>
    <cellStyle name="Normal 25 2 8 2 2" xfId="21835" xr:uid="{00000000-0005-0000-0000-00004C550000}"/>
    <cellStyle name="Normal 25 2 8 3" xfId="21836" xr:uid="{00000000-0005-0000-0000-00004D550000}"/>
    <cellStyle name="Normal 25 2 9" xfId="21837" xr:uid="{00000000-0005-0000-0000-00004E550000}"/>
    <cellStyle name="Normal 25 2 9 2" xfId="21838" xr:uid="{00000000-0005-0000-0000-00004F550000}"/>
    <cellStyle name="Normal 25 3" xfId="21839" xr:uid="{00000000-0005-0000-0000-000050550000}"/>
    <cellStyle name="Normal 25 3 10" xfId="21840" xr:uid="{00000000-0005-0000-0000-000051550000}"/>
    <cellStyle name="Normal 25 3 10 2" xfId="21841" xr:uid="{00000000-0005-0000-0000-000052550000}"/>
    <cellStyle name="Normal 25 3 11" xfId="21842" xr:uid="{00000000-0005-0000-0000-000053550000}"/>
    <cellStyle name="Normal 25 3 2" xfId="21843" xr:uid="{00000000-0005-0000-0000-000054550000}"/>
    <cellStyle name="Normal 25 3 2 2" xfId="21844" xr:uid="{00000000-0005-0000-0000-000055550000}"/>
    <cellStyle name="Normal 25 3 2 2 2" xfId="21845" xr:uid="{00000000-0005-0000-0000-000056550000}"/>
    <cellStyle name="Normal 25 3 2 2 2 2" xfId="21846" xr:uid="{00000000-0005-0000-0000-000057550000}"/>
    <cellStyle name="Normal 25 3 2 2 2 2 2" xfId="21847" xr:uid="{00000000-0005-0000-0000-000058550000}"/>
    <cellStyle name="Normal 25 3 2 2 2 3" xfId="21848" xr:uid="{00000000-0005-0000-0000-000059550000}"/>
    <cellStyle name="Normal 25 3 2 2 3" xfId="21849" xr:uid="{00000000-0005-0000-0000-00005A550000}"/>
    <cellStyle name="Normal 25 3 2 2 3 2" xfId="21850" xr:uid="{00000000-0005-0000-0000-00005B550000}"/>
    <cellStyle name="Normal 25 3 2 2 3 2 2" xfId="21851" xr:uid="{00000000-0005-0000-0000-00005C550000}"/>
    <cellStyle name="Normal 25 3 2 2 3 3" xfId="21852" xr:uid="{00000000-0005-0000-0000-00005D550000}"/>
    <cellStyle name="Normal 25 3 2 2 4" xfId="21853" xr:uid="{00000000-0005-0000-0000-00005E550000}"/>
    <cellStyle name="Normal 25 3 2 2 4 2" xfId="21854" xr:uid="{00000000-0005-0000-0000-00005F550000}"/>
    <cellStyle name="Normal 25 3 2 2 4 2 2" xfId="21855" xr:uid="{00000000-0005-0000-0000-000060550000}"/>
    <cellStyle name="Normal 25 3 2 2 4 3" xfId="21856" xr:uid="{00000000-0005-0000-0000-000061550000}"/>
    <cellStyle name="Normal 25 3 2 2 5" xfId="21857" xr:uid="{00000000-0005-0000-0000-000062550000}"/>
    <cellStyle name="Normal 25 3 2 2 5 2" xfId="21858" xr:uid="{00000000-0005-0000-0000-000063550000}"/>
    <cellStyle name="Normal 25 3 2 2 6" xfId="21859" xr:uid="{00000000-0005-0000-0000-000064550000}"/>
    <cellStyle name="Normal 25 3 2 2 6 2" xfId="21860" xr:uid="{00000000-0005-0000-0000-000065550000}"/>
    <cellStyle name="Normal 25 3 2 2 7" xfId="21861" xr:uid="{00000000-0005-0000-0000-000066550000}"/>
    <cellStyle name="Normal 25 3 2 3" xfId="21862" xr:uid="{00000000-0005-0000-0000-000067550000}"/>
    <cellStyle name="Normal 25 3 2 3 2" xfId="21863" xr:uid="{00000000-0005-0000-0000-000068550000}"/>
    <cellStyle name="Normal 25 3 2 3 2 2" xfId="21864" xr:uid="{00000000-0005-0000-0000-000069550000}"/>
    <cellStyle name="Normal 25 3 2 3 2 2 2" xfId="21865" xr:uid="{00000000-0005-0000-0000-00006A550000}"/>
    <cellStyle name="Normal 25 3 2 3 2 3" xfId="21866" xr:uid="{00000000-0005-0000-0000-00006B550000}"/>
    <cellStyle name="Normal 25 3 2 3 3" xfId="21867" xr:uid="{00000000-0005-0000-0000-00006C550000}"/>
    <cellStyle name="Normal 25 3 2 3 3 2" xfId="21868" xr:uid="{00000000-0005-0000-0000-00006D550000}"/>
    <cellStyle name="Normal 25 3 2 3 3 2 2" xfId="21869" xr:uid="{00000000-0005-0000-0000-00006E550000}"/>
    <cellStyle name="Normal 25 3 2 3 3 3" xfId="21870" xr:uid="{00000000-0005-0000-0000-00006F550000}"/>
    <cellStyle name="Normal 25 3 2 3 4" xfId="21871" xr:uid="{00000000-0005-0000-0000-000070550000}"/>
    <cellStyle name="Normal 25 3 2 3 4 2" xfId="21872" xr:uid="{00000000-0005-0000-0000-000071550000}"/>
    <cellStyle name="Normal 25 3 2 3 4 2 2" xfId="21873" xr:uid="{00000000-0005-0000-0000-000072550000}"/>
    <cellStyle name="Normal 25 3 2 3 4 3" xfId="21874" xr:uid="{00000000-0005-0000-0000-000073550000}"/>
    <cellStyle name="Normal 25 3 2 3 5" xfId="21875" xr:uid="{00000000-0005-0000-0000-000074550000}"/>
    <cellStyle name="Normal 25 3 2 3 5 2" xfId="21876" xr:uid="{00000000-0005-0000-0000-000075550000}"/>
    <cellStyle name="Normal 25 3 2 3 6" xfId="21877" xr:uid="{00000000-0005-0000-0000-000076550000}"/>
    <cellStyle name="Normal 25 3 2 3 6 2" xfId="21878" xr:uid="{00000000-0005-0000-0000-000077550000}"/>
    <cellStyle name="Normal 25 3 2 3 7" xfId="21879" xr:uid="{00000000-0005-0000-0000-000078550000}"/>
    <cellStyle name="Normal 25 3 2 4" xfId="21880" xr:uid="{00000000-0005-0000-0000-000079550000}"/>
    <cellStyle name="Normal 25 3 2 4 2" xfId="21881" xr:uid="{00000000-0005-0000-0000-00007A550000}"/>
    <cellStyle name="Normal 25 3 2 4 2 2" xfId="21882" xr:uid="{00000000-0005-0000-0000-00007B550000}"/>
    <cellStyle name="Normal 25 3 2 4 3" xfId="21883" xr:uid="{00000000-0005-0000-0000-00007C550000}"/>
    <cellStyle name="Normal 25 3 2 5" xfId="21884" xr:uid="{00000000-0005-0000-0000-00007D550000}"/>
    <cellStyle name="Normal 25 3 2 5 2" xfId="21885" xr:uid="{00000000-0005-0000-0000-00007E550000}"/>
    <cellStyle name="Normal 25 3 2 5 2 2" xfId="21886" xr:uid="{00000000-0005-0000-0000-00007F550000}"/>
    <cellStyle name="Normal 25 3 2 5 3" xfId="21887" xr:uid="{00000000-0005-0000-0000-000080550000}"/>
    <cellStyle name="Normal 25 3 2 6" xfId="21888" xr:uid="{00000000-0005-0000-0000-000081550000}"/>
    <cellStyle name="Normal 25 3 2 6 2" xfId="21889" xr:uid="{00000000-0005-0000-0000-000082550000}"/>
    <cellStyle name="Normal 25 3 2 6 2 2" xfId="21890" xr:uid="{00000000-0005-0000-0000-000083550000}"/>
    <cellStyle name="Normal 25 3 2 6 3" xfId="21891" xr:uid="{00000000-0005-0000-0000-000084550000}"/>
    <cellStyle name="Normal 25 3 2 7" xfId="21892" xr:uid="{00000000-0005-0000-0000-000085550000}"/>
    <cellStyle name="Normal 25 3 2 7 2" xfId="21893" xr:uid="{00000000-0005-0000-0000-000086550000}"/>
    <cellStyle name="Normal 25 3 2 8" xfId="21894" xr:uid="{00000000-0005-0000-0000-000087550000}"/>
    <cellStyle name="Normal 25 3 2 8 2" xfId="21895" xr:uid="{00000000-0005-0000-0000-000088550000}"/>
    <cellStyle name="Normal 25 3 2 9" xfId="21896" xr:uid="{00000000-0005-0000-0000-000089550000}"/>
    <cellStyle name="Normal 25 3 3" xfId="21897" xr:uid="{00000000-0005-0000-0000-00008A550000}"/>
    <cellStyle name="Normal 25 3 3 2" xfId="21898" xr:uid="{00000000-0005-0000-0000-00008B550000}"/>
    <cellStyle name="Normal 25 3 3 2 2" xfId="21899" xr:uid="{00000000-0005-0000-0000-00008C550000}"/>
    <cellStyle name="Normal 25 3 3 2 2 2" xfId="21900" xr:uid="{00000000-0005-0000-0000-00008D550000}"/>
    <cellStyle name="Normal 25 3 3 2 2 2 2" xfId="21901" xr:uid="{00000000-0005-0000-0000-00008E550000}"/>
    <cellStyle name="Normal 25 3 3 2 2 3" xfId="21902" xr:uid="{00000000-0005-0000-0000-00008F550000}"/>
    <cellStyle name="Normal 25 3 3 2 3" xfId="21903" xr:uid="{00000000-0005-0000-0000-000090550000}"/>
    <cellStyle name="Normal 25 3 3 2 3 2" xfId="21904" xr:uid="{00000000-0005-0000-0000-000091550000}"/>
    <cellStyle name="Normal 25 3 3 2 3 2 2" xfId="21905" xr:uid="{00000000-0005-0000-0000-000092550000}"/>
    <cellStyle name="Normal 25 3 3 2 3 3" xfId="21906" xr:uid="{00000000-0005-0000-0000-000093550000}"/>
    <cellStyle name="Normal 25 3 3 2 4" xfId="21907" xr:uid="{00000000-0005-0000-0000-000094550000}"/>
    <cellStyle name="Normal 25 3 3 2 4 2" xfId="21908" xr:uid="{00000000-0005-0000-0000-000095550000}"/>
    <cellStyle name="Normal 25 3 3 2 4 2 2" xfId="21909" xr:uid="{00000000-0005-0000-0000-000096550000}"/>
    <cellStyle name="Normal 25 3 3 2 4 3" xfId="21910" xr:uid="{00000000-0005-0000-0000-000097550000}"/>
    <cellStyle name="Normal 25 3 3 2 5" xfId="21911" xr:uid="{00000000-0005-0000-0000-000098550000}"/>
    <cellStyle name="Normal 25 3 3 2 5 2" xfId="21912" xr:uid="{00000000-0005-0000-0000-000099550000}"/>
    <cellStyle name="Normal 25 3 3 2 6" xfId="21913" xr:uid="{00000000-0005-0000-0000-00009A550000}"/>
    <cellStyle name="Normal 25 3 3 2 6 2" xfId="21914" xr:uid="{00000000-0005-0000-0000-00009B550000}"/>
    <cellStyle name="Normal 25 3 3 2 7" xfId="21915" xr:uid="{00000000-0005-0000-0000-00009C550000}"/>
    <cellStyle name="Normal 25 3 3 3" xfId="21916" xr:uid="{00000000-0005-0000-0000-00009D550000}"/>
    <cellStyle name="Normal 25 3 3 3 2" xfId="21917" xr:uid="{00000000-0005-0000-0000-00009E550000}"/>
    <cellStyle name="Normal 25 3 3 3 2 2" xfId="21918" xr:uid="{00000000-0005-0000-0000-00009F550000}"/>
    <cellStyle name="Normal 25 3 3 3 3" xfId="21919" xr:uid="{00000000-0005-0000-0000-0000A0550000}"/>
    <cellStyle name="Normal 25 3 3 4" xfId="21920" xr:uid="{00000000-0005-0000-0000-0000A1550000}"/>
    <cellStyle name="Normal 25 3 3 4 2" xfId="21921" xr:uid="{00000000-0005-0000-0000-0000A2550000}"/>
    <cellStyle name="Normal 25 3 3 4 2 2" xfId="21922" xr:uid="{00000000-0005-0000-0000-0000A3550000}"/>
    <cellStyle name="Normal 25 3 3 4 3" xfId="21923" xr:uid="{00000000-0005-0000-0000-0000A4550000}"/>
    <cellStyle name="Normal 25 3 3 5" xfId="21924" xr:uid="{00000000-0005-0000-0000-0000A5550000}"/>
    <cellStyle name="Normal 25 3 3 5 2" xfId="21925" xr:uid="{00000000-0005-0000-0000-0000A6550000}"/>
    <cellStyle name="Normal 25 3 3 5 2 2" xfId="21926" xr:uid="{00000000-0005-0000-0000-0000A7550000}"/>
    <cellStyle name="Normal 25 3 3 5 3" xfId="21927" xr:uid="{00000000-0005-0000-0000-0000A8550000}"/>
    <cellStyle name="Normal 25 3 3 6" xfId="21928" xr:uid="{00000000-0005-0000-0000-0000A9550000}"/>
    <cellStyle name="Normal 25 3 3 6 2" xfId="21929" xr:uid="{00000000-0005-0000-0000-0000AA550000}"/>
    <cellStyle name="Normal 25 3 3 7" xfId="21930" xr:uid="{00000000-0005-0000-0000-0000AB550000}"/>
    <cellStyle name="Normal 25 3 3 7 2" xfId="21931" xr:uid="{00000000-0005-0000-0000-0000AC550000}"/>
    <cellStyle name="Normal 25 3 3 8" xfId="21932" xr:uid="{00000000-0005-0000-0000-0000AD550000}"/>
    <cellStyle name="Normal 25 3 4" xfId="21933" xr:uid="{00000000-0005-0000-0000-0000AE550000}"/>
    <cellStyle name="Normal 25 3 4 2" xfId="21934" xr:uid="{00000000-0005-0000-0000-0000AF550000}"/>
    <cellStyle name="Normal 25 3 4 2 2" xfId="21935" xr:uid="{00000000-0005-0000-0000-0000B0550000}"/>
    <cellStyle name="Normal 25 3 4 2 2 2" xfId="21936" xr:uid="{00000000-0005-0000-0000-0000B1550000}"/>
    <cellStyle name="Normal 25 3 4 2 3" xfId="21937" xr:uid="{00000000-0005-0000-0000-0000B2550000}"/>
    <cellStyle name="Normal 25 3 4 3" xfId="21938" xr:uid="{00000000-0005-0000-0000-0000B3550000}"/>
    <cellStyle name="Normal 25 3 4 3 2" xfId="21939" xr:uid="{00000000-0005-0000-0000-0000B4550000}"/>
    <cellStyle name="Normal 25 3 4 3 2 2" xfId="21940" xr:uid="{00000000-0005-0000-0000-0000B5550000}"/>
    <cellStyle name="Normal 25 3 4 3 3" xfId="21941" xr:uid="{00000000-0005-0000-0000-0000B6550000}"/>
    <cellStyle name="Normal 25 3 4 4" xfId="21942" xr:uid="{00000000-0005-0000-0000-0000B7550000}"/>
    <cellStyle name="Normal 25 3 4 4 2" xfId="21943" xr:uid="{00000000-0005-0000-0000-0000B8550000}"/>
    <cellStyle name="Normal 25 3 4 4 2 2" xfId="21944" xr:uid="{00000000-0005-0000-0000-0000B9550000}"/>
    <cellStyle name="Normal 25 3 4 4 3" xfId="21945" xr:uid="{00000000-0005-0000-0000-0000BA550000}"/>
    <cellStyle name="Normal 25 3 4 5" xfId="21946" xr:uid="{00000000-0005-0000-0000-0000BB550000}"/>
    <cellStyle name="Normal 25 3 4 5 2" xfId="21947" xr:uid="{00000000-0005-0000-0000-0000BC550000}"/>
    <cellStyle name="Normal 25 3 4 6" xfId="21948" xr:uid="{00000000-0005-0000-0000-0000BD550000}"/>
    <cellStyle name="Normal 25 3 4 6 2" xfId="21949" xr:uid="{00000000-0005-0000-0000-0000BE550000}"/>
    <cellStyle name="Normal 25 3 4 7" xfId="21950" xr:uid="{00000000-0005-0000-0000-0000BF550000}"/>
    <cellStyle name="Normal 25 3 5" xfId="21951" xr:uid="{00000000-0005-0000-0000-0000C0550000}"/>
    <cellStyle name="Normal 25 3 5 2" xfId="21952" xr:uid="{00000000-0005-0000-0000-0000C1550000}"/>
    <cellStyle name="Normal 25 3 5 2 2" xfId="21953" xr:uid="{00000000-0005-0000-0000-0000C2550000}"/>
    <cellStyle name="Normal 25 3 5 2 2 2" xfId="21954" xr:uid="{00000000-0005-0000-0000-0000C3550000}"/>
    <cellStyle name="Normal 25 3 5 2 3" xfId="21955" xr:uid="{00000000-0005-0000-0000-0000C4550000}"/>
    <cellStyle name="Normal 25 3 5 3" xfId="21956" xr:uid="{00000000-0005-0000-0000-0000C5550000}"/>
    <cellStyle name="Normal 25 3 5 3 2" xfId="21957" xr:uid="{00000000-0005-0000-0000-0000C6550000}"/>
    <cellStyle name="Normal 25 3 5 3 2 2" xfId="21958" xr:uid="{00000000-0005-0000-0000-0000C7550000}"/>
    <cellStyle name="Normal 25 3 5 3 3" xfId="21959" xr:uid="{00000000-0005-0000-0000-0000C8550000}"/>
    <cellStyle name="Normal 25 3 5 4" xfId="21960" xr:uid="{00000000-0005-0000-0000-0000C9550000}"/>
    <cellStyle name="Normal 25 3 5 4 2" xfId="21961" xr:uid="{00000000-0005-0000-0000-0000CA550000}"/>
    <cellStyle name="Normal 25 3 5 4 2 2" xfId="21962" xr:uid="{00000000-0005-0000-0000-0000CB550000}"/>
    <cellStyle name="Normal 25 3 5 4 3" xfId="21963" xr:uid="{00000000-0005-0000-0000-0000CC550000}"/>
    <cellStyle name="Normal 25 3 5 5" xfId="21964" xr:uid="{00000000-0005-0000-0000-0000CD550000}"/>
    <cellStyle name="Normal 25 3 5 5 2" xfId="21965" xr:uid="{00000000-0005-0000-0000-0000CE550000}"/>
    <cellStyle name="Normal 25 3 5 6" xfId="21966" xr:uid="{00000000-0005-0000-0000-0000CF550000}"/>
    <cellStyle name="Normal 25 3 5 6 2" xfId="21967" xr:uid="{00000000-0005-0000-0000-0000D0550000}"/>
    <cellStyle name="Normal 25 3 5 7" xfId="21968" xr:uid="{00000000-0005-0000-0000-0000D1550000}"/>
    <cellStyle name="Normal 25 3 6" xfId="21969" xr:uid="{00000000-0005-0000-0000-0000D2550000}"/>
    <cellStyle name="Normal 25 3 6 2" xfId="21970" xr:uid="{00000000-0005-0000-0000-0000D3550000}"/>
    <cellStyle name="Normal 25 3 6 2 2" xfId="21971" xr:uid="{00000000-0005-0000-0000-0000D4550000}"/>
    <cellStyle name="Normal 25 3 6 3" xfId="21972" xr:uid="{00000000-0005-0000-0000-0000D5550000}"/>
    <cellStyle name="Normal 25 3 7" xfId="21973" xr:uid="{00000000-0005-0000-0000-0000D6550000}"/>
    <cellStyle name="Normal 25 3 7 2" xfId="21974" xr:uid="{00000000-0005-0000-0000-0000D7550000}"/>
    <cellStyle name="Normal 25 3 7 2 2" xfId="21975" xr:uid="{00000000-0005-0000-0000-0000D8550000}"/>
    <cellStyle name="Normal 25 3 7 3" xfId="21976" xr:uid="{00000000-0005-0000-0000-0000D9550000}"/>
    <cellStyle name="Normal 25 3 8" xfId="21977" xr:uid="{00000000-0005-0000-0000-0000DA550000}"/>
    <cellStyle name="Normal 25 3 8 2" xfId="21978" xr:uid="{00000000-0005-0000-0000-0000DB550000}"/>
    <cellStyle name="Normal 25 3 8 2 2" xfId="21979" xr:uid="{00000000-0005-0000-0000-0000DC550000}"/>
    <cellStyle name="Normal 25 3 8 3" xfId="21980" xr:uid="{00000000-0005-0000-0000-0000DD550000}"/>
    <cellStyle name="Normal 25 3 9" xfId="21981" xr:uid="{00000000-0005-0000-0000-0000DE550000}"/>
    <cellStyle name="Normal 25 3 9 2" xfId="21982" xr:uid="{00000000-0005-0000-0000-0000DF550000}"/>
    <cellStyle name="Normal 25 4" xfId="21983" xr:uid="{00000000-0005-0000-0000-0000E0550000}"/>
    <cellStyle name="Normal 25 4 2" xfId="21984" xr:uid="{00000000-0005-0000-0000-0000E1550000}"/>
    <cellStyle name="Normal 25 4 2 2" xfId="21985" xr:uid="{00000000-0005-0000-0000-0000E2550000}"/>
    <cellStyle name="Normal 25 4 2 2 2" xfId="21986" xr:uid="{00000000-0005-0000-0000-0000E3550000}"/>
    <cellStyle name="Normal 25 4 2 2 2 2" xfId="21987" xr:uid="{00000000-0005-0000-0000-0000E4550000}"/>
    <cellStyle name="Normal 25 4 2 2 3" xfId="21988" xr:uid="{00000000-0005-0000-0000-0000E5550000}"/>
    <cellStyle name="Normal 25 4 2 3" xfId="21989" xr:uid="{00000000-0005-0000-0000-0000E6550000}"/>
    <cellStyle name="Normal 25 4 2 3 2" xfId="21990" xr:uid="{00000000-0005-0000-0000-0000E7550000}"/>
    <cellStyle name="Normal 25 4 2 3 2 2" xfId="21991" xr:uid="{00000000-0005-0000-0000-0000E8550000}"/>
    <cellStyle name="Normal 25 4 2 3 3" xfId="21992" xr:uid="{00000000-0005-0000-0000-0000E9550000}"/>
    <cellStyle name="Normal 25 4 2 4" xfId="21993" xr:uid="{00000000-0005-0000-0000-0000EA550000}"/>
    <cellStyle name="Normal 25 4 2 4 2" xfId="21994" xr:uid="{00000000-0005-0000-0000-0000EB550000}"/>
    <cellStyle name="Normal 25 4 2 4 2 2" xfId="21995" xr:uid="{00000000-0005-0000-0000-0000EC550000}"/>
    <cellStyle name="Normal 25 4 2 4 3" xfId="21996" xr:uid="{00000000-0005-0000-0000-0000ED550000}"/>
    <cellStyle name="Normal 25 4 2 5" xfId="21997" xr:uid="{00000000-0005-0000-0000-0000EE550000}"/>
    <cellStyle name="Normal 25 4 2 5 2" xfId="21998" xr:uid="{00000000-0005-0000-0000-0000EF550000}"/>
    <cellStyle name="Normal 25 4 2 6" xfId="21999" xr:uid="{00000000-0005-0000-0000-0000F0550000}"/>
    <cellStyle name="Normal 25 4 2 6 2" xfId="22000" xr:uid="{00000000-0005-0000-0000-0000F1550000}"/>
    <cellStyle name="Normal 25 4 2 7" xfId="22001" xr:uid="{00000000-0005-0000-0000-0000F2550000}"/>
    <cellStyle name="Normal 25 4 3" xfId="22002" xr:uid="{00000000-0005-0000-0000-0000F3550000}"/>
    <cellStyle name="Normal 25 4 3 2" xfId="22003" xr:uid="{00000000-0005-0000-0000-0000F4550000}"/>
    <cellStyle name="Normal 25 4 3 2 2" xfId="22004" xr:uid="{00000000-0005-0000-0000-0000F5550000}"/>
    <cellStyle name="Normal 25 4 3 2 2 2" xfId="22005" xr:uid="{00000000-0005-0000-0000-0000F6550000}"/>
    <cellStyle name="Normal 25 4 3 2 3" xfId="22006" xr:uid="{00000000-0005-0000-0000-0000F7550000}"/>
    <cellStyle name="Normal 25 4 3 3" xfId="22007" xr:uid="{00000000-0005-0000-0000-0000F8550000}"/>
    <cellStyle name="Normal 25 4 3 3 2" xfId="22008" xr:uid="{00000000-0005-0000-0000-0000F9550000}"/>
    <cellStyle name="Normal 25 4 3 3 2 2" xfId="22009" xr:uid="{00000000-0005-0000-0000-0000FA550000}"/>
    <cellStyle name="Normal 25 4 3 3 3" xfId="22010" xr:uid="{00000000-0005-0000-0000-0000FB550000}"/>
    <cellStyle name="Normal 25 4 3 4" xfId="22011" xr:uid="{00000000-0005-0000-0000-0000FC550000}"/>
    <cellStyle name="Normal 25 4 3 4 2" xfId="22012" xr:uid="{00000000-0005-0000-0000-0000FD550000}"/>
    <cellStyle name="Normal 25 4 3 4 2 2" xfId="22013" xr:uid="{00000000-0005-0000-0000-0000FE550000}"/>
    <cellStyle name="Normal 25 4 3 4 3" xfId="22014" xr:uid="{00000000-0005-0000-0000-0000FF550000}"/>
    <cellStyle name="Normal 25 4 3 5" xfId="22015" xr:uid="{00000000-0005-0000-0000-000000560000}"/>
    <cellStyle name="Normal 25 4 3 5 2" xfId="22016" xr:uid="{00000000-0005-0000-0000-000001560000}"/>
    <cellStyle name="Normal 25 4 3 6" xfId="22017" xr:uid="{00000000-0005-0000-0000-000002560000}"/>
    <cellStyle name="Normal 25 4 3 6 2" xfId="22018" xr:uid="{00000000-0005-0000-0000-000003560000}"/>
    <cellStyle name="Normal 25 4 3 7" xfId="22019" xr:uid="{00000000-0005-0000-0000-000004560000}"/>
    <cellStyle name="Normal 25 4 4" xfId="22020" xr:uid="{00000000-0005-0000-0000-000005560000}"/>
    <cellStyle name="Normal 25 4 4 2" xfId="22021" xr:uid="{00000000-0005-0000-0000-000006560000}"/>
    <cellStyle name="Normal 25 4 4 2 2" xfId="22022" xr:uid="{00000000-0005-0000-0000-000007560000}"/>
    <cellStyle name="Normal 25 4 4 3" xfId="22023" xr:uid="{00000000-0005-0000-0000-000008560000}"/>
    <cellStyle name="Normal 25 4 5" xfId="22024" xr:uid="{00000000-0005-0000-0000-000009560000}"/>
    <cellStyle name="Normal 25 4 5 2" xfId="22025" xr:uid="{00000000-0005-0000-0000-00000A560000}"/>
    <cellStyle name="Normal 25 4 5 2 2" xfId="22026" xr:uid="{00000000-0005-0000-0000-00000B560000}"/>
    <cellStyle name="Normal 25 4 5 3" xfId="22027" xr:uid="{00000000-0005-0000-0000-00000C560000}"/>
    <cellStyle name="Normal 25 4 6" xfId="22028" xr:uid="{00000000-0005-0000-0000-00000D560000}"/>
    <cellStyle name="Normal 25 4 6 2" xfId="22029" xr:uid="{00000000-0005-0000-0000-00000E560000}"/>
    <cellStyle name="Normal 25 4 6 2 2" xfId="22030" xr:uid="{00000000-0005-0000-0000-00000F560000}"/>
    <cellStyle name="Normal 25 4 6 3" xfId="22031" xr:uid="{00000000-0005-0000-0000-000010560000}"/>
    <cellStyle name="Normal 25 4 7" xfId="22032" xr:uid="{00000000-0005-0000-0000-000011560000}"/>
    <cellStyle name="Normal 25 4 7 2" xfId="22033" xr:uid="{00000000-0005-0000-0000-000012560000}"/>
    <cellStyle name="Normal 25 4 8" xfId="22034" xr:uid="{00000000-0005-0000-0000-000013560000}"/>
    <cellStyle name="Normal 25 4 8 2" xfId="22035" xr:uid="{00000000-0005-0000-0000-000014560000}"/>
    <cellStyle name="Normal 25 4 9" xfId="22036" xr:uid="{00000000-0005-0000-0000-000015560000}"/>
    <cellStyle name="Normal 25 5" xfId="22037" xr:uid="{00000000-0005-0000-0000-000016560000}"/>
    <cellStyle name="Normal 25 5 2" xfId="22038" xr:uid="{00000000-0005-0000-0000-000017560000}"/>
    <cellStyle name="Normal 25 5 2 2" xfId="22039" xr:uid="{00000000-0005-0000-0000-000018560000}"/>
    <cellStyle name="Normal 25 5 2 2 2" xfId="22040" xr:uid="{00000000-0005-0000-0000-000019560000}"/>
    <cellStyle name="Normal 25 5 2 2 2 2" xfId="22041" xr:uid="{00000000-0005-0000-0000-00001A560000}"/>
    <cellStyle name="Normal 25 5 2 2 3" xfId="22042" xr:uid="{00000000-0005-0000-0000-00001B560000}"/>
    <cellStyle name="Normal 25 5 2 3" xfId="22043" xr:uid="{00000000-0005-0000-0000-00001C560000}"/>
    <cellStyle name="Normal 25 5 2 3 2" xfId="22044" xr:uid="{00000000-0005-0000-0000-00001D560000}"/>
    <cellStyle name="Normal 25 5 2 3 2 2" xfId="22045" xr:uid="{00000000-0005-0000-0000-00001E560000}"/>
    <cellStyle name="Normal 25 5 2 3 3" xfId="22046" xr:uid="{00000000-0005-0000-0000-00001F560000}"/>
    <cellStyle name="Normal 25 5 2 4" xfId="22047" xr:uid="{00000000-0005-0000-0000-000020560000}"/>
    <cellStyle name="Normal 25 5 2 4 2" xfId="22048" xr:uid="{00000000-0005-0000-0000-000021560000}"/>
    <cellStyle name="Normal 25 5 2 4 2 2" xfId="22049" xr:uid="{00000000-0005-0000-0000-000022560000}"/>
    <cellStyle name="Normal 25 5 2 4 3" xfId="22050" xr:uid="{00000000-0005-0000-0000-000023560000}"/>
    <cellStyle name="Normal 25 5 2 5" xfId="22051" xr:uid="{00000000-0005-0000-0000-000024560000}"/>
    <cellStyle name="Normal 25 5 2 5 2" xfId="22052" xr:uid="{00000000-0005-0000-0000-000025560000}"/>
    <cellStyle name="Normal 25 5 2 6" xfId="22053" xr:uid="{00000000-0005-0000-0000-000026560000}"/>
    <cellStyle name="Normal 25 5 2 6 2" xfId="22054" xr:uid="{00000000-0005-0000-0000-000027560000}"/>
    <cellStyle name="Normal 25 5 2 7" xfId="22055" xr:uid="{00000000-0005-0000-0000-000028560000}"/>
    <cellStyle name="Normal 25 5 3" xfId="22056" xr:uid="{00000000-0005-0000-0000-000029560000}"/>
    <cellStyle name="Normal 25 5 3 2" xfId="22057" xr:uid="{00000000-0005-0000-0000-00002A560000}"/>
    <cellStyle name="Normal 25 5 3 2 2" xfId="22058" xr:uid="{00000000-0005-0000-0000-00002B560000}"/>
    <cellStyle name="Normal 25 5 3 3" xfId="22059" xr:uid="{00000000-0005-0000-0000-00002C560000}"/>
    <cellStyle name="Normal 25 5 4" xfId="22060" xr:uid="{00000000-0005-0000-0000-00002D560000}"/>
    <cellStyle name="Normal 25 5 4 2" xfId="22061" xr:uid="{00000000-0005-0000-0000-00002E560000}"/>
    <cellStyle name="Normal 25 5 4 2 2" xfId="22062" xr:uid="{00000000-0005-0000-0000-00002F560000}"/>
    <cellStyle name="Normal 25 5 4 3" xfId="22063" xr:uid="{00000000-0005-0000-0000-000030560000}"/>
    <cellStyle name="Normal 25 5 5" xfId="22064" xr:uid="{00000000-0005-0000-0000-000031560000}"/>
    <cellStyle name="Normal 25 5 5 2" xfId="22065" xr:uid="{00000000-0005-0000-0000-000032560000}"/>
    <cellStyle name="Normal 25 5 5 2 2" xfId="22066" xr:uid="{00000000-0005-0000-0000-000033560000}"/>
    <cellStyle name="Normal 25 5 5 3" xfId="22067" xr:uid="{00000000-0005-0000-0000-000034560000}"/>
    <cellStyle name="Normal 25 5 6" xfId="22068" xr:uid="{00000000-0005-0000-0000-000035560000}"/>
    <cellStyle name="Normal 25 5 6 2" xfId="22069" xr:uid="{00000000-0005-0000-0000-000036560000}"/>
    <cellStyle name="Normal 25 5 7" xfId="22070" xr:uid="{00000000-0005-0000-0000-000037560000}"/>
    <cellStyle name="Normal 25 5 7 2" xfId="22071" xr:uid="{00000000-0005-0000-0000-000038560000}"/>
    <cellStyle name="Normal 25 5 8" xfId="22072" xr:uid="{00000000-0005-0000-0000-000039560000}"/>
    <cellStyle name="Normal 25 6" xfId="22073" xr:uid="{00000000-0005-0000-0000-00003A560000}"/>
    <cellStyle name="Normal 25 6 2" xfId="22074" xr:uid="{00000000-0005-0000-0000-00003B560000}"/>
    <cellStyle name="Normal 25 6 2 2" xfId="22075" xr:uid="{00000000-0005-0000-0000-00003C560000}"/>
    <cellStyle name="Normal 25 6 2 2 2" xfId="22076" xr:uid="{00000000-0005-0000-0000-00003D560000}"/>
    <cellStyle name="Normal 25 6 2 3" xfId="22077" xr:uid="{00000000-0005-0000-0000-00003E560000}"/>
    <cellStyle name="Normal 25 6 3" xfId="22078" xr:uid="{00000000-0005-0000-0000-00003F560000}"/>
    <cellStyle name="Normal 25 6 3 2" xfId="22079" xr:uid="{00000000-0005-0000-0000-000040560000}"/>
    <cellStyle name="Normal 25 6 3 2 2" xfId="22080" xr:uid="{00000000-0005-0000-0000-000041560000}"/>
    <cellStyle name="Normal 25 6 3 3" xfId="22081" xr:uid="{00000000-0005-0000-0000-000042560000}"/>
    <cellStyle name="Normal 25 6 4" xfId="22082" xr:uid="{00000000-0005-0000-0000-000043560000}"/>
    <cellStyle name="Normal 25 6 4 2" xfId="22083" xr:uid="{00000000-0005-0000-0000-000044560000}"/>
    <cellStyle name="Normal 25 6 4 2 2" xfId="22084" xr:uid="{00000000-0005-0000-0000-000045560000}"/>
    <cellStyle name="Normal 25 6 4 3" xfId="22085" xr:uid="{00000000-0005-0000-0000-000046560000}"/>
    <cellStyle name="Normal 25 6 5" xfId="22086" xr:uid="{00000000-0005-0000-0000-000047560000}"/>
    <cellStyle name="Normal 25 6 5 2" xfId="22087" xr:uid="{00000000-0005-0000-0000-000048560000}"/>
    <cellStyle name="Normal 25 6 6" xfId="22088" xr:uid="{00000000-0005-0000-0000-000049560000}"/>
    <cellStyle name="Normal 25 6 6 2" xfId="22089" xr:uid="{00000000-0005-0000-0000-00004A560000}"/>
    <cellStyle name="Normal 25 6 7" xfId="22090" xr:uid="{00000000-0005-0000-0000-00004B560000}"/>
    <cellStyle name="Normal 25 7" xfId="22091" xr:uid="{00000000-0005-0000-0000-00004C560000}"/>
    <cellStyle name="Normal 25 7 2" xfId="22092" xr:uid="{00000000-0005-0000-0000-00004D560000}"/>
    <cellStyle name="Normal 25 7 2 2" xfId="22093" xr:uid="{00000000-0005-0000-0000-00004E560000}"/>
    <cellStyle name="Normal 25 7 2 2 2" xfId="22094" xr:uid="{00000000-0005-0000-0000-00004F560000}"/>
    <cellStyle name="Normal 25 7 2 3" xfId="22095" xr:uid="{00000000-0005-0000-0000-000050560000}"/>
    <cellStyle name="Normal 25 7 3" xfId="22096" xr:uid="{00000000-0005-0000-0000-000051560000}"/>
    <cellStyle name="Normal 25 7 3 2" xfId="22097" xr:uid="{00000000-0005-0000-0000-000052560000}"/>
    <cellStyle name="Normal 25 7 3 2 2" xfId="22098" xr:uid="{00000000-0005-0000-0000-000053560000}"/>
    <cellStyle name="Normal 25 7 3 3" xfId="22099" xr:uid="{00000000-0005-0000-0000-000054560000}"/>
    <cellStyle name="Normal 25 7 4" xfId="22100" xr:uid="{00000000-0005-0000-0000-000055560000}"/>
    <cellStyle name="Normal 25 7 4 2" xfId="22101" xr:uid="{00000000-0005-0000-0000-000056560000}"/>
    <cellStyle name="Normal 25 7 4 2 2" xfId="22102" xr:uid="{00000000-0005-0000-0000-000057560000}"/>
    <cellStyle name="Normal 25 7 4 3" xfId="22103" xr:uid="{00000000-0005-0000-0000-000058560000}"/>
    <cellStyle name="Normal 25 7 5" xfId="22104" xr:uid="{00000000-0005-0000-0000-000059560000}"/>
    <cellStyle name="Normal 25 7 5 2" xfId="22105" xr:uid="{00000000-0005-0000-0000-00005A560000}"/>
    <cellStyle name="Normal 25 7 6" xfId="22106" xr:uid="{00000000-0005-0000-0000-00005B560000}"/>
    <cellStyle name="Normal 25 7 6 2" xfId="22107" xr:uid="{00000000-0005-0000-0000-00005C560000}"/>
    <cellStyle name="Normal 25 7 7" xfId="22108" xr:uid="{00000000-0005-0000-0000-00005D560000}"/>
    <cellStyle name="Normal 25 8" xfId="22109" xr:uid="{00000000-0005-0000-0000-00005E560000}"/>
    <cellStyle name="Normal 25 8 2" xfId="22110" xr:uid="{00000000-0005-0000-0000-00005F560000}"/>
    <cellStyle name="Normal 25 8 2 2" xfId="22111" xr:uid="{00000000-0005-0000-0000-000060560000}"/>
    <cellStyle name="Normal 25 8 3" xfId="22112" xr:uid="{00000000-0005-0000-0000-000061560000}"/>
    <cellStyle name="Normal 25 9" xfId="22113" xr:uid="{00000000-0005-0000-0000-000062560000}"/>
    <cellStyle name="Normal 25 9 2" xfId="22114" xr:uid="{00000000-0005-0000-0000-000063560000}"/>
    <cellStyle name="Normal 25 9 2 2" xfId="22115" xr:uid="{00000000-0005-0000-0000-000064560000}"/>
    <cellStyle name="Normal 25 9 3" xfId="22116" xr:uid="{00000000-0005-0000-0000-000065560000}"/>
    <cellStyle name="Normal 25_Confidential Information" xfId="22117" xr:uid="{00000000-0005-0000-0000-000066560000}"/>
    <cellStyle name="Normal 26" xfId="22118" xr:uid="{00000000-0005-0000-0000-000067560000}"/>
    <cellStyle name="Normal 26 10" xfId="22119" xr:uid="{00000000-0005-0000-0000-000068560000}"/>
    <cellStyle name="Normal 26 10 2" xfId="22120" xr:uid="{00000000-0005-0000-0000-000069560000}"/>
    <cellStyle name="Normal 26 10 2 2" xfId="22121" xr:uid="{00000000-0005-0000-0000-00006A560000}"/>
    <cellStyle name="Normal 26 10 3" xfId="22122" xr:uid="{00000000-0005-0000-0000-00006B560000}"/>
    <cellStyle name="Normal 26 11" xfId="22123" xr:uid="{00000000-0005-0000-0000-00006C560000}"/>
    <cellStyle name="Normal 26 11 2" xfId="22124" xr:uid="{00000000-0005-0000-0000-00006D560000}"/>
    <cellStyle name="Normal 26 12" xfId="22125" xr:uid="{00000000-0005-0000-0000-00006E560000}"/>
    <cellStyle name="Normal 26 12 2" xfId="22126" xr:uid="{00000000-0005-0000-0000-00006F560000}"/>
    <cellStyle name="Normal 26 13" xfId="22127" xr:uid="{00000000-0005-0000-0000-000070560000}"/>
    <cellStyle name="Normal 26 2" xfId="22128" xr:uid="{00000000-0005-0000-0000-000071560000}"/>
    <cellStyle name="Normal 26 2 10" xfId="22129" xr:uid="{00000000-0005-0000-0000-000072560000}"/>
    <cellStyle name="Normal 26 2 10 2" xfId="22130" xr:uid="{00000000-0005-0000-0000-000073560000}"/>
    <cellStyle name="Normal 26 2 11" xfId="22131" xr:uid="{00000000-0005-0000-0000-000074560000}"/>
    <cellStyle name="Normal 26 2 2" xfId="22132" xr:uid="{00000000-0005-0000-0000-000075560000}"/>
    <cellStyle name="Normal 26 2 2 2" xfId="22133" xr:uid="{00000000-0005-0000-0000-000076560000}"/>
    <cellStyle name="Normal 26 2 2 2 2" xfId="22134" xr:uid="{00000000-0005-0000-0000-000077560000}"/>
    <cellStyle name="Normal 26 2 2 2 2 2" xfId="22135" xr:uid="{00000000-0005-0000-0000-000078560000}"/>
    <cellStyle name="Normal 26 2 2 2 2 2 2" xfId="22136" xr:uid="{00000000-0005-0000-0000-000079560000}"/>
    <cellStyle name="Normal 26 2 2 2 2 3" xfId="22137" xr:uid="{00000000-0005-0000-0000-00007A560000}"/>
    <cellStyle name="Normal 26 2 2 2 3" xfId="22138" xr:uid="{00000000-0005-0000-0000-00007B560000}"/>
    <cellStyle name="Normal 26 2 2 2 3 2" xfId="22139" xr:uid="{00000000-0005-0000-0000-00007C560000}"/>
    <cellStyle name="Normal 26 2 2 2 3 2 2" xfId="22140" xr:uid="{00000000-0005-0000-0000-00007D560000}"/>
    <cellStyle name="Normal 26 2 2 2 3 3" xfId="22141" xr:uid="{00000000-0005-0000-0000-00007E560000}"/>
    <cellStyle name="Normal 26 2 2 2 4" xfId="22142" xr:uid="{00000000-0005-0000-0000-00007F560000}"/>
    <cellStyle name="Normal 26 2 2 2 4 2" xfId="22143" xr:uid="{00000000-0005-0000-0000-000080560000}"/>
    <cellStyle name="Normal 26 2 2 2 4 2 2" xfId="22144" xr:uid="{00000000-0005-0000-0000-000081560000}"/>
    <cellStyle name="Normal 26 2 2 2 4 3" xfId="22145" xr:uid="{00000000-0005-0000-0000-000082560000}"/>
    <cellStyle name="Normal 26 2 2 2 5" xfId="22146" xr:uid="{00000000-0005-0000-0000-000083560000}"/>
    <cellStyle name="Normal 26 2 2 2 5 2" xfId="22147" xr:uid="{00000000-0005-0000-0000-000084560000}"/>
    <cellStyle name="Normal 26 2 2 2 6" xfId="22148" xr:uid="{00000000-0005-0000-0000-000085560000}"/>
    <cellStyle name="Normal 26 2 2 2 6 2" xfId="22149" xr:uid="{00000000-0005-0000-0000-000086560000}"/>
    <cellStyle name="Normal 26 2 2 2 7" xfId="22150" xr:uid="{00000000-0005-0000-0000-000087560000}"/>
    <cellStyle name="Normal 26 2 2 3" xfId="22151" xr:uid="{00000000-0005-0000-0000-000088560000}"/>
    <cellStyle name="Normal 26 2 2 3 2" xfId="22152" xr:uid="{00000000-0005-0000-0000-000089560000}"/>
    <cellStyle name="Normal 26 2 2 3 2 2" xfId="22153" xr:uid="{00000000-0005-0000-0000-00008A560000}"/>
    <cellStyle name="Normal 26 2 2 3 2 2 2" xfId="22154" xr:uid="{00000000-0005-0000-0000-00008B560000}"/>
    <cellStyle name="Normal 26 2 2 3 2 3" xfId="22155" xr:uid="{00000000-0005-0000-0000-00008C560000}"/>
    <cellStyle name="Normal 26 2 2 3 3" xfId="22156" xr:uid="{00000000-0005-0000-0000-00008D560000}"/>
    <cellStyle name="Normal 26 2 2 3 3 2" xfId="22157" xr:uid="{00000000-0005-0000-0000-00008E560000}"/>
    <cellStyle name="Normal 26 2 2 3 3 2 2" xfId="22158" xr:uid="{00000000-0005-0000-0000-00008F560000}"/>
    <cellStyle name="Normal 26 2 2 3 3 3" xfId="22159" xr:uid="{00000000-0005-0000-0000-000090560000}"/>
    <cellStyle name="Normal 26 2 2 3 4" xfId="22160" xr:uid="{00000000-0005-0000-0000-000091560000}"/>
    <cellStyle name="Normal 26 2 2 3 4 2" xfId="22161" xr:uid="{00000000-0005-0000-0000-000092560000}"/>
    <cellStyle name="Normal 26 2 2 3 4 2 2" xfId="22162" xr:uid="{00000000-0005-0000-0000-000093560000}"/>
    <cellStyle name="Normal 26 2 2 3 4 3" xfId="22163" xr:uid="{00000000-0005-0000-0000-000094560000}"/>
    <cellStyle name="Normal 26 2 2 3 5" xfId="22164" xr:uid="{00000000-0005-0000-0000-000095560000}"/>
    <cellStyle name="Normal 26 2 2 3 5 2" xfId="22165" xr:uid="{00000000-0005-0000-0000-000096560000}"/>
    <cellStyle name="Normal 26 2 2 3 6" xfId="22166" xr:uid="{00000000-0005-0000-0000-000097560000}"/>
    <cellStyle name="Normal 26 2 2 3 6 2" xfId="22167" xr:uid="{00000000-0005-0000-0000-000098560000}"/>
    <cellStyle name="Normal 26 2 2 3 7" xfId="22168" xr:uid="{00000000-0005-0000-0000-000099560000}"/>
    <cellStyle name="Normal 26 2 2 4" xfId="22169" xr:uid="{00000000-0005-0000-0000-00009A560000}"/>
    <cellStyle name="Normal 26 2 2 4 2" xfId="22170" xr:uid="{00000000-0005-0000-0000-00009B560000}"/>
    <cellStyle name="Normal 26 2 2 4 2 2" xfId="22171" xr:uid="{00000000-0005-0000-0000-00009C560000}"/>
    <cellStyle name="Normal 26 2 2 4 3" xfId="22172" xr:uid="{00000000-0005-0000-0000-00009D560000}"/>
    <cellStyle name="Normal 26 2 2 5" xfId="22173" xr:uid="{00000000-0005-0000-0000-00009E560000}"/>
    <cellStyle name="Normal 26 2 2 5 2" xfId="22174" xr:uid="{00000000-0005-0000-0000-00009F560000}"/>
    <cellStyle name="Normal 26 2 2 5 2 2" xfId="22175" xr:uid="{00000000-0005-0000-0000-0000A0560000}"/>
    <cellStyle name="Normal 26 2 2 5 3" xfId="22176" xr:uid="{00000000-0005-0000-0000-0000A1560000}"/>
    <cellStyle name="Normal 26 2 2 6" xfId="22177" xr:uid="{00000000-0005-0000-0000-0000A2560000}"/>
    <cellStyle name="Normal 26 2 2 6 2" xfId="22178" xr:uid="{00000000-0005-0000-0000-0000A3560000}"/>
    <cellStyle name="Normal 26 2 2 6 2 2" xfId="22179" xr:uid="{00000000-0005-0000-0000-0000A4560000}"/>
    <cellStyle name="Normal 26 2 2 6 3" xfId="22180" xr:uid="{00000000-0005-0000-0000-0000A5560000}"/>
    <cellStyle name="Normal 26 2 2 7" xfId="22181" xr:uid="{00000000-0005-0000-0000-0000A6560000}"/>
    <cellStyle name="Normal 26 2 2 7 2" xfId="22182" xr:uid="{00000000-0005-0000-0000-0000A7560000}"/>
    <cellStyle name="Normal 26 2 2 8" xfId="22183" xr:uid="{00000000-0005-0000-0000-0000A8560000}"/>
    <cellStyle name="Normal 26 2 2 8 2" xfId="22184" xr:uid="{00000000-0005-0000-0000-0000A9560000}"/>
    <cellStyle name="Normal 26 2 2 9" xfId="22185" xr:uid="{00000000-0005-0000-0000-0000AA560000}"/>
    <cellStyle name="Normal 26 2 3" xfId="22186" xr:uid="{00000000-0005-0000-0000-0000AB560000}"/>
    <cellStyle name="Normal 26 2 3 2" xfId="22187" xr:uid="{00000000-0005-0000-0000-0000AC560000}"/>
    <cellStyle name="Normal 26 2 3 2 2" xfId="22188" xr:uid="{00000000-0005-0000-0000-0000AD560000}"/>
    <cellStyle name="Normal 26 2 3 2 2 2" xfId="22189" xr:uid="{00000000-0005-0000-0000-0000AE560000}"/>
    <cellStyle name="Normal 26 2 3 2 2 2 2" xfId="22190" xr:uid="{00000000-0005-0000-0000-0000AF560000}"/>
    <cellStyle name="Normal 26 2 3 2 2 3" xfId="22191" xr:uid="{00000000-0005-0000-0000-0000B0560000}"/>
    <cellStyle name="Normal 26 2 3 2 3" xfId="22192" xr:uid="{00000000-0005-0000-0000-0000B1560000}"/>
    <cellStyle name="Normal 26 2 3 2 3 2" xfId="22193" xr:uid="{00000000-0005-0000-0000-0000B2560000}"/>
    <cellStyle name="Normal 26 2 3 2 3 2 2" xfId="22194" xr:uid="{00000000-0005-0000-0000-0000B3560000}"/>
    <cellStyle name="Normal 26 2 3 2 3 3" xfId="22195" xr:uid="{00000000-0005-0000-0000-0000B4560000}"/>
    <cellStyle name="Normal 26 2 3 2 4" xfId="22196" xr:uid="{00000000-0005-0000-0000-0000B5560000}"/>
    <cellStyle name="Normal 26 2 3 2 4 2" xfId="22197" xr:uid="{00000000-0005-0000-0000-0000B6560000}"/>
    <cellStyle name="Normal 26 2 3 2 4 2 2" xfId="22198" xr:uid="{00000000-0005-0000-0000-0000B7560000}"/>
    <cellStyle name="Normal 26 2 3 2 4 3" xfId="22199" xr:uid="{00000000-0005-0000-0000-0000B8560000}"/>
    <cellStyle name="Normal 26 2 3 2 5" xfId="22200" xr:uid="{00000000-0005-0000-0000-0000B9560000}"/>
    <cellStyle name="Normal 26 2 3 2 5 2" xfId="22201" xr:uid="{00000000-0005-0000-0000-0000BA560000}"/>
    <cellStyle name="Normal 26 2 3 2 6" xfId="22202" xr:uid="{00000000-0005-0000-0000-0000BB560000}"/>
    <cellStyle name="Normal 26 2 3 2 6 2" xfId="22203" xr:uid="{00000000-0005-0000-0000-0000BC560000}"/>
    <cellStyle name="Normal 26 2 3 2 7" xfId="22204" xr:uid="{00000000-0005-0000-0000-0000BD560000}"/>
    <cellStyle name="Normal 26 2 3 3" xfId="22205" xr:uid="{00000000-0005-0000-0000-0000BE560000}"/>
    <cellStyle name="Normal 26 2 3 3 2" xfId="22206" xr:uid="{00000000-0005-0000-0000-0000BF560000}"/>
    <cellStyle name="Normal 26 2 3 3 2 2" xfId="22207" xr:uid="{00000000-0005-0000-0000-0000C0560000}"/>
    <cellStyle name="Normal 26 2 3 3 3" xfId="22208" xr:uid="{00000000-0005-0000-0000-0000C1560000}"/>
    <cellStyle name="Normal 26 2 3 4" xfId="22209" xr:uid="{00000000-0005-0000-0000-0000C2560000}"/>
    <cellStyle name="Normal 26 2 3 4 2" xfId="22210" xr:uid="{00000000-0005-0000-0000-0000C3560000}"/>
    <cellStyle name="Normal 26 2 3 4 2 2" xfId="22211" xr:uid="{00000000-0005-0000-0000-0000C4560000}"/>
    <cellStyle name="Normal 26 2 3 4 3" xfId="22212" xr:uid="{00000000-0005-0000-0000-0000C5560000}"/>
    <cellStyle name="Normal 26 2 3 5" xfId="22213" xr:uid="{00000000-0005-0000-0000-0000C6560000}"/>
    <cellStyle name="Normal 26 2 3 5 2" xfId="22214" xr:uid="{00000000-0005-0000-0000-0000C7560000}"/>
    <cellStyle name="Normal 26 2 3 5 2 2" xfId="22215" xr:uid="{00000000-0005-0000-0000-0000C8560000}"/>
    <cellStyle name="Normal 26 2 3 5 3" xfId="22216" xr:uid="{00000000-0005-0000-0000-0000C9560000}"/>
    <cellStyle name="Normal 26 2 3 6" xfId="22217" xr:uid="{00000000-0005-0000-0000-0000CA560000}"/>
    <cellStyle name="Normal 26 2 3 6 2" xfId="22218" xr:uid="{00000000-0005-0000-0000-0000CB560000}"/>
    <cellStyle name="Normal 26 2 3 7" xfId="22219" xr:uid="{00000000-0005-0000-0000-0000CC560000}"/>
    <cellStyle name="Normal 26 2 3 7 2" xfId="22220" xr:uid="{00000000-0005-0000-0000-0000CD560000}"/>
    <cellStyle name="Normal 26 2 3 8" xfId="22221" xr:uid="{00000000-0005-0000-0000-0000CE560000}"/>
    <cellStyle name="Normal 26 2 4" xfId="22222" xr:uid="{00000000-0005-0000-0000-0000CF560000}"/>
    <cellStyle name="Normal 26 2 4 2" xfId="22223" xr:uid="{00000000-0005-0000-0000-0000D0560000}"/>
    <cellStyle name="Normal 26 2 4 2 2" xfId="22224" xr:uid="{00000000-0005-0000-0000-0000D1560000}"/>
    <cellStyle name="Normal 26 2 4 2 2 2" xfId="22225" xr:uid="{00000000-0005-0000-0000-0000D2560000}"/>
    <cellStyle name="Normal 26 2 4 2 3" xfId="22226" xr:uid="{00000000-0005-0000-0000-0000D3560000}"/>
    <cellStyle name="Normal 26 2 4 3" xfId="22227" xr:uid="{00000000-0005-0000-0000-0000D4560000}"/>
    <cellStyle name="Normal 26 2 4 3 2" xfId="22228" xr:uid="{00000000-0005-0000-0000-0000D5560000}"/>
    <cellStyle name="Normal 26 2 4 3 2 2" xfId="22229" xr:uid="{00000000-0005-0000-0000-0000D6560000}"/>
    <cellStyle name="Normal 26 2 4 3 3" xfId="22230" xr:uid="{00000000-0005-0000-0000-0000D7560000}"/>
    <cellStyle name="Normal 26 2 4 4" xfId="22231" xr:uid="{00000000-0005-0000-0000-0000D8560000}"/>
    <cellStyle name="Normal 26 2 4 4 2" xfId="22232" xr:uid="{00000000-0005-0000-0000-0000D9560000}"/>
    <cellStyle name="Normal 26 2 4 4 2 2" xfId="22233" xr:uid="{00000000-0005-0000-0000-0000DA560000}"/>
    <cellStyle name="Normal 26 2 4 4 3" xfId="22234" xr:uid="{00000000-0005-0000-0000-0000DB560000}"/>
    <cellStyle name="Normal 26 2 4 5" xfId="22235" xr:uid="{00000000-0005-0000-0000-0000DC560000}"/>
    <cellStyle name="Normal 26 2 4 5 2" xfId="22236" xr:uid="{00000000-0005-0000-0000-0000DD560000}"/>
    <cellStyle name="Normal 26 2 4 6" xfId="22237" xr:uid="{00000000-0005-0000-0000-0000DE560000}"/>
    <cellStyle name="Normal 26 2 4 6 2" xfId="22238" xr:uid="{00000000-0005-0000-0000-0000DF560000}"/>
    <cellStyle name="Normal 26 2 4 7" xfId="22239" xr:uid="{00000000-0005-0000-0000-0000E0560000}"/>
    <cellStyle name="Normal 26 2 5" xfId="22240" xr:uid="{00000000-0005-0000-0000-0000E1560000}"/>
    <cellStyle name="Normal 26 2 5 2" xfId="22241" xr:uid="{00000000-0005-0000-0000-0000E2560000}"/>
    <cellStyle name="Normal 26 2 5 2 2" xfId="22242" xr:uid="{00000000-0005-0000-0000-0000E3560000}"/>
    <cellStyle name="Normal 26 2 5 2 2 2" xfId="22243" xr:uid="{00000000-0005-0000-0000-0000E4560000}"/>
    <cellStyle name="Normal 26 2 5 2 3" xfId="22244" xr:uid="{00000000-0005-0000-0000-0000E5560000}"/>
    <cellStyle name="Normal 26 2 5 3" xfId="22245" xr:uid="{00000000-0005-0000-0000-0000E6560000}"/>
    <cellStyle name="Normal 26 2 5 3 2" xfId="22246" xr:uid="{00000000-0005-0000-0000-0000E7560000}"/>
    <cellStyle name="Normal 26 2 5 3 2 2" xfId="22247" xr:uid="{00000000-0005-0000-0000-0000E8560000}"/>
    <cellStyle name="Normal 26 2 5 3 3" xfId="22248" xr:uid="{00000000-0005-0000-0000-0000E9560000}"/>
    <cellStyle name="Normal 26 2 5 4" xfId="22249" xr:uid="{00000000-0005-0000-0000-0000EA560000}"/>
    <cellStyle name="Normal 26 2 5 4 2" xfId="22250" xr:uid="{00000000-0005-0000-0000-0000EB560000}"/>
    <cellStyle name="Normal 26 2 5 4 2 2" xfId="22251" xr:uid="{00000000-0005-0000-0000-0000EC560000}"/>
    <cellStyle name="Normal 26 2 5 4 3" xfId="22252" xr:uid="{00000000-0005-0000-0000-0000ED560000}"/>
    <cellStyle name="Normal 26 2 5 5" xfId="22253" xr:uid="{00000000-0005-0000-0000-0000EE560000}"/>
    <cellStyle name="Normal 26 2 5 5 2" xfId="22254" xr:uid="{00000000-0005-0000-0000-0000EF560000}"/>
    <cellStyle name="Normal 26 2 5 6" xfId="22255" xr:uid="{00000000-0005-0000-0000-0000F0560000}"/>
    <cellStyle name="Normal 26 2 5 6 2" xfId="22256" xr:uid="{00000000-0005-0000-0000-0000F1560000}"/>
    <cellStyle name="Normal 26 2 5 7" xfId="22257" xr:uid="{00000000-0005-0000-0000-0000F2560000}"/>
    <cellStyle name="Normal 26 2 6" xfId="22258" xr:uid="{00000000-0005-0000-0000-0000F3560000}"/>
    <cellStyle name="Normal 26 2 6 2" xfId="22259" xr:uid="{00000000-0005-0000-0000-0000F4560000}"/>
    <cellStyle name="Normal 26 2 6 2 2" xfId="22260" xr:uid="{00000000-0005-0000-0000-0000F5560000}"/>
    <cellStyle name="Normal 26 2 6 3" xfId="22261" xr:uid="{00000000-0005-0000-0000-0000F6560000}"/>
    <cellStyle name="Normal 26 2 7" xfId="22262" xr:uid="{00000000-0005-0000-0000-0000F7560000}"/>
    <cellStyle name="Normal 26 2 7 2" xfId="22263" xr:uid="{00000000-0005-0000-0000-0000F8560000}"/>
    <cellStyle name="Normal 26 2 7 2 2" xfId="22264" xr:uid="{00000000-0005-0000-0000-0000F9560000}"/>
    <cellStyle name="Normal 26 2 7 3" xfId="22265" xr:uid="{00000000-0005-0000-0000-0000FA560000}"/>
    <cellStyle name="Normal 26 2 8" xfId="22266" xr:uid="{00000000-0005-0000-0000-0000FB560000}"/>
    <cellStyle name="Normal 26 2 8 2" xfId="22267" xr:uid="{00000000-0005-0000-0000-0000FC560000}"/>
    <cellStyle name="Normal 26 2 8 2 2" xfId="22268" xr:uid="{00000000-0005-0000-0000-0000FD560000}"/>
    <cellStyle name="Normal 26 2 8 3" xfId="22269" xr:uid="{00000000-0005-0000-0000-0000FE560000}"/>
    <cellStyle name="Normal 26 2 9" xfId="22270" xr:uid="{00000000-0005-0000-0000-0000FF560000}"/>
    <cellStyle name="Normal 26 2 9 2" xfId="22271" xr:uid="{00000000-0005-0000-0000-000000570000}"/>
    <cellStyle name="Normal 26 3" xfId="22272" xr:uid="{00000000-0005-0000-0000-000001570000}"/>
    <cellStyle name="Normal 26 3 10" xfId="22273" xr:uid="{00000000-0005-0000-0000-000002570000}"/>
    <cellStyle name="Normal 26 3 10 2" xfId="22274" xr:uid="{00000000-0005-0000-0000-000003570000}"/>
    <cellStyle name="Normal 26 3 11" xfId="22275" xr:uid="{00000000-0005-0000-0000-000004570000}"/>
    <cellStyle name="Normal 26 3 2" xfId="22276" xr:uid="{00000000-0005-0000-0000-000005570000}"/>
    <cellStyle name="Normal 26 3 2 2" xfId="22277" xr:uid="{00000000-0005-0000-0000-000006570000}"/>
    <cellStyle name="Normal 26 3 2 2 2" xfId="22278" xr:uid="{00000000-0005-0000-0000-000007570000}"/>
    <cellStyle name="Normal 26 3 2 2 2 2" xfId="22279" xr:uid="{00000000-0005-0000-0000-000008570000}"/>
    <cellStyle name="Normal 26 3 2 2 2 2 2" xfId="22280" xr:uid="{00000000-0005-0000-0000-000009570000}"/>
    <cellStyle name="Normal 26 3 2 2 2 3" xfId="22281" xr:uid="{00000000-0005-0000-0000-00000A570000}"/>
    <cellStyle name="Normal 26 3 2 2 3" xfId="22282" xr:uid="{00000000-0005-0000-0000-00000B570000}"/>
    <cellStyle name="Normal 26 3 2 2 3 2" xfId="22283" xr:uid="{00000000-0005-0000-0000-00000C570000}"/>
    <cellStyle name="Normal 26 3 2 2 3 2 2" xfId="22284" xr:uid="{00000000-0005-0000-0000-00000D570000}"/>
    <cellStyle name="Normal 26 3 2 2 3 3" xfId="22285" xr:uid="{00000000-0005-0000-0000-00000E570000}"/>
    <cellStyle name="Normal 26 3 2 2 4" xfId="22286" xr:uid="{00000000-0005-0000-0000-00000F570000}"/>
    <cellStyle name="Normal 26 3 2 2 4 2" xfId="22287" xr:uid="{00000000-0005-0000-0000-000010570000}"/>
    <cellStyle name="Normal 26 3 2 2 4 2 2" xfId="22288" xr:uid="{00000000-0005-0000-0000-000011570000}"/>
    <cellStyle name="Normal 26 3 2 2 4 3" xfId="22289" xr:uid="{00000000-0005-0000-0000-000012570000}"/>
    <cellStyle name="Normal 26 3 2 2 5" xfId="22290" xr:uid="{00000000-0005-0000-0000-000013570000}"/>
    <cellStyle name="Normal 26 3 2 2 5 2" xfId="22291" xr:uid="{00000000-0005-0000-0000-000014570000}"/>
    <cellStyle name="Normal 26 3 2 2 6" xfId="22292" xr:uid="{00000000-0005-0000-0000-000015570000}"/>
    <cellStyle name="Normal 26 3 2 2 6 2" xfId="22293" xr:uid="{00000000-0005-0000-0000-000016570000}"/>
    <cellStyle name="Normal 26 3 2 2 7" xfId="22294" xr:uid="{00000000-0005-0000-0000-000017570000}"/>
    <cellStyle name="Normal 26 3 2 3" xfId="22295" xr:uid="{00000000-0005-0000-0000-000018570000}"/>
    <cellStyle name="Normal 26 3 2 3 2" xfId="22296" xr:uid="{00000000-0005-0000-0000-000019570000}"/>
    <cellStyle name="Normal 26 3 2 3 2 2" xfId="22297" xr:uid="{00000000-0005-0000-0000-00001A570000}"/>
    <cellStyle name="Normal 26 3 2 3 2 2 2" xfId="22298" xr:uid="{00000000-0005-0000-0000-00001B570000}"/>
    <cellStyle name="Normal 26 3 2 3 2 3" xfId="22299" xr:uid="{00000000-0005-0000-0000-00001C570000}"/>
    <cellStyle name="Normal 26 3 2 3 3" xfId="22300" xr:uid="{00000000-0005-0000-0000-00001D570000}"/>
    <cellStyle name="Normal 26 3 2 3 3 2" xfId="22301" xr:uid="{00000000-0005-0000-0000-00001E570000}"/>
    <cellStyle name="Normal 26 3 2 3 3 2 2" xfId="22302" xr:uid="{00000000-0005-0000-0000-00001F570000}"/>
    <cellStyle name="Normal 26 3 2 3 3 3" xfId="22303" xr:uid="{00000000-0005-0000-0000-000020570000}"/>
    <cellStyle name="Normal 26 3 2 3 4" xfId="22304" xr:uid="{00000000-0005-0000-0000-000021570000}"/>
    <cellStyle name="Normal 26 3 2 3 4 2" xfId="22305" xr:uid="{00000000-0005-0000-0000-000022570000}"/>
    <cellStyle name="Normal 26 3 2 3 4 2 2" xfId="22306" xr:uid="{00000000-0005-0000-0000-000023570000}"/>
    <cellStyle name="Normal 26 3 2 3 4 3" xfId="22307" xr:uid="{00000000-0005-0000-0000-000024570000}"/>
    <cellStyle name="Normal 26 3 2 3 5" xfId="22308" xr:uid="{00000000-0005-0000-0000-000025570000}"/>
    <cellStyle name="Normal 26 3 2 3 5 2" xfId="22309" xr:uid="{00000000-0005-0000-0000-000026570000}"/>
    <cellStyle name="Normal 26 3 2 3 6" xfId="22310" xr:uid="{00000000-0005-0000-0000-000027570000}"/>
    <cellStyle name="Normal 26 3 2 3 6 2" xfId="22311" xr:uid="{00000000-0005-0000-0000-000028570000}"/>
    <cellStyle name="Normal 26 3 2 3 7" xfId="22312" xr:uid="{00000000-0005-0000-0000-000029570000}"/>
    <cellStyle name="Normal 26 3 2 4" xfId="22313" xr:uid="{00000000-0005-0000-0000-00002A570000}"/>
    <cellStyle name="Normal 26 3 2 4 2" xfId="22314" xr:uid="{00000000-0005-0000-0000-00002B570000}"/>
    <cellStyle name="Normal 26 3 2 4 2 2" xfId="22315" xr:uid="{00000000-0005-0000-0000-00002C570000}"/>
    <cellStyle name="Normal 26 3 2 4 3" xfId="22316" xr:uid="{00000000-0005-0000-0000-00002D570000}"/>
    <cellStyle name="Normal 26 3 2 5" xfId="22317" xr:uid="{00000000-0005-0000-0000-00002E570000}"/>
    <cellStyle name="Normal 26 3 2 5 2" xfId="22318" xr:uid="{00000000-0005-0000-0000-00002F570000}"/>
    <cellStyle name="Normal 26 3 2 5 2 2" xfId="22319" xr:uid="{00000000-0005-0000-0000-000030570000}"/>
    <cellStyle name="Normal 26 3 2 5 3" xfId="22320" xr:uid="{00000000-0005-0000-0000-000031570000}"/>
    <cellStyle name="Normal 26 3 2 6" xfId="22321" xr:uid="{00000000-0005-0000-0000-000032570000}"/>
    <cellStyle name="Normal 26 3 2 6 2" xfId="22322" xr:uid="{00000000-0005-0000-0000-000033570000}"/>
    <cellStyle name="Normal 26 3 2 6 2 2" xfId="22323" xr:uid="{00000000-0005-0000-0000-000034570000}"/>
    <cellStyle name="Normal 26 3 2 6 3" xfId="22324" xr:uid="{00000000-0005-0000-0000-000035570000}"/>
    <cellStyle name="Normal 26 3 2 7" xfId="22325" xr:uid="{00000000-0005-0000-0000-000036570000}"/>
    <cellStyle name="Normal 26 3 2 7 2" xfId="22326" xr:uid="{00000000-0005-0000-0000-000037570000}"/>
    <cellStyle name="Normal 26 3 2 8" xfId="22327" xr:uid="{00000000-0005-0000-0000-000038570000}"/>
    <cellStyle name="Normal 26 3 2 8 2" xfId="22328" xr:uid="{00000000-0005-0000-0000-000039570000}"/>
    <cellStyle name="Normal 26 3 2 9" xfId="22329" xr:uid="{00000000-0005-0000-0000-00003A570000}"/>
    <cellStyle name="Normal 26 3 3" xfId="22330" xr:uid="{00000000-0005-0000-0000-00003B570000}"/>
    <cellStyle name="Normal 26 3 3 2" xfId="22331" xr:uid="{00000000-0005-0000-0000-00003C570000}"/>
    <cellStyle name="Normal 26 3 3 2 2" xfId="22332" xr:uid="{00000000-0005-0000-0000-00003D570000}"/>
    <cellStyle name="Normal 26 3 3 2 2 2" xfId="22333" xr:uid="{00000000-0005-0000-0000-00003E570000}"/>
    <cellStyle name="Normal 26 3 3 2 2 2 2" xfId="22334" xr:uid="{00000000-0005-0000-0000-00003F570000}"/>
    <cellStyle name="Normal 26 3 3 2 2 3" xfId="22335" xr:uid="{00000000-0005-0000-0000-000040570000}"/>
    <cellStyle name="Normal 26 3 3 2 3" xfId="22336" xr:uid="{00000000-0005-0000-0000-000041570000}"/>
    <cellStyle name="Normal 26 3 3 2 3 2" xfId="22337" xr:uid="{00000000-0005-0000-0000-000042570000}"/>
    <cellStyle name="Normal 26 3 3 2 3 2 2" xfId="22338" xr:uid="{00000000-0005-0000-0000-000043570000}"/>
    <cellStyle name="Normal 26 3 3 2 3 3" xfId="22339" xr:uid="{00000000-0005-0000-0000-000044570000}"/>
    <cellStyle name="Normal 26 3 3 2 4" xfId="22340" xr:uid="{00000000-0005-0000-0000-000045570000}"/>
    <cellStyle name="Normal 26 3 3 2 4 2" xfId="22341" xr:uid="{00000000-0005-0000-0000-000046570000}"/>
    <cellStyle name="Normal 26 3 3 2 4 2 2" xfId="22342" xr:uid="{00000000-0005-0000-0000-000047570000}"/>
    <cellStyle name="Normal 26 3 3 2 4 3" xfId="22343" xr:uid="{00000000-0005-0000-0000-000048570000}"/>
    <cellStyle name="Normal 26 3 3 2 5" xfId="22344" xr:uid="{00000000-0005-0000-0000-000049570000}"/>
    <cellStyle name="Normal 26 3 3 2 5 2" xfId="22345" xr:uid="{00000000-0005-0000-0000-00004A570000}"/>
    <cellStyle name="Normal 26 3 3 2 6" xfId="22346" xr:uid="{00000000-0005-0000-0000-00004B570000}"/>
    <cellStyle name="Normal 26 3 3 2 6 2" xfId="22347" xr:uid="{00000000-0005-0000-0000-00004C570000}"/>
    <cellStyle name="Normal 26 3 3 2 7" xfId="22348" xr:uid="{00000000-0005-0000-0000-00004D570000}"/>
    <cellStyle name="Normal 26 3 3 3" xfId="22349" xr:uid="{00000000-0005-0000-0000-00004E570000}"/>
    <cellStyle name="Normal 26 3 3 3 2" xfId="22350" xr:uid="{00000000-0005-0000-0000-00004F570000}"/>
    <cellStyle name="Normal 26 3 3 3 2 2" xfId="22351" xr:uid="{00000000-0005-0000-0000-000050570000}"/>
    <cellStyle name="Normal 26 3 3 3 3" xfId="22352" xr:uid="{00000000-0005-0000-0000-000051570000}"/>
    <cellStyle name="Normal 26 3 3 4" xfId="22353" xr:uid="{00000000-0005-0000-0000-000052570000}"/>
    <cellStyle name="Normal 26 3 3 4 2" xfId="22354" xr:uid="{00000000-0005-0000-0000-000053570000}"/>
    <cellStyle name="Normal 26 3 3 4 2 2" xfId="22355" xr:uid="{00000000-0005-0000-0000-000054570000}"/>
    <cellStyle name="Normal 26 3 3 4 3" xfId="22356" xr:uid="{00000000-0005-0000-0000-000055570000}"/>
    <cellStyle name="Normal 26 3 3 5" xfId="22357" xr:uid="{00000000-0005-0000-0000-000056570000}"/>
    <cellStyle name="Normal 26 3 3 5 2" xfId="22358" xr:uid="{00000000-0005-0000-0000-000057570000}"/>
    <cellStyle name="Normal 26 3 3 5 2 2" xfId="22359" xr:uid="{00000000-0005-0000-0000-000058570000}"/>
    <cellStyle name="Normal 26 3 3 5 3" xfId="22360" xr:uid="{00000000-0005-0000-0000-000059570000}"/>
    <cellStyle name="Normal 26 3 3 6" xfId="22361" xr:uid="{00000000-0005-0000-0000-00005A570000}"/>
    <cellStyle name="Normal 26 3 3 6 2" xfId="22362" xr:uid="{00000000-0005-0000-0000-00005B570000}"/>
    <cellStyle name="Normal 26 3 3 7" xfId="22363" xr:uid="{00000000-0005-0000-0000-00005C570000}"/>
    <cellStyle name="Normal 26 3 3 7 2" xfId="22364" xr:uid="{00000000-0005-0000-0000-00005D570000}"/>
    <cellStyle name="Normal 26 3 3 8" xfId="22365" xr:uid="{00000000-0005-0000-0000-00005E570000}"/>
    <cellStyle name="Normal 26 3 4" xfId="22366" xr:uid="{00000000-0005-0000-0000-00005F570000}"/>
    <cellStyle name="Normal 26 3 4 2" xfId="22367" xr:uid="{00000000-0005-0000-0000-000060570000}"/>
    <cellStyle name="Normal 26 3 4 2 2" xfId="22368" xr:uid="{00000000-0005-0000-0000-000061570000}"/>
    <cellStyle name="Normal 26 3 4 2 2 2" xfId="22369" xr:uid="{00000000-0005-0000-0000-000062570000}"/>
    <cellStyle name="Normal 26 3 4 2 3" xfId="22370" xr:uid="{00000000-0005-0000-0000-000063570000}"/>
    <cellStyle name="Normal 26 3 4 3" xfId="22371" xr:uid="{00000000-0005-0000-0000-000064570000}"/>
    <cellStyle name="Normal 26 3 4 3 2" xfId="22372" xr:uid="{00000000-0005-0000-0000-000065570000}"/>
    <cellStyle name="Normal 26 3 4 3 2 2" xfId="22373" xr:uid="{00000000-0005-0000-0000-000066570000}"/>
    <cellStyle name="Normal 26 3 4 3 3" xfId="22374" xr:uid="{00000000-0005-0000-0000-000067570000}"/>
    <cellStyle name="Normal 26 3 4 4" xfId="22375" xr:uid="{00000000-0005-0000-0000-000068570000}"/>
    <cellStyle name="Normal 26 3 4 4 2" xfId="22376" xr:uid="{00000000-0005-0000-0000-000069570000}"/>
    <cellStyle name="Normal 26 3 4 4 2 2" xfId="22377" xr:uid="{00000000-0005-0000-0000-00006A570000}"/>
    <cellStyle name="Normal 26 3 4 4 3" xfId="22378" xr:uid="{00000000-0005-0000-0000-00006B570000}"/>
    <cellStyle name="Normal 26 3 4 5" xfId="22379" xr:uid="{00000000-0005-0000-0000-00006C570000}"/>
    <cellStyle name="Normal 26 3 4 5 2" xfId="22380" xr:uid="{00000000-0005-0000-0000-00006D570000}"/>
    <cellStyle name="Normal 26 3 4 6" xfId="22381" xr:uid="{00000000-0005-0000-0000-00006E570000}"/>
    <cellStyle name="Normal 26 3 4 6 2" xfId="22382" xr:uid="{00000000-0005-0000-0000-00006F570000}"/>
    <cellStyle name="Normal 26 3 4 7" xfId="22383" xr:uid="{00000000-0005-0000-0000-000070570000}"/>
    <cellStyle name="Normal 26 3 5" xfId="22384" xr:uid="{00000000-0005-0000-0000-000071570000}"/>
    <cellStyle name="Normal 26 3 5 2" xfId="22385" xr:uid="{00000000-0005-0000-0000-000072570000}"/>
    <cellStyle name="Normal 26 3 5 2 2" xfId="22386" xr:uid="{00000000-0005-0000-0000-000073570000}"/>
    <cellStyle name="Normal 26 3 5 2 2 2" xfId="22387" xr:uid="{00000000-0005-0000-0000-000074570000}"/>
    <cellStyle name="Normal 26 3 5 2 3" xfId="22388" xr:uid="{00000000-0005-0000-0000-000075570000}"/>
    <cellStyle name="Normal 26 3 5 3" xfId="22389" xr:uid="{00000000-0005-0000-0000-000076570000}"/>
    <cellStyle name="Normal 26 3 5 3 2" xfId="22390" xr:uid="{00000000-0005-0000-0000-000077570000}"/>
    <cellStyle name="Normal 26 3 5 3 2 2" xfId="22391" xr:uid="{00000000-0005-0000-0000-000078570000}"/>
    <cellStyle name="Normal 26 3 5 3 3" xfId="22392" xr:uid="{00000000-0005-0000-0000-000079570000}"/>
    <cellStyle name="Normal 26 3 5 4" xfId="22393" xr:uid="{00000000-0005-0000-0000-00007A570000}"/>
    <cellStyle name="Normal 26 3 5 4 2" xfId="22394" xr:uid="{00000000-0005-0000-0000-00007B570000}"/>
    <cellStyle name="Normal 26 3 5 4 2 2" xfId="22395" xr:uid="{00000000-0005-0000-0000-00007C570000}"/>
    <cellStyle name="Normal 26 3 5 4 3" xfId="22396" xr:uid="{00000000-0005-0000-0000-00007D570000}"/>
    <cellStyle name="Normal 26 3 5 5" xfId="22397" xr:uid="{00000000-0005-0000-0000-00007E570000}"/>
    <cellStyle name="Normal 26 3 5 5 2" xfId="22398" xr:uid="{00000000-0005-0000-0000-00007F570000}"/>
    <cellStyle name="Normal 26 3 5 6" xfId="22399" xr:uid="{00000000-0005-0000-0000-000080570000}"/>
    <cellStyle name="Normal 26 3 5 6 2" xfId="22400" xr:uid="{00000000-0005-0000-0000-000081570000}"/>
    <cellStyle name="Normal 26 3 5 7" xfId="22401" xr:uid="{00000000-0005-0000-0000-000082570000}"/>
    <cellStyle name="Normal 26 3 6" xfId="22402" xr:uid="{00000000-0005-0000-0000-000083570000}"/>
    <cellStyle name="Normal 26 3 6 2" xfId="22403" xr:uid="{00000000-0005-0000-0000-000084570000}"/>
    <cellStyle name="Normal 26 3 6 2 2" xfId="22404" xr:uid="{00000000-0005-0000-0000-000085570000}"/>
    <cellStyle name="Normal 26 3 6 3" xfId="22405" xr:uid="{00000000-0005-0000-0000-000086570000}"/>
    <cellStyle name="Normal 26 3 7" xfId="22406" xr:uid="{00000000-0005-0000-0000-000087570000}"/>
    <cellStyle name="Normal 26 3 7 2" xfId="22407" xr:uid="{00000000-0005-0000-0000-000088570000}"/>
    <cellStyle name="Normal 26 3 7 2 2" xfId="22408" xr:uid="{00000000-0005-0000-0000-000089570000}"/>
    <cellStyle name="Normal 26 3 7 3" xfId="22409" xr:uid="{00000000-0005-0000-0000-00008A570000}"/>
    <cellStyle name="Normal 26 3 8" xfId="22410" xr:uid="{00000000-0005-0000-0000-00008B570000}"/>
    <cellStyle name="Normal 26 3 8 2" xfId="22411" xr:uid="{00000000-0005-0000-0000-00008C570000}"/>
    <cellStyle name="Normal 26 3 8 2 2" xfId="22412" xr:uid="{00000000-0005-0000-0000-00008D570000}"/>
    <cellStyle name="Normal 26 3 8 3" xfId="22413" xr:uid="{00000000-0005-0000-0000-00008E570000}"/>
    <cellStyle name="Normal 26 3 9" xfId="22414" xr:uid="{00000000-0005-0000-0000-00008F570000}"/>
    <cellStyle name="Normal 26 3 9 2" xfId="22415" xr:uid="{00000000-0005-0000-0000-000090570000}"/>
    <cellStyle name="Normal 26 4" xfId="22416" xr:uid="{00000000-0005-0000-0000-000091570000}"/>
    <cellStyle name="Normal 26 4 2" xfId="22417" xr:uid="{00000000-0005-0000-0000-000092570000}"/>
    <cellStyle name="Normal 26 4 2 2" xfId="22418" xr:uid="{00000000-0005-0000-0000-000093570000}"/>
    <cellStyle name="Normal 26 4 2 2 2" xfId="22419" xr:uid="{00000000-0005-0000-0000-000094570000}"/>
    <cellStyle name="Normal 26 4 2 2 2 2" xfId="22420" xr:uid="{00000000-0005-0000-0000-000095570000}"/>
    <cellStyle name="Normal 26 4 2 2 3" xfId="22421" xr:uid="{00000000-0005-0000-0000-000096570000}"/>
    <cellStyle name="Normal 26 4 2 3" xfId="22422" xr:uid="{00000000-0005-0000-0000-000097570000}"/>
    <cellStyle name="Normal 26 4 2 3 2" xfId="22423" xr:uid="{00000000-0005-0000-0000-000098570000}"/>
    <cellStyle name="Normal 26 4 2 3 2 2" xfId="22424" xr:uid="{00000000-0005-0000-0000-000099570000}"/>
    <cellStyle name="Normal 26 4 2 3 3" xfId="22425" xr:uid="{00000000-0005-0000-0000-00009A570000}"/>
    <cellStyle name="Normal 26 4 2 4" xfId="22426" xr:uid="{00000000-0005-0000-0000-00009B570000}"/>
    <cellStyle name="Normal 26 4 2 4 2" xfId="22427" xr:uid="{00000000-0005-0000-0000-00009C570000}"/>
    <cellStyle name="Normal 26 4 2 4 2 2" xfId="22428" xr:uid="{00000000-0005-0000-0000-00009D570000}"/>
    <cellStyle name="Normal 26 4 2 4 3" xfId="22429" xr:uid="{00000000-0005-0000-0000-00009E570000}"/>
    <cellStyle name="Normal 26 4 2 5" xfId="22430" xr:uid="{00000000-0005-0000-0000-00009F570000}"/>
    <cellStyle name="Normal 26 4 2 5 2" xfId="22431" xr:uid="{00000000-0005-0000-0000-0000A0570000}"/>
    <cellStyle name="Normal 26 4 2 6" xfId="22432" xr:uid="{00000000-0005-0000-0000-0000A1570000}"/>
    <cellStyle name="Normal 26 4 2 6 2" xfId="22433" xr:uid="{00000000-0005-0000-0000-0000A2570000}"/>
    <cellStyle name="Normal 26 4 2 7" xfId="22434" xr:uid="{00000000-0005-0000-0000-0000A3570000}"/>
    <cellStyle name="Normal 26 4 3" xfId="22435" xr:uid="{00000000-0005-0000-0000-0000A4570000}"/>
    <cellStyle name="Normal 26 4 3 2" xfId="22436" xr:uid="{00000000-0005-0000-0000-0000A5570000}"/>
    <cellStyle name="Normal 26 4 3 2 2" xfId="22437" xr:uid="{00000000-0005-0000-0000-0000A6570000}"/>
    <cellStyle name="Normal 26 4 3 2 2 2" xfId="22438" xr:uid="{00000000-0005-0000-0000-0000A7570000}"/>
    <cellStyle name="Normal 26 4 3 2 3" xfId="22439" xr:uid="{00000000-0005-0000-0000-0000A8570000}"/>
    <cellStyle name="Normal 26 4 3 3" xfId="22440" xr:uid="{00000000-0005-0000-0000-0000A9570000}"/>
    <cellStyle name="Normal 26 4 3 3 2" xfId="22441" xr:uid="{00000000-0005-0000-0000-0000AA570000}"/>
    <cellStyle name="Normal 26 4 3 3 2 2" xfId="22442" xr:uid="{00000000-0005-0000-0000-0000AB570000}"/>
    <cellStyle name="Normal 26 4 3 3 3" xfId="22443" xr:uid="{00000000-0005-0000-0000-0000AC570000}"/>
    <cellStyle name="Normal 26 4 3 4" xfId="22444" xr:uid="{00000000-0005-0000-0000-0000AD570000}"/>
    <cellStyle name="Normal 26 4 3 4 2" xfId="22445" xr:uid="{00000000-0005-0000-0000-0000AE570000}"/>
    <cellStyle name="Normal 26 4 3 4 2 2" xfId="22446" xr:uid="{00000000-0005-0000-0000-0000AF570000}"/>
    <cellStyle name="Normal 26 4 3 4 3" xfId="22447" xr:uid="{00000000-0005-0000-0000-0000B0570000}"/>
    <cellStyle name="Normal 26 4 3 5" xfId="22448" xr:uid="{00000000-0005-0000-0000-0000B1570000}"/>
    <cellStyle name="Normal 26 4 3 5 2" xfId="22449" xr:uid="{00000000-0005-0000-0000-0000B2570000}"/>
    <cellStyle name="Normal 26 4 3 6" xfId="22450" xr:uid="{00000000-0005-0000-0000-0000B3570000}"/>
    <cellStyle name="Normal 26 4 3 6 2" xfId="22451" xr:uid="{00000000-0005-0000-0000-0000B4570000}"/>
    <cellStyle name="Normal 26 4 3 7" xfId="22452" xr:uid="{00000000-0005-0000-0000-0000B5570000}"/>
    <cellStyle name="Normal 26 4 4" xfId="22453" xr:uid="{00000000-0005-0000-0000-0000B6570000}"/>
    <cellStyle name="Normal 26 4 4 2" xfId="22454" xr:uid="{00000000-0005-0000-0000-0000B7570000}"/>
    <cellStyle name="Normal 26 4 4 2 2" xfId="22455" xr:uid="{00000000-0005-0000-0000-0000B8570000}"/>
    <cellStyle name="Normal 26 4 4 3" xfId="22456" xr:uid="{00000000-0005-0000-0000-0000B9570000}"/>
    <cellStyle name="Normal 26 4 5" xfId="22457" xr:uid="{00000000-0005-0000-0000-0000BA570000}"/>
    <cellStyle name="Normal 26 4 5 2" xfId="22458" xr:uid="{00000000-0005-0000-0000-0000BB570000}"/>
    <cellStyle name="Normal 26 4 5 2 2" xfId="22459" xr:uid="{00000000-0005-0000-0000-0000BC570000}"/>
    <cellStyle name="Normal 26 4 5 3" xfId="22460" xr:uid="{00000000-0005-0000-0000-0000BD570000}"/>
    <cellStyle name="Normal 26 4 6" xfId="22461" xr:uid="{00000000-0005-0000-0000-0000BE570000}"/>
    <cellStyle name="Normal 26 4 6 2" xfId="22462" xr:uid="{00000000-0005-0000-0000-0000BF570000}"/>
    <cellStyle name="Normal 26 4 6 2 2" xfId="22463" xr:uid="{00000000-0005-0000-0000-0000C0570000}"/>
    <cellStyle name="Normal 26 4 6 3" xfId="22464" xr:uid="{00000000-0005-0000-0000-0000C1570000}"/>
    <cellStyle name="Normal 26 4 7" xfId="22465" xr:uid="{00000000-0005-0000-0000-0000C2570000}"/>
    <cellStyle name="Normal 26 4 7 2" xfId="22466" xr:uid="{00000000-0005-0000-0000-0000C3570000}"/>
    <cellStyle name="Normal 26 4 8" xfId="22467" xr:uid="{00000000-0005-0000-0000-0000C4570000}"/>
    <cellStyle name="Normal 26 4 8 2" xfId="22468" xr:uid="{00000000-0005-0000-0000-0000C5570000}"/>
    <cellStyle name="Normal 26 4 9" xfId="22469" xr:uid="{00000000-0005-0000-0000-0000C6570000}"/>
    <cellStyle name="Normal 26 5" xfId="22470" xr:uid="{00000000-0005-0000-0000-0000C7570000}"/>
    <cellStyle name="Normal 26 5 2" xfId="22471" xr:uid="{00000000-0005-0000-0000-0000C8570000}"/>
    <cellStyle name="Normal 26 5 2 2" xfId="22472" xr:uid="{00000000-0005-0000-0000-0000C9570000}"/>
    <cellStyle name="Normal 26 5 2 2 2" xfId="22473" xr:uid="{00000000-0005-0000-0000-0000CA570000}"/>
    <cellStyle name="Normal 26 5 2 2 2 2" xfId="22474" xr:uid="{00000000-0005-0000-0000-0000CB570000}"/>
    <cellStyle name="Normal 26 5 2 2 3" xfId="22475" xr:uid="{00000000-0005-0000-0000-0000CC570000}"/>
    <cellStyle name="Normal 26 5 2 3" xfId="22476" xr:uid="{00000000-0005-0000-0000-0000CD570000}"/>
    <cellStyle name="Normal 26 5 2 3 2" xfId="22477" xr:uid="{00000000-0005-0000-0000-0000CE570000}"/>
    <cellStyle name="Normal 26 5 2 3 2 2" xfId="22478" xr:uid="{00000000-0005-0000-0000-0000CF570000}"/>
    <cellStyle name="Normal 26 5 2 3 3" xfId="22479" xr:uid="{00000000-0005-0000-0000-0000D0570000}"/>
    <cellStyle name="Normal 26 5 2 4" xfId="22480" xr:uid="{00000000-0005-0000-0000-0000D1570000}"/>
    <cellStyle name="Normal 26 5 2 4 2" xfId="22481" xr:uid="{00000000-0005-0000-0000-0000D2570000}"/>
    <cellStyle name="Normal 26 5 2 4 2 2" xfId="22482" xr:uid="{00000000-0005-0000-0000-0000D3570000}"/>
    <cellStyle name="Normal 26 5 2 4 3" xfId="22483" xr:uid="{00000000-0005-0000-0000-0000D4570000}"/>
    <cellStyle name="Normal 26 5 2 5" xfId="22484" xr:uid="{00000000-0005-0000-0000-0000D5570000}"/>
    <cellStyle name="Normal 26 5 2 5 2" xfId="22485" xr:uid="{00000000-0005-0000-0000-0000D6570000}"/>
    <cellStyle name="Normal 26 5 2 6" xfId="22486" xr:uid="{00000000-0005-0000-0000-0000D7570000}"/>
    <cellStyle name="Normal 26 5 2 6 2" xfId="22487" xr:uid="{00000000-0005-0000-0000-0000D8570000}"/>
    <cellStyle name="Normal 26 5 2 7" xfId="22488" xr:uid="{00000000-0005-0000-0000-0000D9570000}"/>
    <cellStyle name="Normal 26 5 3" xfId="22489" xr:uid="{00000000-0005-0000-0000-0000DA570000}"/>
    <cellStyle name="Normal 26 5 3 2" xfId="22490" xr:uid="{00000000-0005-0000-0000-0000DB570000}"/>
    <cellStyle name="Normal 26 5 3 2 2" xfId="22491" xr:uid="{00000000-0005-0000-0000-0000DC570000}"/>
    <cellStyle name="Normal 26 5 3 3" xfId="22492" xr:uid="{00000000-0005-0000-0000-0000DD570000}"/>
    <cellStyle name="Normal 26 5 4" xfId="22493" xr:uid="{00000000-0005-0000-0000-0000DE570000}"/>
    <cellStyle name="Normal 26 5 4 2" xfId="22494" xr:uid="{00000000-0005-0000-0000-0000DF570000}"/>
    <cellStyle name="Normal 26 5 4 2 2" xfId="22495" xr:uid="{00000000-0005-0000-0000-0000E0570000}"/>
    <cellStyle name="Normal 26 5 4 3" xfId="22496" xr:uid="{00000000-0005-0000-0000-0000E1570000}"/>
    <cellStyle name="Normal 26 5 5" xfId="22497" xr:uid="{00000000-0005-0000-0000-0000E2570000}"/>
    <cellStyle name="Normal 26 5 5 2" xfId="22498" xr:uid="{00000000-0005-0000-0000-0000E3570000}"/>
    <cellStyle name="Normal 26 5 5 2 2" xfId="22499" xr:uid="{00000000-0005-0000-0000-0000E4570000}"/>
    <cellStyle name="Normal 26 5 5 3" xfId="22500" xr:uid="{00000000-0005-0000-0000-0000E5570000}"/>
    <cellStyle name="Normal 26 5 6" xfId="22501" xr:uid="{00000000-0005-0000-0000-0000E6570000}"/>
    <cellStyle name="Normal 26 5 6 2" xfId="22502" xr:uid="{00000000-0005-0000-0000-0000E7570000}"/>
    <cellStyle name="Normal 26 5 7" xfId="22503" xr:uid="{00000000-0005-0000-0000-0000E8570000}"/>
    <cellStyle name="Normal 26 5 7 2" xfId="22504" xr:uid="{00000000-0005-0000-0000-0000E9570000}"/>
    <cellStyle name="Normal 26 5 8" xfId="22505" xr:uid="{00000000-0005-0000-0000-0000EA570000}"/>
    <cellStyle name="Normal 26 6" xfId="22506" xr:uid="{00000000-0005-0000-0000-0000EB570000}"/>
    <cellStyle name="Normal 26 6 2" xfId="22507" xr:uid="{00000000-0005-0000-0000-0000EC570000}"/>
    <cellStyle name="Normal 26 6 2 2" xfId="22508" xr:uid="{00000000-0005-0000-0000-0000ED570000}"/>
    <cellStyle name="Normal 26 6 2 2 2" xfId="22509" xr:uid="{00000000-0005-0000-0000-0000EE570000}"/>
    <cellStyle name="Normal 26 6 2 3" xfId="22510" xr:uid="{00000000-0005-0000-0000-0000EF570000}"/>
    <cellStyle name="Normal 26 6 3" xfId="22511" xr:uid="{00000000-0005-0000-0000-0000F0570000}"/>
    <cellStyle name="Normal 26 6 3 2" xfId="22512" xr:uid="{00000000-0005-0000-0000-0000F1570000}"/>
    <cellStyle name="Normal 26 6 3 2 2" xfId="22513" xr:uid="{00000000-0005-0000-0000-0000F2570000}"/>
    <cellStyle name="Normal 26 6 3 3" xfId="22514" xr:uid="{00000000-0005-0000-0000-0000F3570000}"/>
    <cellStyle name="Normal 26 6 4" xfId="22515" xr:uid="{00000000-0005-0000-0000-0000F4570000}"/>
    <cellStyle name="Normal 26 6 4 2" xfId="22516" xr:uid="{00000000-0005-0000-0000-0000F5570000}"/>
    <cellStyle name="Normal 26 6 4 2 2" xfId="22517" xr:uid="{00000000-0005-0000-0000-0000F6570000}"/>
    <cellStyle name="Normal 26 6 4 3" xfId="22518" xr:uid="{00000000-0005-0000-0000-0000F7570000}"/>
    <cellStyle name="Normal 26 6 5" xfId="22519" xr:uid="{00000000-0005-0000-0000-0000F8570000}"/>
    <cellStyle name="Normal 26 6 5 2" xfId="22520" xr:uid="{00000000-0005-0000-0000-0000F9570000}"/>
    <cellStyle name="Normal 26 6 6" xfId="22521" xr:uid="{00000000-0005-0000-0000-0000FA570000}"/>
    <cellStyle name="Normal 26 6 6 2" xfId="22522" xr:uid="{00000000-0005-0000-0000-0000FB570000}"/>
    <cellStyle name="Normal 26 6 7" xfId="22523" xr:uid="{00000000-0005-0000-0000-0000FC570000}"/>
    <cellStyle name="Normal 26 7" xfId="22524" xr:uid="{00000000-0005-0000-0000-0000FD570000}"/>
    <cellStyle name="Normal 26 7 2" xfId="22525" xr:uid="{00000000-0005-0000-0000-0000FE570000}"/>
    <cellStyle name="Normal 26 7 2 2" xfId="22526" xr:uid="{00000000-0005-0000-0000-0000FF570000}"/>
    <cellStyle name="Normal 26 7 2 2 2" xfId="22527" xr:uid="{00000000-0005-0000-0000-000000580000}"/>
    <cellStyle name="Normal 26 7 2 3" xfId="22528" xr:uid="{00000000-0005-0000-0000-000001580000}"/>
    <cellStyle name="Normal 26 7 3" xfId="22529" xr:uid="{00000000-0005-0000-0000-000002580000}"/>
    <cellStyle name="Normal 26 7 3 2" xfId="22530" xr:uid="{00000000-0005-0000-0000-000003580000}"/>
    <cellStyle name="Normal 26 7 3 2 2" xfId="22531" xr:uid="{00000000-0005-0000-0000-000004580000}"/>
    <cellStyle name="Normal 26 7 3 3" xfId="22532" xr:uid="{00000000-0005-0000-0000-000005580000}"/>
    <cellStyle name="Normal 26 7 4" xfId="22533" xr:uid="{00000000-0005-0000-0000-000006580000}"/>
    <cellStyle name="Normal 26 7 4 2" xfId="22534" xr:uid="{00000000-0005-0000-0000-000007580000}"/>
    <cellStyle name="Normal 26 7 4 2 2" xfId="22535" xr:uid="{00000000-0005-0000-0000-000008580000}"/>
    <cellStyle name="Normal 26 7 4 3" xfId="22536" xr:uid="{00000000-0005-0000-0000-000009580000}"/>
    <cellStyle name="Normal 26 7 5" xfId="22537" xr:uid="{00000000-0005-0000-0000-00000A580000}"/>
    <cellStyle name="Normal 26 7 5 2" xfId="22538" xr:uid="{00000000-0005-0000-0000-00000B580000}"/>
    <cellStyle name="Normal 26 7 6" xfId="22539" xr:uid="{00000000-0005-0000-0000-00000C580000}"/>
    <cellStyle name="Normal 26 7 6 2" xfId="22540" xr:uid="{00000000-0005-0000-0000-00000D580000}"/>
    <cellStyle name="Normal 26 7 7" xfId="22541" xr:uid="{00000000-0005-0000-0000-00000E580000}"/>
    <cellStyle name="Normal 26 8" xfId="22542" xr:uid="{00000000-0005-0000-0000-00000F580000}"/>
    <cellStyle name="Normal 26 8 2" xfId="22543" xr:uid="{00000000-0005-0000-0000-000010580000}"/>
    <cellStyle name="Normal 26 8 2 2" xfId="22544" xr:uid="{00000000-0005-0000-0000-000011580000}"/>
    <cellStyle name="Normal 26 8 3" xfId="22545" xr:uid="{00000000-0005-0000-0000-000012580000}"/>
    <cellStyle name="Normal 26 9" xfId="22546" xr:uid="{00000000-0005-0000-0000-000013580000}"/>
    <cellStyle name="Normal 26 9 2" xfId="22547" xr:uid="{00000000-0005-0000-0000-000014580000}"/>
    <cellStyle name="Normal 26 9 2 2" xfId="22548" xr:uid="{00000000-0005-0000-0000-000015580000}"/>
    <cellStyle name="Normal 26 9 3" xfId="22549" xr:uid="{00000000-0005-0000-0000-000016580000}"/>
    <cellStyle name="Normal 26_Confidential Information" xfId="22550" xr:uid="{00000000-0005-0000-0000-000017580000}"/>
    <cellStyle name="Normal 27" xfId="22551" xr:uid="{00000000-0005-0000-0000-000018580000}"/>
    <cellStyle name="Normal 28" xfId="22552" xr:uid="{00000000-0005-0000-0000-000019580000}"/>
    <cellStyle name="Normal 29" xfId="22553" xr:uid="{00000000-0005-0000-0000-00001A580000}"/>
    <cellStyle name="Normal 29 10" xfId="22554" xr:uid="{00000000-0005-0000-0000-00001B580000}"/>
    <cellStyle name="Normal 29 10 2" xfId="22555" xr:uid="{00000000-0005-0000-0000-00001C580000}"/>
    <cellStyle name="Normal 29 10 2 2" xfId="22556" xr:uid="{00000000-0005-0000-0000-00001D580000}"/>
    <cellStyle name="Normal 29 10 3" xfId="22557" xr:uid="{00000000-0005-0000-0000-00001E580000}"/>
    <cellStyle name="Normal 29 11" xfId="22558" xr:uid="{00000000-0005-0000-0000-00001F580000}"/>
    <cellStyle name="Normal 29 11 2" xfId="22559" xr:uid="{00000000-0005-0000-0000-000020580000}"/>
    <cellStyle name="Normal 29 12" xfId="22560" xr:uid="{00000000-0005-0000-0000-000021580000}"/>
    <cellStyle name="Normal 29 12 2" xfId="22561" xr:uid="{00000000-0005-0000-0000-000022580000}"/>
    <cellStyle name="Normal 29 13" xfId="22562" xr:uid="{00000000-0005-0000-0000-000023580000}"/>
    <cellStyle name="Normal 29 2" xfId="22563" xr:uid="{00000000-0005-0000-0000-000024580000}"/>
    <cellStyle name="Normal 29 2 10" xfId="22564" xr:uid="{00000000-0005-0000-0000-000025580000}"/>
    <cellStyle name="Normal 29 2 10 2" xfId="22565" xr:uid="{00000000-0005-0000-0000-000026580000}"/>
    <cellStyle name="Normal 29 2 11" xfId="22566" xr:uid="{00000000-0005-0000-0000-000027580000}"/>
    <cellStyle name="Normal 29 2 2" xfId="22567" xr:uid="{00000000-0005-0000-0000-000028580000}"/>
    <cellStyle name="Normal 29 2 2 2" xfId="22568" xr:uid="{00000000-0005-0000-0000-000029580000}"/>
    <cellStyle name="Normal 29 2 2 2 2" xfId="22569" xr:uid="{00000000-0005-0000-0000-00002A580000}"/>
    <cellStyle name="Normal 29 2 2 2 2 2" xfId="22570" xr:uid="{00000000-0005-0000-0000-00002B580000}"/>
    <cellStyle name="Normal 29 2 2 2 2 2 2" xfId="22571" xr:uid="{00000000-0005-0000-0000-00002C580000}"/>
    <cellStyle name="Normal 29 2 2 2 2 3" xfId="22572" xr:uid="{00000000-0005-0000-0000-00002D580000}"/>
    <cellStyle name="Normal 29 2 2 2 3" xfId="22573" xr:uid="{00000000-0005-0000-0000-00002E580000}"/>
    <cellStyle name="Normal 29 2 2 2 3 2" xfId="22574" xr:uid="{00000000-0005-0000-0000-00002F580000}"/>
    <cellStyle name="Normal 29 2 2 2 3 2 2" xfId="22575" xr:uid="{00000000-0005-0000-0000-000030580000}"/>
    <cellStyle name="Normal 29 2 2 2 3 3" xfId="22576" xr:uid="{00000000-0005-0000-0000-000031580000}"/>
    <cellStyle name="Normal 29 2 2 2 4" xfId="22577" xr:uid="{00000000-0005-0000-0000-000032580000}"/>
    <cellStyle name="Normal 29 2 2 2 4 2" xfId="22578" xr:uid="{00000000-0005-0000-0000-000033580000}"/>
    <cellStyle name="Normal 29 2 2 2 4 2 2" xfId="22579" xr:uid="{00000000-0005-0000-0000-000034580000}"/>
    <cellStyle name="Normal 29 2 2 2 4 3" xfId="22580" xr:uid="{00000000-0005-0000-0000-000035580000}"/>
    <cellStyle name="Normal 29 2 2 2 5" xfId="22581" xr:uid="{00000000-0005-0000-0000-000036580000}"/>
    <cellStyle name="Normal 29 2 2 2 5 2" xfId="22582" xr:uid="{00000000-0005-0000-0000-000037580000}"/>
    <cellStyle name="Normal 29 2 2 2 6" xfId="22583" xr:uid="{00000000-0005-0000-0000-000038580000}"/>
    <cellStyle name="Normal 29 2 2 2 6 2" xfId="22584" xr:uid="{00000000-0005-0000-0000-000039580000}"/>
    <cellStyle name="Normal 29 2 2 2 7" xfId="22585" xr:uid="{00000000-0005-0000-0000-00003A580000}"/>
    <cellStyle name="Normal 29 2 2 3" xfId="22586" xr:uid="{00000000-0005-0000-0000-00003B580000}"/>
    <cellStyle name="Normal 29 2 2 3 2" xfId="22587" xr:uid="{00000000-0005-0000-0000-00003C580000}"/>
    <cellStyle name="Normal 29 2 2 3 2 2" xfId="22588" xr:uid="{00000000-0005-0000-0000-00003D580000}"/>
    <cellStyle name="Normal 29 2 2 3 2 2 2" xfId="22589" xr:uid="{00000000-0005-0000-0000-00003E580000}"/>
    <cellStyle name="Normal 29 2 2 3 2 3" xfId="22590" xr:uid="{00000000-0005-0000-0000-00003F580000}"/>
    <cellStyle name="Normal 29 2 2 3 3" xfId="22591" xr:uid="{00000000-0005-0000-0000-000040580000}"/>
    <cellStyle name="Normal 29 2 2 3 3 2" xfId="22592" xr:uid="{00000000-0005-0000-0000-000041580000}"/>
    <cellStyle name="Normal 29 2 2 3 3 2 2" xfId="22593" xr:uid="{00000000-0005-0000-0000-000042580000}"/>
    <cellStyle name="Normal 29 2 2 3 3 3" xfId="22594" xr:uid="{00000000-0005-0000-0000-000043580000}"/>
    <cellStyle name="Normal 29 2 2 3 4" xfId="22595" xr:uid="{00000000-0005-0000-0000-000044580000}"/>
    <cellStyle name="Normal 29 2 2 3 4 2" xfId="22596" xr:uid="{00000000-0005-0000-0000-000045580000}"/>
    <cellStyle name="Normal 29 2 2 3 4 2 2" xfId="22597" xr:uid="{00000000-0005-0000-0000-000046580000}"/>
    <cellStyle name="Normal 29 2 2 3 4 3" xfId="22598" xr:uid="{00000000-0005-0000-0000-000047580000}"/>
    <cellStyle name="Normal 29 2 2 3 5" xfId="22599" xr:uid="{00000000-0005-0000-0000-000048580000}"/>
    <cellStyle name="Normal 29 2 2 3 5 2" xfId="22600" xr:uid="{00000000-0005-0000-0000-000049580000}"/>
    <cellStyle name="Normal 29 2 2 3 6" xfId="22601" xr:uid="{00000000-0005-0000-0000-00004A580000}"/>
    <cellStyle name="Normal 29 2 2 3 6 2" xfId="22602" xr:uid="{00000000-0005-0000-0000-00004B580000}"/>
    <cellStyle name="Normal 29 2 2 3 7" xfId="22603" xr:uid="{00000000-0005-0000-0000-00004C580000}"/>
    <cellStyle name="Normal 29 2 2 4" xfId="22604" xr:uid="{00000000-0005-0000-0000-00004D580000}"/>
    <cellStyle name="Normal 29 2 2 4 2" xfId="22605" xr:uid="{00000000-0005-0000-0000-00004E580000}"/>
    <cellStyle name="Normal 29 2 2 4 2 2" xfId="22606" xr:uid="{00000000-0005-0000-0000-00004F580000}"/>
    <cellStyle name="Normal 29 2 2 4 3" xfId="22607" xr:uid="{00000000-0005-0000-0000-000050580000}"/>
    <cellStyle name="Normal 29 2 2 5" xfId="22608" xr:uid="{00000000-0005-0000-0000-000051580000}"/>
    <cellStyle name="Normal 29 2 2 5 2" xfId="22609" xr:uid="{00000000-0005-0000-0000-000052580000}"/>
    <cellStyle name="Normal 29 2 2 5 2 2" xfId="22610" xr:uid="{00000000-0005-0000-0000-000053580000}"/>
    <cellStyle name="Normal 29 2 2 5 3" xfId="22611" xr:uid="{00000000-0005-0000-0000-000054580000}"/>
    <cellStyle name="Normal 29 2 2 6" xfId="22612" xr:uid="{00000000-0005-0000-0000-000055580000}"/>
    <cellStyle name="Normal 29 2 2 6 2" xfId="22613" xr:uid="{00000000-0005-0000-0000-000056580000}"/>
    <cellStyle name="Normal 29 2 2 6 2 2" xfId="22614" xr:uid="{00000000-0005-0000-0000-000057580000}"/>
    <cellStyle name="Normal 29 2 2 6 3" xfId="22615" xr:uid="{00000000-0005-0000-0000-000058580000}"/>
    <cellStyle name="Normal 29 2 2 7" xfId="22616" xr:uid="{00000000-0005-0000-0000-000059580000}"/>
    <cellStyle name="Normal 29 2 2 7 2" xfId="22617" xr:uid="{00000000-0005-0000-0000-00005A580000}"/>
    <cellStyle name="Normal 29 2 2 8" xfId="22618" xr:uid="{00000000-0005-0000-0000-00005B580000}"/>
    <cellStyle name="Normal 29 2 2 8 2" xfId="22619" xr:uid="{00000000-0005-0000-0000-00005C580000}"/>
    <cellStyle name="Normal 29 2 2 9" xfId="22620" xr:uid="{00000000-0005-0000-0000-00005D580000}"/>
    <cellStyle name="Normal 29 2 3" xfId="22621" xr:uid="{00000000-0005-0000-0000-00005E580000}"/>
    <cellStyle name="Normal 29 2 3 2" xfId="22622" xr:uid="{00000000-0005-0000-0000-00005F580000}"/>
    <cellStyle name="Normal 29 2 3 2 2" xfId="22623" xr:uid="{00000000-0005-0000-0000-000060580000}"/>
    <cellStyle name="Normal 29 2 3 2 2 2" xfId="22624" xr:uid="{00000000-0005-0000-0000-000061580000}"/>
    <cellStyle name="Normal 29 2 3 2 2 2 2" xfId="22625" xr:uid="{00000000-0005-0000-0000-000062580000}"/>
    <cellStyle name="Normal 29 2 3 2 2 3" xfId="22626" xr:uid="{00000000-0005-0000-0000-000063580000}"/>
    <cellStyle name="Normal 29 2 3 2 3" xfId="22627" xr:uid="{00000000-0005-0000-0000-000064580000}"/>
    <cellStyle name="Normal 29 2 3 2 3 2" xfId="22628" xr:uid="{00000000-0005-0000-0000-000065580000}"/>
    <cellStyle name="Normal 29 2 3 2 3 2 2" xfId="22629" xr:uid="{00000000-0005-0000-0000-000066580000}"/>
    <cellStyle name="Normal 29 2 3 2 3 3" xfId="22630" xr:uid="{00000000-0005-0000-0000-000067580000}"/>
    <cellStyle name="Normal 29 2 3 2 4" xfId="22631" xr:uid="{00000000-0005-0000-0000-000068580000}"/>
    <cellStyle name="Normal 29 2 3 2 4 2" xfId="22632" xr:uid="{00000000-0005-0000-0000-000069580000}"/>
    <cellStyle name="Normal 29 2 3 2 4 2 2" xfId="22633" xr:uid="{00000000-0005-0000-0000-00006A580000}"/>
    <cellStyle name="Normal 29 2 3 2 4 3" xfId="22634" xr:uid="{00000000-0005-0000-0000-00006B580000}"/>
    <cellStyle name="Normal 29 2 3 2 5" xfId="22635" xr:uid="{00000000-0005-0000-0000-00006C580000}"/>
    <cellStyle name="Normal 29 2 3 2 5 2" xfId="22636" xr:uid="{00000000-0005-0000-0000-00006D580000}"/>
    <cellStyle name="Normal 29 2 3 2 6" xfId="22637" xr:uid="{00000000-0005-0000-0000-00006E580000}"/>
    <cellStyle name="Normal 29 2 3 2 6 2" xfId="22638" xr:uid="{00000000-0005-0000-0000-00006F580000}"/>
    <cellStyle name="Normal 29 2 3 2 7" xfId="22639" xr:uid="{00000000-0005-0000-0000-000070580000}"/>
    <cellStyle name="Normal 29 2 3 3" xfId="22640" xr:uid="{00000000-0005-0000-0000-000071580000}"/>
    <cellStyle name="Normal 29 2 3 3 2" xfId="22641" xr:uid="{00000000-0005-0000-0000-000072580000}"/>
    <cellStyle name="Normal 29 2 3 3 2 2" xfId="22642" xr:uid="{00000000-0005-0000-0000-000073580000}"/>
    <cellStyle name="Normal 29 2 3 3 3" xfId="22643" xr:uid="{00000000-0005-0000-0000-000074580000}"/>
    <cellStyle name="Normal 29 2 3 4" xfId="22644" xr:uid="{00000000-0005-0000-0000-000075580000}"/>
    <cellStyle name="Normal 29 2 3 4 2" xfId="22645" xr:uid="{00000000-0005-0000-0000-000076580000}"/>
    <cellStyle name="Normal 29 2 3 4 2 2" xfId="22646" xr:uid="{00000000-0005-0000-0000-000077580000}"/>
    <cellStyle name="Normal 29 2 3 4 3" xfId="22647" xr:uid="{00000000-0005-0000-0000-000078580000}"/>
    <cellStyle name="Normal 29 2 3 5" xfId="22648" xr:uid="{00000000-0005-0000-0000-000079580000}"/>
    <cellStyle name="Normal 29 2 3 5 2" xfId="22649" xr:uid="{00000000-0005-0000-0000-00007A580000}"/>
    <cellStyle name="Normal 29 2 3 5 2 2" xfId="22650" xr:uid="{00000000-0005-0000-0000-00007B580000}"/>
    <cellStyle name="Normal 29 2 3 5 3" xfId="22651" xr:uid="{00000000-0005-0000-0000-00007C580000}"/>
    <cellStyle name="Normal 29 2 3 6" xfId="22652" xr:uid="{00000000-0005-0000-0000-00007D580000}"/>
    <cellStyle name="Normal 29 2 3 6 2" xfId="22653" xr:uid="{00000000-0005-0000-0000-00007E580000}"/>
    <cellStyle name="Normal 29 2 3 7" xfId="22654" xr:uid="{00000000-0005-0000-0000-00007F580000}"/>
    <cellStyle name="Normal 29 2 3 7 2" xfId="22655" xr:uid="{00000000-0005-0000-0000-000080580000}"/>
    <cellStyle name="Normal 29 2 3 8" xfId="22656" xr:uid="{00000000-0005-0000-0000-000081580000}"/>
    <cellStyle name="Normal 29 2 4" xfId="22657" xr:uid="{00000000-0005-0000-0000-000082580000}"/>
    <cellStyle name="Normal 29 2 4 2" xfId="22658" xr:uid="{00000000-0005-0000-0000-000083580000}"/>
    <cellStyle name="Normal 29 2 4 2 2" xfId="22659" xr:uid="{00000000-0005-0000-0000-000084580000}"/>
    <cellStyle name="Normal 29 2 4 2 2 2" xfId="22660" xr:uid="{00000000-0005-0000-0000-000085580000}"/>
    <cellStyle name="Normal 29 2 4 2 3" xfId="22661" xr:uid="{00000000-0005-0000-0000-000086580000}"/>
    <cellStyle name="Normal 29 2 4 3" xfId="22662" xr:uid="{00000000-0005-0000-0000-000087580000}"/>
    <cellStyle name="Normal 29 2 4 3 2" xfId="22663" xr:uid="{00000000-0005-0000-0000-000088580000}"/>
    <cellStyle name="Normal 29 2 4 3 2 2" xfId="22664" xr:uid="{00000000-0005-0000-0000-000089580000}"/>
    <cellStyle name="Normal 29 2 4 3 3" xfId="22665" xr:uid="{00000000-0005-0000-0000-00008A580000}"/>
    <cellStyle name="Normal 29 2 4 4" xfId="22666" xr:uid="{00000000-0005-0000-0000-00008B580000}"/>
    <cellStyle name="Normal 29 2 4 4 2" xfId="22667" xr:uid="{00000000-0005-0000-0000-00008C580000}"/>
    <cellStyle name="Normal 29 2 4 4 2 2" xfId="22668" xr:uid="{00000000-0005-0000-0000-00008D580000}"/>
    <cellStyle name="Normal 29 2 4 4 3" xfId="22669" xr:uid="{00000000-0005-0000-0000-00008E580000}"/>
    <cellStyle name="Normal 29 2 4 5" xfId="22670" xr:uid="{00000000-0005-0000-0000-00008F580000}"/>
    <cellStyle name="Normal 29 2 4 5 2" xfId="22671" xr:uid="{00000000-0005-0000-0000-000090580000}"/>
    <cellStyle name="Normal 29 2 4 6" xfId="22672" xr:uid="{00000000-0005-0000-0000-000091580000}"/>
    <cellStyle name="Normal 29 2 4 6 2" xfId="22673" xr:uid="{00000000-0005-0000-0000-000092580000}"/>
    <cellStyle name="Normal 29 2 4 7" xfId="22674" xr:uid="{00000000-0005-0000-0000-000093580000}"/>
    <cellStyle name="Normal 29 2 5" xfId="22675" xr:uid="{00000000-0005-0000-0000-000094580000}"/>
    <cellStyle name="Normal 29 2 5 2" xfId="22676" xr:uid="{00000000-0005-0000-0000-000095580000}"/>
    <cellStyle name="Normal 29 2 5 2 2" xfId="22677" xr:uid="{00000000-0005-0000-0000-000096580000}"/>
    <cellStyle name="Normal 29 2 5 2 2 2" xfId="22678" xr:uid="{00000000-0005-0000-0000-000097580000}"/>
    <cellStyle name="Normal 29 2 5 2 3" xfId="22679" xr:uid="{00000000-0005-0000-0000-000098580000}"/>
    <cellStyle name="Normal 29 2 5 3" xfId="22680" xr:uid="{00000000-0005-0000-0000-000099580000}"/>
    <cellStyle name="Normal 29 2 5 3 2" xfId="22681" xr:uid="{00000000-0005-0000-0000-00009A580000}"/>
    <cellStyle name="Normal 29 2 5 3 2 2" xfId="22682" xr:uid="{00000000-0005-0000-0000-00009B580000}"/>
    <cellStyle name="Normal 29 2 5 3 3" xfId="22683" xr:uid="{00000000-0005-0000-0000-00009C580000}"/>
    <cellStyle name="Normal 29 2 5 4" xfId="22684" xr:uid="{00000000-0005-0000-0000-00009D580000}"/>
    <cellStyle name="Normal 29 2 5 4 2" xfId="22685" xr:uid="{00000000-0005-0000-0000-00009E580000}"/>
    <cellStyle name="Normal 29 2 5 4 2 2" xfId="22686" xr:uid="{00000000-0005-0000-0000-00009F580000}"/>
    <cellStyle name="Normal 29 2 5 4 3" xfId="22687" xr:uid="{00000000-0005-0000-0000-0000A0580000}"/>
    <cellStyle name="Normal 29 2 5 5" xfId="22688" xr:uid="{00000000-0005-0000-0000-0000A1580000}"/>
    <cellStyle name="Normal 29 2 5 5 2" xfId="22689" xr:uid="{00000000-0005-0000-0000-0000A2580000}"/>
    <cellStyle name="Normal 29 2 5 6" xfId="22690" xr:uid="{00000000-0005-0000-0000-0000A3580000}"/>
    <cellStyle name="Normal 29 2 5 6 2" xfId="22691" xr:uid="{00000000-0005-0000-0000-0000A4580000}"/>
    <cellStyle name="Normal 29 2 5 7" xfId="22692" xr:uid="{00000000-0005-0000-0000-0000A5580000}"/>
    <cellStyle name="Normal 29 2 6" xfId="22693" xr:uid="{00000000-0005-0000-0000-0000A6580000}"/>
    <cellStyle name="Normal 29 2 6 2" xfId="22694" xr:uid="{00000000-0005-0000-0000-0000A7580000}"/>
    <cellStyle name="Normal 29 2 6 2 2" xfId="22695" xr:uid="{00000000-0005-0000-0000-0000A8580000}"/>
    <cellStyle name="Normal 29 2 6 3" xfId="22696" xr:uid="{00000000-0005-0000-0000-0000A9580000}"/>
    <cellStyle name="Normal 29 2 7" xfId="22697" xr:uid="{00000000-0005-0000-0000-0000AA580000}"/>
    <cellStyle name="Normal 29 2 7 2" xfId="22698" xr:uid="{00000000-0005-0000-0000-0000AB580000}"/>
    <cellStyle name="Normal 29 2 7 2 2" xfId="22699" xr:uid="{00000000-0005-0000-0000-0000AC580000}"/>
    <cellStyle name="Normal 29 2 7 3" xfId="22700" xr:uid="{00000000-0005-0000-0000-0000AD580000}"/>
    <cellStyle name="Normal 29 2 8" xfId="22701" xr:uid="{00000000-0005-0000-0000-0000AE580000}"/>
    <cellStyle name="Normal 29 2 8 2" xfId="22702" xr:uid="{00000000-0005-0000-0000-0000AF580000}"/>
    <cellStyle name="Normal 29 2 8 2 2" xfId="22703" xr:uid="{00000000-0005-0000-0000-0000B0580000}"/>
    <cellStyle name="Normal 29 2 8 3" xfId="22704" xr:uid="{00000000-0005-0000-0000-0000B1580000}"/>
    <cellStyle name="Normal 29 2 9" xfId="22705" xr:uid="{00000000-0005-0000-0000-0000B2580000}"/>
    <cellStyle name="Normal 29 2 9 2" xfId="22706" xr:uid="{00000000-0005-0000-0000-0000B3580000}"/>
    <cellStyle name="Normal 29 3" xfId="22707" xr:uid="{00000000-0005-0000-0000-0000B4580000}"/>
    <cellStyle name="Normal 29 3 10" xfId="22708" xr:uid="{00000000-0005-0000-0000-0000B5580000}"/>
    <cellStyle name="Normal 29 3 10 2" xfId="22709" xr:uid="{00000000-0005-0000-0000-0000B6580000}"/>
    <cellStyle name="Normal 29 3 11" xfId="22710" xr:uid="{00000000-0005-0000-0000-0000B7580000}"/>
    <cellStyle name="Normal 29 3 2" xfId="22711" xr:uid="{00000000-0005-0000-0000-0000B8580000}"/>
    <cellStyle name="Normal 29 3 2 2" xfId="22712" xr:uid="{00000000-0005-0000-0000-0000B9580000}"/>
    <cellStyle name="Normal 29 3 2 2 2" xfId="22713" xr:uid="{00000000-0005-0000-0000-0000BA580000}"/>
    <cellStyle name="Normal 29 3 2 2 2 2" xfId="22714" xr:uid="{00000000-0005-0000-0000-0000BB580000}"/>
    <cellStyle name="Normal 29 3 2 2 2 2 2" xfId="22715" xr:uid="{00000000-0005-0000-0000-0000BC580000}"/>
    <cellStyle name="Normal 29 3 2 2 2 3" xfId="22716" xr:uid="{00000000-0005-0000-0000-0000BD580000}"/>
    <cellStyle name="Normal 29 3 2 2 3" xfId="22717" xr:uid="{00000000-0005-0000-0000-0000BE580000}"/>
    <cellStyle name="Normal 29 3 2 2 3 2" xfId="22718" xr:uid="{00000000-0005-0000-0000-0000BF580000}"/>
    <cellStyle name="Normal 29 3 2 2 3 2 2" xfId="22719" xr:uid="{00000000-0005-0000-0000-0000C0580000}"/>
    <cellStyle name="Normal 29 3 2 2 3 3" xfId="22720" xr:uid="{00000000-0005-0000-0000-0000C1580000}"/>
    <cellStyle name="Normal 29 3 2 2 4" xfId="22721" xr:uid="{00000000-0005-0000-0000-0000C2580000}"/>
    <cellStyle name="Normal 29 3 2 2 4 2" xfId="22722" xr:uid="{00000000-0005-0000-0000-0000C3580000}"/>
    <cellStyle name="Normal 29 3 2 2 4 2 2" xfId="22723" xr:uid="{00000000-0005-0000-0000-0000C4580000}"/>
    <cellStyle name="Normal 29 3 2 2 4 3" xfId="22724" xr:uid="{00000000-0005-0000-0000-0000C5580000}"/>
    <cellStyle name="Normal 29 3 2 2 5" xfId="22725" xr:uid="{00000000-0005-0000-0000-0000C6580000}"/>
    <cellStyle name="Normal 29 3 2 2 5 2" xfId="22726" xr:uid="{00000000-0005-0000-0000-0000C7580000}"/>
    <cellStyle name="Normal 29 3 2 2 6" xfId="22727" xr:uid="{00000000-0005-0000-0000-0000C8580000}"/>
    <cellStyle name="Normal 29 3 2 2 6 2" xfId="22728" xr:uid="{00000000-0005-0000-0000-0000C9580000}"/>
    <cellStyle name="Normal 29 3 2 2 7" xfId="22729" xr:uid="{00000000-0005-0000-0000-0000CA580000}"/>
    <cellStyle name="Normal 29 3 2 3" xfId="22730" xr:uid="{00000000-0005-0000-0000-0000CB580000}"/>
    <cellStyle name="Normal 29 3 2 3 2" xfId="22731" xr:uid="{00000000-0005-0000-0000-0000CC580000}"/>
    <cellStyle name="Normal 29 3 2 3 2 2" xfId="22732" xr:uid="{00000000-0005-0000-0000-0000CD580000}"/>
    <cellStyle name="Normal 29 3 2 3 2 2 2" xfId="22733" xr:uid="{00000000-0005-0000-0000-0000CE580000}"/>
    <cellStyle name="Normal 29 3 2 3 2 3" xfId="22734" xr:uid="{00000000-0005-0000-0000-0000CF580000}"/>
    <cellStyle name="Normal 29 3 2 3 3" xfId="22735" xr:uid="{00000000-0005-0000-0000-0000D0580000}"/>
    <cellStyle name="Normal 29 3 2 3 3 2" xfId="22736" xr:uid="{00000000-0005-0000-0000-0000D1580000}"/>
    <cellStyle name="Normal 29 3 2 3 3 2 2" xfId="22737" xr:uid="{00000000-0005-0000-0000-0000D2580000}"/>
    <cellStyle name="Normal 29 3 2 3 3 3" xfId="22738" xr:uid="{00000000-0005-0000-0000-0000D3580000}"/>
    <cellStyle name="Normal 29 3 2 3 4" xfId="22739" xr:uid="{00000000-0005-0000-0000-0000D4580000}"/>
    <cellStyle name="Normal 29 3 2 3 4 2" xfId="22740" xr:uid="{00000000-0005-0000-0000-0000D5580000}"/>
    <cellStyle name="Normal 29 3 2 3 4 2 2" xfId="22741" xr:uid="{00000000-0005-0000-0000-0000D6580000}"/>
    <cellStyle name="Normal 29 3 2 3 4 3" xfId="22742" xr:uid="{00000000-0005-0000-0000-0000D7580000}"/>
    <cellStyle name="Normal 29 3 2 3 5" xfId="22743" xr:uid="{00000000-0005-0000-0000-0000D8580000}"/>
    <cellStyle name="Normal 29 3 2 3 5 2" xfId="22744" xr:uid="{00000000-0005-0000-0000-0000D9580000}"/>
    <cellStyle name="Normal 29 3 2 3 6" xfId="22745" xr:uid="{00000000-0005-0000-0000-0000DA580000}"/>
    <cellStyle name="Normal 29 3 2 3 6 2" xfId="22746" xr:uid="{00000000-0005-0000-0000-0000DB580000}"/>
    <cellStyle name="Normal 29 3 2 3 7" xfId="22747" xr:uid="{00000000-0005-0000-0000-0000DC580000}"/>
    <cellStyle name="Normal 29 3 2 4" xfId="22748" xr:uid="{00000000-0005-0000-0000-0000DD580000}"/>
    <cellStyle name="Normal 29 3 2 4 2" xfId="22749" xr:uid="{00000000-0005-0000-0000-0000DE580000}"/>
    <cellStyle name="Normal 29 3 2 4 2 2" xfId="22750" xr:uid="{00000000-0005-0000-0000-0000DF580000}"/>
    <cellStyle name="Normal 29 3 2 4 3" xfId="22751" xr:uid="{00000000-0005-0000-0000-0000E0580000}"/>
    <cellStyle name="Normal 29 3 2 5" xfId="22752" xr:uid="{00000000-0005-0000-0000-0000E1580000}"/>
    <cellStyle name="Normal 29 3 2 5 2" xfId="22753" xr:uid="{00000000-0005-0000-0000-0000E2580000}"/>
    <cellStyle name="Normal 29 3 2 5 2 2" xfId="22754" xr:uid="{00000000-0005-0000-0000-0000E3580000}"/>
    <cellStyle name="Normal 29 3 2 5 3" xfId="22755" xr:uid="{00000000-0005-0000-0000-0000E4580000}"/>
    <cellStyle name="Normal 29 3 2 6" xfId="22756" xr:uid="{00000000-0005-0000-0000-0000E5580000}"/>
    <cellStyle name="Normal 29 3 2 6 2" xfId="22757" xr:uid="{00000000-0005-0000-0000-0000E6580000}"/>
    <cellStyle name="Normal 29 3 2 6 2 2" xfId="22758" xr:uid="{00000000-0005-0000-0000-0000E7580000}"/>
    <cellStyle name="Normal 29 3 2 6 3" xfId="22759" xr:uid="{00000000-0005-0000-0000-0000E8580000}"/>
    <cellStyle name="Normal 29 3 2 7" xfId="22760" xr:uid="{00000000-0005-0000-0000-0000E9580000}"/>
    <cellStyle name="Normal 29 3 2 7 2" xfId="22761" xr:uid="{00000000-0005-0000-0000-0000EA580000}"/>
    <cellStyle name="Normal 29 3 2 8" xfId="22762" xr:uid="{00000000-0005-0000-0000-0000EB580000}"/>
    <cellStyle name="Normal 29 3 2 8 2" xfId="22763" xr:uid="{00000000-0005-0000-0000-0000EC580000}"/>
    <cellStyle name="Normal 29 3 2 9" xfId="22764" xr:uid="{00000000-0005-0000-0000-0000ED580000}"/>
    <cellStyle name="Normal 29 3 3" xfId="22765" xr:uid="{00000000-0005-0000-0000-0000EE580000}"/>
    <cellStyle name="Normal 29 3 3 2" xfId="22766" xr:uid="{00000000-0005-0000-0000-0000EF580000}"/>
    <cellStyle name="Normal 29 3 3 2 2" xfId="22767" xr:uid="{00000000-0005-0000-0000-0000F0580000}"/>
    <cellStyle name="Normal 29 3 3 2 2 2" xfId="22768" xr:uid="{00000000-0005-0000-0000-0000F1580000}"/>
    <cellStyle name="Normal 29 3 3 2 2 2 2" xfId="22769" xr:uid="{00000000-0005-0000-0000-0000F2580000}"/>
    <cellStyle name="Normal 29 3 3 2 2 3" xfId="22770" xr:uid="{00000000-0005-0000-0000-0000F3580000}"/>
    <cellStyle name="Normal 29 3 3 2 3" xfId="22771" xr:uid="{00000000-0005-0000-0000-0000F4580000}"/>
    <cellStyle name="Normal 29 3 3 2 3 2" xfId="22772" xr:uid="{00000000-0005-0000-0000-0000F5580000}"/>
    <cellStyle name="Normal 29 3 3 2 3 2 2" xfId="22773" xr:uid="{00000000-0005-0000-0000-0000F6580000}"/>
    <cellStyle name="Normal 29 3 3 2 3 3" xfId="22774" xr:uid="{00000000-0005-0000-0000-0000F7580000}"/>
    <cellStyle name="Normal 29 3 3 2 4" xfId="22775" xr:uid="{00000000-0005-0000-0000-0000F8580000}"/>
    <cellStyle name="Normal 29 3 3 2 4 2" xfId="22776" xr:uid="{00000000-0005-0000-0000-0000F9580000}"/>
    <cellStyle name="Normal 29 3 3 2 4 2 2" xfId="22777" xr:uid="{00000000-0005-0000-0000-0000FA580000}"/>
    <cellStyle name="Normal 29 3 3 2 4 3" xfId="22778" xr:uid="{00000000-0005-0000-0000-0000FB580000}"/>
    <cellStyle name="Normal 29 3 3 2 5" xfId="22779" xr:uid="{00000000-0005-0000-0000-0000FC580000}"/>
    <cellStyle name="Normal 29 3 3 2 5 2" xfId="22780" xr:uid="{00000000-0005-0000-0000-0000FD580000}"/>
    <cellStyle name="Normal 29 3 3 2 6" xfId="22781" xr:uid="{00000000-0005-0000-0000-0000FE580000}"/>
    <cellStyle name="Normal 29 3 3 2 6 2" xfId="22782" xr:uid="{00000000-0005-0000-0000-0000FF580000}"/>
    <cellStyle name="Normal 29 3 3 2 7" xfId="22783" xr:uid="{00000000-0005-0000-0000-000000590000}"/>
    <cellStyle name="Normal 29 3 3 3" xfId="22784" xr:uid="{00000000-0005-0000-0000-000001590000}"/>
    <cellStyle name="Normal 29 3 3 3 2" xfId="22785" xr:uid="{00000000-0005-0000-0000-000002590000}"/>
    <cellStyle name="Normal 29 3 3 3 2 2" xfId="22786" xr:uid="{00000000-0005-0000-0000-000003590000}"/>
    <cellStyle name="Normal 29 3 3 3 3" xfId="22787" xr:uid="{00000000-0005-0000-0000-000004590000}"/>
    <cellStyle name="Normal 29 3 3 4" xfId="22788" xr:uid="{00000000-0005-0000-0000-000005590000}"/>
    <cellStyle name="Normal 29 3 3 4 2" xfId="22789" xr:uid="{00000000-0005-0000-0000-000006590000}"/>
    <cellStyle name="Normal 29 3 3 4 2 2" xfId="22790" xr:uid="{00000000-0005-0000-0000-000007590000}"/>
    <cellStyle name="Normal 29 3 3 4 3" xfId="22791" xr:uid="{00000000-0005-0000-0000-000008590000}"/>
    <cellStyle name="Normal 29 3 3 5" xfId="22792" xr:uid="{00000000-0005-0000-0000-000009590000}"/>
    <cellStyle name="Normal 29 3 3 5 2" xfId="22793" xr:uid="{00000000-0005-0000-0000-00000A590000}"/>
    <cellStyle name="Normal 29 3 3 5 2 2" xfId="22794" xr:uid="{00000000-0005-0000-0000-00000B590000}"/>
    <cellStyle name="Normal 29 3 3 5 3" xfId="22795" xr:uid="{00000000-0005-0000-0000-00000C590000}"/>
    <cellStyle name="Normal 29 3 3 6" xfId="22796" xr:uid="{00000000-0005-0000-0000-00000D590000}"/>
    <cellStyle name="Normal 29 3 3 6 2" xfId="22797" xr:uid="{00000000-0005-0000-0000-00000E590000}"/>
    <cellStyle name="Normal 29 3 3 7" xfId="22798" xr:uid="{00000000-0005-0000-0000-00000F590000}"/>
    <cellStyle name="Normal 29 3 3 7 2" xfId="22799" xr:uid="{00000000-0005-0000-0000-000010590000}"/>
    <cellStyle name="Normal 29 3 3 8" xfId="22800" xr:uid="{00000000-0005-0000-0000-000011590000}"/>
    <cellStyle name="Normal 29 3 4" xfId="22801" xr:uid="{00000000-0005-0000-0000-000012590000}"/>
    <cellStyle name="Normal 29 3 4 2" xfId="22802" xr:uid="{00000000-0005-0000-0000-000013590000}"/>
    <cellStyle name="Normal 29 3 4 2 2" xfId="22803" xr:uid="{00000000-0005-0000-0000-000014590000}"/>
    <cellStyle name="Normal 29 3 4 2 2 2" xfId="22804" xr:uid="{00000000-0005-0000-0000-000015590000}"/>
    <cellStyle name="Normal 29 3 4 2 3" xfId="22805" xr:uid="{00000000-0005-0000-0000-000016590000}"/>
    <cellStyle name="Normal 29 3 4 3" xfId="22806" xr:uid="{00000000-0005-0000-0000-000017590000}"/>
    <cellStyle name="Normal 29 3 4 3 2" xfId="22807" xr:uid="{00000000-0005-0000-0000-000018590000}"/>
    <cellStyle name="Normal 29 3 4 3 2 2" xfId="22808" xr:uid="{00000000-0005-0000-0000-000019590000}"/>
    <cellStyle name="Normal 29 3 4 3 3" xfId="22809" xr:uid="{00000000-0005-0000-0000-00001A590000}"/>
    <cellStyle name="Normal 29 3 4 4" xfId="22810" xr:uid="{00000000-0005-0000-0000-00001B590000}"/>
    <cellStyle name="Normal 29 3 4 4 2" xfId="22811" xr:uid="{00000000-0005-0000-0000-00001C590000}"/>
    <cellStyle name="Normal 29 3 4 4 2 2" xfId="22812" xr:uid="{00000000-0005-0000-0000-00001D590000}"/>
    <cellStyle name="Normal 29 3 4 4 3" xfId="22813" xr:uid="{00000000-0005-0000-0000-00001E590000}"/>
    <cellStyle name="Normal 29 3 4 5" xfId="22814" xr:uid="{00000000-0005-0000-0000-00001F590000}"/>
    <cellStyle name="Normal 29 3 4 5 2" xfId="22815" xr:uid="{00000000-0005-0000-0000-000020590000}"/>
    <cellStyle name="Normal 29 3 4 6" xfId="22816" xr:uid="{00000000-0005-0000-0000-000021590000}"/>
    <cellStyle name="Normal 29 3 4 6 2" xfId="22817" xr:uid="{00000000-0005-0000-0000-000022590000}"/>
    <cellStyle name="Normal 29 3 4 7" xfId="22818" xr:uid="{00000000-0005-0000-0000-000023590000}"/>
    <cellStyle name="Normal 29 3 5" xfId="22819" xr:uid="{00000000-0005-0000-0000-000024590000}"/>
    <cellStyle name="Normal 29 3 5 2" xfId="22820" xr:uid="{00000000-0005-0000-0000-000025590000}"/>
    <cellStyle name="Normal 29 3 5 2 2" xfId="22821" xr:uid="{00000000-0005-0000-0000-000026590000}"/>
    <cellStyle name="Normal 29 3 5 2 2 2" xfId="22822" xr:uid="{00000000-0005-0000-0000-000027590000}"/>
    <cellStyle name="Normal 29 3 5 2 3" xfId="22823" xr:uid="{00000000-0005-0000-0000-000028590000}"/>
    <cellStyle name="Normal 29 3 5 3" xfId="22824" xr:uid="{00000000-0005-0000-0000-000029590000}"/>
    <cellStyle name="Normal 29 3 5 3 2" xfId="22825" xr:uid="{00000000-0005-0000-0000-00002A590000}"/>
    <cellStyle name="Normal 29 3 5 3 2 2" xfId="22826" xr:uid="{00000000-0005-0000-0000-00002B590000}"/>
    <cellStyle name="Normal 29 3 5 3 3" xfId="22827" xr:uid="{00000000-0005-0000-0000-00002C590000}"/>
    <cellStyle name="Normal 29 3 5 4" xfId="22828" xr:uid="{00000000-0005-0000-0000-00002D590000}"/>
    <cellStyle name="Normal 29 3 5 4 2" xfId="22829" xr:uid="{00000000-0005-0000-0000-00002E590000}"/>
    <cellStyle name="Normal 29 3 5 4 2 2" xfId="22830" xr:uid="{00000000-0005-0000-0000-00002F590000}"/>
    <cellStyle name="Normal 29 3 5 4 3" xfId="22831" xr:uid="{00000000-0005-0000-0000-000030590000}"/>
    <cellStyle name="Normal 29 3 5 5" xfId="22832" xr:uid="{00000000-0005-0000-0000-000031590000}"/>
    <cellStyle name="Normal 29 3 5 5 2" xfId="22833" xr:uid="{00000000-0005-0000-0000-000032590000}"/>
    <cellStyle name="Normal 29 3 5 6" xfId="22834" xr:uid="{00000000-0005-0000-0000-000033590000}"/>
    <cellStyle name="Normal 29 3 5 6 2" xfId="22835" xr:uid="{00000000-0005-0000-0000-000034590000}"/>
    <cellStyle name="Normal 29 3 5 7" xfId="22836" xr:uid="{00000000-0005-0000-0000-000035590000}"/>
    <cellStyle name="Normal 29 3 6" xfId="22837" xr:uid="{00000000-0005-0000-0000-000036590000}"/>
    <cellStyle name="Normal 29 3 6 2" xfId="22838" xr:uid="{00000000-0005-0000-0000-000037590000}"/>
    <cellStyle name="Normal 29 3 6 2 2" xfId="22839" xr:uid="{00000000-0005-0000-0000-000038590000}"/>
    <cellStyle name="Normal 29 3 6 3" xfId="22840" xr:uid="{00000000-0005-0000-0000-000039590000}"/>
    <cellStyle name="Normal 29 3 7" xfId="22841" xr:uid="{00000000-0005-0000-0000-00003A590000}"/>
    <cellStyle name="Normal 29 3 7 2" xfId="22842" xr:uid="{00000000-0005-0000-0000-00003B590000}"/>
    <cellStyle name="Normal 29 3 7 2 2" xfId="22843" xr:uid="{00000000-0005-0000-0000-00003C590000}"/>
    <cellStyle name="Normal 29 3 7 3" xfId="22844" xr:uid="{00000000-0005-0000-0000-00003D590000}"/>
    <cellStyle name="Normal 29 3 8" xfId="22845" xr:uid="{00000000-0005-0000-0000-00003E590000}"/>
    <cellStyle name="Normal 29 3 8 2" xfId="22846" xr:uid="{00000000-0005-0000-0000-00003F590000}"/>
    <cellStyle name="Normal 29 3 8 2 2" xfId="22847" xr:uid="{00000000-0005-0000-0000-000040590000}"/>
    <cellStyle name="Normal 29 3 8 3" xfId="22848" xr:uid="{00000000-0005-0000-0000-000041590000}"/>
    <cellStyle name="Normal 29 3 9" xfId="22849" xr:uid="{00000000-0005-0000-0000-000042590000}"/>
    <cellStyle name="Normal 29 3 9 2" xfId="22850" xr:uid="{00000000-0005-0000-0000-000043590000}"/>
    <cellStyle name="Normal 29 4" xfId="22851" xr:uid="{00000000-0005-0000-0000-000044590000}"/>
    <cellStyle name="Normal 29 4 2" xfId="22852" xr:uid="{00000000-0005-0000-0000-000045590000}"/>
    <cellStyle name="Normal 29 4 2 2" xfId="22853" xr:uid="{00000000-0005-0000-0000-000046590000}"/>
    <cellStyle name="Normal 29 4 2 2 2" xfId="22854" xr:uid="{00000000-0005-0000-0000-000047590000}"/>
    <cellStyle name="Normal 29 4 2 2 2 2" xfId="22855" xr:uid="{00000000-0005-0000-0000-000048590000}"/>
    <cellStyle name="Normal 29 4 2 2 3" xfId="22856" xr:uid="{00000000-0005-0000-0000-000049590000}"/>
    <cellStyle name="Normal 29 4 2 3" xfId="22857" xr:uid="{00000000-0005-0000-0000-00004A590000}"/>
    <cellStyle name="Normal 29 4 2 3 2" xfId="22858" xr:uid="{00000000-0005-0000-0000-00004B590000}"/>
    <cellStyle name="Normal 29 4 2 3 2 2" xfId="22859" xr:uid="{00000000-0005-0000-0000-00004C590000}"/>
    <cellStyle name="Normal 29 4 2 3 3" xfId="22860" xr:uid="{00000000-0005-0000-0000-00004D590000}"/>
    <cellStyle name="Normal 29 4 2 4" xfId="22861" xr:uid="{00000000-0005-0000-0000-00004E590000}"/>
    <cellStyle name="Normal 29 4 2 4 2" xfId="22862" xr:uid="{00000000-0005-0000-0000-00004F590000}"/>
    <cellStyle name="Normal 29 4 2 4 2 2" xfId="22863" xr:uid="{00000000-0005-0000-0000-000050590000}"/>
    <cellStyle name="Normal 29 4 2 4 3" xfId="22864" xr:uid="{00000000-0005-0000-0000-000051590000}"/>
    <cellStyle name="Normal 29 4 2 5" xfId="22865" xr:uid="{00000000-0005-0000-0000-000052590000}"/>
    <cellStyle name="Normal 29 4 2 5 2" xfId="22866" xr:uid="{00000000-0005-0000-0000-000053590000}"/>
    <cellStyle name="Normal 29 4 2 6" xfId="22867" xr:uid="{00000000-0005-0000-0000-000054590000}"/>
    <cellStyle name="Normal 29 4 2 6 2" xfId="22868" xr:uid="{00000000-0005-0000-0000-000055590000}"/>
    <cellStyle name="Normal 29 4 2 7" xfId="22869" xr:uid="{00000000-0005-0000-0000-000056590000}"/>
    <cellStyle name="Normal 29 4 3" xfId="22870" xr:uid="{00000000-0005-0000-0000-000057590000}"/>
    <cellStyle name="Normal 29 4 3 2" xfId="22871" xr:uid="{00000000-0005-0000-0000-000058590000}"/>
    <cellStyle name="Normal 29 4 3 2 2" xfId="22872" xr:uid="{00000000-0005-0000-0000-000059590000}"/>
    <cellStyle name="Normal 29 4 3 2 2 2" xfId="22873" xr:uid="{00000000-0005-0000-0000-00005A590000}"/>
    <cellStyle name="Normal 29 4 3 2 3" xfId="22874" xr:uid="{00000000-0005-0000-0000-00005B590000}"/>
    <cellStyle name="Normal 29 4 3 3" xfId="22875" xr:uid="{00000000-0005-0000-0000-00005C590000}"/>
    <cellStyle name="Normal 29 4 3 3 2" xfId="22876" xr:uid="{00000000-0005-0000-0000-00005D590000}"/>
    <cellStyle name="Normal 29 4 3 3 2 2" xfId="22877" xr:uid="{00000000-0005-0000-0000-00005E590000}"/>
    <cellStyle name="Normal 29 4 3 3 3" xfId="22878" xr:uid="{00000000-0005-0000-0000-00005F590000}"/>
    <cellStyle name="Normal 29 4 3 4" xfId="22879" xr:uid="{00000000-0005-0000-0000-000060590000}"/>
    <cellStyle name="Normal 29 4 3 4 2" xfId="22880" xr:uid="{00000000-0005-0000-0000-000061590000}"/>
    <cellStyle name="Normal 29 4 3 4 2 2" xfId="22881" xr:uid="{00000000-0005-0000-0000-000062590000}"/>
    <cellStyle name="Normal 29 4 3 4 3" xfId="22882" xr:uid="{00000000-0005-0000-0000-000063590000}"/>
    <cellStyle name="Normal 29 4 3 5" xfId="22883" xr:uid="{00000000-0005-0000-0000-000064590000}"/>
    <cellStyle name="Normal 29 4 3 5 2" xfId="22884" xr:uid="{00000000-0005-0000-0000-000065590000}"/>
    <cellStyle name="Normal 29 4 3 6" xfId="22885" xr:uid="{00000000-0005-0000-0000-000066590000}"/>
    <cellStyle name="Normal 29 4 3 6 2" xfId="22886" xr:uid="{00000000-0005-0000-0000-000067590000}"/>
    <cellStyle name="Normal 29 4 3 7" xfId="22887" xr:uid="{00000000-0005-0000-0000-000068590000}"/>
    <cellStyle name="Normal 29 4 4" xfId="22888" xr:uid="{00000000-0005-0000-0000-000069590000}"/>
    <cellStyle name="Normal 29 4 4 2" xfId="22889" xr:uid="{00000000-0005-0000-0000-00006A590000}"/>
    <cellStyle name="Normal 29 4 4 2 2" xfId="22890" xr:uid="{00000000-0005-0000-0000-00006B590000}"/>
    <cellStyle name="Normal 29 4 4 3" xfId="22891" xr:uid="{00000000-0005-0000-0000-00006C590000}"/>
    <cellStyle name="Normal 29 4 5" xfId="22892" xr:uid="{00000000-0005-0000-0000-00006D590000}"/>
    <cellStyle name="Normal 29 4 5 2" xfId="22893" xr:uid="{00000000-0005-0000-0000-00006E590000}"/>
    <cellStyle name="Normal 29 4 5 2 2" xfId="22894" xr:uid="{00000000-0005-0000-0000-00006F590000}"/>
    <cellStyle name="Normal 29 4 5 3" xfId="22895" xr:uid="{00000000-0005-0000-0000-000070590000}"/>
    <cellStyle name="Normal 29 4 6" xfId="22896" xr:uid="{00000000-0005-0000-0000-000071590000}"/>
    <cellStyle name="Normal 29 4 6 2" xfId="22897" xr:uid="{00000000-0005-0000-0000-000072590000}"/>
    <cellStyle name="Normal 29 4 6 2 2" xfId="22898" xr:uid="{00000000-0005-0000-0000-000073590000}"/>
    <cellStyle name="Normal 29 4 6 3" xfId="22899" xr:uid="{00000000-0005-0000-0000-000074590000}"/>
    <cellStyle name="Normal 29 4 7" xfId="22900" xr:uid="{00000000-0005-0000-0000-000075590000}"/>
    <cellStyle name="Normal 29 4 7 2" xfId="22901" xr:uid="{00000000-0005-0000-0000-000076590000}"/>
    <cellStyle name="Normal 29 4 8" xfId="22902" xr:uid="{00000000-0005-0000-0000-000077590000}"/>
    <cellStyle name="Normal 29 4 8 2" xfId="22903" xr:uid="{00000000-0005-0000-0000-000078590000}"/>
    <cellStyle name="Normal 29 4 9" xfId="22904" xr:uid="{00000000-0005-0000-0000-000079590000}"/>
    <cellStyle name="Normal 29 5" xfId="22905" xr:uid="{00000000-0005-0000-0000-00007A590000}"/>
    <cellStyle name="Normal 29 5 2" xfId="22906" xr:uid="{00000000-0005-0000-0000-00007B590000}"/>
    <cellStyle name="Normal 29 5 2 2" xfId="22907" xr:uid="{00000000-0005-0000-0000-00007C590000}"/>
    <cellStyle name="Normal 29 5 2 2 2" xfId="22908" xr:uid="{00000000-0005-0000-0000-00007D590000}"/>
    <cellStyle name="Normal 29 5 2 2 2 2" xfId="22909" xr:uid="{00000000-0005-0000-0000-00007E590000}"/>
    <cellStyle name="Normal 29 5 2 2 3" xfId="22910" xr:uid="{00000000-0005-0000-0000-00007F590000}"/>
    <cellStyle name="Normal 29 5 2 3" xfId="22911" xr:uid="{00000000-0005-0000-0000-000080590000}"/>
    <cellStyle name="Normal 29 5 2 3 2" xfId="22912" xr:uid="{00000000-0005-0000-0000-000081590000}"/>
    <cellStyle name="Normal 29 5 2 3 2 2" xfId="22913" xr:uid="{00000000-0005-0000-0000-000082590000}"/>
    <cellStyle name="Normal 29 5 2 3 3" xfId="22914" xr:uid="{00000000-0005-0000-0000-000083590000}"/>
    <cellStyle name="Normal 29 5 2 4" xfId="22915" xr:uid="{00000000-0005-0000-0000-000084590000}"/>
    <cellStyle name="Normal 29 5 2 4 2" xfId="22916" xr:uid="{00000000-0005-0000-0000-000085590000}"/>
    <cellStyle name="Normal 29 5 2 4 2 2" xfId="22917" xr:uid="{00000000-0005-0000-0000-000086590000}"/>
    <cellStyle name="Normal 29 5 2 4 3" xfId="22918" xr:uid="{00000000-0005-0000-0000-000087590000}"/>
    <cellStyle name="Normal 29 5 2 5" xfId="22919" xr:uid="{00000000-0005-0000-0000-000088590000}"/>
    <cellStyle name="Normal 29 5 2 5 2" xfId="22920" xr:uid="{00000000-0005-0000-0000-000089590000}"/>
    <cellStyle name="Normal 29 5 2 6" xfId="22921" xr:uid="{00000000-0005-0000-0000-00008A590000}"/>
    <cellStyle name="Normal 29 5 2 6 2" xfId="22922" xr:uid="{00000000-0005-0000-0000-00008B590000}"/>
    <cellStyle name="Normal 29 5 2 7" xfId="22923" xr:uid="{00000000-0005-0000-0000-00008C590000}"/>
    <cellStyle name="Normal 29 5 3" xfId="22924" xr:uid="{00000000-0005-0000-0000-00008D590000}"/>
    <cellStyle name="Normal 29 5 3 2" xfId="22925" xr:uid="{00000000-0005-0000-0000-00008E590000}"/>
    <cellStyle name="Normal 29 5 3 2 2" xfId="22926" xr:uid="{00000000-0005-0000-0000-00008F590000}"/>
    <cellStyle name="Normal 29 5 3 3" xfId="22927" xr:uid="{00000000-0005-0000-0000-000090590000}"/>
    <cellStyle name="Normal 29 5 4" xfId="22928" xr:uid="{00000000-0005-0000-0000-000091590000}"/>
    <cellStyle name="Normal 29 5 4 2" xfId="22929" xr:uid="{00000000-0005-0000-0000-000092590000}"/>
    <cellStyle name="Normal 29 5 4 2 2" xfId="22930" xr:uid="{00000000-0005-0000-0000-000093590000}"/>
    <cellStyle name="Normal 29 5 4 3" xfId="22931" xr:uid="{00000000-0005-0000-0000-000094590000}"/>
    <cellStyle name="Normal 29 5 5" xfId="22932" xr:uid="{00000000-0005-0000-0000-000095590000}"/>
    <cellStyle name="Normal 29 5 5 2" xfId="22933" xr:uid="{00000000-0005-0000-0000-000096590000}"/>
    <cellStyle name="Normal 29 5 5 2 2" xfId="22934" xr:uid="{00000000-0005-0000-0000-000097590000}"/>
    <cellStyle name="Normal 29 5 5 3" xfId="22935" xr:uid="{00000000-0005-0000-0000-000098590000}"/>
    <cellStyle name="Normal 29 5 6" xfId="22936" xr:uid="{00000000-0005-0000-0000-000099590000}"/>
    <cellStyle name="Normal 29 5 6 2" xfId="22937" xr:uid="{00000000-0005-0000-0000-00009A590000}"/>
    <cellStyle name="Normal 29 5 7" xfId="22938" xr:uid="{00000000-0005-0000-0000-00009B590000}"/>
    <cellStyle name="Normal 29 5 7 2" xfId="22939" xr:uid="{00000000-0005-0000-0000-00009C590000}"/>
    <cellStyle name="Normal 29 5 8" xfId="22940" xr:uid="{00000000-0005-0000-0000-00009D590000}"/>
    <cellStyle name="Normal 29 6" xfId="22941" xr:uid="{00000000-0005-0000-0000-00009E590000}"/>
    <cellStyle name="Normal 29 6 2" xfId="22942" xr:uid="{00000000-0005-0000-0000-00009F590000}"/>
    <cellStyle name="Normal 29 6 2 2" xfId="22943" xr:uid="{00000000-0005-0000-0000-0000A0590000}"/>
    <cellStyle name="Normal 29 6 2 2 2" xfId="22944" xr:uid="{00000000-0005-0000-0000-0000A1590000}"/>
    <cellStyle name="Normal 29 6 2 3" xfId="22945" xr:uid="{00000000-0005-0000-0000-0000A2590000}"/>
    <cellStyle name="Normal 29 6 3" xfId="22946" xr:uid="{00000000-0005-0000-0000-0000A3590000}"/>
    <cellStyle name="Normal 29 6 3 2" xfId="22947" xr:uid="{00000000-0005-0000-0000-0000A4590000}"/>
    <cellStyle name="Normal 29 6 3 2 2" xfId="22948" xr:uid="{00000000-0005-0000-0000-0000A5590000}"/>
    <cellStyle name="Normal 29 6 3 3" xfId="22949" xr:uid="{00000000-0005-0000-0000-0000A6590000}"/>
    <cellStyle name="Normal 29 6 4" xfId="22950" xr:uid="{00000000-0005-0000-0000-0000A7590000}"/>
    <cellStyle name="Normal 29 6 4 2" xfId="22951" xr:uid="{00000000-0005-0000-0000-0000A8590000}"/>
    <cellStyle name="Normal 29 6 4 2 2" xfId="22952" xr:uid="{00000000-0005-0000-0000-0000A9590000}"/>
    <cellStyle name="Normal 29 6 4 3" xfId="22953" xr:uid="{00000000-0005-0000-0000-0000AA590000}"/>
    <cellStyle name="Normal 29 6 5" xfId="22954" xr:uid="{00000000-0005-0000-0000-0000AB590000}"/>
    <cellStyle name="Normal 29 6 5 2" xfId="22955" xr:uid="{00000000-0005-0000-0000-0000AC590000}"/>
    <cellStyle name="Normal 29 6 6" xfId="22956" xr:uid="{00000000-0005-0000-0000-0000AD590000}"/>
    <cellStyle name="Normal 29 6 6 2" xfId="22957" xr:uid="{00000000-0005-0000-0000-0000AE590000}"/>
    <cellStyle name="Normal 29 6 7" xfId="22958" xr:uid="{00000000-0005-0000-0000-0000AF590000}"/>
    <cellStyle name="Normal 29 7" xfId="22959" xr:uid="{00000000-0005-0000-0000-0000B0590000}"/>
    <cellStyle name="Normal 29 7 2" xfId="22960" xr:uid="{00000000-0005-0000-0000-0000B1590000}"/>
    <cellStyle name="Normal 29 7 2 2" xfId="22961" xr:uid="{00000000-0005-0000-0000-0000B2590000}"/>
    <cellStyle name="Normal 29 7 2 2 2" xfId="22962" xr:uid="{00000000-0005-0000-0000-0000B3590000}"/>
    <cellStyle name="Normal 29 7 2 3" xfId="22963" xr:uid="{00000000-0005-0000-0000-0000B4590000}"/>
    <cellStyle name="Normal 29 7 3" xfId="22964" xr:uid="{00000000-0005-0000-0000-0000B5590000}"/>
    <cellStyle name="Normal 29 7 3 2" xfId="22965" xr:uid="{00000000-0005-0000-0000-0000B6590000}"/>
    <cellStyle name="Normal 29 7 3 2 2" xfId="22966" xr:uid="{00000000-0005-0000-0000-0000B7590000}"/>
    <cellStyle name="Normal 29 7 3 3" xfId="22967" xr:uid="{00000000-0005-0000-0000-0000B8590000}"/>
    <cellStyle name="Normal 29 7 4" xfId="22968" xr:uid="{00000000-0005-0000-0000-0000B9590000}"/>
    <cellStyle name="Normal 29 7 4 2" xfId="22969" xr:uid="{00000000-0005-0000-0000-0000BA590000}"/>
    <cellStyle name="Normal 29 7 4 2 2" xfId="22970" xr:uid="{00000000-0005-0000-0000-0000BB590000}"/>
    <cellStyle name="Normal 29 7 4 3" xfId="22971" xr:uid="{00000000-0005-0000-0000-0000BC590000}"/>
    <cellStyle name="Normal 29 7 5" xfId="22972" xr:uid="{00000000-0005-0000-0000-0000BD590000}"/>
    <cellStyle name="Normal 29 7 5 2" xfId="22973" xr:uid="{00000000-0005-0000-0000-0000BE590000}"/>
    <cellStyle name="Normal 29 7 6" xfId="22974" xr:uid="{00000000-0005-0000-0000-0000BF590000}"/>
    <cellStyle name="Normal 29 7 6 2" xfId="22975" xr:uid="{00000000-0005-0000-0000-0000C0590000}"/>
    <cellStyle name="Normal 29 7 7" xfId="22976" xr:uid="{00000000-0005-0000-0000-0000C1590000}"/>
    <cellStyle name="Normal 29 8" xfId="22977" xr:uid="{00000000-0005-0000-0000-0000C2590000}"/>
    <cellStyle name="Normal 29 8 2" xfId="22978" xr:uid="{00000000-0005-0000-0000-0000C3590000}"/>
    <cellStyle name="Normal 29 8 2 2" xfId="22979" xr:uid="{00000000-0005-0000-0000-0000C4590000}"/>
    <cellStyle name="Normal 29 8 3" xfId="22980" xr:uid="{00000000-0005-0000-0000-0000C5590000}"/>
    <cellStyle name="Normal 29 9" xfId="22981" xr:uid="{00000000-0005-0000-0000-0000C6590000}"/>
    <cellStyle name="Normal 29 9 2" xfId="22982" xr:uid="{00000000-0005-0000-0000-0000C7590000}"/>
    <cellStyle name="Normal 29 9 2 2" xfId="22983" xr:uid="{00000000-0005-0000-0000-0000C8590000}"/>
    <cellStyle name="Normal 29 9 3" xfId="22984" xr:uid="{00000000-0005-0000-0000-0000C9590000}"/>
    <cellStyle name="Normal 29_Confidential Information" xfId="22985" xr:uid="{00000000-0005-0000-0000-0000CA590000}"/>
    <cellStyle name="Normal 3" xfId="22986" xr:uid="{00000000-0005-0000-0000-0000CB590000}"/>
    <cellStyle name="Normal 3 10" xfId="22987" xr:uid="{00000000-0005-0000-0000-0000CC590000}"/>
    <cellStyle name="Normal 3 11" xfId="22988" xr:uid="{00000000-0005-0000-0000-0000CD590000}"/>
    <cellStyle name="Normal 3 2" xfId="22989" xr:uid="{00000000-0005-0000-0000-0000CE590000}"/>
    <cellStyle name="Normal 3 2 2" xfId="22990" xr:uid="{00000000-0005-0000-0000-0000CF590000}"/>
    <cellStyle name="Normal 3 2 2 2" xfId="22991" xr:uid="{00000000-0005-0000-0000-0000D0590000}"/>
    <cellStyle name="Normal 3 2 2 2 2" xfId="22992" xr:uid="{00000000-0005-0000-0000-0000D1590000}"/>
    <cellStyle name="Normal 3 2 2 3" xfId="22993" xr:uid="{00000000-0005-0000-0000-0000D2590000}"/>
    <cellStyle name="Normal 3 3" xfId="22994" xr:uid="{00000000-0005-0000-0000-0000D3590000}"/>
    <cellStyle name="Normal 3 3 2" xfId="22995" xr:uid="{00000000-0005-0000-0000-0000D4590000}"/>
    <cellStyle name="Normal 3 3 2 2" xfId="22996" xr:uid="{00000000-0005-0000-0000-0000D5590000}"/>
    <cellStyle name="Normal 3 3 2 2 2" xfId="22997" xr:uid="{00000000-0005-0000-0000-0000D6590000}"/>
    <cellStyle name="Normal 3 3 2 3" xfId="22998" xr:uid="{00000000-0005-0000-0000-0000D7590000}"/>
    <cellStyle name="Normal 3 4" xfId="22999" xr:uid="{00000000-0005-0000-0000-0000D8590000}"/>
    <cellStyle name="Normal 3 4 2" xfId="23000" xr:uid="{00000000-0005-0000-0000-0000D9590000}"/>
    <cellStyle name="Normal 3 4 2 2" xfId="23001" xr:uid="{00000000-0005-0000-0000-0000DA590000}"/>
    <cellStyle name="Normal 3 4 2 2 2" xfId="23002" xr:uid="{00000000-0005-0000-0000-0000DB590000}"/>
    <cellStyle name="Normal 3 4 2 3" xfId="23003" xr:uid="{00000000-0005-0000-0000-0000DC590000}"/>
    <cellStyle name="Normal 3 4 3" xfId="23004" xr:uid="{00000000-0005-0000-0000-0000DD590000}"/>
    <cellStyle name="Normal 3 4 3 2" xfId="23005" xr:uid="{00000000-0005-0000-0000-0000DE590000}"/>
    <cellStyle name="Normal 3 4 3 2 2" xfId="23006" xr:uid="{00000000-0005-0000-0000-0000DF590000}"/>
    <cellStyle name="Normal 3 4 3 3" xfId="23007" xr:uid="{00000000-0005-0000-0000-0000E0590000}"/>
    <cellStyle name="Normal 3 4 4" xfId="23008" xr:uid="{00000000-0005-0000-0000-0000E1590000}"/>
    <cellStyle name="Normal 3 5" xfId="23009" xr:uid="{00000000-0005-0000-0000-0000E2590000}"/>
    <cellStyle name="Normal 3 5 2" xfId="23010" xr:uid="{00000000-0005-0000-0000-0000E3590000}"/>
    <cellStyle name="Normal 3 5 2 2" xfId="23011" xr:uid="{00000000-0005-0000-0000-0000E4590000}"/>
    <cellStyle name="Normal 3 5 3" xfId="23012" xr:uid="{00000000-0005-0000-0000-0000E5590000}"/>
    <cellStyle name="Normal 3 6" xfId="23013" xr:uid="{00000000-0005-0000-0000-0000E6590000}"/>
    <cellStyle name="Normal 3 6 2" xfId="23014" xr:uid="{00000000-0005-0000-0000-0000E7590000}"/>
    <cellStyle name="Normal 3 6 2 2" xfId="23015" xr:uid="{00000000-0005-0000-0000-0000E8590000}"/>
    <cellStyle name="Normal 3 6 3" xfId="23016" xr:uid="{00000000-0005-0000-0000-0000E9590000}"/>
    <cellStyle name="Normal 3 7" xfId="23017" xr:uid="{00000000-0005-0000-0000-0000EA590000}"/>
    <cellStyle name="Normal 3 7 2" xfId="23018" xr:uid="{00000000-0005-0000-0000-0000EB590000}"/>
    <cellStyle name="Normal 3 8" xfId="23019" xr:uid="{00000000-0005-0000-0000-0000EC590000}"/>
    <cellStyle name="Normal 3 8 2" xfId="23020" xr:uid="{00000000-0005-0000-0000-0000ED590000}"/>
    <cellStyle name="Normal 3 9" xfId="23021" xr:uid="{00000000-0005-0000-0000-0000EE590000}"/>
    <cellStyle name="Normal 30" xfId="23022" xr:uid="{00000000-0005-0000-0000-0000EF590000}"/>
    <cellStyle name="Normal 30 2" xfId="23023" xr:uid="{00000000-0005-0000-0000-0000F0590000}"/>
    <cellStyle name="Normal 31" xfId="23024" xr:uid="{00000000-0005-0000-0000-0000F1590000}"/>
    <cellStyle name="Normal 31 2" xfId="23025" xr:uid="{00000000-0005-0000-0000-0000F2590000}"/>
    <cellStyle name="Normal 32" xfId="23026" xr:uid="{00000000-0005-0000-0000-0000F3590000}"/>
    <cellStyle name="Normal 32 2" xfId="23027" xr:uid="{00000000-0005-0000-0000-0000F4590000}"/>
    <cellStyle name="Normal 33" xfId="23028" xr:uid="{00000000-0005-0000-0000-0000F5590000}"/>
    <cellStyle name="Normal 33 2" xfId="23029" xr:uid="{00000000-0005-0000-0000-0000F6590000}"/>
    <cellStyle name="Normal 34" xfId="23030" xr:uid="{00000000-0005-0000-0000-0000F7590000}"/>
    <cellStyle name="Normal 34 2" xfId="23031" xr:uid="{00000000-0005-0000-0000-0000F8590000}"/>
    <cellStyle name="Normal 35" xfId="23032" xr:uid="{00000000-0005-0000-0000-0000F9590000}"/>
    <cellStyle name="Normal 36" xfId="23033" xr:uid="{00000000-0005-0000-0000-0000FA590000}"/>
    <cellStyle name="Normal 37" xfId="23034" xr:uid="{00000000-0005-0000-0000-0000FB590000}"/>
    <cellStyle name="Normal 38" xfId="23035" xr:uid="{00000000-0005-0000-0000-0000FC590000}"/>
    <cellStyle name="Normal 38 2" xfId="23036" xr:uid="{00000000-0005-0000-0000-0000FD590000}"/>
    <cellStyle name="Normal 39" xfId="23037" xr:uid="{00000000-0005-0000-0000-0000FE590000}"/>
    <cellStyle name="Normal 4" xfId="23038" xr:uid="{00000000-0005-0000-0000-0000FF590000}"/>
    <cellStyle name="Normal 4 2" xfId="23039" xr:uid="{00000000-0005-0000-0000-0000005A0000}"/>
    <cellStyle name="Normal 4 2 2" xfId="23040" xr:uid="{00000000-0005-0000-0000-0000015A0000}"/>
    <cellStyle name="Normal 4 2 2 2" xfId="23041" xr:uid="{00000000-0005-0000-0000-0000025A0000}"/>
    <cellStyle name="Normal 4 2 2 2 2" xfId="23042" xr:uid="{00000000-0005-0000-0000-0000035A0000}"/>
    <cellStyle name="Normal 4 2 2 3" xfId="23043" xr:uid="{00000000-0005-0000-0000-0000045A0000}"/>
    <cellStyle name="Normal 4 2 3" xfId="23044" xr:uid="{00000000-0005-0000-0000-0000055A0000}"/>
    <cellStyle name="Normal 4 3" xfId="23045" xr:uid="{00000000-0005-0000-0000-0000065A0000}"/>
    <cellStyle name="Normal 4 4" xfId="23046" xr:uid="{00000000-0005-0000-0000-0000075A0000}"/>
    <cellStyle name="Normal 4 5" xfId="23047" xr:uid="{00000000-0005-0000-0000-0000085A0000}"/>
    <cellStyle name="Normal 4 5 2" xfId="23048" xr:uid="{00000000-0005-0000-0000-0000095A0000}"/>
    <cellStyle name="Normal 4 5 3" xfId="23049" xr:uid="{00000000-0005-0000-0000-00000A5A0000}"/>
    <cellStyle name="Normal 4 5 4" xfId="23050" xr:uid="{00000000-0005-0000-0000-00000B5A0000}"/>
    <cellStyle name="Normal 4 6" xfId="23051" xr:uid="{00000000-0005-0000-0000-00000C5A0000}"/>
    <cellStyle name="Normal 4 6 2" xfId="23052" xr:uid="{00000000-0005-0000-0000-00000D5A0000}"/>
    <cellStyle name="Normal 4 6 2 2" xfId="23053" xr:uid="{00000000-0005-0000-0000-00000E5A0000}"/>
    <cellStyle name="Normal 4 6 3" xfId="23054" xr:uid="{00000000-0005-0000-0000-00000F5A0000}"/>
    <cellStyle name="Normal 4 7" xfId="23055" xr:uid="{00000000-0005-0000-0000-0000105A0000}"/>
    <cellStyle name="Normal 40" xfId="23056" xr:uid="{00000000-0005-0000-0000-0000115A0000}"/>
    <cellStyle name="Normal 40 2" xfId="23057" xr:uid="{00000000-0005-0000-0000-0000125A0000}"/>
    <cellStyle name="Normal 40 3" xfId="23058" xr:uid="{00000000-0005-0000-0000-0000135A0000}"/>
    <cellStyle name="Normal 41" xfId="23059" xr:uid="{00000000-0005-0000-0000-0000145A0000}"/>
    <cellStyle name="Normal 42" xfId="23060" xr:uid="{00000000-0005-0000-0000-0000155A0000}"/>
    <cellStyle name="Normal 43" xfId="23061" xr:uid="{00000000-0005-0000-0000-0000165A0000}"/>
    <cellStyle name="Normal 44" xfId="23062" xr:uid="{00000000-0005-0000-0000-0000175A0000}"/>
    <cellStyle name="Normal 45" xfId="23063" xr:uid="{00000000-0005-0000-0000-0000185A0000}"/>
    <cellStyle name="Normal 46" xfId="23064" xr:uid="{00000000-0005-0000-0000-0000195A0000}"/>
    <cellStyle name="Normal 47" xfId="23065" xr:uid="{00000000-0005-0000-0000-00001A5A0000}"/>
    <cellStyle name="Normal 48" xfId="23066" xr:uid="{00000000-0005-0000-0000-00001B5A0000}"/>
    <cellStyle name="Normal 49" xfId="23067" xr:uid="{00000000-0005-0000-0000-00001C5A0000}"/>
    <cellStyle name="Normal 5" xfId="23068" xr:uid="{00000000-0005-0000-0000-00001D5A0000}"/>
    <cellStyle name="Normal 5 2" xfId="23069" xr:uid="{00000000-0005-0000-0000-00001E5A0000}"/>
    <cellStyle name="Normal 5 3" xfId="23070" xr:uid="{00000000-0005-0000-0000-00001F5A0000}"/>
    <cellStyle name="Normal 5 4" xfId="23071" xr:uid="{00000000-0005-0000-0000-0000205A0000}"/>
    <cellStyle name="Normal 5 5" xfId="23072" xr:uid="{00000000-0005-0000-0000-0000215A0000}"/>
    <cellStyle name="Normal 5 5 2" xfId="23073" xr:uid="{00000000-0005-0000-0000-0000225A0000}"/>
    <cellStyle name="Normal 5 5 2 2" xfId="23074" xr:uid="{00000000-0005-0000-0000-0000235A0000}"/>
    <cellStyle name="Normal 5 5 3" xfId="23075" xr:uid="{00000000-0005-0000-0000-0000245A0000}"/>
    <cellStyle name="Normal 5_Preliminary financial statement_June 11_updated Aug  24_11" xfId="23076" xr:uid="{00000000-0005-0000-0000-0000255A0000}"/>
    <cellStyle name="Normal 50" xfId="23077" xr:uid="{00000000-0005-0000-0000-0000265A0000}"/>
    <cellStyle name="Normal 51" xfId="23078" xr:uid="{00000000-0005-0000-0000-0000275A0000}"/>
    <cellStyle name="Normal 52" xfId="23079" xr:uid="{00000000-0005-0000-0000-0000285A0000}"/>
    <cellStyle name="Normal 53" xfId="23080" xr:uid="{00000000-0005-0000-0000-0000295A0000}"/>
    <cellStyle name="Normal 54" xfId="23081" xr:uid="{00000000-0005-0000-0000-00002A5A0000}"/>
    <cellStyle name="Normal 55" xfId="23082" xr:uid="{00000000-0005-0000-0000-00002B5A0000}"/>
    <cellStyle name="Normal 56" xfId="23083" xr:uid="{00000000-0005-0000-0000-00002C5A0000}"/>
    <cellStyle name="Normal 57" xfId="23084" xr:uid="{00000000-0005-0000-0000-00002D5A0000}"/>
    <cellStyle name="Normal 58" xfId="23085" xr:uid="{00000000-0005-0000-0000-00002E5A0000}"/>
    <cellStyle name="Normal 59" xfId="23086" xr:uid="{00000000-0005-0000-0000-00002F5A0000}"/>
    <cellStyle name="Normal 6" xfId="23087" xr:uid="{00000000-0005-0000-0000-0000305A0000}"/>
    <cellStyle name="Normal 6 2" xfId="23088" xr:uid="{00000000-0005-0000-0000-0000315A0000}"/>
    <cellStyle name="Normal 6 3" xfId="23089" xr:uid="{00000000-0005-0000-0000-0000325A0000}"/>
    <cellStyle name="Normal 6 4" xfId="23090" xr:uid="{00000000-0005-0000-0000-0000335A0000}"/>
    <cellStyle name="Normal 6 4 2" xfId="23091" xr:uid="{00000000-0005-0000-0000-0000345A0000}"/>
    <cellStyle name="Normal 6 4 2 2" xfId="23092" xr:uid="{00000000-0005-0000-0000-0000355A0000}"/>
    <cellStyle name="Normal 6 4 3" xfId="23093" xr:uid="{00000000-0005-0000-0000-0000365A0000}"/>
    <cellStyle name="Normal 6 5" xfId="23094" xr:uid="{00000000-0005-0000-0000-0000375A0000}"/>
    <cellStyle name="Normal 60" xfId="23095" xr:uid="{00000000-0005-0000-0000-0000385A0000}"/>
    <cellStyle name="Normal 61" xfId="23096" xr:uid="{00000000-0005-0000-0000-0000395A0000}"/>
    <cellStyle name="Normal 62" xfId="23097" xr:uid="{00000000-0005-0000-0000-00003A5A0000}"/>
    <cellStyle name="Normal 63" xfId="23098" xr:uid="{00000000-0005-0000-0000-00003B5A0000}"/>
    <cellStyle name="Normal 64" xfId="23099" xr:uid="{00000000-0005-0000-0000-00003C5A0000}"/>
    <cellStyle name="Normal 64 2" xfId="23100" xr:uid="{00000000-0005-0000-0000-00003D5A0000}"/>
    <cellStyle name="Normal 64 2 2" xfId="23101" xr:uid="{00000000-0005-0000-0000-00003E5A0000}"/>
    <cellStyle name="Normal 64 3" xfId="23102" xr:uid="{00000000-0005-0000-0000-00003F5A0000}"/>
    <cellStyle name="Normal 65" xfId="23103" xr:uid="{00000000-0005-0000-0000-0000405A0000}"/>
    <cellStyle name="Normal 65 2" xfId="23104" xr:uid="{00000000-0005-0000-0000-0000415A0000}"/>
    <cellStyle name="Normal 65 2 2" xfId="23105" xr:uid="{00000000-0005-0000-0000-0000425A0000}"/>
    <cellStyle name="Normal 65 3" xfId="23106" xr:uid="{00000000-0005-0000-0000-0000435A0000}"/>
    <cellStyle name="Normal 66" xfId="23107" xr:uid="{00000000-0005-0000-0000-0000445A0000}"/>
    <cellStyle name="Normal 66 2" xfId="23108" xr:uid="{00000000-0005-0000-0000-0000455A0000}"/>
    <cellStyle name="Normal 66 2 2" xfId="23109" xr:uid="{00000000-0005-0000-0000-0000465A0000}"/>
    <cellStyle name="Normal 66 3" xfId="23110" xr:uid="{00000000-0005-0000-0000-0000475A0000}"/>
    <cellStyle name="Normal 67" xfId="23111" xr:uid="{00000000-0005-0000-0000-0000485A0000}"/>
    <cellStyle name="Normal 67 2" xfId="23112" xr:uid="{00000000-0005-0000-0000-0000495A0000}"/>
    <cellStyle name="Normal 67 2 2" xfId="23113" xr:uid="{00000000-0005-0000-0000-00004A5A0000}"/>
    <cellStyle name="Normal 67 3" xfId="23114" xr:uid="{00000000-0005-0000-0000-00004B5A0000}"/>
    <cellStyle name="Normal 68" xfId="23115" xr:uid="{00000000-0005-0000-0000-00004C5A0000}"/>
    <cellStyle name="Normal 68 2" xfId="23116" xr:uid="{00000000-0005-0000-0000-00004D5A0000}"/>
    <cellStyle name="Normal 68 2 2" xfId="23117" xr:uid="{00000000-0005-0000-0000-00004E5A0000}"/>
    <cellStyle name="Normal 68 3" xfId="23118" xr:uid="{00000000-0005-0000-0000-00004F5A0000}"/>
    <cellStyle name="Normal 69" xfId="23119" xr:uid="{00000000-0005-0000-0000-0000505A0000}"/>
    <cellStyle name="Normal 69 2" xfId="23120" xr:uid="{00000000-0005-0000-0000-0000515A0000}"/>
    <cellStyle name="Normal 69 2 2" xfId="23121" xr:uid="{00000000-0005-0000-0000-0000525A0000}"/>
    <cellStyle name="Normal 69 3" xfId="23122" xr:uid="{00000000-0005-0000-0000-0000535A0000}"/>
    <cellStyle name="Normal 7" xfId="23123" xr:uid="{00000000-0005-0000-0000-0000545A0000}"/>
    <cellStyle name="Normal 7 2" xfId="23124" xr:uid="{00000000-0005-0000-0000-0000555A0000}"/>
    <cellStyle name="Normal 70" xfId="23125" xr:uid="{00000000-0005-0000-0000-0000565A0000}"/>
    <cellStyle name="Normal 70 2" xfId="23126" xr:uid="{00000000-0005-0000-0000-0000575A0000}"/>
    <cellStyle name="Normal 70 2 2" xfId="23127" xr:uid="{00000000-0005-0000-0000-0000585A0000}"/>
    <cellStyle name="Normal 70 3" xfId="23128" xr:uid="{00000000-0005-0000-0000-0000595A0000}"/>
    <cellStyle name="Normal 70 4" xfId="23129" xr:uid="{00000000-0005-0000-0000-00005A5A0000}"/>
    <cellStyle name="Normal 71" xfId="23130" xr:uid="{00000000-0005-0000-0000-00005B5A0000}"/>
    <cellStyle name="Normal 71 2" xfId="23131" xr:uid="{00000000-0005-0000-0000-00005C5A0000}"/>
    <cellStyle name="Normal 71 2 2" xfId="23132" xr:uid="{00000000-0005-0000-0000-00005D5A0000}"/>
    <cellStyle name="Normal 71 3" xfId="23133" xr:uid="{00000000-0005-0000-0000-00005E5A0000}"/>
    <cellStyle name="Normal 72" xfId="23134" xr:uid="{00000000-0005-0000-0000-00005F5A0000}"/>
    <cellStyle name="Normal 72 2" xfId="23135" xr:uid="{00000000-0005-0000-0000-0000605A0000}"/>
    <cellStyle name="Normal 72 2 2" xfId="23136" xr:uid="{00000000-0005-0000-0000-0000615A0000}"/>
    <cellStyle name="Normal 72 3" xfId="23137" xr:uid="{00000000-0005-0000-0000-0000625A0000}"/>
    <cellStyle name="Normal 73" xfId="23138" xr:uid="{00000000-0005-0000-0000-0000635A0000}"/>
    <cellStyle name="Normal 73 2" xfId="23139" xr:uid="{00000000-0005-0000-0000-0000645A0000}"/>
    <cellStyle name="Normal 73 2 2" xfId="23140" xr:uid="{00000000-0005-0000-0000-0000655A0000}"/>
    <cellStyle name="Normal 73 3" xfId="23141" xr:uid="{00000000-0005-0000-0000-0000665A0000}"/>
    <cellStyle name="Normal 74" xfId="23142" xr:uid="{00000000-0005-0000-0000-0000675A0000}"/>
    <cellStyle name="Normal 74 2" xfId="23143" xr:uid="{00000000-0005-0000-0000-0000685A0000}"/>
    <cellStyle name="Normal 74 2 2" xfId="23144" xr:uid="{00000000-0005-0000-0000-0000695A0000}"/>
    <cellStyle name="Normal 74 3" xfId="23145" xr:uid="{00000000-0005-0000-0000-00006A5A0000}"/>
    <cellStyle name="Normal 75" xfId="23146" xr:uid="{00000000-0005-0000-0000-00006B5A0000}"/>
    <cellStyle name="Normal 75 2" xfId="23147" xr:uid="{00000000-0005-0000-0000-00006C5A0000}"/>
    <cellStyle name="Normal 75 2 2" xfId="23148" xr:uid="{00000000-0005-0000-0000-00006D5A0000}"/>
    <cellStyle name="Normal 75 3" xfId="23149" xr:uid="{00000000-0005-0000-0000-00006E5A0000}"/>
    <cellStyle name="Normal 76" xfId="23150" xr:uid="{00000000-0005-0000-0000-00006F5A0000}"/>
    <cellStyle name="Normal 76 2" xfId="23151" xr:uid="{00000000-0005-0000-0000-0000705A0000}"/>
    <cellStyle name="Normal 76 2 2" xfId="23152" xr:uid="{00000000-0005-0000-0000-0000715A0000}"/>
    <cellStyle name="Normal 76 3" xfId="23153" xr:uid="{00000000-0005-0000-0000-0000725A0000}"/>
    <cellStyle name="Normal 77" xfId="23154" xr:uid="{00000000-0005-0000-0000-0000735A0000}"/>
    <cellStyle name="Normal 77 2" xfId="23155" xr:uid="{00000000-0005-0000-0000-0000745A0000}"/>
    <cellStyle name="Normal 77 2 2" xfId="23156" xr:uid="{00000000-0005-0000-0000-0000755A0000}"/>
    <cellStyle name="Normal 77 3" xfId="23157" xr:uid="{00000000-0005-0000-0000-0000765A0000}"/>
    <cellStyle name="Normal 78" xfId="23158" xr:uid="{00000000-0005-0000-0000-0000775A0000}"/>
    <cellStyle name="Normal 78 2" xfId="23159" xr:uid="{00000000-0005-0000-0000-0000785A0000}"/>
    <cellStyle name="Normal 78 2 2" xfId="23160" xr:uid="{00000000-0005-0000-0000-0000795A0000}"/>
    <cellStyle name="Normal 78 3" xfId="23161" xr:uid="{00000000-0005-0000-0000-00007A5A0000}"/>
    <cellStyle name="Normal 79" xfId="23162" xr:uid="{00000000-0005-0000-0000-00007B5A0000}"/>
    <cellStyle name="Normal 79 2" xfId="23163" xr:uid="{00000000-0005-0000-0000-00007C5A0000}"/>
    <cellStyle name="Normal 79 2 2" xfId="23164" xr:uid="{00000000-0005-0000-0000-00007D5A0000}"/>
    <cellStyle name="Normal 79 3" xfId="23165" xr:uid="{00000000-0005-0000-0000-00007E5A0000}"/>
    <cellStyle name="Normal 8" xfId="23166" xr:uid="{00000000-0005-0000-0000-00007F5A0000}"/>
    <cellStyle name="Normal 8 2" xfId="23167" xr:uid="{00000000-0005-0000-0000-0000805A0000}"/>
    <cellStyle name="Normal 80" xfId="23168" xr:uid="{00000000-0005-0000-0000-0000815A0000}"/>
    <cellStyle name="Normal 80 2" xfId="23169" xr:uid="{00000000-0005-0000-0000-0000825A0000}"/>
    <cellStyle name="Normal 80 2 2" xfId="23170" xr:uid="{00000000-0005-0000-0000-0000835A0000}"/>
    <cellStyle name="Normal 80 3" xfId="23171" xr:uid="{00000000-0005-0000-0000-0000845A0000}"/>
    <cellStyle name="Normal 81" xfId="23172" xr:uid="{00000000-0005-0000-0000-0000855A0000}"/>
    <cellStyle name="Normal 81 2" xfId="23173" xr:uid="{00000000-0005-0000-0000-0000865A0000}"/>
    <cellStyle name="Normal 81 2 2" xfId="23174" xr:uid="{00000000-0005-0000-0000-0000875A0000}"/>
    <cellStyle name="Normal 81 3" xfId="23175" xr:uid="{00000000-0005-0000-0000-0000885A0000}"/>
    <cellStyle name="Normal 82" xfId="23176" xr:uid="{00000000-0005-0000-0000-0000895A0000}"/>
    <cellStyle name="Normal 82 2" xfId="23177" xr:uid="{00000000-0005-0000-0000-00008A5A0000}"/>
    <cellStyle name="Normal 82 2 2" xfId="23178" xr:uid="{00000000-0005-0000-0000-00008B5A0000}"/>
    <cellStyle name="Normal 82 3" xfId="23179" xr:uid="{00000000-0005-0000-0000-00008C5A0000}"/>
    <cellStyle name="Normal 83" xfId="23180" xr:uid="{00000000-0005-0000-0000-00008D5A0000}"/>
    <cellStyle name="Normal 83 2" xfId="23181" xr:uid="{00000000-0005-0000-0000-00008E5A0000}"/>
    <cellStyle name="Normal 83 2 2" xfId="23182" xr:uid="{00000000-0005-0000-0000-00008F5A0000}"/>
    <cellStyle name="Normal 83 3" xfId="23183" xr:uid="{00000000-0005-0000-0000-0000905A0000}"/>
    <cellStyle name="Normal 84" xfId="23184" xr:uid="{00000000-0005-0000-0000-0000915A0000}"/>
    <cellStyle name="Normal 84 2" xfId="23185" xr:uid="{00000000-0005-0000-0000-0000925A0000}"/>
    <cellStyle name="Normal 84 2 2" xfId="23186" xr:uid="{00000000-0005-0000-0000-0000935A0000}"/>
    <cellStyle name="Normal 84 3" xfId="23187" xr:uid="{00000000-0005-0000-0000-0000945A0000}"/>
    <cellStyle name="Normal 85" xfId="23188" xr:uid="{00000000-0005-0000-0000-0000955A0000}"/>
    <cellStyle name="Normal 85 2" xfId="23189" xr:uid="{00000000-0005-0000-0000-0000965A0000}"/>
    <cellStyle name="Normal 85 2 2" xfId="23190" xr:uid="{00000000-0005-0000-0000-0000975A0000}"/>
    <cellStyle name="Normal 85 3" xfId="23191" xr:uid="{00000000-0005-0000-0000-0000985A0000}"/>
    <cellStyle name="Normal 86" xfId="23192" xr:uid="{00000000-0005-0000-0000-0000995A0000}"/>
    <cellStyle name="Normal 86 2" xfId="23193" xr:uid="{00000000-0005-0000-0000-00009A5A0000}"/>
    <cellStyle name="Normal 86 2 2" xfId="23194" xr:uid="{00000000-0005-0000-0000-00009B5A0000}"/>
    <cellStyle name="Normal 86 3" xfId="23195" xr:uid="{00000000-0005-0000-0000-00009C5A0000}"/>
    <cellStyle name="Normal 87" xfId="23196" xr:uid="{00000000-0005-0000-0000-00009D5A0000}"/>
    <cellStyle name="Normal 87 2" xfId="23197" xr:uid="{00000000-0005-0000-0000-00009E5A0000}"/>
    <cellStyle name="Normal 87 2 2" xfId="23198" xr:uid="{00000000-0005-0000-0000-00009F5A0000}"/>
    <cellStyle name="Normal 87 3" xfId="23199" xr:uid="{00000000-0005-0000-0000-0000A05A0000}"/>
    <cellStyle name="Normal 88" xfId="23200" xr:uid="{00000000-0005-0000-0000-0000A15A0000}"/>
    <cellStyle name="Normal 88 2" xfId="23201" xr:uid="{00000000-0005-0000-0000-0000A25A0000}"/>
    <cellStyle name="Normal 88 2 2" xfId="23202" xr:uid="{00000000-0005-0000-0000-0000A35A0000}"/>
    <cellStyle name="Normal 88 3" xfId="23203" xr:uid="{00000000-0005-0000-0000-0000A45A0000}"/>
    <cellStyle name="Normal 89" xfId="23204" xr:uid="{00000000-0005-0000-0000-0000A55A0000}"/>
    <cellStyle name="Normal 89 2" xfId="23205" xr:uid="{00000000-0005-0000-0000-0000A65A0000}"/>
    <cellStyle name="Normal 89 2 2" xfId="23206" xr:uid="{00000000-0005-0000-0000-0000A75A0000}"/>
    <cellStyle name="Normal 89 3" xfId="23207" xr:uid="{00000000-0005-0000-0000-0000A85A0000}"/>
    <cellStyle name="Normal 9" xfId="23208" xr:uid="{00000000-0005-0000-0000-0000A95A0000}"/>
    <cellStyle name="Normal 9 2" xfId="23209" xr:uid="{00000000-0005-0000-0000-0000AA5A0000}"/>
    <cellStyle name="Normal 90" xfId="23210" xr:uid="{00000000-0005-0000-0000-0000AB5A0000}"/>
    <cellStyle name="Normal 90 2" xfId="23211" xr:uid="{00000000-0005-0000-0000-0000AC5A0000}"/>
    <cellStyle name="Normal 90 2 2" xfId="23212" xr:uid="{00000000-0005-0000-0000-0000AD5A0000}"/>
    <cellStyle name="Normal 90 3" xfId="23213" xr:uid="{00000000-0005-0000-0000-0000AE5A0000}"/>
    <cellStyle name="Normal 91" xfId="23214" xr:uid="{00000000-0005-0000-0000-0000AF5A0000}"/>
    <cellStyle name="Normal 91 2" xfId="23215" xr:uid="{00000000-0005-0000-0000-0000B05A0000}"/>
    <cellStyle name="Normal 91 2 2" xfId="23216" xr:uid="{00000000-0005-0000-0000-0000B15A0000}"/>
    <cellStyle name="Normal 91 3" xfId="23217" xr:uid="{00000000-0005-0000-0000-0000B25A0000}"/>
    <cellStyle name="Normal 92" xfId="23218" xr:uid="{00000000-0005-0000-0000-0000B35A0000}"/>
    <cellStyle name="Normal 92 2" xfId="23219" xr:uid="{00000000-0005-0000-0000-0000B45A0000}"/>
    <cellStyle name="Normal 92 2 2" xfId="23220" xr:uid="{00000000-0005-0000-0000-0000B55A0000}"/>
    <cellStyle name="Normal 92 3" xfId="23221" xr:uid="{00000000-0005-0000-0000-0000B65A0000}"/>
    <cellStyle name="Normal 93" xfId="23222" xr:uid="{00000000-0005-0000-0000-0000B75A0000}"/>
    <cellStyle name="Normal 94" xfId="23223" xr:uid="{00000000-0005-0000-0000-0000B85A0000}"/>
    <cellStyle name="Normal 95" xfId="23224" xr:uid="{00000000-0005-0000-0000-0000B95A0000}"/>
    <cellStyle name="Normal 96" xfId="23225" xr:uid="{00000000-0005-0000-0000-0000BA5A0000}"/>
    <cellStyle name="Normal 97" xfId="23226" xr:uid="{00000000-0005-0000-0000-0000BB5A0000}"/>
    <cellStyle name="Normal 98" xfId="23227" xr:uid="{00000000-0005-0000-0000-0000BC5A0000}"/>
    <cellStyle name="Normal 99" xfId="23228" xr:uid="{00000000-0005-0000-0000-0000BD5A0000}"/>
    <cellStyle name="Normal_Julie" xfId="25689" xr:uid="{CCEE3DE3-A386-44D4-AC9C-C74D54F466BB}"/>
    <cellStyle name="Normal_Sheet1" xfId="25688" xr:uid="{EA0C04C6-F64B-4988-BFB0-932001401DF5}"/>
    <cellStyle name="Note 2" xfId="23229" xr:uid="{00000000-0005-0000-0000-0000BE5A0000}"/>
    <cellStyle name="Note 2 10" xfId="23230" xr:uid="{00000000-0005-0000-0000-0000BF5A0000}"/>
    <cellStyle name="Note 2 10 2" xfId="23231" xr:uid="{00000000-0005-0000-0000-0000C05A0000}"/>
    <cellStyle name="Note 2 10 3" xfId="23232" xr:uid="{00000000-0005-0000-0000-0000C15A0000}"/>
    <cellStyle name="Note 2 10 4" xfId="23233" xr:uid="{00000000-0005-0000-0000-0000C25A0000}"/>
    <cellStyle name="Note 2 10 5" xfId="23234" xr:uid="{00000000-0005-0000-0000-0000C35A0000}"/>
    <cellStyle name="Note 2 10 5 2" xfId="23235" xr:uid="{00000000-0005-0000-0000-0000C45A0000}"/>
    <cellStyle name="Note 2 10 6" xfId="23236" xr:uid="{00000000-0005-0000-0000-0000C55A0000}"/>
    <cellStyle name="Note 2 10 7" xfId="23237" xr:uid="{00000000-0005-0000-0000-0000C65A0000}"/>
    <cellStyle name="Note 2 11" xfId="23238" xr:uid="{00000000-0005-0000-0000-0000C75A0000}"/>
    <cellStyle name="Note 2 12" xfId="23239" xr:uid="{00000000-0005-0000-0000-0000C85A0000}"/>
    <cellStyle name="Note 2 12 2" xfId="23240" xr:uid="{00000000-0005-0000-0000-0000C95A0000}"/>
    <cellStyle name="Note 2 12 2 2" xfId="23241" xr:uid="{00000000-0005-0000-0000-0000CA5A0000}"/>
    <cellStyle name="Note 2 12 3" xfId="23242" xr:uid="{00000000-0005-0000-0000-0000CB5A0000}"/>
    <cellStyle name="Note 2 12 4" xfId="23243" xr:uid="{00000000-0005-0000-0000-0000CC5A0000}"/>
    <cellStyle name="Note 2 12 5" xfId="23244" xr:uid="{00000000-0005-0000-0000-0000CD5A0000}"/>
    <cellStyle name="Note 2 13" xfId="23245" xr:uid="{00000000-0005-0000-0000-0000CE5A0000}"/>
    <cellStyle name="Note 2 13 2" xfId="23246" xr:uid="{00000000-0005-0000-0000-0000CF5A0000}"/>
    <cellStyle name="Note 2 13 2 2" xfId="23247" xr:uid="{00000000-0005-0000-0000-0000D05A0000}"/>
    <cellStyle name="Note 2 13 3" xfId="23248" xr:uid="{00000000-0005-0000-0000-0000D15A0000}"/>
    <cellStyle name="Note 2 14" xfId="23249" xr:uid="{00000000-0005-0000-0000-0000D25A0000}"/>
    <cellStyle name="Note 2 14 2" xfId="23250" xr:uid="{00000000-0005-0000-0000-0000D35A0000}"/>
    <cellStyle name="Note 2 14 2 2" xfId="23251" xr:uid="{00000000-0005-0000-0000-0000D45A0000}"/>
    <cellStyle name="Note 2 14 3" xfId="23252" xr:uid="{00000000-0005-0000-0000-0000D55A0000}"/>
    <cellStyle name="Note 2 15" xfId="23253" xr:uid="{00000000-0005-0000-0000-0000D65A0000}"/>
    <cellStyle name="Note 2 15 2" xfId="23254" xr:uid="{00000000-0005-0000-0000-0000D75A0000}"/>
    <cellStyle name="Note 2 16" xfId="23255" xr:uid="{00000000-0005-0000-0000-0000D85A0000}"/>
    <cellStyle name="Note 2 16 2" xfId="23256" xr:uid="{00000000-0005-0000-0000-0000D95A0000}"/>
    <cellStyle name="Note 2 17" xfId="23257" xr:uid="{00000000-0005-0000-0000-0000DA5A0000}"/>
    <cellStyle name="Note 2 17 2" xfId="23258" xr:uid="{00000000-0005-0000-0000-0000DB5A0000}"/>
    <cellStyle name="Note 2 18" xfId="23259" xr:uid="{00000000-0005-0000-0000-0000DC5A0000}"/>
    <cellStyle name="Note 2 19" xfId="23260" xr:uid="{00000000-0005-0000-0000-0000DD5A0000}"/>
    <cellStyle name="Note 2 2" xfId="23261" xr:uid="{00000000-0005-0000-0000-0000DE5A0000}"/>
    <cellStyle name="Note 2 2 10" xfId="23262" xr:uid="{00000000-0005-0000-0000-0000DF5A0000}"/>
    <cellStyle name="Note 2 2 10 2" xfId="23263" xr:uid="{00000000-0005-0000-0000-0000E05A0000}"/>
    <cellStyle name="Note 2 2 10 2 2" xfId="23264" xr:uid="{00000000-0005-0000-0000-0000E15A0000}"/>
    <cellStyle name="Note 2 2 10 3" xfId="23265" xr:uid="{00000000-0005-0000-0000-0000E25A0000}"/>
    <cellStyle name="Note 2 2 10 4" xfId="23266" xr:uid="{00000000-0005-0000-0000-0000E35A0000}"/>
    <cellStyle name="Note 2 2 10 5" xfId="23267" xr:uid="{00000000-0005-0000-0000-0000E45A0000}"/>
    <cellStyle name="Note 2 2 11" xfId="23268" xr:uid="{00000000-0005-0000-0000-0000E55A0000}"/>
    <cellStyle name="Note 2 2 11 2" xfId="23269" xr:uid="{00000000-0005-0000-0000-0000E65A0000}"/>
    <cellStyle name="Note 2 2 11 2 2" xfId="23270" xr:uid="{00000000-0005-0000-0000-0000E75A0000}"/>
    <cellStyle name="Note 2 2 11 3" xfId="23271" xr:uid="{00000000-0005-0000-0000-0000E85A0000}"/>
    <cellStyle name="Note 2 2 12" xfId="23272" xr:uid="{00000000-0005-0000-0000-0000E95A0000}"/>
    <cellStyle name="Note 2 2 12 2" xfId="23273" xr:uid="{00000000-0005-0000-0000-0000EA5A0000}"/>
    <cellStyle name="Note 2 2 12 2 2" xfId="23274" xr:uid="{00000000-0005-0000-0000-0000EB5A0000}"/>
    <cellStyle name="Note 2 2 12 3" xfId="23275" xr:uid="{00000000-0005-0000-0000-0000EC5A0000}"/>
    <cellStyle name="Note 2 2 13" xfId="23276" xr:uid="{00000000-0005-0000-0000-0000ED5A0000}"/>
    <cellStyle name="Note 2 2 13 2" xfId="23277" xr:uid="{00000000-0005-0000-0000-0000EE5A0000}"/>
    <cellStyle name="Note 2 2 14" xfId="23278" xr:uid="{00000000-0005-0000-0000-0000EF5A0000}"/>
    <cellStyle name="Note 2 2 14 2" xfId="23279" xr:uid="{00000000-0005-0000-0000-0000F05A0000}"/>
    <cellStyle name="Note 2 2 15" xfId="23280" xr:uid="{00000000-0005-0000-0000-0000F15A0000}"/>
    <cellStyle name="Note 2 2 16" xfId="23281" xr:uid="{00000000-0005-0000-0000-0000F25A0000}"/>
    <cellStyle name="Note 2 2 17" xfId="23282" xr:uid="{00000000-0005-0000-0000-0000F35A0000}"/>
    <cellStyle name="Note 2 2 2" xfId="23283" xr:uid="{00000000-0005-0000-0000-0000F45A0000}"/>
    <cellStyle name="Note 2 2 2 10" xfId="23284" xr:uid="{00000000-0005-0000-0000-0000F55A0000}"/>
    <cellStyle name="Note 2 2 2 10 2" xfId="23285" xr:uid="{00000000-0005-0000-0000-0000F65A0000}"/>
    <cellStyle name="Note 2 2 2 10 2 2" xfId="23286" xr:uid="{00000000-0005-0000-0000-0000F75A0000}"/>
    <cellStyle name="Note 2 2 2 10 3" xfId="23287" xr:uid="{00000000-0005-0000-0000-0000F85A0000}"/>
    <cellStyle name="Note 2 2 2 11" xfId="23288" xr:uid="{00000000-0005-0000-0000-0000F95A0000}"/>
    <cellStyle name="Note 2 2 2 11 2" xfId="23289" xr:uid="{00000000-0005-0000-0000-0000FA5A0000}"/>
    <cellStyle name="Note 2 2 2 12" xfId="23290" xr:uid="{00000000-0005-0000-0000-0000FB5A0000}"/>
    <cellStyle name="Note 2 2 2 12 2" xfId="23291" xr:uid="{00000000-0005-0000-0000-0000FC5A0000}"/>
    <cellStyle name="Note 2 2 2 13" xfId="23292" xr:uid="{00000000-0005-0000-0000-0000FD5A0000}"/>
    <cellStyle name="Note 2 2 2 14" xfId="23293" xr:uid="{00000000-0005-0000-0000-0000FE5A0000}"/>
    <cellStyle name="Note 2 2 2 15" xfId="23294" xr:uid="{00000000-0005-0000-0000-0000FF5A0000}"/>
    <cellStyle name="Note 2 2 2 2" xfId="23295" xr:uid="{00000000-0005-0000-0000-0000005B0000}"/>
    <cellStyle name="Note 2 2 2 2 2" xfId="23296" xr:uid="{00000000-0005-0000-0000-0000015B0000}"/>
    <cellStyle name="Note 2 2 2 2 2 2" xfId="23297" xr:uid="{00000000-0005-0000-0000-0000025B0000}"/>
    <cellStyle name="Note 2 2 2 2 2 3" xfId="23298" xr:uid="{00000000-0005-0000-0000-0000035B0000}"/>
    <cellStyle name="Note 2 2 2 2 2 3 2" xfId="23299" xr:uid="{00000000-0005-0000-0000-0000045B0000}"/>
    <cellStyle name="Note 2 2 2 2 2 3 3" xfId="23300" xr:uid="{00000000-0005-0000-0000-0000055B0000}"/>
    <cellStyle name="Note 2 2 2 2 2 4" xfId="23301" xr:uid="{00000000-0005-0000-0000-0000065B0000}"/>
    <cellStyle name="Note 2 2 2 2 2 4 2" xfId="23302" xr:uid="{00000000-0005-0000-0000-0000075B0000}"/>
    <cellStyle name="Note 2 2 2 2 2 4 2 2" xfId="23303" xr:uid="{00000000-0005-0000-0000-0000085B0000}"/>
    <cellStyle name="Note 2 2 2 2 2 4 3" xfId="23304" xr:uid="{00000000-0005-0000-0000-0000095B0000}"/>
    <cellStyle name="Note 2 2 2 2 2 5" xfId="23305" xr:uid="{00000000-0005-0000-0000-00000A5B0000}"/>
    <cellStyle name="Note 2 2 2 2 2 5 2" xfId="23306" xr:uid="{00000000-0005-0000-0000-00000B5B0000}"/>
    <cellStyle name="Note 2 2 2 2 2 5 2 2" xfId="23307" xr:uid="{00000000-0005-0000-0000-00000C5B0000}"/>
    <cellStyle name="Note 2 2 2 2 2 5 3" xfId="23308" xr:uid="{00000000-0005-0000-0000-00000D5B0000}"/>
    <cellStyle name="Note 2 2 2 2 2 6" xfId="23309" xr:uid="{00000000-0005-0000-0000-00000E5B0000}"/>
    <cellStyle name="Note 2 2 2 2 2 6 2" xfId="23310" xr:uid="{00000000-0005-0000-0000-00000F5B0000}"/>
    <cellStyle name="Note 2 2 2 2 2 6 2 2" xfId="23311" xr:uid="{00000000-0005-0000-0000-0000105B0000}"/>
    <cellStyle name="Note 2 2 2 2 2 6 3" xfId="23312" xr:uid="{00000000-0005-0000-0000-0000115B0000}"/>
    <cellStyle name="Note 2 2 2 2 2 7" xfId="23313" xr:uid="{00000000-0005-0000-0000-0000125B0000}"/>
    <cellStyle name="Note 2 2 2 2 2 7 2" xfId="23314" xr:uid="{00000000-0005-0000-0000-0000135B0000}"/>
    <cellStyle name="Note 2 2 2 2 2 8" xfId="23315" xr:uid="{00000000-0005-0000-0000-0000145B0000}"/>
    <cellStyle name="Note 2 2 2 2 2 8 2" xfId="23316" xr:uid="{00000000-0005-0000-0000-0000155B0000}"/>
    <cellStyle name="Note 2 2 2 2 2 9" xfId="23317" xr:uid="{00000000-0005-0000-0000-0000165B0000}"/>
    <cellStyle name="Note 2 2 2 2 3" xfId="23318" xr:uid="{00000000-0005-0000-0000-0000175B0000}"/>
    <cellStyle name="Note 2 2 2 2 3 2" xfId="23319" xr:uid="{00000000-0005-0000-0000-0000185B0000}"/>
    <cellStyle name="Note 2 2 2 2 3 3" xfId="23320" xr:uid="{00000000-0005-0000-0000-0000195B0000}"/>
    <cellStyle name="Note 2 2 2 2 3 3 2" xfId="23321" xr:uid="{00000000-0005-0000-0000-00001A5B0000}"/>
    <cellStyle name="Note 2 2 2 2 3 3 3" xfId="23322" xr:uid="{00000000-0005-0000-0000-00001B5B0000}"/>
    <cellStyle name="Note 2 2 2 2 3 4" xfId="23323" xr:uid="{00000000-0005-0000-0000-00001C5B0000}"/>
    <cellStyle name="Note 2 2 2 2 3 4 2" xfId="23324" xr:uid="{00000000-0005-0000-0000-00001D5B0000}"/>
    <cellStyle name="Note 2 2 2 2 3 4 2 2" xfId="23325" xr:uid="{00000000-0005-0000-0000-00001E5B0000}"/>
    <cellStyle name="Note 2 2 2 2 3 4 3" xfId="23326" xr:uid="{00000000-0005-0000-0000-00001F5B0000}"/>
    <cellStyle name="Note 2 2 2 2 3 5" xfId="23327" xr:uid="{00000000-0005-0000-0000-0000205B0000}"/>
    <cellStyle name="Note 2 2 2 2 3 5 2" xfId="23328" xr:uid="{00000000-0005-0000-0000-0000215B0000}"/>
    <cellStyle name="Note 2 2 2 2 3 5 2 2" xfId="23329" xr:uid="{00000000-0005-0000-0000-0000225B0000}"/>
    <cellStyle name="Note 2 2 2 2 3 5 3" xfId="23330" xr:uid="{00000000-0005-0000-0000-0000235B0000}"/>
    <cellStyle name="Note 2 2 2 2 3 6" xfId="23331" xr:uid="{00000000-0005-0000-0000-0000245B0000}"/>
    <cellStyle name="Note 2 2 2 2 3 6 2" xfId="23332" xr:uid="{00000000-0005-0000-0000-0000255B0000}"/>
    <cellStyle name="Note 2 2 2 2 3 6 2 2" xfId="23333" xr:uid="{00000000-0005-0000-0000-0000265B0000}"/>
    <cellStyle name="Note 2 2 2 2 3 6 3" xfId="23334" xr:uid="{00000000-0005-0000-0000-0000275B0000}"/>
    <cellStyle name="Note 2 2 2 2 3 7" xfId="23335" xr:uid="{00000000-0005-0000-0000-0000285B0000}"/>
    <cellStyle name="Note 2 2 2 2 3 7 2" xfId="23336" xr:uid="{00000000-0005-0000-0000-0000295B0000}"/>
    <cellStyle name="Note 2 2 2 2 3 8" xfId="23337" xr:uid="{00000000-0005-0000-0000-00002A5B0000}"/>
    <cellStyle name="Note 2 2 2 2 3 8 2" xfId="23338" xr:uid="{00000000-0005-0000-0000-00002B5B0000}"/>
    <cellStyle name="Note 2 2 2 2 3 9" xfId="23339" xr:uid="{00000000-0005-0000-0000-00002C5B0000}"/>
    <cellStyle name="Note 2 2 2 2 4" xfId="23340" xr:uid="{00000000-0005-0000-0000-00002D5B0000}"/>
    <cellStyle name="Note 2 2 2 2 4 2" xfId="23341" xr:uid="{00000000-0005-0000-0000-00002E5B0000}"/>
    <cellStyle name="Note 2 2 2 2 4 3" xfId="23342" xr:uid="{00000000-0005-0000-0000-00002F5B0000}"/>
    <cellStyle name="Note 2 2 2 2 4 3 2" xfId="23343" xr:uid="{00000000-0005-0000-0000-0000305B0000}"/>
    <cellStyle name="Note 2 2 2 2 4 3 2 2" xfId="23344" xr:uid="{00000000-0005-0000-0000-0000315B0000}"/>
    <cellStyle name="Note 2 2 2 2 4 3 3" xfId="23345" xr:uid="{00000000-0005-0000-0000-0000325B0000}"/>
    <cellStyle name="Note 2 2 2 2 4 4" xfId="23346" xr:uid="{00000000-0005-0000-0000-0000335B0000}"/>
    <cellStyle name="Note 2 2 2 2 4 4 2" xfId="23347" xr:uid="{00000000-0005-0000-0000-0000345B0000}"/>
    <cellStyle name="Note 2 2 2 2 4 4 2 2" xfId="23348" xr:uid="{00000000-0005-0000-0000-0000355B0000}"/>
    <cellStyle name="Note 2 2 2 2 4 4 3" xfId="23349" xr:uid="{00000000-0005-0000-0000-0000365B0000}"/>
    <cellStyle name="Note 2 2 2 2 4 5" xfId="23350" xr:uid="{00000000-0005-0000-0000-0000375B0000}"/>
    <cellStyle name="Note 2 2 2 2 4 5 2" xfId="23351" xr:uid="{00000000-0005-0000-0000-0000385B0000}"/>
    <cellStyle name="Note 2 2 2 2 4 5 2 2" xfId="23352" xr:uid="{00000000-0005-0000-0000-0000395B0000}"/>
    <cellStyle name="Note 2 2 2 2 4 5 3" xfId="23353" xr:uid="{00000000-0005-0000-0000-00003A5B0000}"/>
    <cellStyle name="Note 2 2 2 2 4 6" xfId="23354" xr:uid="{00000000-0005-0000-0000-00003B5B0000}"/>
    <cellStyle name="Note 2 2 2 2 4 6 2" xfId="23355" xr:uid="{00000000-0005-0000-0000-00003C5B0000}"/>
    <cellStyle name="Note 2 2 2 2 4 7" xfId="23356" xr:uid="{00000000-0005-0000-0000-00003D5B0000}"/>
    <cellStyle name="Note 2 2 2 2 4 7 2" xfId="23357" xr:uid="{00000000-0005-0000-0000-00003E5B0000}"/>
    <cellStyle name="Note 2 2 2 2 4 8" xfId="23358" xr:uid="{00000000-0005-0000-0000-00003F5B0000}"/>
    <cellStyle name="Note 2 2 2 2 4 9" xfId="23359" xr:uid="{00000000-0005-0000-0000-0000405B0000}"/>
    <cellStyle name="Note 2 2 2 2 5" xfId="23360" xr:uid="{00000000-0005-0000-0000-0000415B0000}"/>
    <cellStyle name="Note 2 2 2 2 5 2" xfId="23361" xr:uid="{00000000-0005-0000-0000-0000425B0000}"/>
    <cellStyle name="Note 2 2 2 2 5 3" xfId="23362" xr:uid="{00000000-0005-0000-0000-0000435B0000}"/>
    <cellStyle name="Note 2 2 2 2 6" xfId="23363" xr:uid="{00000000-0005-0000-0000-0000445B0000}"/>
    <cellStyle name="Note 2 2 2 2 6 2" xfId="23364" xr:uid="{00000000-0005-0000-0000-0000455B0000}"/>
    <cellStyle name="Note 2 2 2 2 6 2 2" xfId="23365" xr:uid="{00000000-0005-0000-0000-0000465B0000}"/>
    <cellStyle name="Note 2 2 2 2 6 2 2 2" xfId="23366" xr:uid="{00000000-0005-0000-0000-0000475B0000}"/>
    <cellStyle name="Note 2 2 2 2 6 2 3" xfId="23367" xr:uid="{00000000-0005-0000-0000-0000485B0000}"/>
    <cellStyle name="Note 2 2 2 2 6 3" xfId="23368" xr:uid="{00000000-0005-0000-0000-0000495B0000}"/>
    <cellStyle name="Note 2 2 2 2 6 3 2" xfId="23369" xr:uid="{00000000-0005-0000-0000-00004A5B0000}"/>
    <cellStyle name="Note 2 2 2 2 6 3 2 2" xfId="23370" xr:uid="{00000000-0005-0000-0000-00004B5B0000}"/>
    <cellStyle name="Note 2 2 2 2 6 3 3" xfId="23371" xr:uid="{00000000-0005-0000-0000-00004C5B0000}"/>
    <cellStyle name="Note 2 2 2 2 6 4" xfId="23372" xr:uid="{00000000-0005-0000-0000-00004D5B0000}"/>
    <cellStyle name="Note 2 2 2 2 6 4 2" xfId="23373" xr:uid="{00000000-0005-0000-0000-00004E5B0000}"/>
    <cellStyle name="Note 2 2 2 2 6 4 2 2" xfId="23374" xr:uid="{00000000-0005-0000-0000-00004F5B0000}"/>
    <cellStyle name="Note 2 2 2 2 6 4 3" xfId="23375" xr:uid="{00000000-0005-0000-0000-0000505B0000}"/>
    <cellStyle name="Note 2 2 2 2 6 5" xfId="23376" xr:uid="{00000000-0005-0000-0000-0000515B0000}"/>
    <cellStyle name="Note 2 2 2 2 6 5 2" xfId="23377" xr:uid="{00000000-0005-0000-0000-0000525B0000}"/>
    <cellStyle name="Note 2 2 2 2 6 6" xfId="23378" xr:uid="{00000000-0005-0000-0000-0000535B0000}"/>
    <cellStyle name="Note 2 2 2 2 6 6 2" xfId="23379" xr:uid="{00000000-0005-0000-0000-0000545B0000}"/>
    <cellStyle name="Note 2 2 2 2 6 7" xfId="23380" xr:uid="{00000000-0005-0000-0000-0000555B0000}"/>
    <cellStyle name="Note 2 2 2 2 7" xfId="23381" xr:uid="{00000000-0005-0000-0000-0000565B0000}"/>
    <cellStyle name="Note 2 2 2 2 7 2" xfId="23382" xr:uid="{00000000-0005-0000-0000-0000575B0000}"/>
    <cellStyle name="Note 2 2 2 2 7 2 2" xfId="23383" xr:uid="{00000000-0005-0000-0000-0000585B0000}"/>
    <cellStyle name="Note 2 2 2 2 7 3" xfId="23384" xr:uid="{00000000-0005-0000-0000-0000595B0000}"/>
    <cellStyle name="Note 2 2 2 2 8" xfId="23385" xr:uid="{00000000-0005-0000-0000-00005A5B0000}"/>
    <cellStyle name="Note 2 2 2 2 8 2" xfId="23386" xr:uid="{00000000-0005-0000-0000-00005B5B0000}"/>
    <cellStyle name="Note 2 2 2 2 8 2 2" xfId="23387" xr:uid="{00000000-0005-0000-0000-00005C5B0000}"/>
    <cellStyle name="Note 2 2 2 2 8 3" xfId="23388" xr:uid="{00000000-0005-0000-0000-00005D5B0000}"/>
    <cellStyle name="Note 2 2 2 3" xfId="23389" xr:uid="{00000000-0005-0000-0000-00005E5B0000}"/>
    <cellStyle name="Note 2 2 2 3 10" xfId="23390" xr:uid="{00000000-0005-0000-0000-00005F5B0000}"/>
    <cellStyle name="Note 2 2 2 3 2" xfId="23391" xr:uid="{00000000-0005-0000-0000-0000605B0000}"/>
    <cellStyle name="Note 2 2 2 3 2 2" xfId="23392" xr:uid="{00000000-0005-0000-0000-0000615B0000}"/>
    <cellStyle name="Note 2 2 2 3 2 3" xfId="23393" xr:uid="{00000000-0005-0000-0000-0000625B0000}"/>
    <cellStyle name="Note 2 2 2 3 2 3 2" xfId="23394" xr:uid="{00000000-0005-0000-0000-0000635B0000}"/>
    <cellStyle name="Note 2 2 2 3 2 3 3" xfId="23395" xr:uid="{00000000-0005-0000-0000-0000645B0000}"/>
    <cellStyle name="Note 2 2 2 3 2 4" xfId="23396" xr:uid="{00000000-0005-0000-0000-0000655B0000}"/>
    <cellStyle name="Note 2 2 2 3 2 4 2" xfId="23397" xr:uid="{00000000-0005-0000-0000-0000665B0000}"/>
    <cellStyle name="Note 2 2 2 3 2 4 2 2" xfId="23398" xr:uid="{00000000-0005-0000-0000-0000675B0000}"/>
    <cellStyle name="Note 2 2 2 3 2 4 3" xfId="23399" xr:uid="{00000000-0005-0000-0000-0000685B0000}"/>
    <cellStyle name="Note 2 2 2 3 2 5" xfId="23400" xr:uid="{00000000-0005-0000-0000-0000695B0000}"/>
    <cellStyle name="Note 2 2 2 3 2 5 2" xfId="23401" xr:uid="{00000000-0005-0000-0000-00006A5B0000}"/>
    <cellStyle name="Note 2 2 2 3 2 5 2 2" xfId="23402" xr:uid="{00000000-0005-0000-0000-00006B5B0000}"/>
    <cellStyle name="Note 2 2 2 3 2 5 3" xfId="23403" xr:uid="{00000000-0005-0000-0000-00006C5B0000}"/>
    <cellStyle name="Note 2 2 2 3 2 6" xfId="23404" xr:uid="{00000000-0005-0000-0000-00006D5B0000}"/>
    <cellStyle name="Note 2 2 2 3 2 6 2" xfId="23405" xr:uid="{00000000-0005-0000-0000-00006E5B0000}"/>
    <cellStyle name="Note 2 2 2 3 2 6 2 2" xfId="23406" xr:uid="{00000000-0005-0000-0000-00006F5B0000}"/>
    <cellStyle name="Note 2 2 2 3 2 6 3" xfId="23407" xr:uid="{00000000-0005-0000-0000-0000705B0000}"/>
    <cellStyle name="Note 2 2 2 3 2 7" xfId="23408" xr:uid="{00000000-0005-0000-0000-0000715B0000}"/>
    <cellStyle name="Note 2 2 2 3 2 7 2" xfId="23409" xr:uid="{00000000-0005-0000-0000-0000725B0000}"/>
    <cellStyle name="Note 2 2 2 3 2 8" xfId="23410" xr:uid="{00000000-0005-0000-0000-0000735B0000}"/>
    <cellStyle name="Note 2 2 2 3 2 8 2" xfId="23411" xr:uid="{00000000-0005-0000-0000-0000745B0000}"/>
    <cellStyle name="Note 2 2 2 3 2 9" xfId="23412" xr:uid="{00000000-0005-0000-0000-0000755B0000}"/>
    <cellStyle name="Note 2 2 2 3 3" xfId="23413" xr:uid="{00000000-0005-0000-0000-0000765B0000}"/>
    <cellStyle name="Note 2 2 2 3 4" xfId="23414" xr:uid="{00000000-0005-0000-0000-0000775B0000}"/>
    <cellStyle name="Note 2 2 2 3 4 2" xfId="23415" xr:uid="{00000000-0005-0000-0000-0000785B0000}"/>
    <cellStyle name="Note 2 2 2 3 4 3" xfId="23416" xr:uid="{00000000-0005-0000-0000-0000795B0000}"/>
    <cellStyle name="Note 2 2 2 3 5" xfId="23417" xr:uid="{00000000-0005-0000-0000-00007A5B0000}"/>
    <cellStyle name="Note 2 2 2 3 5 2" xfId="23418" xr:uid="{00000000-0005-0000-0000-00007B5B0000}"/>
    <cellStyle name="Note 2 2 2 3 5 2 2" xfId="23419" xr:uid="{00000000-0005-0000-0000-00007C5B0000}"/>
    <cellStyle name="Note 2 2 2 3 5 3" xfId="23420" xr:uid="{00000000-0005-0000-0000-00007D5B0000}"/>
    <cellStyle name="Note 2 2 2 3 6" xfId="23421" xr:uid="{00000000-0005-0000-0000-00007E5B0000}"/>
    <cellStyle name="Note 2 2 2 3 6 2" xfId="23422" xr:uid="{00000000-0005-0000-0000-00007F5B0000}"/>
    <cellStyle name="Note 2 2 2 3 6 2 2" xfId="23423" xr:uid="{00000000-0005-0000-0000-0000805B0000}"/>
    <cellStyle name="Note 2 2 2 3 6 3" xfId="23424" xr:uid="{00000000-0005-0000-0000-0000815B0000}"/>
    <cellStyle name="Note 2 2 2 3 7" xfId="23425" xr:uid="{00000000-0005-0000-0000-0000825B0000}"/>
    <cellStyle name="Note 2 2 2 3 7 2" xfId="23426" xr:uid="{00000000-0005-0000-0000-0000835B0000}"/>
    <cellStyle name="Note 2 2 2 3 7 2 2" xfId="23427" xr:uid="{00000000-0005-0000-0000-0000845B0000}"/>
    <cellStyle name="Note 2 2 2 3 7 3" xfId="23428" xr:uid="{00000000-0005-0000-0000-0000855B0000}"/>
    <cellStyle name="Note 2 2 2 3 8" xfId="23429" xr:uid="{00000000-0005-0000-0000-0000865B0000}"/>
    <cellStyle name="Note 2 2 2 3 8 2" xfId="23430" xr:uid="{00000000-0005-0000-0000-0000875B0000}"/>
    <cellStyle name="Note 2 2 2 3 9" xfId="23431" xr:uid="{00000000-0005-0000-0000-0000885B0000}"/>
    <cellStyle name="Note 2 2 2 3 9 2" xfId="23432" xr:uid="{00000000-0005-0000-0000-0000895B0000}"/>
    <cellStyle name="Note 2 2 2 4" xfId="23433" xr:uid="{00000000-0005-0000-0000-00008A5B0000}"/>
    <cellStyle name="Note 2 2 2 4 2" xfId="23434" xr:uid="{00000000-0005-0000-0000-00008B5B0000}"/>
    <cellStyle name="Note 2 2 2 4 2 10" xfId="23435" xr:uid="{00000000-0005-0000-0000-00008C5B0000}"/>
    <cellStyle name="Note 2 2 2 4 2 2" xfId="23436" xr:uid="{00000000-0005-0000-0000-00008D5B0000}"/>
    <cellStyle name="Note 2 2 2 4 2 3" xfId="23437" xr:uid="{00000000-0005-0000-0000-00008E5B0000}"/>
    <cellStyle name="Note 2 2 2 4 2 4" xfId="23438" xr:uid="{00000000-0005-0000-0000-00008F5B0000}"/>
    <cellStyle name="Note 2 2 2 4 2 4 2" xfId="23439" xr:uid="{00000000-0005-0000-0000-0000905B0000}"/>
    <cellStyle name="Note 2 2 2 4 2 4 2 2" xfId="23440" xr:uid="{00000000-0005-0000-0000-0000915B0000}"/>
    <cellStyle name="Note 2 2 2 4 2 4 3" xfId="23441" xr:uid="{00000000-0005-0000-0000-0000925B0000}"/>
    <cellStyle name="Note 2 2 2 4 2 5" xfId="23442" xr:uid="{00000000-0005-0000-0000-0000935B0000}"/>
    <cellStyle name="Note 2 2 2 4 2 5 2" xfId="23443" xr:uid="{00000000-0005-0000-0000-0000945B0000}"/>
    <cellStyle name="Note 2 2 2 4 2 5 2 2" xfId="23444" xr:uid="{00000000-0005-0000-0000-0000955B0000}"/>
    <cellStyle name="Note 2 2 2 4 2 5 3" xfId="23445" xr:uid="{00000000-0005-0000-0000-0000965B0000}"/>
    <cellStyle name="Note 2 2 2 4 2 6" xfId="23446" xr:uid="{00000000-0005-0000-0000-0000975B0000}"/>
    <cellStyle name="Note 2 2 2 4 2 6 2" xfId="23447" xr:uid="{00000000-0005-0000-0000-0000985B0000}"/>
    <cellStyle name="Note 2 2 2 4 2 6 2 2" xfId="23448" xr:uid="{00000000-0005-0000-0000-0000995B0000}"/>
    <cellStyle name="Note 2 2 2 4 2 6 3" xfId="23449" xr:uid="{00000000-0005-0000-0000-00009A5B0000}"/>
    <cellStyle name="Note 2 2 2 4 2 7" xfId="23450" xr:uid="{00000000-0005-0000-0000-00009B5B0000}"/>
    <cellStyle name="Note 2 2 2 4 2 7 2" xfId="23451" xr:uid="{00000000-0005-0000-0000-00009C5B0000}"/>
    <cellStyle name="Note 2 2 2 4 2 8" xfId="23452" xr:uid="{00000000-0005-0000-0000-00009D5B0000}"/>
    <cellStyle name="Note 2 2 2 4 2 8 2" xfId="23453" xr:uid="{00000000-0005-0000-0000-00009E5B0000}"/>
    <cellStyle name="Note 2 2 2 4 2 9" xfId="23454" xr:uid="{00000000-0005-0000-0000-00009F5B0000}"/>
    <cellStyle name="Note 2 2 2 4 3" xfId="23455" xr:uid="{00000000-0005-0000-0000-0000A05B0000}"/>
    <cellStyle name="Note 2 2 2 4 4" xfId="23456" xr:uid="{00000000-0005-0000-0000-0000A15B0000}"/>
    <cellStyle name="Note 2 2 2 4 4 2" xfId="23457" xr:uid="{00000000-0005-0000-0000-0000A25B0000}"/>
    <cellStyle name="Note 2 2 2 4 4 2 2" xfId="23458" xr:uid="{00000000-0005-0000-0000-0000A35B0000}"/>
    <cellStyle name="Note 2 2 2 4 4 3" xfId="23459" xr:uid="{00000000-0005-0000-0000-0000A45B0000}"/>
    <cellStyle name="Note 2 2 2 4 5" xfId="23460" xr:uid="{00000000-0005-0000-0000-0000A55B0000}"/>
    <cellStyle name="Note 2 2 2 4 5 2" xfId="23461" xr:uid="{00000000-0005-0000-0000-0000A65B0000}"/>
    <cellStyle name="Note 2 2 2 4 5 2 2" xfId="23462" xr:uid="{00000000-0005-0000-0000-0000A75B0000}"/>
    <cellStyle name="Note 2 2 2 4 5 3" xfId="23463" xr:uid="{00000000-0005-0000-0000-0000A85B0000}"/>
    <cellStyle name="Note 2 2 2 5" xfId="23464" xr:uid="{00000000-0005-0000-0000-0000A95B0000}"/>
    <cellStyle name="Note 2 2 2 5 2" xfId="23465" xr:uid="{00000000-0005-0000-0000-0000AA5B0000}"/>
    <cellStyle name="Note 2 2 2 5 3" xfId="23466" xr:uid="{00000000-0005-0000-0000-0000AB5B0000}"/>
    <cellStyle name="Note 2 2 2 5 3 2" xfId="23467" xr:uid="{00000000-0005-0000-0000-0000AC5B0000}"/>
    <cellStyle name="Note 2 2 2 5 3 3" xfId="23468" xr:uid="{00000000-0005-0000-0000-0000AD5B0000}"/>
    <cellStyle name="Note 2 2 2 5 4" xfId="23469" xr:uid="{00000000-0005-0000-0000-0000AE5B0000}"/>
    <cellStyle name="Note 2 2 2 5 4 2" xfId="23470" xr:uid="{00000000-0005-0000-0000-0000AF5B0000}"/>
    <cellStyle name="Note 2 2 2 5 4 2 2" xfId="23471" xr:uid="{00000000-0005-0000-0000-0000B05B0000}"/>
    <cellStyle name="Note 2 2 2 5 4 3" xfId="23472" xr:uid="{00000000-0005-0000-0000-0000B15B0000}"/>
    <cellStyle name="Note 2 2 2 5 5" xfId="23473" xr:uid="{00000000-0005-0000-0000-0000B25B0000}"/>
    <cellStyle name="Note 2 2 2 5 5 2" xfId="23474" xr:uid="{00000000-0005-0000-0000-0000B35B0000}"/>
    <cellStyle name="Note 2 2 2 5 5 2 2" xfId="23475" xr:uid="{00000000-0005-0000-0000-0000B45B0000}"/>
    <cellStyle name="Note 2 2 2 5 5 3" xfId="23476" xr:uid="{00000000-0005-0000-0000-0000B55B0000}"/>
    <cellStyle name="Note 2 2 2 5 6" xfId="23477" xr:uid="{00000000-0005-0000-0000-0000B65B0000}"/>
    <cellStyle name="Note 2 2 2 5 6 2" xfId="23478" xr:uid="{00000000-0005-0000-0000-0000B75B0000}"/>
    <cellStyle name="Note 2 2 2 5 6 2 2" xfId="23479" xr:uid="{00000000-0005-0000-0000-0000B85B0000}"/>
    <cellStyle name="Note 2 2 2 5 6 3" xfId="23480" xr:uid="{00000000-0005-0000-0000-0000B95B0000}"/>
    <cellStyle name="Note 2 2 2 5 7" xfId="23481" xr:uid="{00000000-0005-0000-0000-0000BA5B0000}"/>
    <cellStyle name="Note 2 2 2 5 7 2" xfId="23482" xr:uid="{00000000-0005-0000-0000-0000BB5B0000}"/>
    <cellStyle name="Note 2 2 2 5 8" xfId="23483" xr:uid="{00000000-0005-0000-0000-0000BC5B0000}"/>
    <cellStyle name="Note 2 2 2 5 8 2" xfId="23484" xr:uid="{00000000-0005-0000-0000-0000BD5B0000}"/>
    <cellStyle name="Note 2 2 2 5 9" xfId="23485" xr:uid="{00000000-0005-0000-0000-0000BE5B0000}"/>
    <cellStyle name="Note 2 2 2 6" xfId="23486" xr:uid="{00000000-0005-0000-0000-0000BF5B0000}"/>
    <cellStyle name="Note 2 2 2 6 2" xfId="23487" xr:uid="{00000000-0005-0000-0000-0000C05B0000}"/>
    <cellStyle name="Note 2 2 2 6 3" xfId="23488" xr:uid="{00000000-0005-0000-0000-0000C15B0000}"/>
    <cellStyle name="Note 2 2 2 7" xfId="23489" xr:uid="{00000000-0005-0000-0000-0000C25B0000}"/>
    <cellStyle name="Note 2 2 2 8" xfId="23490" xr:uid="{00000000-0005-0000-0000-0000C35B0000}"/>
    <cellStyle name="Note 2 2 2 8 2" xfId="23491" xr:uid="{00000000-0005-0000-0000-0000C45B0000}"/>
    <cellStyle name="Note 2 2 2 8 2 2" xfId="23492" xr:uid="{00000000-0005-0000-0000-0000C55B0000}"/>
    <cellStyle name="Note 2 2 2 8 3" xfId="23493" xr:uid="{00000000-0005-0000-0000-0000C65B0000}"/>
    <cellStyle name="Note 2 2 2 8 4" xfId="23494" xr:uid="{00000000-0005-0000-0000-0000C75B0000}"/>
    <cellStyle name="Note 2 2 2 8 5" xfId="23495" xr:uid="{00000000-0005-0000-0000-0000C85B0000}"/>
    <cellStyle name="Note 2 2 2 9" xfId="23496" xr:uid="{00000000-0005-0000-0000-0000C95B0000}"/>
    <cellStyle name="Note 2 2 2 9 2" xfId="23497" xr:uid="{00000000-0005-0000-0000-0000CA5B0000}"/>
    <cellStyle name="Note 2 2 2 9 2 2" xfId="23498" xr:uid="{00000000-0005-0000-0000-0000CB5B0000}"/>
    <cellStyle name="Note 2 2 2 9 3" xfId="23499" xr:uid="{00000000-0005-0000-0000-0000CC5B0000}"/>
    <cellStyle name="Note 2 2 3" xfId="23500" xr:uid="{00000000-0005-0000-0000-0000CD5B0000}"/>
    <cellStyle name="Note 2 2 3 10" xfId="23501" xr:uid="{00000000-0005-0000-0000-0000CE5B0000}"/>
    <cellStyle name="Note 2 2 3 10 2" xfId="23502" xr:uid="{00000000-0005-0000-0000-0000CF5B0000}"/>
    <cellStyle name="Note 2 2 3 10 2 2" xfId="23503" xr:uid="{00000000-0005-0000-0000-0000D05B0000}"/>
    <cellStyle name="Note 2 2 3 10 3" xfId="23504" xr:uid="{00000000-0005-0000-0000-0000D15B0000}"/>
    <cellStyle name="Note 2 2 3 11" xfId="23505" xr:uid="{00000000-0005-0000-0000-0000D25B0000}"/>
    <cellStyle name="Note 2 2 3 11 2" xfId="23506" xr:uid="{00000000-0005-0000-0000-0000D35B0000}"/>
    <cellStyle name="Note 2 2 3 12" xfId="23507" xr:uid="{00000000-0005-0000-0000-0000D45B0000}"/>
    <cellStyle name="Note 2 2 3 12 2" xfId="23508" xr:uid="{00000000-0005-0000-0000-0000D55B0000}"/>
    <cellStyle name="Note 2 2 3 13" xfId="23509" xr:uid="{00000000-0005-0000-0000-0000D65B0000}"/>
    <cellStyle name="Note 2 2 3 14" xfId="23510" xr:uid="{00000000-0005-0000-0000-0000D75B0000}"/>
    <cellStyle name="Note 2 2 3 15" xfId="23511" xr:uid="{00000000-0005-0000-0000-0000D85B0000}"/>
    <cellStyle name="Note 2 2 3 2" xfId="23512" xr:uid="{00000000-0005-0000-0000-0000D95B0000}"/>
    <cellStyle name="Note 2 2 3 2 2" xfId="23513" xr:uid="{00000000-0005-0000-0000-0000DA5B0000}"/>
    <cellStyle name="Note 2 2 3 2 2 2" xfId="23514" xr:uid="{00000000-0005-0000-0000-0000DB5B0000}"/>
    <cellStyle name="Note 2 2 3 2 2 3" xfId="23515" xr:uid="{00000000-0005-0000-0000-0000DC5B0000}"/>
    <cellStyle name="Note 2 2 3 2 2 3 2" xfId="23516" xr:uid="{00000000-0005-0000-0000-0000DD5B0000}"/>
    <cellStyle name="Note 2 2 3 2 2 3 3" xfId="23517" xr:uid="{00000000-0005-0000-0000-0000DE5B0000}"/>
    <cellStyle name="Note 2 2 3 2 2 4" xfId="23518" xr:uid="{00000000-0005-0000-0000-0000DF5B0000}"/>
    <cellStyle name="Note 2 2 3 2 2 4 2" xfId="23519" xr:uid="{00000000-0005-0000-0000-0000E05B0000}"/>
    <cellStyle name="Note 2 2 3 2 2 4 2 2" xfId="23520" xr:uid="{00000000-0005-0000-0000-0000E15B0000}"/>
    <cellStyle name="Note 2 2 3 2 2 4 3" xfId="23521" xr:uid="{00000000-0005-0000-0000-0000E25B0000}"/>
    <cellStyle name="Note 2 2 3 2 2 5" xfId="23522" xr:uid="{00000000-0005-0000-0000-0000E35B0000}"/>
    <cellStyle name="Note 2 2 3 2 2 5 2" xfId="23523" xr:uid="{00000000-0005-0000-0000-0000E45B0000}"/>
    <cellStyle name="Note 2 2 3 2 2 5 2 2" xfId="23524" xr:uid="{00000000-0005-0000-0000-0000E55B0000}"/>
    <cellStyle name="Note 2 2 3 2 2 5 3" xfId="23525" xr:uid="{00000000-0005-0000-0000-0000E65B0000}"/>
    <cellStyle name="Note 2 2 3 2 2 6" xfId="23526" xr:uid="{00000000-0005-0000-0000-0000E75B0000}"/>
    <cellStyle name="Note 2 2 3 2 2 6 2" xfId="23527" xr:uid="{00000000-0005-0000-0000-0000E85B0000}"/>
    <cellStyle name="Note 2 2 3 2 2 6 2 2" xfId="23528" xr:uid="{00000000-0005-0000-0000-0000E95B0000}"/>
    <cellStyle name="Note 2 2 3 2 2 6 3" xfId="23529" xr:uid="{00000000-0005-0000-0000-0000EA5B0000}"/>
    <cellStyle name="Note 2 2 3 2 2 7" xfId="23530" xr:uid="{00000000-0005-0000-0000-0000EB5B0000}"/>
    <cellStyle name="Note 2 2 3 2 2 7 2" xfId="23531" xr:uid="{00000000-0005-0000-0000-0000EC5B0000}"/>
    <cellStyle name="Note 2 2 3 2 2 8" xfId="23532" xr:uid="{00000000-0005-0000-0000-0000ED5B0000}"/>
    <cellStyle name="Note 2 2 3 2 2 8 2" xfId="23533" xr:uid="{00000000-0005-0000-0000-0000EE5B0000}"/>
    <cellStyle name="Note 2 2 3 2 2 9" xfId="23534" xr:uid="{00000000-0005-0000-0000-0000EF5B0000}"/>
    <cellStyle name="Note 2 2 3 2 3" xfId="23535" xr:uid="{00000000-0005-0000-0000-0000F05B0000}"/>
    <cellStyle name="Note 2 2 3 2 3 2" xfId="23536" xr:uid="{00000000-0005-0000-0000-0000F15B0000}"/>
    <cellStyle name="Note 2 2 3 2 3 3" xfId="23537" xr:uid="{00000000-0005-0000-0000-0000F25B0000}"/>
    <cellStyle name="Note 2 2 3 2 3 3 2" xfId="23538" xr:uid="{00000000-0005-0000-0000-0000F35B0000}"/>
    <cellStyle name="Note 2 2 3 2 3 3 3" xfId="23539" xr:uid="{00000000-0005-0000-0000-0000F45B0000}"/>
    <cellStyle name="Note 2 2 3 2 3 4" xfId="23540" xr:uid="{00000000-0005-0000-0000-0000F55B0000}"/>
    <cellStyle name="Note 2 2 3 2 3 4 2" xfId="23541" xr:uid="{00000000-0005-0000-0000-0000F65B0000}"/>
    <cellStyle name="Note 2 2 3 2 3 4 2 2" xfId="23542" xr:uid="{00000000-0005-0000-0000-0000F75B0000}"/>
    <cellStyle name="Note 2 2 3 2 3 4 3" xfId="23543" xr:uid="{00000000-0005-0000-0000-0000F85B0000}"/>
    <cellStyle name="Note 2 2 3 2 3 5" xfId="23544" xr:uid="{00000000-0005-0000-0000-0000F95B0000}"/>
    <cellStyle name="Note 2 2 3 2 3 5 2" xfId="23545" xr:uid="{00000000-0005-0000-0000-0000FA5B0000}"/>
    <cellStyle name="Note 2 2 3 2 3 5 2 2" xfId="23546" xr:uid="{00000000-0005-0000-0000-0000FB5B0000}"/>
    <cellStyle name="Note 2 2 3 2 3 5 3" xfId="23547" xr:uid="{00000000-0005-0000-0000-0000FC5B0000}"/>
    <cellStyle name="Note 2 2 3 2 3 6" xfId="23548" xr:uid="{00000000-0005-0000-0000-0000FD5B0000}"/>
    <cellStyle name="Note 2 2 3 2 3 6 2" xfId="23549" xr:uid="{00000000-0005-0000-0000-0000FE5B0000}"/>
    <cellStyle name="Note 2 2 3 2 3 6 2 2" xfId="23550" xr:uid="{00000000-0005-0000-0000-0000FF5B0000}"/>
    <cellStyle name="Note 2 2 3 2 3 6 3" xfId="23551" xr:uid="{00000000-0005-0000-0000-0000005C0000}"/>
    <cellStyle name="Note 2 2 3 2 3 7" xfId="23552" xr:uid="{00000000-0005-0000-0000-0000015C0000}"/>
    <cellStyle name="Note 2 2 3 2 3 7 2" xfId="23553" xr:uid="{00000000-0005-0000-0000-0000025C0000}"/>
    <cellStyle name="Note 2 2 3 2 3 8" xfId="23554" xr:uid="{00000000-0005-0000-0000-0000035C0000}"/>
    <cellStyle name="Note 2 2 3 2 3 8 2" xfId="23555" xr:uid="{00000000-0005-0000-0000-0000045C0000}"/>
    <cellStyle name="Note 2 2 3 2 3 9" xfId="23556" xr:uid="{00000000-0005-0000-0000-0000055C0000}"/>
    <cellStyle name="Note 2 2 3 2 4" xfId="23557" xr:uid="{00000000-0005-0000-0000-0000065C0000}"/>
    <cellStyle name="Note 2 2 3 2 4 2" xfId="23558" xr:uid="{00000000-0005-0000-0000-0000075C0000}"/>
    <cellStyle name="Note 2 2 3 2 4 3" xfId="23559" xr:uid="{00000000-0005-0000-0000-0000085C0000}"/>
    <cellStyle name="Note 2 2 3 2 4 3 2" xfId="23560" xr:uid="{00000000-0005-0000-0000-0000095C0000}"/>
    <cellStyle name="Note 2 2 3 2 4 3 2 2" xfId="23561" xr:uid="{00000000-0005-0000-0000-00000A5C0000}"/>
    <cellStyle name="Note 2 2 3 2 4 3 3" xfId="23562" xr:uid="{00000000-0005-0000-0000-00000B5C0000}"/>
    <cellStyle name="Note 2 2 3 2 4 4" xfId="23563" xr:uid="{00000000-0005-0000-0000-00000C5C0000}"/>
    <cellStyle name="Note 2 2 3 2 4 4 2" xfId="23564" xr:uid="{00000000-0005-0000-0000-00000D5C0000}"/>
    <cellStyle name="Note 2 2 3 2 4 4 2 2" xfId="23565" xr:uid="{00000000-0005-0000-0000-00000E5C0000}"/>
    <cellStyle name="Note 2 2 3 2 4 4 3" xfId="23566" xr:uid="{00000000-0005-0000-0000-00000F5C0000}"/>
    <cellStyle name="Note 2 2 3 2 4 5" xfId="23567" xr:uid="{00000000-0005-0000-0000-0000105C0000}"/>
    <cellStyle name="Note 2 2 3 2 4 5 2" xfId="23568" xr:uid="{00000000-0005-0000-0000-0000115C0000}"/>
    <cellStyle name="Note 2 2 3 2 4 5 2 2" xfId="23569" xr:uid="{00000000-0005-0000-0000-0000125C0000}"/>
    <cellStyle name="Note 2 2 3 2 4 5 3" xfId="23570" xr:uid="{00000000-0005-0000-0000-0000135C0000}"/>
    <cellStyle name="Note 2 2 3 2 4 6" xfId="23571" xr:uid="{00000000-0005-0000-0000-0000145C0000}"/>
    <cellStyle name="Note 2 2 3 2 4 6 2" xfId="23572" xr:uid="{00000000-0005-0000-0000-0000155C0000}"/>
    <cellStyle name="Note 2 2 3 2 4 7" xfId="23573" xr:uid="{00000000-0005-0000-0000-0000165C0000}"/>
    <cellStyle name="Note 2 2 3 2 4 7 2" xfId="23574" xr:uid="{00000000-0005-0000-0000-0000175C0000}"/>
    <cellStyle name="Note 2 2 3 2 4 8" xfId="23575" xr:uid="{00000000-0005-0000-0000-0000185C0000}"/>
    <cellStyle name="Note 2 2 3 2 4 9" xfId="23576" xr:uid="{00000000-0005-0000-0000-0000195C0000}"/>
    <cellStyle name="Note 2 2 3 2 5" xfId="23577" xr:uid="{00000000-0005-0000-0000-00001A5C0000}"/>
    <cellStyle name="Note 2 2 3 2 5 2" xfId="23578" xr:uid="{00000000-0005-0000-0000-00001B5C0000}"/>
    <cellStyle name="Note 2 2 3 2 5 3" xfId="23579" xr:uid="{00000000-0005-0000-0000-00001C5C0000}"/>
    <cellStyle name="Note 2 2 3 2 6" xfId="23580" xr:uid="{00000000-0005-0000-0000-00001D5C0000}"/>
    <cellStyle name="Note 2 2 3 2 6 2" xfId="23581" xr:uid="{00000000-0005-0000-0000-00001E5C0000}"/>
    <cellStyle name="Note 2 2 3 2 6 2 2" xfId="23582" xr:uid="{00000000-0005-0000-0000-00001F5C0000}"/>
    <cellStyle name="Note 2 2 3 2 6 2 2 2" xfId="23583" xr:uid="{00000000-0005-0000-0000-0000205C0000}"/>
    <cellStyle name="Note 2 2 3 2 6 2 3" xfId="23584" xr:uid="{00000000-0005-0000-0000-0000215C0000}"/>
    <cellStyle name="Note 2 2 3 2 6 3" xfId="23585" xr:uid="{00000000-0005-0000-0000-0000225C0000}"/>
    <cellStyle name="Note 2 2 3 2 6 3 2" xfId="23586" xr:uid="{00000000-0005-0000-0000-0000235C0000}"/>
    <cellStyle name="Note 2 2 3 2 6 3 2 2" xfId="23587" xr:uid="{00000000-0005-0000-0000-0000245C0000}"/>
    <cellStyle name="Note 2 2 3 2 6 3 3" xfId="23588" xr:uid="{00000000-0005-0000-0000-0000255C0000}"/>
    <cellStyle name="Note 2 2 3 2 6 4" xfId="23589" xr:uid="{00000000-0005-0000-0000-0000265C0000}"/>
    <cellStyle name="Note 2 2 3 2 6 4 2" xfId="23590" xr:uid="{00000000-0005-0000-0000-0000275C0000}"/>
    <cellStyle name="Note 2 2 3 2 6 4 2 2" xfId="23591" xr:uid="{00000000-0005-0000-0000-0000285C0000}"/>
    <cellStyle name="Note 2 2 3 2 6 4 3" xfId="23592" xr:uid="{00000000-0005-0000-0000-0000295C0000}"/>
    <cellStyle name="Note 2 2 3 2 6 5" xfId="23593" xr:uid="{00000000-0005-0000-0000-00002A5C0000}"/>
    <cellStyle name="Note 2 2 3 2 6 5 2" xfId="23594" xr:uid="{00000000-0005-0000-0000-00002B5C0000}"/>
    <cellStyle name="Note 2 2 3 2 6 6" xfId="23595" xr:uid="{00000000-0005-0000-0000-00002C5C0000}"/>
    <cellStyle name="Note 2 2 3 2 6 6 2" xfId="23596" xr:uid="{00000000-0005-0000-0000-00002D5C0000}"/>
    <cellStyle name="Note 2 2 3 2 6 7" xfId="23597" xr:uid="{00000000-0005-0000-0000-00002E5C0000}"/>
    <cellStyle name="Note 2 2 3 2 7" xfId="23598" xr:uid="{00000000-0005-0000-0000-00002F5C0000}"/>
    <cellStyle name="Note 2 2 3 2 7 2" xfId="23599" xr:uid="{00000000-0005-0000-0000-0000305C0000}"/>
    <cellStyle name="Note 2 2 3 2 7 2 2" xfId="23600" xr:uid="{00000000-0005-0000-0000-0000315C0000}"/>
    <cellStyle name="Note 2 2 3 2 7 3" xfId="23601" xr:uid="{00000000-0005-0000-0000-0000325C0000}"/>
    <cellStyle name="Note 2 2 3 2 8" xfId="23602" xr:uid="{00000000-0005-0000-0000-0000335C0000}"/>
    <cellStyle name="Note 2 2 3 2 8 2" xfId="23603" xr:uid="{00000000-0005-0000-0000-0000345C0000}"/>
    <cellStyle name="Note 2 2 3 2 8 2 2" xfId="23604" xr:uid="{00000000-0005-0000-0000-0000355C0000}"/>
    <cellStyle name="Note 2 2 3 2 8 3" xfId="23605" xr:uid="{00000000-0005-0000-0000-0000365C0000}"/>
    <cellStyle name="Note 2 2 3 3" xfId="23606" xr:uid="{00000000-0005-0000-0000-0000375C0000}"/>
    <cellStyle name="Note 2 2 3 3 10" xfId="23607" xr:uid="{00000000-0005-0000-0000-0000385C0000}"/>
    <cellStyle name="Note 2 2 3 3 2" xfId="23608" xr:uid="{00000000-0005-0000-0000-0000395C0000}"/>
    <cellStyle name="Note 2 2 3 3 2 2" xfId="23609" xr:uid="{00000000-0005-0000-0000-00003A5C0000}"/>
    <cellStyle name="Note 2 2 3 3 2 3" xfId="23610" xr:uid="{00000000-0005-0000-0000-00003B5C0000}"/>
    <cellStyle name="Note 2 2 3 3 2 3 2" xfId="23611" xr:uid="{00000000-0005-0000-0000-00003C5C0000}"/>
    <cellStyle name="Note 2 2 3 3 2 3 3" xfId="23612" xr:uid="{00000000-0005-0000-0000-00003D5C0000}"/>
    <cellStyle name="Note 2 2 3 3 2 4" xfId="23613" xr:uid="{00000000-0005-0000-0000-00003E5C0000}"/>
    <cellStyle name="Note 2 2 3 3 2 4 2" xfId="23614" xr:uid="{00000000-0005-0000-0000-00003F5C0000}"/>
    <cellStyle name="Note 2 2 3 3 2 4 2 2" xfId="23615" xr:uid="{00000000-0005-0000-0000-0000405C0000}"/>
    <cellStyle name="Note 2 2 3 3 2 4 3" xfId="23616" xr:uid="{00000000-0005-0000-0000-0000415C0000}"/>
    <cellStyle name="Note 2 2 3 3 2 5" xfId="23617" xr:uid="{00000000-0005-0000-0000-0000425C0000}"/>
    <cellStyle name="Note 2 2 3 3 2 5 2" xfId="23618" xr:uid="{00000000-0005-0000-0000-0000435C0000}"/>
    <cellStyle name="Note 2 2 3 3 2 5 2 2" xfId="23619" xr:uid="{00000000-0005-0000-0000-0000445C0000}"/>
    <cellStyle name="Note 2 2 3 3 2 5 3" xfId="23620" xr:uid="{00000000-0005-0000-0000-0000455C0000}"/>
    <cellStyle name="Note 2 2 3 3 2 6" xfId="23621" xr:uid="{00000000-0005-0000-0000-0000465C0000}"/>
    <cellStyle name="Note 2 2 3 3 2 6 2" xfId="23622" xr:uid="{00000000-0005-0000-0000-0000475C0000}"/>
    <cellStyle name="Note 2 2 3 3 2 6 2 2" xfId="23623" xr:uid="{00000000-0005-0000-0000-0000485C0000}"/>
    <cellStyle name="Note 2 2 3 3 2 6 3" xfId="23624" xr:uid="{00000000-0005-0000-0000-0000495C0000}"/>
    <cellStyle name="Note 2 2 3 3 2 7" xfId="23625" xr:uid="{00000000-0005-0000-0000-00004A5C0000}"/>
    <cellStyle name="Note 2 2 3 3 2 7 2" xfId="23626" xr:uid="{00000000-0005-0000-0000-00004B5C0000}"/>
    <cellStyle name="Note 2 2 3 3 2 8" xfId="23627" xr:uid="{00000000-0005-0000-0000-00004C5C0000}"/>
    <cellStyle name="Note 2 2 3 3 2 8 2" xfId="23628" xr:uid="{00000000-0005-0000-0000-00004D5C0000}"/>
    <cellStyle name="Note 2 2 3 3 2 9" xfId="23629" xr:uid="{00000000-0005-0000-0000-00004E5C0000}"/>
    <cellStyle name="Note 2 2 3 3 3" xfId="23630" xr:uid="{00000000-0005-0000-0000-00004F5C0000}"/>
    <cellStyle name="Note 2 2 3 3 4" xfId="23631" xr:uid="{00000000-0005-0000-0000-0000505C0000}"/>
    <cellStyle name="Note 2 2 3 3 4 2" xfId="23632" xr:uid="{00000000-0005-0000-0000-0000515C0000}"/>
    <cellStyle name="Note 2 2 3 3 4 3" xfId="23633" xr:uid="{00000000-0005-0000-0000-0000525C0000}"/>
    <cellStyle name="Note 2 2 3 3 5" xfId="23634" xr:uid="{00000000-0005-0000-0000-0000535C0000}"/>
    <cellStyle name="Note 2 2 3 3 5 2" xfId="23635" xr:uid="{00000000-0005-0000-0000-0000545C0000}"/>
    <cellStyle name="Note 2 2 3 3 5 2 2" xfId="23636" xr:uid="{00000000-0005-0000-0000-0000555C0000}"/>
    <cellStyle name="Note 2 2 3 3 5 3" xfId="23637" xr:uid="{00000000-0005-0000-0000-0000565C0000}"/>
    <cellStyle name="Note 2 2 3 3 6" xfId="23638" xr:uid="{00000000-0005-0000-0000-0000575C0000}"/>
    <cellStyle name="Note 2 2 3 3 6 2" xfId="23639" xr:uid="{00000000-0005-0000-0000-0000585C0000}"/>
    <cellStyle name="Note 2 2 3 3 6 2 2" xfId="23640" xr:uid="{00000000-0005-0000-0000-0000595C0000}"/>
    <cellStyle name="Note 2 2 3 3 6 3" xfId="23641" xr:uid="{00000000-0005-0000-0000-00005A5C0000}"/>
    <cellStyle name="Note 2 2 3 3 7" xfId="23642" xr:uid="{00000000-0005-0000-0000-00005B5C0000}"/>
    <cellStyle name="Note 2 2 3 3 7 2" xfId="23643" xr:uid="{00000000-0005-0000-0000-00005C5C0000}"/>
    <cellStyle name="Note 2 2 3 3 7 2 2" xfId="23644" xr:uid="{00000000-0005-0000-0000-00005D5C0000}"/>
    <cellStyle name="Note 2 2 3 3 7 3" xfId="23645" xr:uid="{00000000-0005-0000-0000-00005E5C0000}"/>
    <cellStyle name="Note 2 2 3 3 8" xfId="23646" xr:uid="{00000000-0005-0000-0000-00005F5C0000}"/>
    <cellStyle name="Note 2 2 3 3 8 2" xfId="23647" xr:uid="{00000000-0005-0000-0000-0000605C0000}"/>
    <cellStyle name="Note 2 2 3 3 9" xfId="23648" xr:uid="{00000000-0005-0000-0000-0000615C0000}"/>
    <cellStyle name="Note 2 2 3 3 9 2" xfId="23649" xr:uid="{00000000-0005-0000-0000-0000625C0000}"/>
    <cellStyle name="Note 2 2 3 4" xfId="23650" xr:uid="{00000000-0005-0000-0000-0000635C0000}"/>
    <cellStyle name="Note 2 2 3 4 2" xfId="23651" xr:uid="{00000000-0005-0000-0000-0000645C0000}"/>
    <cellStyle name="Note 2 2 3 4 2 10" xfId="23652" xr:uid="{00000000-0005-0000-0000-0000655C0000}"/>
    <cellStyle name="Note 2 2 3 4 2 2" xfId="23653" xr:uid="{00000000-0005-0000-0000-0000665C0000}"/>
    <cellStyle name="Note 2 2 3 4 2 3" xfId="23654" xr:uid="{00000000-0005-0000-0000-0000675C0000}"/>
    <cellStyle name="Note 2 2 3 4 2 4" xfId="23655" xr:uid="{00000000-0005-0000-0000-0000685C0000}"/>
    <cellStyle name="Note 2 2 3 4 2 4 2" xfId="23656" xr:uid="{00000000-0005-0000-0000-0000695C0000}"/>
    <cellStyle name="Note 2 2 3 4 2 4 2 2" xfId="23657" xr:uid="{00000000-0005-0000-0000-00006A5C0000}"/>
    <cellStyle name="Note 2 2 3 4 2 4 3" xfId="23658" xr:uid="{00000000-0005-0000-0000-00006B5C0000}"/>
    <cellStyle name="Note 2 2 3 4 2 5" xfId="23659" xr:uid="{00000000-0005-0000-0000-00006C5C0000}"/>
    <cellStyle name="Note 2 2 3 4 2 5 2" xfId="23660" xr:uid="{00000000-0005-0000-0000-00006D5C0000}"/>
    <cellStyle name="Note 2 2 3 4 2 5 2 2" xfId="23661" xr:uid="{00000000-0005-0000-0000-00006E5C0000}"/>
    <cellStyle name="Note 2 2 3 4 2 5 3" xfId="23662" xr:uid="{00000000-0005-0000-0000-00006F5C0000}"/>
    <cellStyle name="Note 2 2 3 4 2 6" xfId="23663" xr:uid="{00000000-0005-0000-0000-0000705C0000}"/>
    <cellStyle name="Note 2 2 3 4 2 6 2" xfId="23664" xr:uid="{00000000-0005-0000-0000-0000715C0000}"/>
    <cellStyle name="Note 2 2 3 4 2 6 2 2" xfId="23665" xr:uid="{00000000-0005-0000-0000-0000725C0000}"/>
    <cellStyle name="Note 2 2 3 4 2 6 3" xfId="23666" xr:uid="{00000000-0005-0000-0000-0000735C0000}"/>
    <cellStyle name="Note 2 2 3 4 2 7" xfId="23667" xr:uid="{00000000-0005-0000-0000-0000745C0000}"/>
    <cellStyle name="Note 2 2 3 4 2 7 2" xfId="23668" xr:uid="{00000000-0005-0000-0000-0000755C0000}"/>
    <cellStyle name="Note 2 2 3 4 2 8" xfId="23669" xr:uid="{00000000-0005-0000-0000-0000765C0000}"/>
    <cellStyle name="Note 2 2 3 4 2 8 2" xfId="23670" xr:uid="{00000000-0005-0000-0000-0000775C0000}"/>
    <cellStyle name="Note 2 2 3 4 2 9" xfId="23671" xr:uid="{00000000-0005-0000-0000-0000785C0000}"/>
    <cellStyle name="Note 2 2 3 4 3" xfId="23672" xr:uid="{00000000-0005-0000-0000-0000795C0000}"/>
    <cellStyle name="Note 2 2 3 4 4" xfId="23673" xr:uid="{00000000-0005-0000-0000-00007A5C0000}"/>
    <cellStyle name="Note 2 2 3 4 4 2" xfId="23674" xr:uid="{00000000-0005-0000-0000-00007B5C0000}"/>
    <cellStyle name="Note 2 2 3 4 4 2 2" xfId="23675" xr:uid="{00000000-0005-0000-0000-00007C5C0000}"/>
    <cellStyle name="Note 2 2 3 4 4 3" xfId="23676" xr:uid="{00000000-0005-0000-0000-00007D5C0000}"/>
    <cellStyle name="Note 2 2 3 4 5" xfId="23677" xr:uid="{00000000-0005-0000-0000-00007E5C0000}"/>
    <cellStyle name="Note 2 2 3 4 5 2" xfId="23678" xr:uid="{00000000-0005-0000-0000-00007F5C0000}"/>
    <cellStyle name="Note 2 2 3 4 5 2 2" xfId="23679" xr:uid="{00000000-0005-0000-0000-0000805C0000}"/>
    <cellStyle name="Note 2 2 3 4 5 3" xfId="23680" xr:uid="{00000000-0005-0000-0000-0000815C0000}"/>
    <cellStyle name="Note 2 2 3 5" xfId="23681" xr:uid="{00000000-0005-0000-0000-0000825C0000}"/>
    <cellStyle name="Note 2 2 3 5 2" xfId="23682" xr:uid="{00000000-0005-0000-0000-0000835C0000}"/>
    <cellStyle name="Note 2 2 3 5 3" xfId="23683" xr:uid="{00000000-0005-0000-0000-0000845C0000}"/>
    <cellStyle name="Note 2 2 3 5 3 2" xfId="23684" xr:uid="{00000000-0005-0000-0000-0000855C0000}"/>
    <cellStyle name="Note 2 2 3 5 3 3" xfId="23685" xr:uid="{00000000-0005-0000-0000-0000865C0000}"/>
    <cellStyle name="Note 2 2 3 5 4" xfId="23686" xr:uid="{00000000-0005-0000-0000-0000875C0000}"/>
    <cellStyle name="Note 2 2 3 5 4 2" xfId="23687" xr:uid="{00000000-0005-0000-0000-0000885C0000}"/>
    <cellStyle name="Note 2 2 3 5 4 2 2" xfId="23688" xr:uid="{00000000-0005-0000-0000-0000895C0000}"/>
    <cellStyle name="Note 2 2 3 5 4 3" xfId="23689" xr:uid="{00000000-0005-0000-0000-00008A5C0000}"/>
    <cellStyle name="Note 2 2 3 5 5" xfId="23690" xr:uid="{00000000-0005-0000-0000-00008B5C0000}"/>
    <cellStyle name="Note 2 2 3 5 5 2" xfId="23691" xr:uid="{00000000-0005-0000-0000-00008C5C0000}"/>
    <cellStyle name="Note 2 2 3 5 5 2 2" xfId="23692" xr:uid="{00000000-0005-0000-0000-00008D5C0000}"/>
    <cellStyle name="Note 2 2 3 5 5 3" xfId="23693" xr:uid="{00000000-0005-0000-0000-00008E5C0000}"/>
    <cellStyle name="Note 2 2 3 5 6" xfId="23694" xr:uid="{00000000-0005-0000-0000-00008F5C0000}"/>
    <cellStyle name="Note 2 2 3 5 6 2" xfId="23695" xr:uid="{00000000-0005-0000-0000-0000905C0000}"/>
    <cellStyle name="Note 2 2 3 5 6 2 2" xfId="23696" xr:uid="{00000000-0005-0000-0000-0000915C0000}"/>
    <cellStyle name="Note 2 2 3 5 6 3" xfId="23697" xr:uid="{00000000-0005-0000-0000-0000925C0000}"/>
    <cellStyle name="Note 2 2 3 5 7" xfId="23698" xr:uid="{00000000-0005-0000-0000-0000935C0000}"/>
    <cellStyle name="Note 2 2 3 5 7 2" xfId="23699" xr:uid="{00000000-0005-0000-0000-0000945C0000}"/>
    <cellStyle name="Note 2 2 3 5 8" xfId="23700" xr:uid="{00000000-0005-0000-0000-0000955C0000}"/>
    <cellStyle name="Note 2 2 3 5 8 2" xfId="23701" xr:uid="{00000000-0005-0000-0000-0000965C0000}"/>
    <cellStyle name="Note 2 2 3 5 9" xfId="23702" xr:uid="{00000000-0005-0000-0000-0000975C0000}"/>
    <cellStyle name="Note 2 2 3 6" xfId="23703" xr:uid="{00000000-0005-0000-0000-0000985C0000}"/>
    <cellStyle name="Note 2 2 3 6 2" xfId="23704" xr:uid="{00000000-0005-0000-0000-0000995C0000}"/>
    <cellStyle name="Note 2 2 3 6 3" xfId="23705" xr:uid="{00000000-0005-0000-0000-00009A5C0000}"/>
    <cellStyle name="Note 2 2 3 7" xfId="23706" xr:uid="{00000000-0005-0000-0000-00009B5C0000}"/>
    <cellStyle name="Note 2 2 3 8" xfId="23707" xr:uid="{00000000-0005-0000-0000-00009C5C0000}"/>
    <cellStyle name="Note 2 2 3 8 2" xfId="23708" xr:uid="{00000000-0005-0000-0000-00009D5C0000}"/>
    <cellStyle name="Note 2 2 3 8 2 2" xfId="23709" xr:uid="{00000000-0005-0000-0000-00009E5C0000}"/>
    <cellStyle name="Note 2 2 3 8 3" xfId="23710" xr:uid="{00000000-0005-0000-0000-00009F5C0000}"/>
    <cellStyle name="Note 2 2 3 8 4" xfId="23711" xr:uid="{00000000-0005-0000-0000-0000A05C0000}"/>
    <cellStyle name="Note 2 2 3 8 5" xfId="23712" xr:uid="{00000000-0005-0000-0000-0000A15C0000}"/>
    <cellStyle name="Note 2 2 3 9" xfId="23713" xr:uid="{00000000-0005-0000-0000-0000A25C0000}"/>
    <cellStyle name="Note 2 2 3 9 2" xfId="23714" xr:uid="{00000000-0005-0000-0000-0000A35C0000}"/>
    <cellStyle name="Note 2 2 3 9 2 2" xfId="23715" xr:uid="{00000000-0005-0000-0000-0000A45C0000}"/>
    <cellStyle name="Note 2 2 3 9 3" xfId="23716" xr:uid="{00000000-0005-0000-0000-0000A55C0000}"/>
    <cellStyle name="Note 2 2 4" xfId="23717" xr:uid="{00000000-0005-0000-0000-0000A65C0000}"/>
    <cellStyle name="Note 2 2 4 2" xfId="23718" xr:uid="{00000000-0005-0000-0000-0000A75C0000}"/>
    <cellStyle name="Note 2 2 4 2 2" xfId="23719" xr:uid="{00000000-0005-0000-0000-0000A85C0000}"/>
    <cellStyle name="Note 2 2 4 2 3" xfId="23720" xr:uid="{00000000-0005-0000-0000-0000A95C0000}"/>
    <cellStyle name="Note 2 2 4 2 3 2" xfId="23721" xr:uid="{00000000-0005-0000-0000-0000AA5C0000}"/>
    <cellStyle name="Note 2 2 4 2 3 3" xfId="23722" xr:uid="{00000000-0005-0000-0000-0000AB5C0000}"/>
    <cellStyle name="Note 2 2 4 2 4" xfId="23723" xr:uid="{00000000-0005-0000-0000-0000AC5C0000}"/>
    <cellStyle name="Note 2 2 4 2 4 2" xfId="23724" xr:uid="{00000000-0005-0000-0000-0000AD5C0000}"/>
    <cellStyle name="Note 2 2 4 2 4 2 2" xfId="23725" xr:uid="{00000000-0005-0000-0000-0000AE5C0000}"/>
    <cellStyle name="Note 2 2 4 2 4 3" xfId="23726" xr:uid="{00000000-0005-0000-0000-0000AF5C0000}"/>
    <cellStyle name="Note 2 2 4 2 5" xfId="23727" xr:uid="{00000000-0005-0000-0000-0000B05C0000}"/>
    <cellStyle name="Note 2 2 4 2 5 2" xfId="23728" xr:uid="{00000000-0005-0000-0000-0000B15C0000}"/>
    <cellStyle name="Note 2 2 4 2 5 2 2" xfId="23729" xr:uid="{00000000-0005-0000-0000-0000B25C0000}"/>
    <cellStyle name="Note 2 2 4 2 5 3" xfId="23730" xr:uid="{00000000-0005-0000-0000-0000B35C0000}"/>
    <cellStyle name="Note 2 2 4 2 6" xfId="23731" xr:uid="{00000000-0005-0000-0000-0000B45C0000}"/>
    <cellStyle name="Note 2 2 4 2 6 2" xfId="23732" xr:uid="{00000000-0005-0000-0000-0000B55C0000}"/>
    <cellStyle name="Note 2 2 4 2 6 2 2" xfId="23733" xr:uid="{00000000-0005-0000-0000-0000B65C0000}"/>
    <cellStyle name="Note 2 2 4 2 6 3" xfId="23734" xr:uid="{00000000-0005-0000-0000-0000B75C0000}"/>
    <cellStyle name="Note 2 2 4 2 7" xfId="23735" xr:uid="{00000000-0005-0000-0000-0000B85C0000}"/>
    <cellStyle name="Note 2 2 4 2 7 2" xfId="23736" xr:uid="{00000000-0005-0000-0000-0000B95C0000}"/>
    <cellStyle name="Note 2 2 4 2 8" xfId="23737" xr:uid="{00000000-0005-0000-0000-0000BA5C0000}"/>
    <cellStyle name="Note 2 2 4 2 8 2" xfId="23738" xr:uid="{00000000-0005-0000-0000-0000BB5C0000}"/>
    <cellStyle name="Note 2 2 4 2 9" xfId="23739" xr:uid="{00000000-0005-0000-0000-0000BC5C0000}"/>
    <cellStyle name="Note 2 2 4 3" xfId="23740" xr:uid="{00000000-0005-0000-0000-0000BD5C0000}"/>
    <cellStyle name="Note 2 2 4 3 2" xfId="23741" xr:uid="{00000000-0005-0000-0000-0000BE5C0000}"/>
    <cellStyle name="Note 2 2 4 3 3" xfId="23742" xr:uid="{00000000-0005-0000-0000-0000BF5C0000}"/>
    <cellStyle name="Note 2 2 4 3 3 2" xfId="23743" xr:uid="{00000000-0005-0000-0000-0000C05C0000}"/>
    <cellStyle name="Note 2 2 4 3 3 3" xfId="23744" xr:uid="{00000000-0005-0000-0000-0000C15C0000}"/>
    <cellStyle name="Note 2 2 4 3 4" xfId="23745" xr:uid="{00000000-0005-0000-0000-0000C25C0000}"/>
    <cellStyle name="Note 2 2 4 3 4 2" xfId="23746" xr:uid="{00000000-0005-0000-0000-0000C35C0000}"/>
    <cellStyle name="Note 2 2 4 3 4 2 2" xfId="23747" xr:uid="{00000000-0005-0000-0000-0000C45C0000}"/>
    <cellStyle name="Note 2 2 4 3 4 3" xfId="23748" xr:uid="{00000000-0005-0000-0000-0000C55C0000}"/>
    <cellStyle name="Note 2 2 4 3 5" xfId="23749" xr:uid="{00000000-0005-0000-0000-0000C65C0000}"/>
    <cellStyle name="Note 2 2 4 3 5 2" xfId="23750" xr:uid="{00000000-0005-0000-0000-0000C75C0000}"/>
    <cellStyle name="Note 2 2 4 3 5 2 2" xfId="23751" xr:uid="{00000000-0005-0000-0000-0000C85C0000}"/>
    <cellStyle name="Note 2 2 4 3 5 3" xfId="23752" xr:uid="{00000000-0005-0000-0000-0000C95C0000}"/>
    <cellStyle name="Note 2 2 4 3 6" xfId="23753" xr:uid="{00000000-0005-0000-0000-0000CA5C0000}"/>
    <cellStyle name="Note 2 2 4 3 6 2" xfId="23754" xr:uid="{00000000-0005-0000-0000-0000CB5C0000}"/>
    <cellStyle name="Note 2 2 4 3 6 2 2" xfId="23755" xr:uid="{00000000-0005-0000-0000-0000CC5C0000}"/>
    <cellStyle name="Note 2 2 4 3 6 3" xfId="23756" xr:uid="{00000000-0005-0000-0000-0000CD5C0000}"/>
    <cellStyle name="Note 2 2 4 3 7" xfId="23757" xr:uid="{00000000-0005-0000-0000-0000CE5C0000}"/>
    <cellStyle name="Note 2 2 4 3 7 2" xfId="23758" xr:uid="{00000000-0005-0000-0000-0000CF5C0000}"/>
    <cellStyle name="Note 2 2 4 3 8" xfId="23759" xr:uid="{00000000-0005-0000-0000-0000D05C0000}"/>
    <cellStyle name="Note 2 2 4 3 8 2" xfId="23760" xr:uid="{00000000-0005-0000-0000-0000D15C0000}"/>
    <cellStyle name="Note 2 2 4 3 9" xfId="23761" xr:uid="{00000000-0005-0000-0000-0000D25C0000}"/>
    <cellStyle name="Note 2 2 4 4" xfId="23762" xr:uid="{00000000-0005-0000-0000-0000D35C0000}"/>
    <cellStyle name="Note 2 2 4 4 2" xfId="23763" xr:uid="{00000000-0005-0000-0000-0000D45C0000}"/>
    <cellStyle name="Note 2 2 4 4 3" xfId="23764" xr:uid="{00000000-0005-0000-0000-0000D55C0000}"/>
    <cellStyle name="Note 2 2 4 4 3 2" xfId="23765" xr:uid="{00000000-0005-0000-0000-0000D65C0000}"/>
    <cellStyle name="Note 2 2 4 4 3 2 2" xfId="23766" xr:uid="{00000000-0005-0000-0000-0000D75C0000}"/>
    <cellStyle name="Note 2 2 4 4 3 3" xfId="23767" xr:uid="{00000000-0005-0000-0000-0000D85C0000}"/>
    <cellStyle name="Note 2 2 4 4 4" xfId="23768" xr:uid="{00000000-0005-0000-0000-0000D95C0000}"/>
    <cellStyle name="Note 2 2 4 4 4 2" xfId="23769" xr:uid="{00000000-0005-0000-0000-0000DA5C0000}"/>
    <cellStyle name="Note 2 2 4 4 4 2 2" xfId="23770" xr:uid="{00000000-0005-0000-0000-0000DB5C0000}"/>
    <cellStyle name="Note 2 2 4 4 4 3" xfId="23771" xr:uid="{00000000-0005-0000-0000-0000DC5C0000}"/>
    <cellStyle name="Note 2 2 4 4 5" xfId="23772" xr:uid="{00000000-0005-0000-0000-0000DD5C0000}"/>
    <cellStyle name="Note 2 2 4 4 5 2" xfId="23773" xr:uid="{00000000-0005-0000-0000-0000DE5C0000}"/>
    <cellStyle name="Note 2 2 4 4 5 2 2" xfId="23774" xr:uid="{00000000-0005-0000-0000-0000DF5C0000}"/>
    <cellStyle name="Note 2 2 4 4 5 3" xfId="23775" xr:uid="{00000000-0005-0000-0000-0000E05C0000}"/>
    <cellStyle name="Note 2 2 4 4 6" xfId="23776" xr:uid="{00000000-0005-0000-0000-0000E15C0000}"/>
    <cellStyle name="Note 2 2 4 4 6 2" xfId="23777" xr:uid="{00000000-0005-0000-0000-0000E25C0000}"/>
    <cellStyle name="Note 2 2 4 4 7" xfId="23778" xr:uid="{00000000-0005-0000-0000-0000E35C0000}"/>
    <cellStyle name="Note 2 2 4 4 7 2" xfId="23779" xr:uid="{00000000-0005-0000-0000-0000E45C0000}"/>
    <cellStyle name="Note 2 2 4 4 8" xfId="23780" xr:uid="{00000000-0005-0000-0000-0000E55C0000}"/>
    <cellStyle name="Note 2 2 4 4 9" xfId="23781" xr:uid="{00000000-0005-0000-0000-0000E65C0000}"/>
    <cellStyle name="Note 2 2 4 5" xfId="23782" xr:uid="{00000000-0005-0000-0000-0000E75C0000}"/>
    <cellStyle name="Note 2 2 4 5 2" xfId="23783" xr:uid="{00000000-0005-0000-0000-0000E85C0000}"/>
    <cellStyle name="Note 2 2 4 5 3" xfId="23784" xr:uid="{00000000-0005-0000-0000-0000E95C0000}"/>
    <cellStyle name="Note 2 2 4 6" xfId="23785" xr:uid="{00000000-0005-0000-0000-0000EA5C0000}"/>
    <cellStyle name="Note 2 2 4 6 2" xfId="23786" xr:uid="{00000000-0005-0000-0000-0000EB5C0000}"/>
    <cellStyle name="Note 2 2 4 6 2 2" xfId="23787" xr:uid="{00000000-0005-0000-0000-0000EC5C0000}"/>
    <cellStyle name="Note 2 2 4 6 2 2 2" xfId="23788" xr:uid="{00000000-0005-0000-0000-0000ED5C0000}"/>
    <cellStyle name="Note 2 2 4 6 2 3" xfId="23789" xr:uid="{00000000-0005-0000-0000-0000EE5C0000}"/>
    <cellStyle name="Note 2 2 4 6 3" xfId="23790" xr:uid="{00000000-0005-0000-0000-0000EF5C0000}"/>
    <cellStyle name="Note 2 2 4 6 3 2" xfId="23791" xr:uid="{00000000-0005-0000-0000-0000F05C0000}"/>
    <cellStyle name="Note 2 2 4 6 3 2 2" xfId="23792" xr:uid="{00000000-0005-0000-0000-0000F15C0000}"/>
    <cellStyle name="Note 2 2 4 6 3 3" xfId="23793" xr:uid="{00000000-0005-0000-0000-0000F25C0000}"/>
    <cellStyle name="Note 2 2 4 6 4" xfId="23794" xr:uid="{00000000-0005-0000-0000-0000F35C0000}"/>
    <cellStyle name="Note 2 2 4 6 4 2" xfId="23795" xr:uid="{00000000-0005-0000-0000-0000F45C0000}"/>
    <cellStyle name="Note 2 2 4 6 4 2 2" xfId="23796" xr:uid="{00000000-0005-0000-0000-0000F55C0000}"/>
    <cellStyle name="Note 2 2 4 6 4 3" xfId="23797" xr:uid="{00000000-0005-0000-0000-0000F65C0000}"/>
    <cellStyle name="Note 2 2 4 6 5" xfId="23798" xr:uid="{00000000-0005-0000-0000-0000F75C0000}"/>
    <cellStyle name="Note 2 2 4 6 5 2" xfId="23799" xr:uid="{00000000-0005-0000-0000-0000F85C0000}"/>
    <cellStyle name="Note 2 2 4 6 6" xfId="23800" xr:uid="{00000000-0005-0000-0000-0000F95C0000}"/>
    <cellStyle name="Note 2 2 4 6 6 2" xfId="23801" xr:uid="{00000000-0005-0000-0000-0000FA5C0000}"/>
    <cellStyle name="Note 2 2 4 6 7" xfId="23802" xr:uid="{00000000-0005-0000-0000-0000FB5C0000}"/>
    <cellStyle name="Note 2 2 4 7" xfId="23803" xr:uid="{00000000-0005-0000-0000-0000FC5C0000}"/>
    <cellStyle name="Note 2 2 4 7 2" xfId="23804" xr:uid="{00000000-0005-0000-0000-0000FD5C0000}"/>
    <cellStyle name="Note 2 2 4 7 2 2" xfId="23805" xr:uid="{00000000-0005-0000-0000-0000FE5C0000}"/>
    <cellStyle name="Note 2 2 4 7 3" xfId="23806" xr:uid="{00000000-0005-0000-0000-0000FF5C0000}"/>
    <cellStyle name="Note 2 2 4 8" xfId="23807" xr:uid="{00000000-0005-0000-0000-0000005D0000}"/>
    <cellStyle name="Note 2 2 4 8 2" xfId="23808" xr:uid="{00000000-0005-0000-0000-0000015D0000}"/>
    <cellStyle name="Note 2 2 4 8 2 2" xfId="23809" xr:uid="{00000000-0005-0000-0000-0000025D0000}"/>
    <cellStyle name="Note 2 2 4 8 3" xfId="23810" xr:uid="{00000000-0005-0000-0000-0000035D0000}"/>
    <cellStyle name="Note 2 2 5" xfId="23811" xr:uid="{00000000-0005-0000-0000-0000045D0000}"/>
    <cellStyle name="Note 2 2 5 10" xfId="23812" xr:uid="{00000000-0005-0000-0000-0000055D0000}"/>
    <cellStyle name="Note 2 2 5 2" xfId="23813" xr:uid="{00000000-0005-0000-0000-0000065D0000}"/>
    <cellStyle name="Note 2 2 5 2 2" xfId="23814" xr:uid="{00000000-0005-0000-0000-0000075D0000}"/>
    <cellStyle name="Note 2 2 5 2 3" xfId="23815" xr:uid="{00000000-0005-0000-0000-0000085D0000}"/>
    <cellStyle name="Note 2 2 5 2 3 2" xfId="23816" xr:uid="{00000000-0005-0000-0000-0000095D0000}"/>
    <cellStyle name="Note 2 2 5 2 3 3" xfId="23817" xr:uid="{00000000-0005-0000-0000-00000A5D0000}"/>
    <cellStyle name="Note 2 2 5 2 4" xfId="23818" xr:uid="{00000000-0005-0000-0000-00000B5D0000}"/>
    <cellStyle name="Note 2 2 5 2 4 2" xfId="23819" xr:uid="{00000000-0005-0000-0000-00000C5D0000}"/>
    <cellStyle name="Note 2 2 5 2 4 2 2" xfId="23820" xr:uid="{00000000-0005-0000-0000-00000D5D0000}"/>
    <cellStyle name="Note 2 2 5 2 4 3" xfId="23821" xr:uid="{00000000-0005-0000-0000-00000E5D0000}"/>
    <cellStyle name="Note 2 2 5 2 5" xfId="23822" xr:uid="{00000000-0005-0000-0000-00000F5D0000}"/>
    <cellStyle name="Note 2 2 5 2 5 2" xfId="23823" xr:uid="{00000000-0005-0000-0000-0000105D0000}"/>
    <cellStyle name="Note 2 2 5 2 5 2 2" xfId="23824" xr:uid="{00000000-0005-0000-0000-0000115D0000}"/>
    <cellStyle name="Note 2 2 5 2 5 3" xfId="23825" xr:uid="{00000000-0005-0000-0000-0000125D0000}"/>
    <cellStyle name="Note 2 2 5 2 6" xfId="23826" xr:uid="{00000000-0005-0000-0000-0000135D0000}"/>
    <cellStyle name="Note 2 2 5 2 6 2" xfId="23827" xr:uid="{00000000-0005-0000-0000-0000145D0000}"/>
    <cellStyle name="Note 2 2 5 2 6 2 2" xfId="23828" xr:uid="{00000000-0005-0000-0000-0000155D0000}"/>
    <cellStyle name="Note 2 2 5 2 6 3" xfId="23829" xr:uid="{00000000-0005-0000-0000-0000165D0000}"/>
    <cellStyle name="Note 2 2 5 2 7" xfId="23830" xr:uid="{00000000-0005-0000-0000-0000175D0000}"/>
    <cellStyle name="Note 2 2 5 2 7 2" xfId="23831" xr:uid="{00000000-0005-0000-0000-0000185D0000}"/>
    <cellStyle name="Note 2 2 5 2 8" xfId="23832" xr:uid="{00000000-0005-0000-0000-0000195D0000}"/>
    <cellStyle name="Note 2 2 5 2 8 2" xfId="23833" xr:uid="{00000000-0005-0000-0000-00001A5D0000}"/>
    <cellStyle name="Note 2 2 5 2 9" xfId="23834" xr:uid="{00000000-0005-0000-0000-00001B5D0000}"/>
    <cellStyle name="Note 2 2 5 3" xfId="23835" xr:uid="{00000000-0005-0000-0000-00001C5D0000}"/>
    <cellStyle name="Note 2 2 5 4" xfId="23836" xr:uid="{00000000-0005-0000-0000-00001D5D0000}"/>
    <cellStyle name="Note 2 2 5 4 2" xfId="23837" xr:uid="{00000000-0005-0000-0000-00001E5D0000}"/>
    <cellStyle name="Note 2 2 5 4 3" xfId="23838" xr:uid="{00000000-0005-0000-0000-00001F5D0000}"/>
    <cellStyle name="Note 2 2 5 5" xfId="23839" xr:uid="{00000000-0005-0000-0000-0000205D0000}"/>
    <cellStyle name="Note 2 2 5 5 2" xfId="23840" xr:uid="{00000000-0005-0000-0000-0000215D0000}"/>
    <cellStyle name="Note 2 2 5 5 2 2" xfId="23841" xr:uid="{00000000-0005-0000-0000-0000225D0000}"/>
    <cellStyle name="Note 2 2 5 5 3" xfId="23842" xr:uid="{00000000-0005-0000-0000-0000235D0000}"/>
    <cellStyle name="Note 2 2 5 6" xfId="23843" xr:uid="{00000000-0005-0000-0000-0000245D0000}"/>
    <cellStyle name="Note 2 2 5 6 2" xfId="23844" xr:uid="{00000000-0005-0000-0000-0000255D0000}"/>
    <cellStyle name="Note 2 2 5 6 2 2" xfId="23845" xr:uid="{00000000-0005-0000-0000-0000265D0000}"/>
    <cellStyle name="Note 2 2 5 6 3" xfId="23846" xr:uid="{00000000-0005-0000-0000-0000275D0000}"/>
    <cellStyle name="Note 2 2 5 7" xfId="23847" xr:uid="{00000000-0005-0000-0000-0000285D0000}"/>
    <cellStyle name="Note 2 2 5 7 2" xfId="23848" xr:uid="{00000000-0005-0000-0000-0000295D0000}"/>
    <cellStyle name="Note 2 2 5 7 2 2" xfId="23849" xr:uid="{00000000-0005-0000-0000-00002A5D0000}"/>
    <cellStyle name="Note 2 2 5 7 3" xfId="23850" xr:uid="{00000000-0005-0000-0000-00002B5D0000}"/>
    <cellStyle name="Note 2 2 5 8" xfId="23851" xr:uid="{00000000-0005-0000-0000-00002C5D0000}"/>
    <cellStyle name="Note 2 2 5 8 2" xfId="23852" xr:uid="{00000000-0005-0000-0000-00002D5D0000}"/>
    <cellStyle name="Note 2 2 5 9" xfId="23853" xr:uid="{00000000-0005-0000-0000-00002E5D0000}"/>
    <cellStyle name="Note 2 2 5 9 2" xfId="23854" xr:uid="{00000000-0005-0000-0000-00002F5D0000}"/>
    <cellStyle name="Note 2 2 6" xfId="23855" xr:uid="{00000000-0005-0000-0000-0000305D0000}"/>
    <cellStyle name="Note 2 2 6 2" xfId="23856" xr:uid="{00000000-0005-0000-0000-0000315D0000}"/>
    <cellStyle name="Note 2 2 6 2 10" xfId="23857" xr:uid="{00000000-0005-0000-0000-0000325D0000}"/>
    <cellStyle name="Note 2 2 6 2 2" xfId="23858" xr:uid="{00000000-0005-0000-0000-0000335D0000}"/>
    <cellStyle name="Note 2 2 6 2 3" xfId="23859" xr:uid="{00000000-0005-0000-0000-0000345D0000}"/>
    <cellStyle name="Note 2 2 6 2 4" xfId="23860" xr:uid="{00000000-0005-0000-0000-0000355D0000}"/>
    <cellStyle name="Note 2 2 6 2 4 2" xfId="23861" xr:uid="{00000000-0005-0000-0000-0000365D0000}"/>
    <cellStyle name="Note 2 2 6 2 4 2 2" xfId="23862" xr:uid="{00000000-0005-0000-0000-0000375D0000}"/>
    <cellStyle name="Note 2 2 6 2 4 3" xfId="23863" xr:uid="{00000000-0005-0000-0000-0000385D0000}"/>
    <cellStyle name="Note 2 2 6 2 5" xfId="23864" xr:uid="{00000000-0005-0000-0000-0000395D0000}"/>
    <cellStyle name="Note 2 2 6 2 5 2" xfId="23865" xr:uid="{00000000-0005-0000-0000-00003A5D0000}"/>
    <cellStyle name="Note 2 2 6 2 5 2 2" xfId="23866" xr:uid="{00000000-0005-0000-0000-00003B5D0000}"/>
    <cellStyle name="Note 2 2 6 2 5 3" xfId="23867" xr:uid="{00000000-0005-0000-0000-00003C5D0000}"/>
    <cellStyle name="Note 2 2 6 2 6" xfId="23868" xr:uid="{00000000-0005-0000-0000-00003D5D0000}"/>
    <cellStyle name="Note 2 2 6 2 6 2" xfId="23869" xr:uid="{00000000-0005-0000-0000-00003E5D0000}"/>
    <cellStyle name="Note 2 2 6 2 6 2 2" xfId="23870" xr:uid="{00000000-0005-0000-0000-00003F5D0000}"/>
    <cellStyle name="Note 2 2 6 2 6 3" xfId="23871" xr:uid="{00000000-0005-0000-0000-0000405D0000}"/>
    <cellStyle name="Note 2 2 6 2 7" xfId="23872" xr:uid="{00000000-0005-0000-0000-0000415D0000}"/>
    <cellStyle name="Note 2 2 6 2 7 2" xfId="23873" xr:uid="{00000000-0005-0000-0000-0000425D0000}"/>
    <cellStyle name="Note 2 2 6 2 8" xfId="23874" xr:uid="{00000000-0005-0000-0000-0000435D0000}"/>
    <cellStyle name="Note 2 2 6 2 8 2" xfId="23875" xr:uid="{00000000-0005-0000-0000-0000445D0000}"/>
    <cellStyle name="Note 2 2 6 2 9" xfId="23876" xr:uid="{00000000-0005-0000-0000-0000455D0000}"/>
    <cellStyle name="Note 2 2 6 3" xfId="23877" xr:uid="{00000000-0005-0000-0000-0000465D0000}"/>
    <cellStyle name="Note 2 2 6 4" xfId="23878" xr:uid="{00000000-0005-0000-0000-0000475D0000}"/>
    <cellStyle name="Note 2 2 6 4 2" xfId="23879" xr:uid="{00000000-0005-0000-0000-0000485D0000}"/>
    <cellStyle name="Note 2 2 6 4 2 2" xfId="23880" xr:uid="{00000000-0005-0000-0000-0000495D0000}"/>
    <cellStyle name="Note 2 2 6 4 3" xfId="23881" xr:uid="{00000000-0005-0000-0000-00004A5D0000}"/>
    <cellStyle name="Note 2 2 6 5" xfId="23882" xr:uid="{00000000-0005-0000-0000-00004B5D0000}"/>
    <cellStyle name="Note 2 2 6 5 2" xfId="23883" xr:uid="{00000000-0005-0000-0000-00004C5D0000}"/>
    <cellStyle name="Note 2 2 6 5 2 2" xfId="23884" xr:uid="{00000000-0005-0000-0000-00004D5D0000}"/>
    <cellStyle name="Note 2 2 6 5 3" xfId="23885" xr:uid="{00000000-0005-0000-0000-00004E5D0000}"/>
    <cellStyle name="Note 2 2 7" xfId="23886" xr:uid="{00000000-0005-0000-0000-00004F5D0000}"/>
    <cellStyle name="Note 2 2 7 2" xfId="23887" xr:uid="{00000000-0005-0000-0000-0000505D0000}"/>
    <cellStyle name="Note 2 2 7 3" xfId="23888" xr:uid="{00000000-0005-0000-0000-0000515D0000}"/>
    <cellStyle name="Note 2 2 7 3 2" xfId="23889" xr:uid="{00000000-0005-0000-0000-0000525D0000}"/>
    <cellStyle name="Note 2 2 7 3 3" xfId="23890" xr:uid="{00000000-0005-0000-0000-0000535D0000}"/>
    <cellStyle name="Note 2 2 7 4" xfId="23891" xr:uid="{00000000-0005-0000-0000-0000545D0000}"/>
    <cellStyle name="Note 2 2 7 4 2" xfId="23892" xr:uid="{00000000-0005-0000-0000-0000555D0000}"/>
    <cellStyle name="Note 2 2 7 4 2 2" xfId="23893" xr:uid="{00000000-0005-0000-0000-0000565D0000}"/>
    <cellStyle name="Note 2 2 7 4 3" xfId="23894" xr:uid="{00000000-0005-0000-0000-0000575D0000}"/>
    <cellStyle name="Note 2 2 7 5" xfId="23895" xr:uid="{00000000-0005-0000-0000-0000585D0000}"/>
    <cellStyle name="Note 2 2 7 5 2" xfId="23896" xr:uid="{00000000-0005-0000-0000-0000595D0000}"/>
    <cellStyle name="Note 2 2 7 5 2 2" xfId="23897" xr:uid="{00000000-0005-0000-0000-00005A5D0000}"/>
    <cellStyle name="Note 2 2 7 5 3" xfId="23898" xr:uid="{00000000-0005-0000-0000-00005B5D0000}"/>
    <cellStyle name="Note 2 2 7 6" xfId="23899" xr:uid="{00000000-0005-0000-0000-00005C5D0000}"/>
    <cellStyle name="Note 2 2 7 6 2" xfId="23900" xr:uid="{00000000-0005-0000-0000-00005D5D0000}"/>
    <cellStyle name="Note 2 2 7 6 2 2" xfId="23901" xr:uid="{00000000-0005-0000-0000-00005E5D0000}"/>
    <cellStyle name="Note 2 2 7 6 3" xfId="23902" xr:uid="{00000000-0005-0000-0000-00005F5D0000}"/>
    <cellStyle name="Note 2 2 7 7" xfId="23903" xr:uid="{00000000-0005-0000-0000-0000605D0000}"/>
    <cellStyle name="Note 2 2 7 7 2" xfId="23904" xr:uid="{00000000-0005-0000-0000-0000615D0000}"/>
    <cellStyle name="Note 2 2 7 8" xfId="23905" xr:uid="{00000000-0005-0000-0000-0000625D0000}"/>
    <cellStyle name="Note 2 2 7 8 2" xfId="23906" xr:uid="{00000000-0005-0000-0000-0000635D0000}"/>
    <cellStyle name="Note 2 2 7 9" xfId="23907" xr:uid="{00000000-0005-0000-0000-0000645D0000}"/>
    <cellStyle name="Note 2 2 8" xfId="23908" xr:uid="{00000000-0005-0000-0000-0000655D0000}"/>
    <cellStyle name="Note 2 2 8 2" xfId="23909" xr:uid="{00000000-0005-0000-0000-0000665D0000}"/>
    <cellStyle name="Note 2 2 8 3" xfId="23910" xr:uid="{00000000-0005-0000-0000-0000675D0000}"/>
    <cellStyle name="Note 2 2 8 4" xfId="23911" xr:uid="{00000000-0005-0000-0000-0000685D0000}"/>
    <cellStyle name="Note 2 2 8 5" xfId="23912" xr:uid="{00000000-0005-0000-0000-0000695D0000}"/>
    <cellStyle name="Note 2 2 8 5 2" xfId="23913" xr:uid="{00000000-0005-0000-0000-00006A5D0000}"/>
    <cellStyle name="Note 2 2 8 6" xfId="23914" xr:uid="{00000000-0005-0000-0000-00006B5D0000}"/>
    <cellStyle name="Note 2 2 8 7" xfId="23915" xr:uid="{00000000-0005-0000-0000-00006C5D0000}"/>
    <cellStyle name="Note 2 2 9" xfId="23916" xr:uid="{00000000-0005-0000-0000-00006D5D0000}"/>
    <cellStyle name="Note 2 20" xfId="23917" xr:uid="{00000000-0005-0000-0000-00006E5D0000}"/>
    <cellStyle name="Note 2 21" xfId="23918" xr:uid="{00000000-0005-0000-0000-00006F5D0000}"/>
    <cellStyle name="Note 2 3" xfId="23919" xr:uid="{00000000-0005-0000-0000-0000705D0000}"/>
    <cellStyle name="Note 2 3 10" xfId="23920" xr:uid="{00000000-0005-0000-0000-0000715D0000}"/>
    <cellStyle name="Note 2 3 10 2" xfId="23921" xr:uid="{00000000-0005-0000-0000-0000725D0000}"/>
    <cellStyle name="Note 2 3 10 2 2" xfId="23922" xr:uid="{00000000-0005-0000-0000-0000735D0000}"/>
    <cellStyle name="Note 2 3 10 3" xfId="23923" xr:uid="{00000000-0005-0000-0000-0000745D0000}"/>
    <cellStyle name="Note 2 3 10 4" xfId="23924" xr:uid="{00000000-0005-0000-0000-0000755D0000}"/>
    <cellStyle name="Note 2 3 10 5" xfId="23925" xr:uid="{00000000-0005-0000-0000-0000765D0000}"/>
    <cellStyle name="Note 2 3 11" xfId="23926" xr:uid="{00000000-0005-0000-0000-0000775D0000}"/>
    <cellStyle name="Note 2 3 11 2" xfId="23927" xr:uid="{00000000-0005-0000-0000-0000785D0000}"/>
    <cellStyle name="Note 2 3 11 2 2" xfId="23928" xr:uid="{00000000-0005-0000-0000-0000795D0000}"/>
    <cellStyle name="Note 2 3 11 3" xfId="23929" xr:uid="{00000000-0005-0000-0000-00007A5D0000}"/>
    <cellStyle name="Note 2 3 12" xfId="23930" xr:uid="{00000000-0005-0000-0000-00007B5D0000}"/>
    <cellStyle name="Note 2 3 12 2" xfId="23931" xr:uid="{00000000-0005-0000-0000-00007C5D0000}"/>
    <cellStyle name="Note 2 3 12 2 2" xfId="23932" xr:uid="{00000000-0005-0000-0000-00007D5D0000}"/>
    <cellStyle name="Note 2 3 12 3" xfId="23933" xr:uid="{00000000-0005-0000-0000-00007E5D0000}"/>
    <cellStyle name="Note 2 3 13" xfId="23934" xr:uid="{00000000-0005-0000-0000-00007F5D0000}"/>
    <cellStyle name="Note 2 3 13 2" xfId="23935" xr:uid="{00000000-0005-0000-0000-0000805D0000}"/>
    <cellStyle name="Note 2 3 14" xfId="23936" xr:uid="{00000000-0005-0000-0000-0000815D0000}"/>
    <cellStyle name="Note 2 3 14 2" xfId="23937" xr:uid="{00000000-0005-0000-0000-0000825D0000}"/>
    <cellStyle name="Note 2 3 15" xfId="23938" xr:uid="{00000000-0005-0000-0000-0000835D0000}"/>
    <cellStyle name="Note 2 3 16" xfId="23939" xr:uid="{00000000-0005-0000-0000-0000845D0000}"/>
    <cellStyle name="Note 2 3 17" xfId="23940" xr:uid="{00000000-0005-0000-0000-0000855D0000}"/>
    <cellStyle name="Note 2 3 2" xfId="23941" xr:uid="{00000000-0005-0000-0000-0000865D0000}"/>
    <cellStyle name="Note 2 3 2 10" xfId="23942" xr:uid="{00000000-0005-0000-0000-0000875D0000}"/>
    <cellStyle name="Note 2 3 2 10 2" xfId="23943" xr:uid="{00000000-0005-0000-0000-0000885D0000}"/>
    <cellStyle name="Note 2 3 2 10 2 2" xfId="23944" xr:uid="{00000000-0005-0000-0000-0000895D0000}"/>
    <cellStyle name="Note 2 3 2 10 3" xfId="23945" xr:uid="{00000000-0005-0000-0000-00008A5D0000}"/>
    <cellStyle name="Note 2 3 2 11" xfId="23946" xr:uid="{00000000-0005-0000-0000-00008B5D0000}"/>
    <cellStyle name="Note 2 3 2 11 2" xfId="23947" xr:uid="{00000000-0005-0000-0000-00008C5D0000}"/>
    <cellStyle name="Note 2 3 2 12" xfId="23948" xr:uid="{00000000-0005-0000-0000-00008D5D0000}"/>
    <cellStyle name="Note 2 3 2 12 2" xfId="23949" xr:uid="{00000000-0005-0000-0000-00008E5D0000}"/>
    <cellStyle name="Note 2 3 2 13" xfId="23950" xr:uid="{00000000-0005-0000-0000-00008F5D0000}"/>
    <cellStyle name="Note 2 3 2 14" xfId="23951" xr:uid="{00000000-0005-0000-0000-0000905D0000}"/>
    <cellStyle name="Note 2 3 2 15" xfId="23952" xr:uid="{00000000-0005-0000-0000-0000915D0000}"/>
    <cellStyle name="Note 2 3 2 2" xfId="23953" xr:uid="{00000000-0005-0000-0000-0000925D0000}"/>
    <cellStyle name="Note 2 3 2 2 2" xfId="23954" xr:uid="{00000000-0005-0000-0000-0000935D0000}"/>
    <cellStyle name="Note 2 3 2 2 2 2" xfId="23955" xr:uid="{00000000-0005-0000-0000-0000945D0000}"/>
    <cellStyle name="Note 2 3 2 2 2 3" xfId="23956" xr:uid="{00000000-0005-0000-0000-0000955D0000}"/>
    <cellStyle name="Note 2 3 2 2 2 3 2" xfId="23957" xr:uid="{00000000-0005-0000-0000-0000965D0000}"/>
    <cellStyle name="Note 2 3 2 2 2 3 3" xfId="23958" xr:uid="{00000000-0005-0000-0000-0000975D0000}"/>
    <cellStyle name="Note 2 3 2 2 2 4" xfId="23959" xr:uid="{00000000-0005-0000-0000-0000985D0000}"/>
    <cellStyle name="Note 2 3 2 2 2 4 2" xfId="23960" xr:uid="{00000000-0005-0000-0000-0000995D0000}"/>
    <cellStyle name="Note 2 3 2 2 2 4 2 2" xfId="23961" xr:uid="{00000000-0005-0000-0000-00009A5D0000}"/>
    <cellStyle name="Note 2 3 2 2 2 4 3" xfId="23962" xr:uid="{00000000-0005-0000-0000-00009B5D0000}"/>
    <cellStyle name="Note 2 3 2 2 2 5" xfId="23963" xr:uid="{00000000-0005-0000-0000-00009C5D0000}"/>
    <cellStyle name="Note 2 3 2 2 2 5 2" xfId="23964" xr:uid="{00000000-0005-0000-0000-00009D5D0000}"/>
    <cellStyle name="Note 2 3 2 2 2 5 2 2" xfId="23965" xr:uid="{00000000-0005-0000-0000-00009E5D0000}"/>
    <cellStyle name="Note 2 3 2 2 2 5 3" xfId="23966" xr:uid="{00000000-0005-0000-0000-00009F5D0000}"/>
    <cellStyle name="Note 2 3 2 2 2 6" xfId="23967" xr:uid="{00000000-0005-0000-0000-0000A05D0000}"/>
    <cellStyle name="Note 2 3 2 2 2 6 2" xfId="23968" xr:uid="{00000000-0005-0000-0000-0000A15D0000}"/>
    <cellStyle name="Note 2 3 2 2 2 6 2 2" xfId="23969" xr:uid="{00000000-0005-0000-0000-0000A25D0000}"/>
    <cellStyle name="Note 2 3 2 2 2 6 3" xfId="23970" xr:uid="{00000000-0005-0000-0000-0000A35D0000}"/>
    <cellStyle name="Note 2 3 2 2 2 7" xfId="23971" xr:uid="{00000000-0005-0000-0000-0000A45D0000}"/>
    <cellStyle name="Note 2 3 2 2 2 7 2" xfId="23972" xr:uid="{00000000-0005-0000-0000-0000A55D0000}"/>
    <cellStyle name="Note 2 3 2 2 2 8" xfId="23973" xr:uid="{00000000-0005-0000-0000-0000A65D0000}"/>
    <cellStyle name="Note 2 3 2 2 2 8 2" xfId="23974" xr:uid="{00000000-0005-0000-0000-0000A75D0000}"/>
    <cellStyle name="Note 2 3 2 2 2 9" xfId="23975" xr:uid="{00000000-0005-0000-0000-0000A85D0000}"/>
    <cellStyle name="Note 2 3 2 2 3" xfId="23976" xr:uid="{00000000-0005-0000-0000-0000A95D0000}"/>
    <cellStyle name="Note 2 3 2 2 3 2" xfId="23977" xr:uid="{00000000-0005-0000-0000-0000AA5D0000}"/>
    <cellStyle name="Note 2 3 2 2 3 3" xfId="23978" xr:uid="{00000000-0005-0000-0000-0000AB5D0000}"/>
    <cellStyle name="Note 2 3 2 2 3 3 2" xfId="23979" xr:uid="{00000000-0005-0000-0000-0000AC5D0000}"/>
    <cellStyle name="Note 2 3 2 2 3 3 3" xfId="23980" xr:uid="{00000000-0005-0000-0000-0000AD5D0000}"/>
    <cellStyle name="Note 2 3 2 2 3 4" xfId="23981" xr:uid="{00000000-0005-0000-0000-0000AE5D0000}"/>
    <cellStyle name="Note 2 3 2 2 3 4 2" xfId="23982" xr:uid="{00000000-0005-0000-0000-0000AF5D0000}"/>
    <cellStyle name="Note 2 3 2 2 3 4 2 2" xfId="23983" xr:uid="{00000000-0005-0000-0000-0000B05D0000}"/>
    <cellStyle name="Note 2 3 2 2 3 4 3" xfId="23984" xr:uid="{00000000-0005-0000-0000-0000B15D0000}"/>
    <cellStyle name="Note 2 3 2 2 3 5" xfId="23985" xr:uid="{00000000-0005-0000-0000-0000B25D0000}"/>
    <cellStyle name="Note 2 3 2 2 3 5 2" xfId="23986" xr:uid="{00000000-0005-0000-0000-0000B35D0000}"/>
    <cellStyle name="Note 2 3 2 2 3 5 2 2" xfId="23987" xr:uid="{00000000-0005-0000-0000-0000B45D0000}"/>
    <cellStyle name="Note 2 3 2 2 3 5 3" xfId="23988" xr:uid="{00000000-0005-0000-0000-0000B55D0000}"/>
    <cellStyle name="Note 2 3 2 2 3 6" xfId="23989" xr:uid="{00000000-0005-0000-0000-0000B65D0000}"/>
    <cellStyle name="Note 2 3 2 2 3 6 2" xfId="23990" xr:uid="{00000000-0005-0000-0000-0000B75D0000}"/>
    <cellStyle name="Note 2 3 2 2 3 6 2 2" xfId="23991" xr:uid="{00000000-0005-0000-0000-0000B85D0000}"/>
    <cellStyle name="Note 2 3 2 2 3 6 3" xfId="23992" xr:uid="{00000000-0005-0000-0000-0000B95D0000}"/>
    <cellStyle name="Note 2 3 2 2 3 7" xfId="23993" xr:uid="{00000000-0005-0000-0000-0000BA5D0000}"/>
    <cellStyle name="Note 2 3 2 2 3 7 2" xfId="23994" xr:uid="{00000000-0005-0000-0000-0000BB5D0000}"/>
    <cellStyle name="Note 2 3 2 2 3 8" xfId="23995" xr:uid="{00000000-0005-0000-0000-0000BC5D0000}"/>
    <cellStyle name="Note 2 3 2 2 3 8 2" xfId="23996" xr:uid="{00000000-0005-0000-0000-0000BD5D0000}"/>
    <cellStyle name="Note 2 3 2 2 3 9" xfId="23997" xr:uid="{00000000-0005-0000-0000-0000BE5D0000}"/>
    <cellStyle name="Note 2 3 2 2 4" xfId="23998" xr:uid="{00000000-0005-0000-0000-0000BF5D0000}"/>
    <cellStyle name="Note 2 3 2 2 4 2" xfId="23999" xr:uid="{00000000-0005-0000-0000-0000C05D0000}"/>
    <cellStyle name="Note 2 3 2 2 4 3" xfId="24000" xr:uid="{00000000-0005-0000-0000-0000C15D0000}"/>
    <cellStyle name="Note 2 3 2 2 4 3 2" xfId="24001" xr:uid="{00000000-0005-0000-0000-0000C25D0000}"/>
    <cellStyle name="Note 2 3 2 2 4 3 2 2" xfId="24002" xr:uid="{00000000-0005-0000-0000-0000C35D0000}"/>
    <cellStyle name="Note 2 3 2 2 4 3 3" xfId="24003" xr:uid="{00000000-0005-0000-0000-0000C45D0000}"/>
    <cellStyle name="Note 2 3 2 2 4 4" xfId="24004" xr:uid="{00000000-0005-0000-0000-0000C55D0000}"/>
    <cellStyle name="Note 2 3 2 2 4 4 2" xfId="24005" xr:uid="{00000000-0005-0000-0000-0000C65D0000}"/>
    <cellStyle name="Note 2 3 2 2 4 4 2 2" xfId="24006" xr:uid="{00000000-0005-0000-0000-0000C75D0000}"/>
    <cellStyle name="Note 2 3 2 2 4 4 3" xfId="24007" xr:uid="{00000000-0005-0000-0000-0000C85D0000}"/>
    <cellStyle name="Note 2 3 2 2 4 5" xfId="24008" xr:uid="{00000000-0005-0000-0000-0000C95D0000}"/>
    <cellStyle name="Note 2 3 2 2 4 5 2" xfId="24009" xr:uid="{00000000-0005-0000-0000-0000CA5D0000}"/>
    <cellStyle name="Note 2 3 2 2 4 5 2 2" xfId="24010" xr:uid="{00000000-0005-0000-0000-0000CB5D0000}"/>
    <cellStyle name="Note 2 3 2 2 4 5 3" xfId="24011" xr:uid="{00000000-0005-0000-0000-0000CC5D0000}"/>
    <cellStyle name="Note 2 3 2 2 4 6" xfId="24012" xr:uid="{00000000-0005-0000-0000-0000CD5D0000}"/>
    <cellStyle name="Note 2 3 2 2 4 6 2" xfId="24013" xr:uid="{00000000-0005-0000-0000-0000CE5D0000}"/>
    <cellStyle name="Note 2 3 2 2 4 7" xfId="24014" xr:uid="{00000000-0005-0000-0000-0000CF5D0000}"/>
    <cellStyle name="Note 2 3 2 2 4 7 2" xfId="24015" xr:uid="{00000000-0005-0000-0000-0000D05D0000}"/>
    <cellStyle name="Note 2 3 2 2 4 8" xfId="24016" xr:uid="{00000000-0005-0000-0000-0000D15D0000}"/>
    <cellStyle name="Note 2 3 2 2 4 9" xfId="24017" xr:uid="{00000000-0005-0000-0000-0000D25D0000}"/>
    <cellStyle name="Note 2 3 2 2 5" xfId="24018" xr:uid="{00000000-0005-0000-0000-0000D35D0000}"/>
    <cellStyle name="Note 2 3 2 2 5 2" xfId="24019" xr:uid="{00000000-0005-0000-0000-0000D45D0000}"/>
    <cellStyle name="Note 2 3 2 2 5 3" xfId="24020" xr:uid="{00000000-0005-0000-0000-0000D55D0000}"/>
    <cellStyle name="Note 2 3 2 2 6" xfId="24021" xr:uid="{00000000-0005-0000-0000-0000D65D0000}"/>
    <cellStyle name="Note 2 3 2 2 6 2" xfId="24022" xr:uid="{00000000-0005-0000-0000-0000D75D0000}"/>
    <cellStyle name="Note 2 3 2 2 6 2 2" xfId="24023" xr:uid="{00000000-0005-0000-0000-0000D85D0000}"/>
    <cellStyle name="Note 2 3 2 2 6 2 2 2" xfId="24024" xr:uid="{00000000-0005-0000-0000-0000D95D0000}"/>
    <cellStyle name="Note 2 3 2 2 6 2 3" xfId="24025" xr:uid="{00000000-0005-0000-0000-0000DA5D0000}"/>
    <cellStyle name="Note 2 3 2 2 6 3" xfId="24026" xr:uid="{00000000-0005-0000-0000-0000DB5D0000}"/>
    <cellStyle name="Note 2 3 2 2 6 3 2" xfId="24027" xr:uid="{00000000-0005-0000-0000-0000DC5D0000}"/>
    <cellStyle name="Note 2 3 2 2 6 3 2 2" xfId="24028" xr:uid="{00000000-0005-0000-0000-0000DD5D0000}"/>
    <cellStyle name="Note 2 3 2 2 6 3 3" xfId="24029" xr:uid="{00000000-0005-0000-0000-0000DE5D0000}"/>
    <cellStyle name="Note 2 3 2 2 6 4" xfId="24030" xr:uid="{00000000-0005-0000-0000-0000DF5D0000}"/>
    <cellStyle name="Note 2 3 2 2 6 4 2" xfId="24031" xr:uid="{00000000-0005-0000-0000-0000E05D0000}"/>
    <cellStyle name="Note 2 3 2 2 6 4 2 2" xfId="24032" xr:uid="{00000000-0005-0000-0000-0000E15D0000}"/>
    <cellStyle name="Note 2 3 2 2 6 4 3" xfId="24033" xr:uid="{00000000-0005-0000-0000-0000E25D0000}"/>
    <cellStyle name="Note 2 3 2 2 6 5" xfId="24034" xr:uid="{00000000-0005-0000-0000-0000E35D0000}"/>
    <cellStyle name="Note 2 3 2 2 6 5 2" xfId="24035" xr:uid="{00000000-0005-0000-0000-0000E45D0000}"/>
    <cellStyle name="Note 2 3 2 2 6 6" xfId="24036" xr:uid="{00000000-0005-0000-0000-0000E55D0000}"/>
    <cellStyle name="Note 2 3 2 2 6 6 2" xfId="24037" xr:uid="{00000000-0005-0000-0000-0000E65D0000}"/>
    <cellStyle name="Note 2 3 2 2 6 7" xfId="24038" xr:uid="{00000000-0005-0000-0000-0000E75D0000}"/>
    <cellStyle name="Note 2 3 2 2 7" xfId="24039" xr:uid="{00000000-0005-0000-0000-0000E85D0000}"/>
    <cellStyle name="Note 2 3 2 2 7 2" xfId="24040" xr:uid="{00000000-0005-0000-0000-0000E95D0000}"/>
    <cellStyle name="Note 2 3 2 2 7 2 2" xfId="24041" xr:uid="{00000000-0005-0000-0000-0000EA5D0000}"/>
    <cellStyle name="Note 2 3 2 2 7 3" xfId="24042" xr:uid="{00000000-0005-0000-0000-0000EB5D0000}"/>
    <cellStyle name="Note 2 3 2 2 8" xfId="24043" xr:uid="{00000000-0005-0000-0000-0000EC5D0000}"/>
    <cellStyle name="Note 2 3 2 2 8 2" xfId="24044" xr:uid="{00000000-0005-0000-0000-0000ED5D0000}"/>
    <cellStyle name="Note 2 3 2 2 8 2 2" xfId="24045" xr:uid="{00000000-0005-0000-0000-0000EE5D0000}"/>
    <cellStyle name="Note 2 3 2 2 8 3" xfId="24046" xr:uid="{00000000-0005-0000-0000-0000EF5D0000}"/>
    <cellStyle name="Note 2 3 2 3" xfId="24047" xr:uid="{00000000-0005-0000-0000-0000F05D0000}"/>
    <cellStyle name="Note 2 3 2 3 10" xfId="24048" xr:uid="{00000000-0005-0000-0000-0000F15D0000}"/>
    <cellStyle name="Note 2 3 2 3 2" xfId="24049" xr:uid="{00000000-0005-0000-0000-0000F25D0000}"/>
    <cellStyle name="Note 2 3 2 3 2 2" xfId="24050" xr:uid="{00000000-0005-0000-0000-0000F35D0000}"/>
    <cellStyle name="Note 2 3 2 3 2 3" xfId="24051" xr:uid="{00000000-0005-0000-0000-0000F45D0000}"/>
    <cellStyle name="Note 2 3 2 3 2 3 2" xfId="24052" xr:uid="{00000000-0005-0000-0000-0000F55D0000}"/>
    <cellStyle name="Note 2 3 2 3 2 3 3" xfId="24053" xr:uid="{00000000-0005-0000-0000-0000F65D0000}"/>
    <cellStyle name="Note 2 3 2 3 2 4" xfId="24054" xr:uid="{00000000-0005-0000-0000-0000F75D0000}"/>
    <cellStyle name="Note 2 3 2 3 2 4 2" xfId="24055" xr:uid="{00000000-0005-0000-0000-0000F85D0000}"/>
    <cellStyle name="Note 2 3 2 3 2 4 2 2" xfId="24056" xr:uid="{00000000-0005-0000-0000-0000F95D0000}"/>
    <cellStyle name="Note 2 3 2 3 2 4 3" xfId="24057" xr:uid="{00000000-0005-0000-0000-0000FA5D0000}"/>
    <cellStyle name="Note 2 3 2 3 2 5" xfId="24058" xr:uid="{00000000-0005-0000-0000-0000FB5D0000}"/>
    <cellStyle name="Note 2 3 2 3 2 5 2" xfId="24059" xr:uid="{00000000-0005-0000-0000-0000FC5D0000}"/>
    <cellStyle name="Note 2 3 2 3 2 5 2 2" xfId="24060" xr:uid="{00000000-0005-0000-0000-0000FD5D0000}"/>
    <cellStyle name="Note 2 3 2 3 2 5 3" xfId="24061" xr:uid="{00000000-0005-0000-0000-0000FE5D0000}"/>
    <cellStyle name="Note 2 3 2 3 2 6" xfId="24062" xr:uid="{00000000-0005-0000-0000-0000FF5D0000}"/>
    <cellStyle name="Note 2 3 2 3 2 6 2" xfId="24063" xr:uid="{00000000-0005-0000-0000-0000005E0000}"/>
    <cellStyle name="Note 2 3 2 3 2 6 2 2" xfId="24064" xr:uid="{00000000-0005-0000-0000-0000015E0000}"/>
    <cellStyle name="Note 2 3 2 3 2 6 3" xfId="24065" xr:uid="{00000000-0005-0000-0000-0000025E0000}"/>
    <cellStyle name="Note 2 3 2 3 2 7" xfId="24066" xr:uid="{00000000-0005-0000-0000-0000035E0000}"/>
    <cellStyle name="Note 2 3 2 3 2 7 2" xfId="24067" xr:uid="{00000000-0005-0000-0000-0000045E0000}"/>
    <cellStyle name="Note 2 3 2 3 2 8" xfId="24068" xr:uid="{00000000-0005-0000-0000-0000055E0000}"/>
    <cellStyle name="Note 2 3 2 3 2 8 2" xfId="24069" xr:uid="{00000000-0005-0000-0000-0000065E0000}"/>
    <cellStyle name="Note 2 3 2 3 2 9" xfId="24070" xr:uid="{00000000-0005-0000-0000-0000075E0000}"/>
    <cellStyle name="Note 2 3 2 3 3" xfId="24071" xr:uid="{00000000-0005-0000-0000-0000085E0000}"/>
    <cellStyle name="Note 2 3 2 3 4" xfId="24072" xr:uid="{00000000-0005-0000-0000-0000095E0000}"/>
    <cellStyle name="Note 2 3 2 3 4 2" xfId="24073" xr:uid="{00000000-0005-0000-0000-00000A5E0000}"/>
    <cellStyle name="Note 2 3 2 3 4 3" xfId="24074" xr:uid="{00000000-0005-0000-0000-00000B5E0000}"/>
    <cellStyle name="Note 2 3 2 3 5" xfId="24075" xr:uid="{00000000-0005-0000-0000-00000C5E0000}"/>
    <cellStyle name="Note 2 3 2 3 5 2" xfId="24076" xr:uid="{00000000-0005-0000-0000-00000D5E0000}"/>
    <cellStyle name="Note 2 3 2 3 5 2 2" xfId="24077" xr:uid="{00000000-0005-0000-0000-00000E5E0000}"/>
    <cellStyle name="Note 2 3 2 3 5 3" xfId="24078" xr:uid="{00000000-0005-0000-0000-00000F5E0000}"/>
    <cellStyle name="Note 2 3 2 3 6" xfId="24079" xr:uid="{00000000-0005-0000-0000-0000105E0000}"/>
    <cellStyle name="Note 2 3 2 3 6 2" xfId="24080" xr:uid="{00000000-0005-0000-0000-0000115E0000}"/>
    <cellStyle name="Note 2 3 2 3 6 2 2" xfId="24081" xr:uid="{00000000-0005-0000-0000-0000125E0000}"/>
    <cellStyle name="Note 2 3 2 3 6 3" xfId="24082" xr:uid="{00000000-0005-0000-0000-0000135E0000}"/>
    <cellStyle name="Note 2 3 2 3 7" xfId="24083" xr:uid="{00000000-0005-0000-0000-0000145E0000}"/>
    <cellStyle name="Note 2 3 2 3 7 2" xfId="24084" xr:uid="{00000000-0005-0000-0000-0000155E0000}"/>
    <cellStyle name="Note 2 3 2 3 7 2 2" xfId="24085" xr:uid="{00000000-0005-0000-0000-0000165E0000}"/>
    <cellStyle name="Note 2 3 2 3 7 3" xfId="24086" xr:uid="{00000000-0005-0000-0000-0000175E0000}"/>
    <cellStyle name="Note 2 3 2 3 8" xfId="24087" xr:uid="{00000000-0005-0000-0000-0000185E0000}"/>
    <cellStyle name="Note 2 3 2 3 8 2" xfId="24088" xr:uid="{00000000-0005-0000-0000-0000195E0000}"/>
    <cellStyle name="Note 2 3 2 3 9" xfId="24089" xr:uid="{00000000-0005-0000-0000-00001A5E0000}"/>
    <cellStyle name="Note 2 3 2 3 9 2" xfId="24090" xr:uid="{00000000-0005-0000-0000-00001B5E0000}"/>
    <cellStyle name="Note 2 3 2 4" xfId="24091" xr:uid="{00000000-0005-0000-0000-00001C5E0000}"/>
    <cellStyle name="Note 2 3 2 4 2" xfId="24092" xr:uid="{00000000-0005-0000-0000-00001D5E0000}"/>
    <cellStyle name="Note 2 3 2 4 2 10" xfId="24093" xr:uid="{00000000-0005-0000-0000-00001E5E0000}"/>
    <cellStyle name="Note 2 3 2 4 2 2" xfId="24094" xr:uid="{00000000-0005-0000-0000-00001F5E0000}"/>
    <cellStyle name="Note 2 3 2 4 2 3" xfId="24095" xr:uid="{00000000-0005-0000-0000-0000205E0000}"/>
    <cellStyle name="Note 2 3 2 4 2 4" xfId="24096" xr:uid="{00000000-0005-0000-0000-0000215E0000}"/>
    <cellStyle name="Note 2 3 2 4 2 4 2" xfId="24097" xr:uid="{00000000-0005-0000-0000-0000225E0000}"/>
    <cellStyle name="Note 2 3 2 4 2 4 2 2" xfId="24098" xr:uid="{00000000-0005-0000-0000-0000235E0000}"/>
    <cellStyle name="Note 2 3 2 4 2 4 3" xfId="24099" xr:uid="{00000000-0005-0000-0000-0000245E0000}"/>
    <cellStyle name="Note 2 3 2 4 2 5" xfId="24100" xr:uid="{00000000-0005-0000-0000-0000255E0000}"/>
    <cellStyle name="Note 2 3 2 4 2 5 2" xfId="24101" xr:uid="{00000000-0005-0000-0000-0000265E0000}"/>
    <cellStyle name="Note 2 3 2 4 2 5 2 2" xfId="24102" xr:uid="{00000000-0005-0000-0000-0000275E0000}"/>
    <cellStyle name="Note 2 3 2 4 2 5 3" xfId="24103" xr:uid="{00000000-0005-0000-0000-0000285E0000}"/>
    <cellStyle name="Note 2 3 2 4 2 6" xfId="24104" xr:uid="{00000000-0005-0000-0000-0000295E0000}"/>
    <cellStyle name="Note 2 3 2 4 2 6 2" xfId="24105" xr:uid="{00000000-0005-0000-0000-00002A5E0000}"/>
    <cellStyle name="Note 2 3 2 4 2 6 2 2" xfId="24106" xr:uid="{00000000-0005-0000-0000-00002B5E0000}"/>
    <cellStyle name="Note 2 3 2 4 2 6 3" xfId="24107" xr:uid="{00000000-0005-0000-0000-00002C5E0000}"/>
    <cellStyle name="Note 2 3 2 4 2 7" xfId="24108" xr:uid="{00000000-0005-0000-0000-00002D5E0000}"/>
    <cellStyle name="Note 2 3 2 4 2 7 2" xfId="24109" xr:uid="{00000000-0005-0000-0000-00002E5E0000}"/>
    <cellStyle name="Note 2 3 2 4 2 8" xfId="24110" xr:uid="{00000000-0005-0000-0000-00002F5E0000}"/>
    <cellStyle name="Note 2 3 2 4 2 8 2" xfId="24111" xr:uid="{00000000-0005-0000-0000-0000305E0000}"/>
    <cellStyle name="Note 2 3 2 4 2 9" xfId="24112" xr:uid="{00000000-0005-0000-0000-0000315E0000}"/>
    <cellStyle name="Note 2 3 2 4 3" xfId="24113" xr:uid="{00000000-0005-0000-0000-0000325E0000}"/>
    <cellStyle name="Note 2 3 2 4 4" xfId="24114" xr:uid="{00000000-0005-0000-0000-0000335E0000}"/>
    <cellStyle name="Note 2 3 2 4 4 2" xfId="24115" xr:uid="{00000000-0005-0000-0000-0000345E0000}"/>
    <cellStyle name="Note 2 3 2 4 4 2 2" xfId="24116" xr:uid="{00000000-0005-0000-0000-0000355E0000}"/>
    <cellStyle name="Note 2 3 2 4 4 3" xfId="24117" xr:uid="{00000000-0005-0000-0000-0000365E0000}"/>
    <cellStyle name="Note 2 3 2 4 5" xfId="24118" xr:uid="{00000000-0005-0000-0000-0000375E0000}"/>
    <cellStyle name="Note 2 3 2 4 5 2" xfId="24119" xr:uid="{00000000-0005-0000-0000-0000385E0000}"/>
    <cellStyle name="Note 2 3 2 4 5 2 2" xfId="24120" xr:uid="{00000000-0005-0000-0000-0000395E0000}"/>
    <cellStyle name="Note 2 3 2 4 5 3" xfId="24121" xr:uid="{00000000-0005-0000-0000-00003A5E0000}"/>
    <cellStyle name="Note 2 3 2 5" xfId="24122" xr:uid="{00000000-0005-0000-0000-00003B5E0000}"/>
    <cellStyle name="Note 2 3 2 5 2" xfId="24123" xr:uid="{00000000-0005-0000-0000-00003C5E0000}"/>
    <cellStyle name="Note 2 3 2 5 3" xfId="24124" xr:uid="{00000000-0005-0000-0000-00003D5E0000}"/>
    <cellStyle name="Note 2 3 2 5 3 2" xfId="24125" xr:uid="{00000000-0005-0000-0000-00003E5E0000}"/>
    <cellStyle name="Note 2 3 2 5 3 3" xfId="24126" xr:uid="{00000000-0005-0000-0000-00003F5E0000}"/>
    <cellStyle name="Note 2 3 2 5 4" xfId="24127" xr:uid="{00000000-0005-0000-0000-0000405E0000}"/>
    <cellStyle name="Note 2 3 2 5 4 2" xfId="24128" xr:uid="{00000000-0005-0000-0000-0000415E0000}"/>
    <cellStyle name="Note 2 3 2 5 4 2 2" xfId="24129" xr:uid="{00000000-0005-0000-0000-0000425E0000}"/>
    <cellStyle name="Note 2 3 2 5 4 3" xfId="24130" xr:uid="{00000000-0005-0000-0000-0000435E0000}"/>
    <cellStyle name="Note 2 3 2 5 5" xfId="24131" xr:uid="{00000000-0005-0000-0000-0000445E0000}"/>
    <cellStyle name="Note 2 3 2 5 5 2" xfId="24132" xr:uid="{00000000-0005-0000-0000-0000455E0000}"/>
    <cellStyle name="Note 2 3 2 5 5 2 2" xfId="24133" xr:uid="{00000000-0005-0000-0000-0000465E0000}"/>
    <cellStyle name="Note 2 3 2 5 5 3" xfId="24134" xr:uid="{00000000-0005-0000-0000-0000475E0000}"/>
    <cellStyle name="Note 2 3 2 5 6" xfId="24135" xr:uid="{00000000-0005-0000-0000-0000485E0000}"/>
    <cellStyle name="Note 2 3 2 5 6 2" xfId="24136" xr:uid="{00000000-0005-0000-0000-0000495E0000}"/>
    <cellStyle name="Note 2 3 2 5 6 2 2" xfId="24137" xr:uid="{00000000-0005-0000-0000-00004A5E0000}"/>
    <cellStyle name="Note 2 3 2 5 6 3" xfId="24138" xr:uid="{00000000-0005-0000-0000-00004B5E0000}"/>
    <cellStyle name="Note 2 3 2 5 7" xfId="24139" xr:uid="{00000000-0005-0000-0000-00004C5E0000}"/>
    <cellStyle name="Note 2 3 2 5 7 2" xfId="24140" xr:uid="{00000000-0005-0000-0000-00004D5E0000}"/>
    <cellStyle name="Note 2 3 2 5 8" xfId="24141" xr:uid="{00000000-0005-0000-0000-00004E5E0000}"/>
    <cellStyle name="Note 2 3 2 5 8 2" xfId="24142" xr:uid="{00000000-0005-0000-0000-00004F5E0000}"/>
    <cellStyle name="Note 2 3 2 5 9" xfId="24143" xr:uid="{00000000-0005-0000-0000-0000505E0000}"/>
    <cellStyle name="Note 2 3 2 6" xfId="24144" xr:uid="{00000000-0005-0000-0000-0000515E0000}"/>
    <cellStyle name="Note 2 3 2 6 2" xfId="24145" xr:uid="{00000000-0005-0000-0000-0000525E0000}"/>
    <cellStyle name="Note 2 3 2 6 3" xfId="24146" xr:uid="{00000000-0005-0000-0000-0000535E0000}"/>
    <cellStyle name="Note 2 3 2 7" xfId="24147" xr:uid="{00000000-0005-0000-0000-0000545E0000}"/>
    <cellStyle name="Note 2 3 2 8" xfId="24148" xr:uid="{00000000-0005-0000-0000-0000555E0000}"/>
    <cellStyle name="Note 2 3 2 8 2" xfId="24149" xr:uid="{00000000-0005-0000-0000-0000565E0000}"/>
    <cellStyle name="Note 2 3 2 8 2 2" xfId="24150" xr:uid="{00000000-0005-0000-0000-0000575E0000}"/>
    <cellStyle name="Note 2 3 2 8 3" xfId="24151" xr:uid="{00000000-0005-0000-0000-0000585E0000}"/>
    <cellStyle name="Note 2 3 2 8 4" xfId="24152" xr:uid="{00000000-0005-0000-0000-0000595E0000}"/>
    <cellStyle name="Note 2 3 2 8 5" xfId="24153" xr:uid="{00000000-0005-0000-0000-00005A5E0000}"/>
    <cellStyle name="Note 2 3 2 9" xfId="24154" xr:uid="{00000000-0005-0000-0000-00005B5E0000}"/>
    <cellStyle name="Note 2 3 2 9 2" xfId="24155" xr:uid="{00000000-0005-0000-0000-00005C5E0000}"/>
    <cellStyle name="Note 2 3 2 9 2 2" xfId="24156" xr:uid="{00000000-0005-0000-0000-00005D5E0000}"/>
    <cellStyle name="Note 2 3 2 9 3" xfId="24157" xr:uid="{00000000-0005-0000-0000-00005E5E0000}"/>
    <cellStyle name="Note 2 3 3" xfId="24158" xr:uid="{00000000-0005-0000-0000-00005F5E0000}"/>
    <cellStyle name="Note 2 3 3 10" xfId="24159" xr:uid="{00000000-0005-0000-0000-0000605E0000}"/>
    <cellStyle name="Note 2 3 3 10 2" xfId="24160" xr:uid="{00000000-0005-0000-0000-0000615E0000}"/>
    <cellStyle name="Note 2 3 3 10 2 2" xfId="24161" xr:uid="{00000000-0005-0000-0000-0000625E0000}"/>
    <cellStyle name="Note 2 3 3 10 3" xfId="24162" xr:uid="{00000000-0005-0000-0000-0000635E0000}"/>
    <cellStyle name="Note 2 3 3 11" xfId="24163" xr:uid="{00000000-0005-0000-0000-0000645E0000}"/>
    <cellStyle name="Note 2 3 3 11 2" xfId="24164" xr:uid="{00000000-0005-0000-0000-0000655E0000}"/>
    <cellStyle name="Note 2 3 3 12" xfId="24165" xr:uid="{00000000-0005-0000-0000-0000665E0000}"/>
    <cellStyle name="Note 2 3 3 12 2" xfId="24166" xr:uid="{00000000-0005-0000-0000-0000675E0000}"/>
    <cellStyle name="Note 2 3 3 13" xfId="24167" xr:uid="{00000000-0005-0000-0000-0000685E0000}"/>
    <cellStyle name="Note 2 3 3 14" xfId="24168" xr:uid="{00000000-0005-0000-0000-0000695E0000}"/>
    <cellStyle name="Note 2 3 3 15" xfId="24169" xr:uid="{00000000-0005-0000-0000-00006A5E0000}"/>
    <cellStyle name="Note 2 3 3 2" xfId="24170" xr:uid="{00000000-0005-0000-0000-00006B5E0000}"/>
    <cellStyle name="Note 2 3 3 2 2" xfId="24171" xr:uid="{00000000-0005-0000-0000-00006C5E0000}"/>
    <cellStyle name="Note 2 3 3 2 2 2" xfId="24172" xr:uid="{00000000-0005-0000-0000-00006D5E0000}"/>
    <cellStyle name="Note 2 3 3 2 2 3" xfId="24173" xr:uid="{00000000-0005-0000-0000-00006E5E0000}"/>
    <cellStyle name="Note 2 3 3 2 2 3 2" xfId="24174" xr:uid="{00000000-0005-0000-0000-00006F5E0000}"/>
    <cellStyle name="Note 2 3 3 2 2 3 3" xfId="24175" xr:uid="{00000000-0005-0000-0000-0000705E0000}"/>
    <cellStyle name="Note 2 3 3 2 2 4" xfId="24176" xr:uid="{00000000-0005-0000-0000-0000715E0000}"/>
    <cellStyle name="Note 2 3 3 2 2 4 2" xfId="24177" xr:uid="{00000000-0005-0000-0000-0000725E0000}"/>
    <cellStyle name="Note 2 3 3 2 2 4 2 2" xfId="24178" xr:uid="{00000000-0005-0000-0000-0000735E0000}"/>
    <cellStyle name="Note 2 3 3 2 2 4 3" xfId="24179" xr:uid="{00000000-0005-0000-0000-0000745E0000}"/>
    <cellStyle name="Note 2 3 3 2 2 5" xfId="24180" xr:uid="{00000000-0005-0000-0000-0000755E0000}"/>
    <cellStyle name="Note 2 3 3 2 2 5 2" xfId="24181" xr:uid="{00000000-0005-0000-0000-0000765E0000}"/>
    <cellStyle name="Note 2 3 3 2 2 5 2 2" xfId="24182" xr:uid="{00000000-0005-0000-0000-0000775E0000}"/>
    <cellStyle name="Note 2 3 3 2 2 5 3" xfId="24183" xr:uid="{00000000-0005-0000-0000-0000785E0000}"/>
    <cellStyle name="Note 2 3 3 2 2 6" xfId="24184" xr:uid="{00000000-0005-0000-0000-0000795E0000}"/>
    <cellStyle name="Note 2 3 3 2 2 6 2" xfId="24185" xr:uid="{00000000-0005-0000-0000-00007A5E0000}"/>
    <cellStyle name="Note 2 3 3 2 2 6 2 2" xfId="24186" xr:uid="{00000000-0005-0000-0000-00007B5E0000}"/>
    <cellStyle name="Note 2 3 3 2 2 6 3" xfId="24187" xr:uid="{00000000-0005-0000-0000-00007C5E0000}"/>
    <cellStyle name="Note 2 3 3 2 2 7" xfId="24188" xr:uid="{00000000-0005-0000-0000-00007D5E0000}"/>
    <cellStyle name="Note 2 3 3 2 2 7 2" xfId="24189" xr:uid="{00000000-0005-0000-0000-00007E5E0000}"/>
    <cellStyle name="Note 2 3 3 2 2 8" xfId="24190" xr:uid="{00000000-0005-0000-0000-00007F5E0000}"/>
    <cellStyle name="Note 2 3 3 2 2 8 2" xfId="24191" xr:uid="{00000000-0005-0000-0000-0000805E0000}"/>
    <cellStyle name="Note 2 3 3 2 2 9" xfId="24192" xr:uid="{00000000-0005-0000-0000-0000815E0000}"/>
    <cellStyle name="Note 2 3 3 2 3" xfId="24193" xr:uid="{00000000-0005-0000-0000-0000825E0000}"/>
    <cellStyle name="Note 2 3 3 2 3 2" xfId="24194" xr:uid="{00000000-0005-0000-0000-0000835E0000}"/>
    <cellStyle name="Note 2 3 3 2 3 3" xfId="24195" xr:uid="{00000000-0005-0000-0000-0000845E0000}"/>
    <cellStyle name="Note 2 3 3 2 3 3 2" xfId="24196" xr:uid="{00000000-0005-0000-0000-0000855E0000}"/>
    <cellStyle name="Note 2 3 3 2 3 3 3" xfId="24197" xr:uid="{00000000-0005-0000-0000-0000865E0000}"/>
    <cellStyle name="Note 2 3 3 2 3 4" xfId="24198" xr:uid="{00000000-0005-0000-0000-0000875E0000}"/>
    <cellStyle name="Note 2 3 3 2 3 4 2" xfId="24199" xr:uid="{00000000-0005-0000-0000-0000885E0000}"/>
    <cellStyle name="Note 2 3 3 2 3 4 2 2" xfId="24200" xr:uid="{00000000-0005-0000-0000-0000895E0000}"/>
    <cellStyle name="Note 2 3 3 2 3 4 3" xfId="24201" xr:uid="{00000000-0005-0000-0000-00008A5E0000}"/>
    <cellStyle name="Note 2 3 3 2 3 5" xfId="24202" xr:uid="{00000000-0005-0000-0000-00008B5E0000}"/>
    <cellStyle name="Note 2 3 3 2 3 5 2" xfId="24203" xr:uid="{00000000-0005-0000-0000-00008C5E0000}"/>
    <cellStyle name="Note 2 3 3 2 3 5 2 2" xfId="24204" xr:uid="{00000000-0005-0000-0000-00008D5E0000}"/>
    <cellStyle name="Note 2 3 3 2 3 5 3" xfId="24205" xr:uid="{00000000-0005-0000-0000-00008E5E0000}"/>
    <cellStyle name="Note 2 3 3 2 3 6" xfId="24206" xr:uid="{00000000-0005-0000-0000-00008F5E0000}"/>
    <cellStyle name="Note 2 3 3 2 3 6 2" xfId="24207" xr:uid="{00000000-0005-0000-0000-0000905E0000}"/>
    <cellStyle name="Note 2 3 3 2 3 6 2 2" xfId="24208" xr:uid="{00000000-0005-0000-0000-0000915E0000}"/>
    <cellStyle name="Note 2 3 3 2 3 6 3" xfId="24209" xr:uid="{00000000-0005-0000-0000-0000925E0000}"/>
    <cellStyle name="Note 2 3 3 2 3 7" xfId="24210" xr:uid="{00000000-0005-0000-0000-0000935E0000}"/>
    <cellStyle name="Note 2 3 3 2 3 7 2" xfId="24211" xr:uid="{00000000-0005-0000-0000-0000945E0000}"/>
    <cellStyle name="Note 2 3 3 2 3 8" xfId="24212" xr:uid="{00000000-0005-0000-0000-0000955E0000}"/>
    <cellStyle name="Note 2 3 3 2 3 8 2" xfId="24213" xr:uid="{00000000-0005-0000-0000-0000965E0000}"/>
    <cellStyle name="Note 2 3 3 2 3 9" xfId="24214" xr:uid="{00000000-0005-0000-0000-0000975E0000}"/>
    <cellStyle name="Note 2 3 3 2 4" xfId="24215" xr:uid="{00000000-0005-0000-0000-0000985E0000}"/>
    <cellStyle name="Note 2 3 3 2 4 2" xfId="24216" xr:uid="{00000000-0005-0000-0000-0000995E0000}"/>
    <cellStyle name="Note 2 3 3 2 4 3" xfId="24217" xr:uid="{00000000-0005-0000-0000-00009A5E0000}"/>
    <cellStyle name="Note 2 3 3 2 4 3 2" xfId="24218" xr:uid="{00000000-0005-0000-0000-00009B5E0000}"/>
    <cellStyle name="Note 2 3 3 2 4 3 2 2" xfId="24219" xr:uid="{00000000-0005-0000-0000-00009C5E0000}"/>
    <cellStyle name="Note 2 3 3 2 4 3 3" xfId="24220" xr:uid="{00000000-0005-0000-0000-00009D5E0000}"/>
    <cellStyle name="Note 2 3 3 2 4 4" xfId="24221" xr:uid="{00000000-0005-0000-0000-00009E5E0000}"/>
    <cellStyle name="Note 2 3 3 2 4 4 2" xfId="24222" xr:uid="{00000000-0005-0000-0000-00009F5E0000}"/>
    <cellStyle name="Note 2 3 3 2 4 4 2 2" xfId="24223" xr:uid="{00000000-0005-0000-0000-0000A05E0000}"/>
    <cellStyle name="Note 2 3 3 2 4 4 3" xfId="24224" xr:uid="{00000000-0005-0000-0000-0000A15E0000}"/>
    <cellStyle name="Note 2 3 3 2 4 5" xfId="24225" xr:uid="{00000000-0005-0000-0000-0000A25E0000}"/>
    <cellStyle name="Note 2 3 3 2 4 5 2" xfId="24226" xr:uid="{00000000-0005-0000-0000-0000A35E0000}"/>
    <cellStyle name="Note 2 3 3 2 4 5 2 2" xfId="24227" xr:uid="{00000000-0005-0000-0000-0000A45E0000}"/>
    <cellStyle name="Note 2 3 3 2 4 5 3" xfId="24228" xr:uid="{00000000-0005-0000-0000-0000A55E0000}"/>
    <cellStyle name="Note 2 3 3 2 4 6" xfId="24229" xr:uid="{00000000-0005-0000-0000-0000A65E0000}"/>
    <cellStyle name="Note 2 3 3 2 4 6 2" xfId="24230" xr:uid="{00000000-0005-0000-0000-0000A75E0000}"/>
    <cellStyle name="Note 2 3 3 2 4 7" xfId="24231" xr:uid="{00000000-0005-0000-0000-0000A85E0000}"/>
    <cellStyle name="Note 2 3 3 2 4 7 2" xfId="24232" xr:uid="{00000000-0005-0000-0000-0000A95E0000}"/>
    <cellStyle name="Note 2 3 3 2 4 8" xfId="24233" xr:uid="{00000000-0005-0000-0000-0000AA5E0000}"/>
    <cellStyle name="Note 2 3 3 2 4 9" xfId="24234" xr:uid="{00000000-0005-0000-0000-0000AB5E0000}"/>
    <cellStyle name="Note 2 3 3 2 5" xfId="24235" xr:uid="{00000000-0005-0000-0000-0000AC5E0000}"/>
    <cellStyle name="Note 2 3 3 2 5 2" xfId="24236" xr:uid="{00000000-0005-0000-0000-0000AD5E0000}"/>
    <cellStyle name="Note 2 3 3 2 5 3" xfId="24237" xr:uid="{00000000-0005-0000-0000-0000AE5E0000}"/>
    <cellStyle name="Note 2 3 3 2 6" xfId="24238" xr:uid="{00000000-0005-0000-0000-0000AF5E0000}"/>
    <cellStyle name="Note 2 3 3 2 6 2" xfId="24239" xr:uid="{00000000-0005-0000-0000-0000B05E0000}"/>
    <cellStyle name="Note 2 3 3 2 6 2 2" xfId="24240" xr:uid="{00000000-0005-0000-0000-0000B15E0000}"/>
    <cellStyle name="Note 2 3 3 2 6 2 2 2" xfId="24241" xr:uid="{00000000-0005-0000-0000-0000B25E0000}"/>
    <cellStyle name="Note 2 3 3 2 6 2 3" xfId="24242" xr:uid="{00000000-0005-0000-0000-0000B35E0000}"/>
    <cellStyle name="Note 2 3 3 2 6 3" xfId="24243" xr:uid="{00000000-0005-0000-0000-0000B45E0000}"/>
    <cellStyle name="Note 2 3 3 2 6 3 2" xfId="24244" xr:uid="{00000000-0005-0000-0000-0000B55E0000}"/>
    <cellStyle name="Note 2 3 3 2 6 3 2 2" xfId="24245" xr:uid="{00000000-0005-0000-0000-0000B65E0000}"/>
    <cellStyle name="Note 2 3 3 2 6 3 3" xfId="24246" xr:uid="{00000000-0005-0000-0000-0000B75E0000}"/>
    <cellStyle name="Note 2 3 3 2 6 4" xfId="24247" xr:uid="{00000000-0005-0000-0000-0000B85E0000}"/>
    <cellStyle name="Note 2 3 3 2 6 4 2" xfId="24248" xr:uid="{00000000-0005-0000-0000-0000B95E0000}"/>
    <cellStyle name="Note 2 3 3 2 6 4 2 2" xfId="24249" xr:uid="{00000000-0005-0000-0000-0000BA5E0000}"/>
    <cellStyle name="Note 2 3 3 2 6 4 3" xfId="24250" xr:uid="{00000000-0005-0000-0000-0000BB5E0000}"/>
    <cellStyle name="Note 2 3 3 2 6 5" xfId="24251" xr:uid="{00000000-0005-0000-0000-0000BC5E0000}"/>
    <cellStyle name="Note 2 3 3 2 6 5 2" xfId="24252" xr:uid="{00000000-0005-0000-0000-0000BD5E0000}"/>
    <cellStyle name="Note 2 3 3 2 6 6" xfId="24253" xr:uid="{00000000-0005-0000-0000-0000BE5E0000}"/>
    <cellStyle name="Note 2 3 3 2 6 6 2" xfId="24254" xr:uid="{00000000-0005-0000-0000-0000BF5E0000}"/>
    <cellStyle name="Note 2 3 3 2 6 7" xfId="24255" xr:uid="{00000000-0005-0000-0000-0000C05E0000}"/>
    <cellStyle name="Note 2 3 3 2 7" xfId="24256" xr:uid="{00000000-0005-0000-0000-0000C15E0000}"/>
    <cellStyle name="Note 2 3 3 2 7 2" xfId="24257" xr:uid="{00000000-0005-0000-0000-0000C25E0000}"/>
    <cellStyle name="Note 2 3 3 2 7 2 2" xfId="24258" xr:uid="{00000000-0005-0000-0000-0000C35E0000}"/>
    <cellStyle name="Note 2 3 3 2 7 3" xfId="24259" xr:uid="{00000000-0005-0000-0000-0000C45E0000}"/>
    <cellStyle name="Note 2 3 3 2 8" xfId="24260" xr:uid="{00000000-0005-0000-0000-0000C55E0000}"/>
    <cellStyle name="Note 2 3 3 2 8 2" xfId="24261" xr:uid="{00000000-0005-0000-0000-0000C65E0000}"/>
    <cellStyle name="Note 2 3 3 2 8 2 2" xfId="24262" xr:uid="{00000000-0005-0000-0000-0000C75E0000}"/>
    <cellStyle name="Note 2 3 3 2 8 3" xfId="24263" xr:uid="{00000000-0005-0000-0000-0000C85E0000}"/>
    <cellStyle name="Note 2 3 3 3" xfId="24264" xr:uid="{00000000-0005-0000-0000-0000C95E0000}"/>
    <cellStyle name="Note 2 3 3 3 10" xfId="24265" xr:uid="{00000000-0005-0000-0000-0000CA5E0000}"/>
    <cellStyle name="Note 2 3 3 3 2" xfId="24266" xr:uid="{00000000-0005-0000-0000-0000CB5E0000}"/>
    <cellStyle name="Note 2 3 3 3 2 2" xfId="24267" xr:uid="{00000000-0005-0000-0000-0000CC5E0000}"/>
    <cellStyle name="Note 2 3 3 3 2 3" xfId="24268" xr:uid="{00000000-0005-0000-0000-0000CD5E0000}"/>
    <cellStyle name="Note 2 3 3 3 2 3 2" xfId="24269" xr:uid="{00000000-0005-0000-0000-0000CE5E0000}"/>
    <cellStyle name="Note 2 3 3 3 2 3 3" xfId="24270" xr:uid="{00000000-0005-0000-0000-0000CF5E0000}"/>
    <cellStyle name="Note 2 3 3 3 2 4" xfId="24271" xr:uid="{00000000-0005-0000-0000-0000D05E0000}"/>
    <cellStyle name="Note 2 3 3 3 2 4 2" xfId="24272" xr:uid="{00000000-0005-0000-0000-0000D15E0000}"/>
    <cellStyle name="Note 2 3 3 3 2 4 2 2" xfId="24273" xr:uid="{00000000-0005-0000-0000-0000D25E0000}"/>
    <cellStyle name="Note 2 3 3 3 2 4 3" xfId="24274" xr:uid="{00000000-0005-0000-0000-0000D35E0000}"/>
    <cellStyle name="Note 2 3 3 3 2 5" xfId="24275" xr:uid="{00000000-0005-0000-0000-0000D45E0000}"/>
    <cellStyle name="Note 2 3 3 3 2 5 2" xfId="24276" xr:uid="{00000000-0005-0000-0000-0000D55E0000}"/>
    <cellStyle name="Note 2 3 3 3 2 5 2 2" xfId="24277" xr:uid="{00000000-0005-0000-0000-0000D65E0000}"/>
    <cellStyle name="Note 2 3 3 3 2 5 3" xfId="24278" xr:uid="{00000000-0005-0000-0000-0000D75E0000}"/>
    <cellStyle name="Note 2 3 3 3 2 6" xfId="24279" xr:uid="{00000000-0005-0000-0000-0000D85E0000}"/>
    <cellStyle name="Note 2 3 3 3 2 6 2" xfId="24280" xr:uid="{00000000-0005-0000-0000-0000D95E0000}"/>
    <cellStyle name="Note 2 3 3 3 2 6 2 2" xfId="24281" xr:uid="{00000000-0005-0000-0000-0000DA5E0000}"/>
    <cellStyle name="Note 2 3 3 3 2 6 3" xfId="24282" xr:uid="{00000000-0005-0000-0000-0000DB5E0000}"/>
    <cellStyle name="Note 2 3 3 3 2 7" xfId="24283" xr:uid="{00000000-0005-0000-0000-0000DC5E0000}"/>
    <cellStyle name="Note 2 3 3 3 2 7 2" xfId="24284" xr:uid="{00000000-0005-0000-0000-0000DD5E0000}"/>
    <cellStyle name="Note 2 3 3 3 2 8" xfId="24285" xr:uid="{00000000-0005-0000-0000-0000DE5E0000}"/>
    <cellStyle name="Note 2 3 3 3 2 8 2" xfId="24286" xr:uid="{00000000-0005-0000-0000-0000DF5E0000}"/>
    <cellStyle name="Note 2 3 3 3 2 9" xfId="24287" xr:uid="{00000000-0005-0000-0000-0000E05E0000}"/>
    <cellStyle name="Note 2 3 3 3 3" xfId="24288" xr:uid="{00000000-0005-0000-0000-0000E15E0000}"/>
    <cellStyle name="Note 2 3 3 3 4" xfId="24289" xr:uid="{00000000-0005-0000-0000-0000E25E0000}"/>
    <cellStyle name="Note 2 3 3 3 4 2" xfId="24290" xr:uid="{00000000-0005-0000-0000-0000E35E0000}"/>
    <cellStyle name="Note 2 3 3 3 4 3" xfId="24291" xr:uid="{00000000-0005-0000-0000-0000E45E0000}"/>
    <cellStyle name="Note 2 3 3 3 5" xfId="24292" xr:uid="{00000000-0005-0000-0000-0000E55E0000}"/>
    <cellStyle name="Note 2 3 3 3 5 2" xfId="24293" xr:uid="{00000000-0005-0000-0000-0000E65E0000}"/>
    <cellStyle name="Note 2 3 3 3 5 2 2" xfId="24294" xr:uid="{00000000-0005-0000-0000-0000E75E0000}"/>
    <cellStyle name="Note 2 3 3 3 5 3" xfId="24295" xr:uid="{00000000-0005-0000-0000-0000E85E0000}"/>
    <cellStyle name="Note 2 3 3 3 6" xfId="24296" xr:uid="{00000000-0005-0000-0000-0000E95E0000}"/>
    <cellStyle name="Note 2 3 3 3 6 2" xfId="24297" xr:uid="{00000000-0005-0000-0000-0000EA5E0000}"/>
    <cellStyle name="Note 2 3 3 3 6 2 2" xfId="24298" xr:uid="{00000000-0005-0000-0000-0000EB5E0000}"/>
    <cellStyle name="Note 2 3 3 3 6 3" xfId="24299" xr:uid="{00000000-0005-0000-0000-0000EC5E0000}"/>
    <cellStyle name="Note 2 3 3 3 7" xfId="24300" xr:uid="{00000000-0005-0000-0000-0000ED5E0000}"/>
    <cellStyle name="Note 2 3 3 3 7 2" xfId="24301" xr:uid="{00000000-0005-0000-0000-0000EE5E0000}"/>
    <cellStyle name="Note 2 3 3 3 7 2 2" xfId="24302" xr:uid="{00000000-0005-0000-0000-0000EF5E0000}"/>
    <cellStyle name="Note 2 3 3 3 7 3" xfId="24303" xr:uid="{00000000-0005-0000-0000-0000F05E0000}"/>
    <cellStyle name="Note 2 3 3 3 8" xfId="24304" xr:uid="{00000000-0005-0000-0000-0000F15E0000}"/>
    <cellStyle name="Note 2 3 3 3 8 2" xfId="24305" xr:uid="{00000000-0005-0000-0000-0000F25E0000}"/>
    <cellStyle name="Note 2 3 3 3 9" xfId="24306" xr:uid="{00000000-0005-0000-0000-0000F35E0000}"/>
    <cellStyle name="Note 2 3 3 3 9 2" xfId="24307" xr:uid="{00000000-0005-0000-0000-0000F45E0000}"/>
    <cellStyle name="Note 2 3 3 4" xfId="24308" xr:uid="{00000000-0005-0000-0000-0000F55E0000}"/>
    <cellStyle name="Note 2 3 3 4 2" xfId="24309" xr:uid="{00000000-0005-0000-0000-0000F65E0000}"/>
    <cellStyle name="Note 2 3 3 4 2 10" xfId="24310" xr:uid="{00000000-0005-0000-0000-0000F75E0000}"/>
    <cellStyle name="Note 2 3 3 4 2 2" xfId="24311" xr:uid="{00000000-0005-0000-0000-0000F85E0000}"/>
    <cellStyle name="Note 2 3 3 4 2 3" xfId="24312" xr:uid="{00000000-0005-0000-0000-0000F95E0000}"/>
    <cellStyle name="Note 2 3 3 4 2 4" xfId="24313" xr:uid="{00000000-0005-0000-0000-0000FA5E0000}"/>
    <cellStyle name="Note 2 3 3 4 2 4 2" xfId="24314" xr:uid="{00000000-0005-0000-0000-0000FB5E0000}"/>
    <cellStyle name="Note 2 3 3 4 2 4 2 2" xfId="24315" xr:uid="{00000000-0005-0000-0000-0000FC5E0000}"/>
    <cellStyle name="Note 2 3 3 4 2 4 3" xfId="24316" xr:uid="{00000000-0005-0000-0000-0000FD5E0000}"/>
    <cellStyle name="Note 2 3 3 4 2 5" xfId="24317" xr:uid="{00000000-0005-0000-0000-0000FE5E0000}"/>
    <cellStyle name="Note 2 3 3 4 2 5 2" xfId="24318" xr:uid="{00000000-0005-0000-0000-0000FF5E0000}"/>
    <cellStyle name="Note 2 3 3 4 2 5 2 2" xfId="24319" xr:uid="{00000000-0005-0000-0000-0000005F0000}"/>
    <cellStyle name="Note 2 3 3 4 2 5 3" xfId="24320" xr:uid="{00000000-0005-0000-0000-0000015F0000}"/>
    <cellStyle name="Note 2 3 3 4 2 6" xfId="24321" xr:uid="{00000000-0005-0000-0000-0000025F0000}"/>
    <cellStyle name="Note 2 3 3 4 2 6 2" xfId="24322" xr:uid="{00000000-0005-0000-0000-0000035F0000}"/>
    <cellStyle name="Note 2 3 3 4 2 6 2 2" xfId="24323" xr:uid="{00000000-0005-0000-0000-0000045F0000}"/>
    <cellStyle name="Note 2 3 3 4 2 6 3" xfId="24324" xr:uid="{00000000-0005-0000-0000-0000055F0000}"/>
    <cellStyle name="Note 2 3 3 4 2 7" xfId="24325" xr:uid="{00000000-0005-0000-0000-0000065F0000}"/>
    <cellStyle name="Note 2 3 3 4 2 7 2" xfId="24326" xr:uid="{00000000-0005-0000-0000-0000075F0000}"/>
    <cellStyle name="Note 2 3 3 4 2 8" xfId="24327" xr:uid="{00000000-0005-0000-0000-0000085F0000}"/>
    <cellStyle name="Note 2 3 3 4 2 8 2" xfId="24328" xr:uid="{00000000-0005-0000-0000-0000095F0000}"/>
    <cellStyle name="Note 2 3 3 4 2 9" xfId="24329" xr:uid="{00000000-0005-0000-0000-00000A5F0000}"/>
    <cellStyle name="Note 2 3 3 4 3" xfId="24330" xr:uid="{00000000-0005-0000-0000-00000B5F0000}"/>
    <cellStyle name="Note 2 3 3 4 4" xfId="24331" xr:uid="{00000000-0005-0000-0000-00000C5F0000}"/>
    <cellStyle name="Note 2 3 3 4 4 2" xfId="24332" xr:uid="{00000000-0005-0000-0000-00000D5F0000}"/>
    <cellStyle name="Note 2 3 3 4 4 2 2" xfId="24333" xr:uid="{00000000-0005-0000-0000-00000E5F0000}"/>
    <cellStyle name="Note 2 3 3 4 4 3" xfId="24334" xr:uid="{00000000-0005-0000-0000-00000F5F0000}"/>
    <cellStyle name="Note 2 3 3 4 5" xfId="24335" xr:uid="{00000000-0005-0000-0000-0000105F0000}"/>
    <cellStyle name="Note 2 3 3 4 5 2" xfId="24336" xr:uid="{00000000-0005-0000-0000-0000115F0000}"/>
    <cellStyle name="Note 2 3 3 4 5 2 2" xfId="24337" xr:uid="{00000000-0005-0000-0000-0000125F0000}"/>
    <cellStyle name="Note 2 3 3 4 5 3" xfId="24338" xr:uid="{00000000-0005-0000-0000-0000135F0000}"/>
    <cellStyle name="Note 2 3 3 5" xfId="24339" xr:uid="{00000000-0005-0000-0000-0000145F0000}"/>
    <cellStyle name="Note 2 3 3 5 2" xfId="24340" xr:uid="{00000000-0005-0000-0000-0000155F0000}"/>
    <cellStyle name="Note 2 3 3 5 3" xfId="24341" xr:uid="{00000000-0005-0000-0000-0000165F0000}"/>
    <cellStyle name="Note 2 3 3 5 3 2" xfId="24342" xr:uid="{00000000-0005-0000-0000-0000175F0000}"/>
    <cellStyle name="Note 2 3 3 5 3 3" xfId="24343" xr:uid="{00000000-0005-0000-0000-0000185F0000}"/>
    <cellStyle name="Note 2 3 3 5 4" xfId="24344" xr:uid="{00000000-0005-0000-0000-0000195F0000}"/>
    <cellStyle name="Note 2 3 3 5 4 2" xfId="24345" xr:uid="{00000000-0005-0000-0000-00001A5F0000}"/>
    <cellStyle name="Note 2 3 3 5 4 2 2" xfId="24346" xr:uid="{00000000-0005-0000-0000-00001B5F0000}"/>
    <cellStyle name="Note 2 3 3 5 4 3" xfId="24347" xr:uid="{00000000-0005-0000-0000-00001C5F0000}"/>
    <cellStyle name="Note 2 3 3 5 5" xfId="24348" xr:uid="{00000000-0005-0000-0000-00001D5F0000}"/>
    <cellStyle name="Note 2 3 3 5 5 2" xfId="24349" xr:uid="{00000000-0005-0000-0000-00001E5F0000}"/>
    <cellStyle name="Note 2 3 3 5 5 2 2" xfId="24350" xr:uid="{00000000-0005-0000-0000-00001F5F0000}"/>
    <cellStyle name="Note 2 3 3 5 5 3" xfId="24351" xr:uid="{00000000-0005-0000-0000-0000205F0000}"/>
    <cellStyle name="Note 2 3 3 5 6" xfId="24352" xr:uid="{00000000-0005-0000-0000-0000215F0000}"/>
    <cellStyle name="Note 2 3 3 5 6 2" xfId="24353" xr:uid="{00000000-0005-0000-0000-0000225F0000}"/>
    <cellStyle name="Note 2 3 3 5 6 2 2" xfId="24354" xr:uid="{00000000-0005-0000-0000-0000235F0000}"/>
    <cellStyle name="Note 2 3 3 5 6 3" xfId="24355" xr:uid="{00000000-0005-0000-0000-0000245F0000}"/>
    <cellStyle name="Note 2 3 3 5 7" xfId="24356" xr:uid="{00000000-0005-0000-0000-0000255F0000}"/>
    <cellStyle name="Note 2 3 3 5 7 2" xfId="24357" xr:uid="{00000000-0005-0000-0000-0000265F0000}"/>
    <cellStyle name="Note 2 3 3 5 8" xfId="24358" xr:uid="{00000000-0005-0000-0000-0000275F0000}"/>
    <cellStyle name="Note 2 3 3 5 8 2" xfId="24359" xr:uid="{00000000-0005-0000-0000-0000285F0000}"/>
    <cellStyle name="Note 2 3 3 5 9" xfId="24360" xr:uid="{00000000-0005-0000-0000-0000295F0000}"/>
    <cellStyle name="Note 2 3 3 6" xfId="24361" xr:uid="{00000000-0005-0000-0000-00002A5F0000}"/>
    <cellStyle name="Note 2 3 3 6 2" xfId="24362" xr:uid="{00000000-0005-0000-0000-00002B5F0000}"/>
    <cellStyle name="Note 2 3 3 6 3" xfId="24363" xr:uid="{00000000-0005-0000-0000-00002C5F0000}"/>
    <cellStyle name="Note 2 3 3 7" xfId="24364" xr:uid="{00000000-0005-0000-0000-00002D5F0000}"/>
    <cellStyle name="Note 2 3 3 8" xfId="24365" xr:uid="{00000000-0005-0000-0000-00002E5F0000}"/>
    <cellStyle name="Note 2 3 3 8 2" xfId="24366" xr:uid="{00000000-0005-0000-0000-00002F5F0000}"/>
    <cellStyle name="Note 2 3 3 8 2 2" xfId="24367" xr:uid="{00000000-0005-0000-0000-0000305F0000}"/>
    <cellStyle name="Note 2 3 3 8 3" xfId="24368" xr:uid="{00000000-0005-0000-0000-0000315F0000}"/>
    <cellStyle name="Note 2 3 3 8 4" xfId="24369" xr:uid="{00000000-0005-0000-0000-0000325F0000}"/>
    <cellStyle name="Note 2 3 3 8 5" xfId="24370" xr:uid="{00000000-0005-0000-0000-0000335F0000}"/>
    <cellStyle name="Note 2 3 3 9" xfId="24371" xr:uid="{00000000-0005-0000-0000-0000345F0000}"/>
    <cellStyle name="Note 2 3 3 9 2" xfId="24372" xr:uid="{00000000-0005-0000-0000-0000355F0000}"/>
    <cellStyle name="Note 2 3 3 9 2 2" xfId="24373" xr:uid="{00000000-0005-0000-0000-0000365F0000}"/>
    <cellStyle name="Note 2 3 3 9 3" xfId="24374" xr:uid="{00000000-0005-0000-0000-0000375F0000}"/>
    <cellStyle name="Note 2 3 4" xfId="24375" xr:uid="{00000000-0005-0000-0000-0000385F0000}"/>
    <cellStyle name="Note 2 3 4 2" xfId="24376" xr:uid="{00000000-0005-0000-0000-0000395F0000}"/>
    <cellStyle name="Note 2 3 4 2 2" xfId="24377" xr:uid="{00000000-0005-0000-0000-00003A5F0000}"/>
    <cellStyle name="Note 2 3 4 2 3" xfId="24378" xr:uid="{00000000-0005-0000-0000-00003B5F0000}"/>
    <cellStyle name="Note 2 3 4 2 3 2" xfId="24379" xr:uid="{00000000-0005-0000-0000-00003C5F0000}"/>
    <cellStyle name="Note 2 3 4 2 3 3" xfId="24380" xr:uid="{00000000-0005-0000-0000-00003D5F0000}"/>
    <cellStyle name="Note 2 3 4 2 4" xfId="24381" xr:uid="{00000000-0005-0000-0000-00003E5F0000}"/>
    <cellStyle name="Note 2 3 4 2 4 2" xfId="24382" xr:uid="{00000000-0005-0000-0000-00003F5F0000}"/>
    <cellStyle name="Note 2 3 4 2 4 2 2" xfId="24383" xr:uid="{00000000-0005-0000-0000-0000405F0000}"/>
    <cellStyle name="Note 2 3 4 2 4 3" xfId="24384" xr:uid="{00000000-0005-0000-0000-0000415F0000}"/>
    <cellStyle name="Note 2 3 4 2 5" xfId="24385" xr:uid="{00000000-0005-0000-0000-0000425F0000}"/>
    <cellStyle name="Note 2 3 4 2 5 2" xfId="24386" xr:uid="{00000000-0005-0000-0000-0000435F0000}"/>
    <cellStyle name="Note 2 3 4 2 5 2 2" xfId="24387" xr:uid="{00000000-0005-0000-0000-0000445F0000}"/>
    <cellStyle name="Note 2 3 4 2 5 3" xfId="24388" xr:uid="{00000000-0005-0000-0000-0000455F0000}"/>
    <cellStyle name="Note 2 3 4 2 6" xfId="24389" xr:uid="{00000000-0005-0000-0000-0000465F0000}"/>
    <cellStyle name="Note 2 3 4 2 6 2" xfId="24390" xr:uid="{00000000-0005-0000-0000-0000475F0000}"/>
    <cellStyle name="Note 2 3 4 2 6 2 2" xfId="24391" xr:uid="{00000000-0005-0000-0000-0000485F0000}"/>
    <cellStyle name="Note 2 3 4 2 6 3" xfId="24392" xr:uid="{00000000-0005-0000-0000-0000495F0000}"/>
    <cellStyle name="Note 2 3 4 2 7" xfId="24393" xr:uid="{00000000-0005-0000-0000-00004A5F0000}"/>
    <cellStyle name="Note 2 3 4 2 7 2" xfId="24394" xr:uid="{00000000-0005-0000-0000-00004B5F0000}"/>
    <cellStyle name="Note 2 3 4 2 8" xfId="24395" xr:uid="{00000000-0005-0000-0000-00004C5F0000}"/>
    <cellStyle name="Note 2 3 4 2 8 2" xfId="24396" xr:uid="{00000000-0005-0000-0000-00004D5F0000}"/>
    <cellStyle name="Note 2 3 4 2 9" xfId="24397" xr:uid="{00000000-0005-0000-0000-00004E5F0000}"/>
    <cellStyle name="Note 2 3 4 3" xfId="24398" xr:uid="{00000000-0005-0000-0000-00004F5F0000}"/>
    <cellStyle name="Note 2 3 4 3 2" xfId="24399" xr:uid="{00000000-0005-0000-0000-0000505F0000}"/>
    <cellStyle name="Note 2 3 4 3 3" xfId="24400" xr:uid="{00000000-0005-0000-0000-0000515F0000}"/>
    <cellStyle name="Note 2 3 4 3 3 2" xfId="24401" xr:uid="{00000000-0005-0000-0000-0000525F0000}"/>
    <cellStyle name="Note 2 3 4 3 3 3" xfId="24402" xr:uid="{00000000-0005-0000-0000-0000535F0000}"/>
    <cellStyle name="Note 2 3 4 3 4" xfId="24403" xr:uid="{00000000-0005-0000-0000-0000545F0000}"/>
    <cellStyle name="Note 2 3 4 3 4 2" xfId="24404" xr:uid="{00000000-0005-0000-0000-0000555F0000}"/>
    <cellStyle name="Note 2 3 4 3 4 2 2" xfId="24405" xr:uid="{00000000-0005-0000-0000-0000565F0000}"/>
    <cellStyle name="Note 2 3 4 3 4 3" xfId="24406" xr:uid="{00000000-0005-0000-0000-0000575F0000}"/>
    <cellStyle name="Note 2 3 4 3 5" xfId="24407" xr:uid="{00000000-0005-0000-0000-0000585F0000}"/>
    <cellStyle name="Note 2 3 4 3 5 2" xfId="24408" xr:uid="{00000000-0005-0000-0000-0000595F0000}"/>
    <cellStyle name="Note 2 3 4 3 5 2 2" xfId="24409" xr:uid="{00000000-0005-0000-0000-00005A5F0000}"/>
    <cellStyle name="Note 2 3 4 3 5 3" xfId="24410" xr:uid="{00000000-0005-0000-0000-00005B5F0000}"/>
    <cellStyle name="Note 2 3 4 3 6" xfId="24411" xr:uid="{00000000-0005-0000-0000-00005C5F0000}"/>
    <cellStyle name="Note 2 3 4 3 6 2" xfId="24412" xr:uid="{00000000-0005-0000-0000-00005D5F0000}"/>
    <cellStyle name="Note 2 3 4 3 6 2 2" xfId="24413" xr:uid="{00000000-0005-0000-0000-00005E5F0000}"/>
    <cellStyle name="Note 2 3 4 3 6 3" xfId="24414" xr:uid="{00000000-0005-0000-0000-00005F5F0000}"/>
    <cellStyle name="Note 2 3 4 3 7" xfId="24415" xr:uid="{00000000-0005-0000-0000-0000605F0000}"/>
    <cellStyle name="Note 2 3 4 3 7 2" xfId="24416" xr:uid="{00000000-0005-0000-0000-0000615F0000}"/>
    <cellStyle name="Note 2 3 4 3 8" xfId="24417" xr:uid="{00000000-0005-0000-0000-0000625F0000}"/>
    <cellStyle name="Note 2 3 4 3 8 2" xfId="24418" xr:uid="{00000000-0005-0000-0000-0000635F0000}"/>
    <cellStyle name="Note 2 3 4 3 9" xfId="24419" xr:uid="{00000000-0005-0000-0000-0000645F0000}"/>
    <cellStyle name="Note 2 3 4 4" xfId="24420" xr:uid="{00000000-0005-0000-0000-0000655F0000}"/>
    <cellStyle name="Note 2 3 4 4 2" xfId="24421" xr:uid="{00000000-0005-0000-0000-0000665F0000}"/>
    <cellStyle name="Note 2 3 4 4 3" xfId="24422" xr:uid="{00000000-0005-0000-0000-0000675F0000}"/>
    <cellStyle name="Note 2 3 4 4 3 2" xfId="24423" xr:uid="{00000000-0005-0000-0000-0000685F0000}"/>
    <cellStyle name="Note 2 3 4 4 3 2 2" xfId="24424" xr:uid="{00000000-0005-0000-0000-0000695F0000}"/>
    <cellStyle name="Note 2 3 4 4 3 3" xfId="24425" xr:uid="{00000000-0005-0000-0000-00006A5F0000}"/>
    <cellStyle name="Note 2 3 4 4 4" xfId="24426" xr:uid="{00000000-0005-0000-0000-00006B5F0000}"/>
    <cellStyle name="Note 2 3 4 4 4 2" xfId="24427" xr:uid="{00000000-0005-0000-0000-00006C5F0000}"/>
    <cellStyle name="Note 2 3 4 4 4 2 2" xfId="24428" xr:uid="{00000000-0005-0000-0000-00006D5F0000}"/>
    <cellStyle name="Note 2 3 4 4 4 3" xfId="24429" xr:uid="{00000000-0005-0000-0000-00006E5F0000}"/>
    <cellStyle name="Note 2 3 4 4 5" xfId="24430" xr:uid="{00000000-0005-0000-0000-00006F5F0000}"/>
    <cellStyle name="Note 2 3 4 4 5 2" xfId="24431" xr:uid="{00000000-0005-0000-0000-0000705F0000}"/>
    <cellStyle name="Note 2 3 4 4 5 2 2" xfId="24432" xr:uid="{00000000-0005-0000-0000-0000715F0000}"/>
    <cellStyle name="Note 2 3 4 4 5 3" xfId="24433" xr:uid="{00000000-0005-0000-0000-0000725F0000}"/>
    <cellStyle name="Note 2 3 4 4 6" xfId="24434" xr:uid="{00000000-0005-0000-0000-0000735F0000}"/>
    <cellStyle name="Note 2 3 4 4 6 2" xfId="24435" xr:uid="{00000000-0005-0000-0000-0000745F0000}"/>
    <cellStyle name="Note 2 3 4 4 7" xfId="24436" xr:uid="{00000000-0005-0000-0000-0000755F0000}"/>
    <cellStyle name="Note 2 3 4 4 7 2" xfId="24437" xr:uid="{00000000-0005-0000-0000-0000765F0000}"/>
    <cellStyle name="Note 2 3 4 4 8" xfId="24438" xr:uid="{00000000-0005-0000-0000-0000775F0000}"/>
    <cellStyle name="Note 2 3 4 4 9" xfId="24439" xr:uid="{00000000-0005-0000-0000-0000785F0000}"/>
    <cellStyle name="Note 2 3 4 5" xfId="24440" xr:uid="{00000000-0005-0000-0000-0000795F0000}"/>
    <cellStyle name="Note 2 3 4 5 2" xfId="24441" xr:uid="{00000000-0005-0000-0000-00007A5F0000}"/>
    <cellStyle name="Note 2 3 4 5 3" xfId="24442" xr:uid="{00000000-0005-0000-0000-00007B5F0000}"/>
    <cellStyle name="Note 2 3 4 6" xfId="24443" xr:uid="{00000000-0005-0000-0000-00007C5F0000}"/>
    <cellStyle name="Note 2 3 4 6 2" xfId="24444" xr:uid="{00000000-0005-0000-0000-00007D5F0000}"/>
    <cellStyle name="Note 2 3 4 6 2 2" xfId="24445" xr:uid="{00000000-0005-0000-0000-00007E5F0000}"/>
    <cellStyle name="Note 2 3 4 6 2 2 2" xfId="24446" xr:uid="{00000000-0005-0000-0000-00007F5F0000}"/>
    <cellStyle name="Note 2 3 4 6 2 3" xfId="24447" xr:uid="{00000000-0005-0000-0000-0000805F0000}"/>
    <cellStyle name="Note 2 3 4 6 3" xfId="24448" xr:uid="{00000000-0005-0000-0000-0000815F0000}"/>
    <cellStyle name="Note 2 3 4 6 3 2" xfId="24449" xr:uid="{00000000-0005-0000-0000-0000825F0000}"/>
    <cellStyle name="Note 2 3 4 6 3 2 2" xfId="24450" xr:uid="{00000000-0005-0000-0000-0000835F0000}"/>
    <cellStyle name="Note 2 3 4 6 3 3" xfId="24451" xr:uid="{00000000-0005-0000-0000-0000845F0000}"/>
    <cellStyle name="Note 2 3 4 6 4" xfId="24452" xr:uid="{00000000-0005-0000-0000-0000855F0000}"/>
    <cellStyle name="Note 2 3 4 6 4 2" xfId="24453" xr:uid="{00000000-0005-0000-0000-0000865F0000}"/>
    <cellStyle name="Note 2 3 4 6 4 2 2" xfId="24454" xr:uid="{00000000-0005-0000-0000-0000875F0000}"/>
    <cellStyle name="Note 2 3 4 6 4 3" xfId="24455" xr:uid="{00000000-0005-0000-0000-0000885F0000}"/>
    <cellStyle name="Note 2 3 4 6 5" xfId="24456" xr:uid="{00000000-0005-0000-0000-0000895F0000}"/>
    <cellStyle name="Note 2 3 4 6 5 2" xfId="24457" xr:uid="{00000000-0005-0000-0000-00008A5F0000}"/>
    <cellStyle name="Note 2 3 4 6 6" xfId="24458" xr:uid="{00000000-0005-0000-0000-00008B5F0000}"/>
    <cellStyle name="Note 2 3 4 6 6 2" xfId="24459" xr:uid="{00000000-0005-0000-0000-00008C5F0000}"/>
    <cellStyle name="Note 2 3 4 6 7" xfId="24460" xr:uid="{00000000-0005-0000-0000-00008D5F0000}"/>
    <cellStyle name="Note 2 3 4 7" xfId="24461" xr:uid="{00000000-0005-0000-0000-00008E5F0000}"/>
    <cellStyle name="Note 2 3 4 7 2" xfId="24462" xr:uid="{00000000-0005-0000-0000-00008F5F0000}"/>
    <cellStyle name="Note 2 3 4 7 2 2" xfId="24463" xr:uid="{00000000-0005-0000-0000-0000905F0000}"/>
    <cellStyle name="Note 2 3 4 7 3" xfId="24464" xr:uid="{00000000-0005-0000-0000-0000915F0000}"/>
    <cellStyle name="Note 2 3 4 8" xfId="24465" xr:uid="{00000000-0005-0000-0000-0000925F0000}"/>
    <cellStyle name="Note 2 3 4 8 2" xfId="24466" xr:uid="{00000000-0005-0000-0000-0000935F0000}"/>
    <cellStyle name="Note 2 3 4 8 2 2" xfId="24467" xr:uid="{00000000-0005-0000-0000-0000945F0000}"/>
    <cellStyle name="Note 2 3 4 8 3" xfId="24468" xr:uid="{00000000-0005-0000-0000-0000955F0000}"/>
    <cellStyle name="Note 2 3 5" xfId="24469" xr:uid="{00000000-0005-0000-0000-0000965F0000}"/>
    <cellStyle name="Note 2 3 5 10" xfId="24470" xr:uid="{00000000-0005-0000-0000-0000975F0000}"/>
    <cellStyle name="Note 2 3 5 2" xfId="24471" xr:uid="{00000000-0005-0000-0000-0000985F0000}"/>
    <cellStyle name="Note 2 3 5 2 2" xfId="24472" xr:uid="{00000000-0005-0000-0000-0000995F0000}"/>
    <cellStyle name="Note 2 3 5 2 3" xfId="24473" xr:uid="{00000000-0005-0000-0000-00009A5F0000}"/>
    <cellStyle name="Note 2 3 5 2 3 2" xfId="24474" xr:uid="{00000000-0005-0000-0000-00009B5F0000}"/>
    <cellStyle name="Note 2 3 5 2 3 3" xfId="24475" xr:uid="{00000000-0005-0000-0000-00009C5F0000}"/>
    <cellStyle name="Note 2 3 5 2 4" xfId="24476" xr:uid="{00000000-0005-0000-0000-00009D5F0000}"/>
    <cellStyle name="Note 2 3 5 2 4 2" xfId="24477" xr:uid="{00000000-0005-0000-0000-00009E5F0000}"/>
    <cellStyle name="Note 2 3 5 2 4 2 2" xfId="24478" xr:uid="{00000000-0005-0000-0000-00009F5F0000}"/>
    <cellStyle name="Note 2 3 5 2 4 3" xfId="24479" xr:uid="{00000000-0005-0000-0000-0000A05F0000}"/>
    <cellStyle name="Note 2 3 5 2 5" xfId="24480" xr:uid="{00000000-0005-0000-0000-0000A15F0000}"/>
    <cellStyle name="Note 2 3 5 2 5 2" xfId="24481" xr:uid="{00000000-0005-0000-0000-0000A25F0000}"/>
    <cellStyle name="Note 2 3 5 2 5 2 2" xfId="24482" xr:uid="{00000000-0005-0000-0000-0000A35F0000}"/>
    <cellStyle name="Note 2 3 5 2 5 3" xfId="24483" xr:uid="{00000000-0005-0000-0000-0000A45F0000}"/>
    <cellStyle name="Note 2 3 5 2 6" xfId="24484" xr:uid="{00000000-0005-0000-0000-0000A55F0000}"/>
    <cellStyle name="Note 2 3 5 2 6 2" xfId="24485" xr:uid="{00000000-0005-0000-0000-0000A65F0000}"/>
    <cellStyle name="Note 2 3 5 2 6 2 2" xfId="24486" xr:uid="{00000000-0005-0000-0000-0000A75F0000}"/>
    <cellStyle name="Note 2 3 5 2 6 3" xfId="24487" xr:uid="{00000000-0005-0000-0000-0000A85F0000}"/>
    <cellStyle name="Note 2 3 5 2 7" xfId="24488" xr:uid="{00000000-0005-0000-0000-0000A95F0000}"/>
    <cellStyle name="Note 2 3 5 2 7 2" xfId="24489" xr:uid="{00000000-0005-0000-0000-0000AA5F0000}"/>
    <cellStyle name="Note 2 3 5 2 8" xfId="24490" xr:uid="{00000000-0005-0000-0000-0000AB5F0000}"/>
    <cellStyle name="Note 2 3 5 2 8 2" xfId="24491" xr:uid="{00000000-0005-0000-0000-0000AC5F0000}"/>
    <cellStyle name="Note 2 3 5 2 9" xfId="24492" xr:uid="{00000000-0005-0000-0000-0000AD5F0000}"/>
    <cellStyle name="Note 2 3 5 3" xfId="24493" xr:uid="{00000000-0005-0000-0000-0000AE5F0000}"/>
    <cellStyle name="Note 2 3 5 4" xfId="24494" xr:uid="{00000000-0005-0000-0000-0000AF5F0000}"/>
    <cellStyle name="Note 2 3 5 4 2" xfId="24495" xr:uid="{00000000-0005-0000-0000-0000B05F0000}"/>
    <cellStyle name="Note 2 3 5 4 3" xfId="24496" xr:uid="{00000000-0005-0000-0000-0000B15F0000}"/>
    <cellStyle name="Note 2 3 5 5" xfId="24497" xr:uid="{00000000-0005-0000-0000-0000B25F0000}"/>
    <cellStyle name="Note 2 3 5 5 2" xfId="24498" xr:uid="{00000000-0005-0000-0000-0000B35F0000}"/>
    <cellStyle name="Note 2 3 5 5 2 2" xfId="24499" xr:uid="{00000000-0005-0000-0000-0000B45F0000}"/>
    <cellStyle name="Note 2 3 5 5 3" xfId="24500" xr:uid="{00000000-0005-0000-0000-0000B55F0000}"/>
    <cellStyle name="Note 2 3 5 6" xfId="24501" xr:uid="{00000000-0005-0000-0000-0000B65F0000}"/>
    <cellStyle name="Note 2 3 5 6 2" xfId="24502" xr:uid="{00000000-0005-0000-0000-0000B75F0000}"/>
    <cellStyle name="Note 2 3 5 6 2 2" xfId="24503" xr:uid="{00000000-0005-0000-0000-0000B85F0000}"/>
    <cellStyle name="Note 2 3 5 6 3" xfId="24504" xr:uid="{00000000-0005-0000-0000-0000B95F0000}"/>
    <cellStyle name="Note 2 3 5 7" xfId="24505" xr:uid="{00000000-0005-0000-0000-0000BA5F0000}"/>
    <cellStyle name="Note 2 3 5 7 2" xfId="24506" xr:uid="{00000000-0005-0000-0000-0000BB5F0000}"/>
    <cellStyle name="Note 2 3 5 7 2 2" xfId="24507" xr:uid="{00000000-0005-0000-0000-0000BC5F0000}"/>
    <cellStyle name="Note 2 3 5 7 3" xfId="24508" xr:uid="{00000000-0005-0000-0000-0000BD5F0000}"/>
    <cellStyle name="Note 2 3 5 8" xfId="24509" xr:uid="{00000000-0005-0000-0000-0000BE5F0000}"/>
    <cellStyle name="Note 2 3 5 8 2" xfId="24510" xr:uid="{00000000-0005-0000-0000-0000BF5F0000}"/>
    <cellStyle name="Note 2 3 5 9" xfId="24511" xr:uid="{00000000-0005-0000-0000-0000C05F0000}"/>
    <cellStyle name="Note 2 3 5 9 2" xfId="24512" xr:uid="{00000000-0005-0000-0000-0000C15F0000}"/>
    <cellStyle name="Note 2 3 6" xfId="24513" xr:uid="{00000000-0005-0000-0000-0000C25F0000}"/>
    <cellStyle name="Note 2 3 6 2" xfId="24514" xr:uid="{00000000-0005-0000-0000-0000C35F0000}"/>
    <cellStyle name="Note 2 3 6 2 10" xfId="24515" xr:uid="{00000000-0005-0000-0000-0000C45F0000}"/>
    <cellStyle name="Note 2 3 6 2 2" xfId="24516" xr:uid="{00000000-0005-0000-0000-0000C55F0000}"/>
    <cellStyle name="Note 2 3 6 2 3" xfId="24517" xr:uid="{00000000-0005-0000-0000-0000C65F0000}"/>
    <cellStyle name="Note 2 3 6 2 4" xfId="24518" xr:uid="{00000000-0005-0000-0000-0000C75F0000}"/>
    <cellStyle name="Note 2 3 6 2 4 2" xfId="24519" xr:uid="{00000000-0005-0000-0000-0000C85F0000}"/>
    <cellStyle name="Note 2 3 6 2 4 2 2" xfId="24520" xr:uid="{00000000-0005-0000-0000-0000C95F0000}"/>
    <cellStyle name="Note 2 3 6 2 4 3" xfId="24521" xr:uid="{00000000-0005-0000-0000-0000CA5F0000}"/>
    <cellStyle name="Note 2 3 6 2 5" xfId="24522" xr:uid="{00000000-0005-0000-0000-0000CB5F0000}"/>
    <cellStyle name="Note 2 3 6 2 5 2" xfId="24523" xr:uid="{00000000-0005-0000-0000-0000CC5F0000}"/>
    <cellStyle name="Note 2 3 6 2 5 2 2" xfId="24524" xr:uid="{00000000-0005-0000-0000-0000CD5F0000}"/>
    <cellStyle name="Note 2 3 6 2 5 3" xfId="24525" xr:uid="{00000000-0005-0000-0000-0000CE5F0000}"/>
    <cellStyle name="Note 2 3 6 2 6" xfId="24526" xr:uid="{00000000-0005-0000-0000-0000CF5F0000}"/>
    <cellStyle name="Note 2 3 6 2 6 2" xfId="24527" xr:uid="{00000000-0005-0000-0000-0000D05F0000}"/>
    <cellStyle name="Note 2 3 6 2 6 2 2" xfId="24528" xr:uid="{00000000-0005-0000-0000-0000D15F0000}"/>
    <cellStyle name="Note 2 3 6 2 6 3" xfId="24529" xr:uid="{00000000-0005-0000-0000-0000D25F0000}"/>
    <cellStyle name="Note 2 3 6 2 7" xfId="24530" xr:uid="{00000000-0005-0000-0000-0000D35F0000}"/>
    <cellStyle name="Note 2 3 6 2 7 2" xfId="24531" xr:uid="{00000000-0005-0000-0000-0000D45F0000}"/>
    <cellStyle name="Note 2 3 6 2 8" xfId="24532" xr:uid="{00000000-0005-0000-0000-0000D55F0000}"/>
    <cellStyle name="Note 2 3 6 2 8 2" xfId="24533" xr:uid="{00000000-0005-0000-0000-0000D65F0000}"/>
    <cellStyle name="Note 2 3 6 2 9" xfId="24534" xr:uid="{00000000-0005-0000-0000-0000D75F0000}"/>
    <cellStyle name="Note 2 3 6 3" xfId="24535" xr:uid="{00000000-0005-0000-0000-0000D85F0000}"/>
    <cellStyle name="Note 2 3 6 4" xfId="24536" xr:uid="{00000000-0005-0000-0000-0000D95F0000}"/>
    <cellStyle name="Note 2 3 6 4 2" xfId="24537" xr:uid="{00000000-0005-0000-0000-0000DA5F0000}"/>
    <cellStyle name="Note 2 3 6 4 2 2" xfId="24538" xr:uid="{00000000-0005-0000-0000-0000DB5F0000}"/>
    <cellStyle name="Note 2 3 6 4 3" xfId="24539" xr:uid="{00000000-0005-0000-0000-0000DC5F0000}"/>
    <cellStyle name="Note 2 3 6 5" xfId="24540" xr:uid="{00000000-0005-0000-0000-0000DD5F0000}"/>
    <cellStyle name="Note 2 3 6 5 2" xfId="24541" xr:uid="{00000000-0005-0000-0000-0000DE5F0000}"/>
    <cellStyle name="Note 2 3 6 5 2 2" xfId="24542" xr:uid="{00000000-0005-0000-0000-0000DF5F0000}"/>
    <cellStyle name="Note 2 3 6 5 3" xfId="24543" xr:uid="{00000000-0005-0000-0000-0000E05F0000}"/>
    <cellStyle name="Note 2 3 7" xfId="24544" xr:uid="{00000000-0005-0000-0000-0000E15F0000}"/>
    <cellStyle name="Note 2 3 7 2" xfId="24545" xr:uid="{00000000-0005-0000-0000-0000E25F0000}"/>
    <cellStyle name="Note 2 3 7 3" xfId="24546" xr:uid="{00000000-0005-0000-0000-0000E35F0000}"/>
    <cellStyle name="Note 2 3 7 3 2" xfId="24547" xr:uid="{00000000-0005-0000-0000-0000E45F0000}"/>
    <cellStyle name="Note 2 3 7 3 3" xfId="24548" xr:uid="{00000000-0005-0000-0000-0000E55F0000}"/>
    <cellStyle name="Note 2 3 7 4" xfId="24549" xr:uid="{00000000-0005-0000-0000-0000E65F0000}"/>
    <cellStyle name="Note 2 3 7 4 2" xfId="24550" xr:uid="{00000000-0005-0000-0000-0000E75F0000}"/>
    <cellStyle name="Note 2 3 7 4 2 2" xfId="24551" xr:uid="{00000000-0005-0000-0000-0000E85F0000}"/>
    <cellStyle name="Note 2 3 7 4 3" xfId="24552" xr:uid="{00000000-0005-0000-0000-0000E95F0000}"/>
    <cellStyle name="Note 2 3 7 5" xfId="24553" xr:uid="{00000000-0005-0000-0000-0000EA5F0000}"/>
    <cellStyle name="Note 2 3 7 5 2" xfId="24554" xr:uid="{00000000-0005-0000-0000-0000EB5F0000}"/>
    <cellStyle name="Note 2 3 7 5 2 2" xfId="24555" xr:uid="{00000000-0005-0000-0000-0000EC5F0000}"/>
    <cellStyle name="Note 2 3 7 5 3" xfId="24556" xr:uid="{00000000-0005-0000-0000-0000ED5F0000}"/>
    <cellStyle name="Note 2 3 7 6" xfId="24557" xr:uid="{00000000-0005-0000-0000-0000EE5F0000}"/>
    <cellStyle name="Note 2 3 7 6 2" xfId="24558" xr:uid="{00000000-0005-0000-0000-0000EF5F0000}"/>
    <cellStyle name="Note 2 3 7 6 2 2" xfId="24559" xr:uid="{00000000-0005-0000-0000-0000F05F0000}"/>
    <cellStyle name="Note 2 3 7 6 3" xfId="24560" xr:uid="{00000000-0005-0000-0000-0000F15F0000}"/>
    <cellStyle name="Note 2 3 7 7" xfId="24561" xr:uid="{00000000-0005-0000-0000-0000F25F0000}"/>
    <cellStyle name="Note 2 3 7 7 2" xfId="24562" xr:uid="{00000000-0005-0000-0000-0000F35F0000}"/>
    <cellStyle name="Note 2 3 7 8" xfId="24563" xr:uid="{00000000-0005-0000-0000-0000F45F0000}"/>
    <cellStyle name="Note 2 3 7 8 2" xfId="24564" xr:uid="{00000000-0005-0000-0000-0000F55F0000}"/>
    <cellStyle name="Note 2 3 7 9" xfId="24565" xr:uid="{00000000-0005-0000-0000-0000F65F0000}"/>
    <cellStyle name="Note 2 3 8" xfId="24566" xr:uid="{00000000-0005-0000-0000-0000F75F0000}"/>
    <cellStyle name="Note 2 3 8 2" xfId="24567" xr:uid="{00000000-0005-0000-0000-0000F85F0000}"/>
    <cellStyle name="Note 2 3 8 3" xfId="24568" xr:uid="{00000000-0005-0000-0000-0000F95F0000}"/>
    <cellStyle name="Note 2 3 9" xfId="24569" xr:uid="{00000000-0005-0000-0000-0000FA5F0000}"/>
    <cellStyle name="Note 2 4" xfId="24570" xr:uid="{00000000-0005-0000-0000-0000FB5F0000}"/>
    <cellStyle name="Note 2 4 10" xfId="24571" xr:uid="{00000000-0005-0000-0000-0000FC5F0000}"/>
    <cellStyle name="Note 2 4 10 2" xfId="24572" xr:uid="{00000000-0005-0000-0000-0000FD5F0000}"/>
    <cellStyle name="Note 2 4 10 2 2" xfId="24573" xr:uid="{00000000-0005-0000-0000-0000FE5F0000}"/>
    <cellStyle name="Note 2 4 10 3" xfId="24574" xr:uid="{00000000-0005-0000-0000-0000FF5F0000}"/>
    <cellStyle name="Note 2 4 11" xfId="24575" xr:uid="{00000000-0005-0000-0000-000000600000}"/>
    <cellStyle name="Note 2 4 11 2" xfId="24576" xr:uid="{00000000-0005-0000-0000-000001600000}"/>
    <cellStyle name="Note 2 4 12" xfId="24577" xr:uid="{00000000-0005-0000-0000-000002600000}"/>
    <cellStyle name="Note 2 4 12 2" xfId="24578" xr:uid="{00000000-0005-0000-0000-000003600000}"/>
    <cellStyle name="Note 2 4 13" xfId="24579" xr:uid="{00000000-0005-0000-0000-000004600000}"/>
    <cellStyle name="Note 2 4 14" xfId="24580" xr:uid="{00000000-0005-0000-0000-000005600000}"/>
    <cellStyle name="Note 2 4 15" xfId="24581" xr:uid="{00000000-0005-0000-0000-000006600000}"/>
    <cellStyle name="Note 2 4 2" xfId="24582" xr:uid="{00000000-0005-0000-0000-000007600000}"/>
    <cellStyle name="Note 2 4 2 2" xfId="24583" xr:uid="{00000000-0005-0000-0000-000008600000}"/>
    <cellStyle name="Note 2 4 2 2 2" xfId="24584" xr:uid="{00000000-0005-0000-0000-000009600000}"/>
    <cellStyle name="Note 2 4 2 2 3" xfId="24585" xr:uid="{00000000-0005-0000-0000-00000A600000}"/>
    <cellStyle name="Note 2 4 2 2 3 2" xfId="24586" xr:uid="{00000000-0005-0000-0000-00000B600000}"/>
    <cellStyle name="Note 2 4 2 2 3 3" xfId="24587" xr:uid="{00000000-0005-0000-0000-00000C600000}"/>
    <cellStyle name="Note 2 4 2 2 4" xfId="24588" xr:uid="{00000000-0005-0000-0000-00000D600000}"/>
    <cellStyle name="Note 2 4 2 2 4 2" xfId="24589" xr:uid="{00000000-0005-0000-0000-00000E600000}"/>
    <cellStyle name="Note 2 4 2 2 4 2 2" xfId="24590" xr:uid="{00000000-0005-0000-0000-00000F600000}"/>
    <cellStyle name="Note 2 4 2 2 4 3" xfId="24591" xr:uid="{00000000-0005-0000-0000-000010600000}"/>
    <cellStyle name="Note 2 4 2 2 5" xfId="24592" xr:uid="{00000000-0005-0000-0000-000011600000}"/>
    <cellStyle name="Note 2 4 2 2 5 2" xfId="24593" xr:uid="{00000000-0005-0000-0000-000012600000}"/>
    <cellStyle name="Note 2 4 2 2 5 2 2" xfId="24594" xr:uid="{00000000-0005-0000-0000-000013600000}"/>
    <cellStyle name="Note 2 4 2 2 5 3" xfId="24595" xr:uid="{00000000-0005-0000-0000-000014600000}"/>
    <cellStyle name="Note 2 4 2 2 6" xfId="24596" xr:uid="{00000000-0005-0000-0000-000015600000}"/>
    <cellStyle name="Note 2 4 2 2 6 2" xfId="24597" xr:uid="{00000000-0005-0000-0000-000016600000}"/>
    <cellStyle name="Note 2 4 2 2 6 2 2" xfId="24598" xr:uid="{00000000-0005-0000-0000-000017600000}"/>
    <cellStyle name="Note 2 4 2 2 6 3" xfId="24599" xr:uid="{00000000-0005-0000-0000-000018600000}"/>
    <cellStyle name="Note 2 4 2 2 7" xfId="24600" xr:uid="{00000000-0005-0000-0000-000019600000}"/>
    <cellStyle name="Note 2 4 2 2 7 2" xfId="24601" xr:uid="{00000000-0005-0000-0000-00001A600000}"/>
    <cellStyle name="Note 2 4 2 2 8" xfId="24602" xr:uid="{00000000-0005-0000-0000-00001B600000}"/>
    <cellStyle name="Note 2 4 2 2 8 2" xfId="24603" xr:uid="{00000000-0005-0000-0000-00001C600000}"/>
    <cellStyle name="Note 2 4 2 2 9" xfId="24604" xr:uid="{00000000-0005-0000-0000-00001D600000}"/>
    <cellStyle name="Note 2 4 2 3" xfId="24605" xr:uid="{00000000-0005-0000-0000-00001E600000}"/>
    <cellStyle name="Note 2 4 2 3 2" xfId="24606" xr:uid="{00000000-0005-0000-0000-00001F600000}"/>
    <cellStyle name="Note 2 4 2 3 3" xfId="24607" xr:uid="{00000000-0005-0000-0000-000020600000}"/>
    <cellStyle name="Note 2 4 2 3 3 2" xfId="24608" xr:uid="{00000000-0005-0000-0000-000021600000}"/>
    <cellStyle name="Note 2 4 2 3 3 3" xfId="24609" xr:uid="{00000000-0005-0000-0000-000022600000}"/>
    <cellStyle name="Note 2 4 2 3 4" xfId="24610" xr:uid="{00000000-0005-0000-0000-000023600000}"/>
    <cellStyle name="Note 2 4 2 3 4 2" xfId="24611" xr:uid="{00000000-0005-0000-0000-000024600000}"/>
    <cellStyle name="Note 2 4 2 3 4 2 2" xfId="24612" xr:uid="{00000000-0005-0000-0000-000025600000}"/>
    <cellStyle name="Note 2 4 2 3 4 3" xfId="24613" xr:uid="{00000000-0005-0000-0000-000026600000}"/>
    <cellStyle name="Note 2 4 2 3 5" xfId="24614" xr:uid="{00000000-0005-0000-0000-000027600000}"/>
    <cellStyle name="Note 2 4 2 3 5 2" xfId="24615" xr:uid="{00000000-0005-0000-0000-000028600000}"/>
    <cellStyle name="Note 2 4 2 3 5 2 2" xfId="24616" xr:uid="{00000000-0005-0000-0000-000029600000}"/>
    <cellStyle name="Note 2 4 2 3 5 3" xfId="24617" xr:uid="{00000000-0005-0000-0000-00002A600000}"/>
    <cellStyle name="Note 2 4 2 3 6" xfId="24618" xr:uid="{00000000-0005-0000-0000-00002B600000}"/>
    <cellStyle name="Note 2 4 2 3 6 2" xfId="24619" xr:uid="{00000000-0005-0000-0000-00002C600000}"/>
    <cellStyle name="Note 2 4 2 3 6 2 2" xfId="24620" xr:uid="{00000000-0005-0000-0000-00002D600000}"/>
    <cellStyle name="Note 2 4 2 3 6 3" xfId="24621" xr:uid="{00000000-0005-0000-0000-00002E600000}"/>
    <cellStyle name="Note 2 4 2 3 7" xfId="24622" xr:uid="{00000000-0005-0000-0000-00002F600000}"/>
    <cellStyle name="Note 2 4 2 3 7 2" xfId="24623" xr:uid="{00000000-0005-0000-0000-000030600000}"/>
    <cellStyle name="Note 2 4 2 3 8" xfId="24624" xr:uid="{00000000-0005-0000-0000-000031600000}"/>
    <cellStyle name="Note 2 4 2 3 8 2" xfId="24625" xr:uid="{00000000-0005-0000-0000-000032600000}"/>
    <cellStyle name="Note 2 4 2 3 9" xfId="24626" xr:uid="{00000000-0005-0000-0000-000033600000}"/>
    <cellStyle name="Note 2 4 2 4" xfId="24627" xr:uid="{00000000-0005-0000-0000-000034600000}"/>
    <cellStyle name="Note 2 4 2 4 2" xfId="24628" xr:uid="{00000000-0005-0000-0000-000035600000}"/>
    <cellStyle name="Note 2 4 2 4 3" xfId="24629" xr:uid="{00000000-0005-0000-0000-000036600000}"/>
    <cellStyle name="Note 2 4 2 4 3 2" xfId="24630" xr:uid="{00000000-0005-0000-0000-000037600000}"/>
    <cellStyle name="Note 2 4 2 4 3 2 2" xfId="24631" xr:uid="{00000000-0005-0000-0000-000038600000}"/>
    <cellStyle name="Note 2 4 2 4 3 3" xfId="24632" xr:uid="{00000000-0005-0000-0000-000039600000}"/>
    <cellStyle name="Note 2 4 2 4 4" xfId="24633" xr:uid="{00000000-0005-0000-0000-00003A600000}"/>
    <cellStyle name="Note 2 4 2 4 4 2" xfId="24634" xr:uid="{00000000-0005-0000-0000-00003B600000}"/>
    <cellStyle name="Note 2 4 2 4 4 2 2" xfId="24635" xr:uid="{00000000-0005-0000-0000-00003C600000}"/>
    <cellStyle name="Note 2 4 2 4 4 3" xfId="24636" xr:uid="{00000000-0005-0000-0000-00003D600000}"/>
    <cellStyle name="Note 2 4 2 4 5" xfId="24637" xr:uid="{00000000-0005-0000-0000-00003E600000}"/>
    <cellStyle name="Note 2 4 2 4 5 2" xfId="24638" xr:uid="{00000000-0005-0000-0000-00003F600000}"/>
    <cellStyle name="Note 2 4 2 4 5 2 2" xfId="24639" xr:uid="{00000000-0005-0000-0000-000040600000}"/>
    <cellStyle name="Note 2 4 2 4 5 3" xfId="24640" xr:uid="{00000000-0005-0000-0000-000041600000}"/>
    <cellStyle name="Note 2 4 2 4 6" xfId="24641" xr:uid="{00000000-0005-0000-0000-000042600000}"/>
    <cellStyle name="Note 2 4 2 4 6 2" xfId="24642" xr:uid="{00000000-0005-0000-0000-000043600000}"/>
    <cellStyle name="Note 2 4 2 4 7" xfId="24643" xr:uid="{00000000-0005-0000-0000-000044600000}"/>
    <cellStyle name="Note 2 4 2 4 7 2" xfId="24644" xr:uid="{00000000-0005-0000-0000-000045600000}"/>
    <cellStyle name="Note 2 4 2 4 8" xfId="24645" xr:uid="{00000000-0005-0000-0000-000046600000}"/>
    <cellStyle name="Note 2 4 2 4 9" xfId="24646" xr:uid="{00000000-0005-0000-0000-000047600000}"/>
    <cellStyle name="Note 2 4 2 5" xfId="24647" xr:uid="{00000000-0005-0000-0000-000048600000}"/>
    <cellStyle name="Note 2 4 2 5 2" xfId="24648" xr:uid="{00000000-0005-0000-0000-000049600000}"/>
    <cellStyle name="Note 2 4 2 5 3" xfId="24649" xr:uid="{00000000-0005-0000-0000-00004A600000}"/>
    <cellStyle name="Note 2 4 2 6" xfId="24650" xr:uid="{00000000-0005-0000-0000-00004B600000}"/>
    <cellStyle name="Note 2 4 2 6 2" xfId="24651" xr:uid="{00000000-0005-0000-0000-00004C600000}"/>
    <cellStyle name="Note 2 4 2 6 2 2" xfId="24652" xr:uid="{00000000-0005-0000-0000-00004D600000}"/>
    <cellStyle name="Note 2 4 2 6 2 2 2" xfId="24653" xr:uid="{00000000-0005-0000-0000-00004E600000}"/>
    <cellStyle name="Note 2 4 2 6 2 3" xfId="24654" xr:uid="{00000000-0005-0000-0000-00004F600000}"/>
    <cellStyle name="Note 2 4 2 6 3" xfId="24655" xr:uid="{00000000-0005-0000-0000-000050600000}"/>
    <cellStyle name="Note 2 4 2 6 3 2" xfId="24656" xr:uid="{00000000-0005-0000-0000-000051600000}"/>
    <cellStyle name="Note 2 4 2 6 3 2 2" xfId="24657" xr:uid="{00000000-0005-0000-0000-000052600000}"/>
    <cellStyle name="Note 2 4 2 6 3 3" xfId="24658" xr:uid="{00000000-0005-0000-0000-000053600000}"/>
    <cellStyle name="Note 2 4 2 6 4" xfId="24659" xr:uid="{00000000-0005-0000-0000-000054600000}"/>
    <cellStyle name="Note 2 4 2 6 4 2" xfId="24660" xr:uid="{00000000-0005-0000-0000-000055600000}"/>
    <cellStyle name="Note 2 4 2 6 4 2 2" xfId="24661" xr:uid="{00000000-0005-0000-0000-000056600000}"/>
    <cellStyle name="Note 2 4 2 6 4 3" xfId="24662" xr:uid="{00000000-0005-0000-0000-000057600000}"/>
    <cellStyle name="Note 2 4 2 6 5" xfId="24663" xr:uid="{00000000-0005-0000-0000-000058600000}"/>
    <cellStyle name="Note 2 4 2 6 5 2" xfId="24664" xr:uid="{00000000-0005-0000-0000-000059600000}"/>
    <cellStyle name="Note 2 4 2 6 6" xfId="24665" xr:uid="{00000000-0005-0000-0000-00005A600000}"/>
    <cellStyle name="Note 2 4 2 6 6 2" xfId="24666" xr:uid="{00000000-0005-0000-0000-00005B600000}"/>
    <cellStyle name="Note 2 4 2 6 7" xfId="24667" xr:uid="{00000000-0005-0000-0000-00005C600000}"/>
    <cellStyle name="Note 2 4 2 7" xfId="24668" xr:uid="{00000000-0005-0000-0000-00005D600000}"/>
    <cellStyle name="Note 2 4 2 7 2" xfId="24669" xr:uid="{00000000-0005-0000-0000-00005E600000}"/>
    <cellStyle name="Note 2 4 2 7 2 2" xfId="24670" xr:uid="{00000000-0005-0000-0000-00005F600000}"/>
    <cellStyle name="Note 2 4 2 7 3" xfId="24671" xr:uid="{00000000-0005-0000-0000-000060600000}"/>
    <cellStyle name="Note 2 4 2 8" xfId="24672" xr:uid="{00000000-0005-0000-0000-000061600000}"/>
    <cellStyle name="Note 2 4 2 8 2" xfId="24673" xr:uid="{00000000-0005-0000-0000-000062600000}"/>
    <cellStyle name="Note 2 4 2 8 2 2" xfId="24674" xr:uid="{00000000-0005-0000-0000-000063600000}"/>
    <cellStyle name="Note 2 4 2 8 3" xfId="24675" xr:uid="{00000000-0005-0000-0000-000064600000}"/>
    <cellStyle name="Note 2 4 3" xfId="24676" xr:uid="{00000000-0005-0000-0000-000065600000}"/>
    <cellStyle name="Note 2 4 3 10" xfId="24677" xr:uid="{00000000-0005-0000-0000-000066600000}"/>
    <cellStyle name="Note 2 4 3 2" xfId="24678" xr:uid="{00000000-0005-0000-0000-000067600000}"/>
    <cellStyle name="Note 2 4 3 2 2" xfId="24679" xr:uid="{00000000-0005-0000-0000-000068600000}"/>
    <cellStyle name="Note 2 4 3 2 3" xfId="24680" xr:uid="{00000000-0005-0000-0000-000069600000}"/>
    <cellStyle name="Note 2 4 3 2 3 2" xfId="24681" xr:uid="{00000000-0005-0000-0000-00006A600000}"/>
    <cellStyle name="Note 2 4 3 2 3 3" xfId="24682" xr:uid="{00000000-0005-0000-0000-00006B600000}"/>
    <cellStyle name="Note 2 4 3 2 4" xfId="24683" xr:uid="{00000000-0005-0000-0000-00006C600000}"/>
    <cellStyle name="Note 2 4 3 2 4 2" xfId="24684" xr:uid="{00000000-0005-0000-0000-00006D600000}"/>
    <cellStyle name="Note 2 4 3 2 4 2 2" xfId="24685" xr:uid="{00000000-0005-0000-0000-00006E600000}"/>
    <cellStyle name="Note 2 4 3 2 4 3" xfId="24686" xr:uid="{00000000-0005-0000-0000-00006F600000}"/>
    <cellStyle name="Note 2 4 3 2 5" xfId="24687" xr:uid="{00000000-0005-0000-0000-000070600000}"/>
    <cellStyle name="Note 2 4 3 2 5 2" xfId="24688" xr:uid="{00000000-0005-0000-0000-000071600000}"/>
    <cellStyle name="Note 2 4 3 2 5 2 2" xfId="24689" xr:uid="{00000000-0005-0000-0000-000072600000}"/>
    <cellStyle name="Note 2 4 3 2 5 3" xfId="24690" xr:uid="{00000000-0005-0000-0000-000073600000}"/>
    <cellStyle name="Note 2 4 3 2 6" xfId="24691" xr:uid="{00000000-0005-0000-0000-000074600000}"/>
    <cellStyle name="Note 2 4 3 2 6 2" xfId="24692" xr:uid="{00000000-0005-0000-0000-000075600000}"/>
    <cellStyle name="Note 2 4 3 2 6 2 2" xfId="24693" xr:uid="{00000000-0005-0000-0000-000076600000}"/>
    <cellStyle name="Note 2 4 3 2 6 3" xfId="24694" xr:uid="{00000000-0005-0000-0000-000077600000}"/>
    <cellStyle name="Note 2 4 3 2 7" xfId="24695" xr:uid="{00000000-0005-0000-0000-000078600000}"/>
    <cellStyle name="Note 2 4 3 2 7 2" xfId="24696" xr:uid="{00000000-0005-0000-0000-000079600000}"/>
    <cellStyle name="Note 2 4 3 2 8" xfId="24697" xr:uid="{00000000-0005-0000-0000-00007A600000}"/>
    <cellStyle name="Note 2 4 3 2 8 2" xfId="24698" xr:uid="{00000000-0005-0000-0000-00007B600000}"/>
    <cellStyle name="Note 2 4 3 2 9" xfId="24699" xr:uid="{00000000-0005-0000-0000-00007C600000}"/>
    <cellStyle name="Note 2 4 3 3" xfId="24700" xr:uid="{00000000-0005-0000-0000-00007D600000}"/>
    <cellStyle name="Note 2 4 3 4" xfId="24701" xr:uid="{00000000-0005-0000-0000-00007E600000}"/>
    <cellStyle name="Note 2 4 3 4 2" xfId="24702" xr:uid="{00000000-0005-0000-0000-00007F600000}"/>
    <cellStyle name="Note 2 4 3 4 3" xfId="24703" xr:uid="{00000000-0005-0000-0000-000080600000}"/>
    <cellStyle name="Note 2 4 3 5" xfId="24704" xr:uid="{00000000-0005-0000-0000-000081600000}"/>
    <cellStyle name="Note 2 4 3 5 2" xfId="24705" xr:uid="{00000000-0005-0000-0000-000082600000}"/>
    <cellStyle name="Note 2 4 3 5 2 2" xfId="24706" xr:uid="{00000000-0005-0000-0000-000083600000}"/>
    <cellStyle name="Note 2 4 3 5 3" xfId="24707" xr:uid="{00000000-0005-0000-0000-000084600000}"/>
    <cellStyle name="Note 2 4 3 6" xfId="24708" xr:uid="{00000000-0005-0000-0000-000085600000}"/>
    <cellStyle name="Note 2 4 3 6 2" xfId="24709" xr:uid="{00000000-0005-0000-0000-000086600000}"/>
    <cellStyle name="Note 2 4 3 6 2 2" xfId="24710" xr:uid="{00000000-0005-0000-0000-000087600000}"/>
    <cellStyle name="Note 2 4 3 6 3" xfId="24711" xr:uid="{00000000-0005-0000-0000-000088600000}"/>
    <cellStyle name="Note 2 4 3 7" xfId="24712" xr:uid="{00000000-0005-0000-0000-000089600000}"/>
    <cellStyle name="Note 2 4 3 7 2" xfId="24713" xr:uid="{00000000-0005-0000-0000-00008A600000}"/>
    <cellStyle name="Note 2 4 3 7 2 2" xfId="24714" xr:uid="{00000000-0005-0000-0000-00008B600000}"/>
    <cellStyle name="Note 2 4 3 7 3" xfId="24715" xr:uid="{00000000-0005-0000-0000-00008C600000}"/>
    <cellStyle name="Note 2 4 3 8" xfId="24716" xr:uid="{00000000-0005-0000-0000-00008D600000}"/>
    <cellStyle name="Note 2 4 3 8 2" xfId="24717" xr:uid="{00000000-0005-0000-0000-00008E600000}"/>
    <cellStyle name="Note 2 4 3 9" xfId="24718" xr:uid="{00000000-0005-0000-0000-00008F600000}"/>
    <cellStyle name="Note 2 4 3 9 2" xfId="24719" xr:uid="{00000000-0005-0000-0000-000090600000}"/>
    <cellStyle name="Note 2 4 4" xfId="24720" xr:uid="{00000000-0005-0000-0000-000091600000}"/>
    <cellStyle name="Note 2 4 4 2" xfId="24721" xr:uid="{00000000-0005-0000-0000-000092600000}"/>
    <cellStyle name="Note 2 4 4 2 10" xfId="24722" xr:uid="{00000000-0005-0000-0000-000093600000}"/>
    <cellStyle name="Note 2 4 4 2 2" xfId="24723" xr:uid="{00000000-0005-0000-0000-000094600000}"/>
    <cellStyle name="Note 2 4 4 2 3" xfId="24724" xr:uid="{00000000-0005-0000-0000-000095600000}"/>
    <cellStyle name="Note 2 4 4 2 4" xfId="24725" xr:uid="{00000000-0005-0000-0000-000096600000}"/>
    <cellStyle name="Note 2 4 4 2 4 2" xfId="24726" xr:uid="{00000000-0005-0000-0000-000097600000}"/>
    <cellStyle name="Note 2 4 4 2 4 2 2" xfId="24727" xr:uid="{00000000-0005-0000-0000-000098600000}"/>
    <cellStyle name="Note 2 4 4 2 4 3" xfId="24728" xr:uid="{00000000-0005-0000-0000-000099600000}"/>
    <cellStyle name="Note 2 4 4 2 5" xfId="24729" xr:uid="{00000000-0005-0000-0000-00009A600000}"/>
    <cellStyle name="Note 2 4 4 2 5 2" xfId="24730" xr:uid="{00000000-0005-0000-0000-00009B600000}"/>
    <cellStyle name="Note 2 4 4 2 5 2 2" xfId="24731" xr:uid="{00000000-0005-0000-0000-00009C600000}"/>
    <cellStyle name="Note 2 4 4 2 5 3" xfId="24732" xr:uid="{00000000-0005-0000-0000-00009D600000}"/>
    <cellStyle name="Note 2 4 4 2 6" xfId="24733" xr:uid="{00000000-0005-0000-0000-00009E600000}"/>
    <cellStyle name="Note 2 4 4 2 6 2" xfId="24734" xr:uid="{00000000-0005-0000-0000-00009F600000}"/>
    <cellStyle name="Note 2 4 4 2 6 2 2" xfId="24735" xr:uid="{00000000-0005-0000-0000-0000A0600000}"/>
    <cellStyle name="Note 2 4 4 2 6 3" xfId="24736" xr:uid="{00000000-0005-0000-0000-0000A1600000}"/>
    <cellStyle name="Note 2 4 4 2 7" xfId="24737" xr:uid="{00000000-0005-0000-0000-0000A2600000}"/>
    <cellStyle name="Note 2 4 4 2 7 2" xfId="24738" xr:uid="{00000000-0005-0000-0000-0000A3600000}"/>
    <cellStyle name="Note 2 4 4 2 8" xfId="24739" xr:uid="{00000000-0005-0000-0000-0000A4600000}"/>
    <cellStyle name="Note 2 4 4 2 8 2" xfId="24740" xr:uid="{00000000-0005-0000-0000-0000A5600000}"/>
    <cellStyle name="Note 2 4 4 2 9" xfId="24741" xr:uid="{00000000-0005-0000-0000-0000A6600000}"/>
    <cellStyle name="Note 2 4 4 3" xfId="24742" xr:uid="{00000000-0005-0000-0000-0000A7600000}"/>
    <cellStyle name="Note 2 4 4 4" xfId="24743" xr:uid="{00000000-0005-0000-0000-0000A8600000}"/>
    <cellStyle name="Note 2 4 4 4 2" xfId="24744" xr:uid="{00000000-0005-0000-0000-0000A9600000}"/>
    <cellStyle name="Note 2 4 4 4 2 2" xfId="24745" xr:uid="{00000000-0005-0000-0000-0000AA600000}"/>
    <cellStyle name="Note 2 4 4 4 3" xfId="24746" xr:uid="{00000000-0005-0000-0000-0000AB600000}"/>
    <cellStyle name="Note 2 4 4 5" xfId="24747" xr:uid="{00000000-0005-0000-0000-0000AC600000}"/>
    <cellStyle name="Note 2 4 4 5 2" xfId="24748" xr:uid="{00000000-0005-0000-0000-0000AD600000}"/>
    <cellStyle name="Note 2 4 4 5 2 2" xfId="24749" xr:uid="{00000000-0005-0000-0000-0000AE600000}"/>
    <cellStyle name="Note 2 4 4 5 3" xfId="24750" xr:uid="{00000000-0005-0000-0000-0000AF600000}"/>
    <cellStyle name="Note 2 4 5" xfId="24751" xr:uid="{00000000-0005-0000-0000-0000B0600000}"/>
    <cellStyle name="Note 2 4 5 2" xfId="24752" xr:uid="{00000000-0005-0000-0000-0000B1600000}"/>
    <cellStyle name="Note 2 4 5 3" xfId="24753" xr:uid="{00000000-0005-0000-0000-0000B2600000}"/>
    <cellStyle name="Note 2 4 5 3 2" xfId="24754" xr:uid="{00000000-0005-0000-0000-0000B3600000}"/>
    <cellStyle name="Note 2 4 5 3 3" xfId="24755" xr:uid="{00000000-0005-0000-0000-0000B4600000}"/>
    <cellStyle name="Note 2 4 5 4" xfId="24756" xr:uid="{00000000-0005-0000-0000-0000B5600000}"/>
    <cellStyle name="Note 2 4 5 4 2" xfId="24757" xr:uid="{00000000-0005-0000-0000-0000B6600000}"/>
    <cellStyle name="Note 2 4 5 4 2 2" xfId="24758" xr:uid="{00000000-0005-0000-0000-0000B7600000}"/>
    <cellStyle name="Note 2 4 5 4 3" xfId="24759" xr:uid="{00000000-0005-0000-0000-0000B8600000}"/>
    <cellStyle name="Note 2 4 5 5" xfId="24760" xr:uid="{00000000-0005-0000-0000-0000B9600000}"/>
    <cellStyle name="Note 2 4 5 5 2" xfId="24761" xr:uid="{00000000-0005-0000-0000-0000BA600000}"/>
    <cellStyle name="Note 2 4 5 5 2 2" xfId="24762" xr:uid="{00000000-0005-0000-0000-0000BB600000}"/>
    <cellStyle name="Note 2 4 5 5 3" xfId="24763" xr:uid="{00000000-0005-0000-0000-0000BC600000}"/>
    <cellStyle name="Note 2 4 5 6" xfId="24764" xr:uid="{00000000-0005-0000-0000-0000BD600000}"/>
    <cellStyle name="Note 2 4 5 6 2" xfId="24765" xr:uid="{00000000-0005-0000-0000-0000BE600000}"/>
    <cellStyle name="Note 2 4 5 6 2 2" xfId="24766" xr:uid="{00000000-0005-0000-0000-0000BF600000}"/>
    <cellStyle name="Note 2 4 5 6 3" xfId="24767" xr:uid="{00000000-0005-0000-0000-0000C0600000}"/>
    <cellStyle name="Note 2 4 5 7" xfId="24768" xr:uid="{00000000-0005-0000-0000-0000C1600000}"/>
    <cellStyle name="Note 2 4 5 7 2" xfId="24769" xr:uid="{00000000-0005-0000-0000-0000C2600000}"/>
    <cellStyle name="Note 2 4 5 8" xfId="24770" xr:uid="{00000000-0005-0000-0000-0000C3600000}"/>
    <cellStyle name="Note 2 4 5 8 2" xfId="24771" xr:uid="{00000000-0005-0000-0000-0000C4600000}"/>
    <cellStyle name="Note 2 4 5 9" xfId="24772" xr:uid="{00000000-0005-0000-0000-0000C5600000}"/>
    <cellStyle name="Note 2 4 6" xfId="24773" xr:uid="{00000000-0005-0000-0000-0000C6600000}"/>
    <cellStyle name="Note 2 4 6 2" xfId="24774" xr:uid="{00000000-0005-0000-0000-0000C7600000}"/>
    <cellStyle name="Note 2 4 6 3" xfId="24775" xr:uid="{00000000-0005-0000-0000-0000C8600000}"/>
    <cellStyle name="Note 2 4 7" xfId="24776" xr:uid="{00000000-0005-0000-0000-0000C9600000}"/>
    <cellStyle name="Note 2 4 8" xfId="24777" xr:uid="{00000000-0005-0000-0000-0000CA600000}"/>
    <cellStyle name="Note 2 4 8 2" xfId="24778" xr:uid="{00000000-0005-0000-0000-0000CB600000}"/>
    <cellStyle name="Note 2 4 8 2 2" xfId="24779" xr:uid="{00000000-0005-0000-0000-0000CC600000}"/>
    <cellStyle name="Note 2 4 8 3" xfId="24780" xr:uid="{00000000-0005-0000-0000-0000CD600000}"/>
    <cellStyle name="Note 2 4 8 4" xfId="24781" xr:uid="{00000000-0005-0000-0000-0000CE600000}"/>
    <cellStyle name="Note 2 4 8 5" xfId="24782" xr:uid="{00000000-0005-0000-0000-0000CF600000}"/>
    <cellStyle name="Note 2 4 9" xfId="24783" xr:uid="{00000000-0005-0000-0000-0000D0600000}"/>
    <cellStyle name="Note 2 4 9 2" xfId="24784" xr:uid="{00000000-0005-0000-0000-0000D1600000}"/>
    <cellStyle name="Note 2 4 9 2 2" xfId="24785" xr:uid="{00000000-0005-0000-0000-0000D2600000}"/>
    <cellStyle name="Note 2 4 9 3" xfId="24786" xr:uid="{00000000-0005-0000-0000-0000D3600000}"/>
    <cellStyle name="Note 2 5" xfId="24787" xr:uid="{00000000-0005-0000-0000-0000D4600000}"/>
    <cellStyle name="Note 2 5 10" xfId="24788" xr:uid="{00000000-0005-0000-0000-0000D5600000}"/>
    <cellStyle name="Note 2 5 10 2" xfId="24789" xr:uid="{00000000-0005-0000-0000-0000D6600000}"/>
    <cellStyle name="Note 2 5 10 2 2" xfId="24790" xr:uid="{00000000-0005-0000-0000-0000D7600000}"/>
    <cellStyle name="Note 2 5 10 3" xfId="24791" xr:uid="{00000000-0005-0000-0000-0000D8600000}"/>
    <cellStyle name="Note 2 5 11" xfId="24792" xr:uid="{00000000-0005-0000-0000-0000D9600000}"/>
    <cellStyle name="Note 2 5 11 2" xfId="24793" xr:uid="{00000000-0005-0000-0000-0000DA600000}"/>
    <cellStyle name="Note 2 5 12" xfId="24794" xr:uid="{00000000-0005-0000-0000-0000DB600000}"/>
    <cellStyle name="Note 2 5 12 2" xfId="24795" xr:uid="{00000000-0005-0000-0000-0000DC600000}"/>
    <cellStyle name="Note 2 5 13" xfId="24796" xr:uid="{00000000-0005-0000-0000-0000DD600000}"/>
    <cellStyle name="Note 2 5 14" xfId="24797" xr:uid="{00000000-0005-0000-0000-0000DE600000}"/>
    <cellStyle name="Note 2 5 15" xfId="24798" xr:uid="{00000000-0005-0000-0000-0000DF600000}"/>
    <cellStyle name="Note 2 5 2" xfId="24799" xr:uid="{00000000-0005-0000-0000-0000E0600000}"/>
    <cellStyle name="Note 2 5 2 2" xfId="24800" xr:uid="{00000000-0005-0000-0000-0000E1600000}"/>
    <cellStyle name="Note 2 5 2 2 2" xfId="24801" xr:uid="{00000000-0005-0000-0000-0000E2600000}"/>
    <cellStyle name="Note 2 5 2 2 3" xfId="24802" xr:uid="{00000000-0005-0000-0000-0000E3600000}"/>
    <cellStyle name="Note 2 5 2 2 3 2" xfId="24803" xr:uid="{00000000-0005-0000-0000-0000E4600000}"/>
    <cellStyle name="Note 2 5 2 2 3 3" xfId="24804" xr:uid="{00000000-0005-0000-0000-0000E5600000}"/>
    <cellStyle name="Note 2 5 2 2 4" xfId="24805" xr:uid="{00000000-0005-0000-0000-0000E6600000}"/>
    <cellStyle name="Note 2 5 2 2 4 2" xfId="24806" xr:uid="{00000000-0005-0000-0000-0000E7600000}"/>
    <cellStyle name="Note 2 5 2 2 4 2 2" xfId="24807" xr:uid="{00000000-0005-0000-0000-0000E8600000}"/>
    <cellStyle name="Note 2 5 2 2 4 3" xfId="24808" xr:uid="{00000000-0005-0000-0000-0000E9600000}"/>
    <cellStyle name="Note 2 5 2 2 5" xfId="24809" xr:uid="{00000000-0005-0000-0000-0000EA600000}"/>
    <cellStyle name="Note 2 5 2 2 5 2" xfId="24810" xr:uid="{00000000-0005-0000-0000-0000EB600000}"/>
    <cellStyle name="Note 2 5 2 2 5 2 2" xfId="24811" xr:uid="{00000000-0005-0000-0000-0000EC600000}"/>
    <cellStyle name="Note 2 5 2 2 5 3" xfId="24812" xr:uid="{00000000-0005-0000-0000-0000ED600000}"/>
    <cellStyle name="Note 2 5 2 2 6" xfId="24813" xr:uid="{00000000-0005-0000-0000-0000EE600000}"/>
    <cellStyle name="Note 2 5 2 2 6 2" xfId="24814" xr:uid="{00000000-0005-0000-0000-0000EF600000}"/>
    <cellStyle name="Note 2 5 2 2 6 2 2" xfId="24815" xr:uid="{00000000-0005-0000-0000-0000F0600000}"/>
    <cellStyle name="Note 2 5 2 2 6 3" xfId="24816" xr:uid="{00000000-0005-0000-0000-0000F1600000}"/>
    <cellStyle name="Note 2 5 2 2 7" xfId="24817" xr:uid="{00000000-0005-0000-0000-0000F2600000}"/>
    <cellStyle name="Note 2 5 2 2 7 2" xfId="24818" xr:uid="{00000000-0005-0000-0000-0000F3600000}"/>
    <cellStyle name="Note 2 5 2 2 8" xfId="24819" xr:uid="{00000000-0005-0000-0000-0000F4600000}"/>
    <cellStyle name="Note 2 5 2 2 8 2" xfId="24820" xr:uid="{00000000-0005-0000-0000-0000F5600000}"/>
    <cellStyle name="Note 2 5 2 2 9" xfId="24821" xr:uid="{00000000-0005-0000-0000-0000F6600000}"/>
    <cellStyle name="Note 2 5 2 3" xfId="24822" xr:uid="{00000000-0005-0000-0000-0000F7600000}"/>
    <cellStyle name="Note 2 5 2 3 2" xfId="24823" xr:uid="{00000000-0005-0000-0000-0000F8600000}"/>
    <cellStyle name="Note 2 5 2 3 3" xfId="24824" xr:uid="{00000000-0005-0000-0000-0000F9600000}"/>
    <cellStyle name="Note 2 5 2 3 3 2" xfId="24825" xr:uid="{00000000-0005-0000-0000-0000FA600000}"/>
    <cellStyle name="Note 2 5 2 3 3 3" xfId="24826" xr:uid="{00000000-0005-0000-0000-0000FB600000}"/>
    <cellStyle name="Note 2 5 2 3 4" xfId="24827" xr:uid="{00000000-0005-0000-0000-0000FC600000}"/>
    <cellStyle name="Note 2 5 2 3 4 2" xfId="24828" xr:uid="{00000000-0005-0000-0000-0000FD600000}"/>
    <cellStyle name="Note 2 5 2 3 4 2 2" xfId="24829" xr:uid="{00000000-0005-0000-0000-0000FE600000}"/>
    <cellStyle name="Note 2 5 2 3 4 3" xfId="24830" xr:uid="{00000000-0005-0000-0000-0000FF600000}"/>
    <cellStyle name="Note 2 5 2 3 5" xfId="24831" xr:uid="{00000000-0005-0000-0000-000000610000}"/>
    <cellStyle name="Note 2 5 2 3 5 2" xfId="24832" xr:uid="{00000000-0005-0000-0000-000001610000}"/>
    <cellStyle name="Note 2 5 2 3 5 2 2" xfId="24833" xr:uid="{00000000-0005-0000-0000-000002610000}"/>
    <cellStyle name="Note 2 5 2 3 5 3" xfId="24834" xr:uid="{00000000-0005-0000-0000-000003610000}"/>
    <cellStyle name="Note 2 5 2 3 6" xfId="24835" xr:uid="{00000000-0005-0000-0000-000004610000}"/>
    <cellStyle name="Note 2 5 2 3 6 2" xfId="24836" xr:uid="{00000000-0005-0000-0000-000005610000}"/>
    <cellStyle name="Note 2 5 2 3 6 2 2" xfId="24837" xr:uid="{00000000-0005-0000-0000-000006610000}"/>
    <cellStyle name="Note 2 5 2 3 6 3" xfId="24838" xr:uid="{00000000-0005-0000-0000-000007610000}"/>
    <cellStyle name="Note 2 5 2 3 7" xfId="24839" xr:uid="{00000000-0005-0000-0000-000008610000}"/>
    <cellStyle name="Note 2 5 2 3 7 2" xfId="24840" xr:uid="{00000000-0005-0000-0000-000009610000}"/>
    <cellStyle name="Note 2 5 2 3 8" xfId="24841" xr:uid="{00000000-0005-0000-0000-00000A610000}"/>
    <cellStyle name="Note 2 5 2 3 8 2" xfId="24842" xr:uid="{00000000-0005-0000-0000-00000B610000}"/>
    <cellStyle name="Note 2 5 2 3 9" xfId="24843" xr:uid="{00000000-0005-0000-0000-00000C610000}"/>
    <cellStyle name="Note 2 5 2 4" xfId="24844" xr:uid="{00000000-0005-0000-0000-00000D610000}"/>
    <cellStyle name="Note 2 5 2 4 2" xfId="24845" xr:uid="{00000000-0005-0000-0000-00000E610000}"/>
    <cellStyle name="Note 2 5 2 4 3" xfId="24846" xr:uid="{00000000-0005-0000-0000-00000F610000}"/>
    <cellStyle name="Note 2 5 2 4 3 2" xfId="24847" xr:uid="{00000000-0005-0000-0000-000010610000}"/>
    <cellStyle name="Note 2 5 2 4 3 2 2" xfId="24848" xr:uid="{00000000-0005-0000-0000-000011610000}"/>
    <cellStyle name="Note 2 5 2 4 3 3" xfId="24849" xr:uid="{00000000-0005-0000-0000-000012610000}"/>
    <cellStyle name="Note 2 5 2 4 4" xfId="24850" xr:uid="{00000000-0005-0000-0000-000013610000}"/>
    <cellStyle name="Note 2 5 2 4 4 2" xfId="24851" xr:uid="{00000000-0005-0000-0000-000014610000}"/>
    <cellStyle name="Note 2 5 2 4 4 2 2" xfId="24852" xr:uid="{00000000-0005-0000-0000-000015610000}"/>
    <cellStyle name="Note 2 5 2 4 4 3" xfId="24853" xr:uid="{00000000-0005-0000-0000-000016610000}"/>
    <cellStyle name="Note 2 5 2 4 5" xfId="24854" xr:uid="{00000000-0005-0000-0000-000017610000}"/>
    <cellStyle name="Note 2 5 2 4 5 2" xfId="24855" xr:uid="{00000000-0005-0000-0000-000018610000}"/>
    <cellStyle name="Note 2 5 2 4 5 2 2" xfId="24856" xr:uid="{00000000-0005-0000-0000-000019610000}"/>
    <cellStyle name="Note 2 5 2 4 5 3" xfId="24857" xr:uid="{00000000-0005-0000-0000-00001A610000}"/>
    <cellStyle name="Note 2 5 2 4 6" xfId="24858" xr:uid="{00000000-0005-0000-0000-00001B610000}"/>
    <cellStyle name="Note 2 5 2 4 6 2" xfId="24859" xr:uid="{00000000-0005-0000-0000-00001C610000}"/>
    <cellStyle name="Note 2 5 2 4 7" xfId="24860" xr:uid="{00000000-0005-0000-0000-00001D610000}"/>
    <cellStyle name="Note 2 5 2 4 7 2" xfId="24861" xr:uid="{00000000-0005-0000-0000-00001E610000}"/>
    <cellStyle name="Note 2 5 2 4 8" xfId="24862" xr:uid="{00000000-0005-0000-0000-00001F610000}"/>
    <cellStyle name="Note 2 5 2 4 9" xfId="24863" xr:uid="{00000000-0005-0000-0000-000020610000}"/>
    <cellStyle name="Note 2 5 2 5" xfId="24864" xr:uid="{00000000-0005-0000-0000-000021610000}"/>
    <cellStyle name="Note 2 5 2 5 2" xfId="24865" xr:uid="{00000000-0005-0000-0000-000022610000}"/>
    <cellStyle name="Note 2 5 2 5 3" xfId="24866" xr:uid="{00000000-0005-0000-0000-000023610000}"/>
    <cellStyle name="Note 2 5 2 6" xfId="24867" xr:uid="{00000000-0005-0000-0000-000024610000}"/>
    <cellStyle name="Note 2 5 2 6 2" xfId="24868" xr:uid="{00000000-0005-0000-0000-000025610000}"/>
    <cellStyle name="Note 2 5 2 6 2 2" xfId="24869" xr:uid="{00000000-0005-0000-0000-000026610000}"/>
    <cellStyle name="Note 2 5 2 6 2 2 2" xfId="24870" xr:uid="{00000000-0005-0000-0000-000027610000}"/>
    <cellStyle name="Note 2 5 2 6 2 3" xfId="24871" xr:uid="{00000000-0005-0000-0000-000028610000}"/>
    <cellStyle name="Note 2 5 2 6 3" xfId="24872" xr:uid="{00000000-0005-0000-0000-000029610000}"/>
    <cellStyle name="Note 2 5 2 6 3 2" xfId="24873" xr:uid="{00000000-0005-0000-0000-00002A610000}"/>
    <cellStyle name="Note 2 5 2 6 3 2 2" xfId="24874" xr:uid="{00000000-0005-0000-0000-00002B610000}"/>
    <cellStyle name="Note 2 5 2 6 3 3" xfId="24875" xr:uid="{00000000-0005-0000-0000-00002C610000}"/>
    <cellStyle name="Note 2 5 2 6 4" xfId="24876" xr:uid="{00000000-0005-0000-0000-00002D610000}"/>
    <cellStyle name="Note 2 5 2 6 4 2" xfId="24877" xr:uid="{00000000-0005-0000-0000-00002E610000}"/>
    <cellStyle name="Note 2 5 2 6 4 2 2" xfId="24878" xr:uid="{00000000-0005-0000-0000-00002F610000}"/>
    <cellStyle name="Note 2 5 2 6 4 3" xfId="24879" xr:uid="{00000000-0005-0000-0000-000030610000}"/>
    <cellStyle name="Note 2 5 2 6 5" xfId="24880" xr:uid="{00000000-0005-0000-0000-000031610000}"/>
    <cellStyle name="Note 2 5 2 6 5 2" xfId="24881" xr:uid="{00000000-0005-0000-0000-000032610000}"/>
    <cellStyle name="Note 2 5 2 6 6" xfId="24882" xr:uid="{00000000-0005-0000-0000-000033610000}"/>
    <cellStyle name="Note 2 5 2 6 6 2" xfId="24883" xr:uid="{00000000-0005-0000-0000-000034610000}"/>
    <cellStyle name="Note 2 5 2 6 7" xfId="24884" xr:uid="{00000000-0005-0000-0000-000035610000}"/>
    <cellStyle name="Note 2 5 2 7" xfId="24885" xr:uid="{00000000-0005-0000-0000-000036610000}"/>
    <cellStyle name="Note 2 5 2 7 2" xfId="24886" xr:uid="{00000000-0005-0000-0000-000037610000}"/>
    <cellStyle name="Note 2 5 2 7 2 2" xfId="24887" xr:uid="{00000000-0005-0000-0000-000038610000}"/>
    <cellStyle name="Note 2 5 2 7 3" xfId="24888" xr:uid="{00000000-0005-0000-0000-000039610000}"/>
    <cellStyle name="Note 2 5 2 8" xfId="24889" xr:uid="{00000000-0005-0000-0000-00003A610000}"/>
    <cellStyle name="Note 2 5 2 8 2" xfId="24890" xr:uid="{00000000-0005-0000-0000-00003B610000}"/>
    <cellStyle name="Note 2 5 2 8 2 2" xfId="24891" xr:uid="{00000000-0005-0000-0000-00003C610000}"/>
    <cellStyle name="Note 2 5 2 8 3" xfId="24892" xr:uid="{00000000-0005-0000-0000-00003D610000}"/>
    <cellStyle name="Note 2 5 3" xfId="24893" xr:uid="{00000000-0005-0000-0000-00003E610000}"/>
    <cellStyle name="Note 2 5 3 10" xfId="24894" xr:uid="{00000000-0005-0000-0000-00003F610000}"/>
    <cellStyle name="Note 2 5 3 2" xfId="24895" xr:uid="{00000000-0005-0000-0000-000040610000}"/>
    <cellStyle name="Note 2 5 3 2 2" xfId="24896" xr:uid="{00000000-0005-0000-0000-000041610000}"/>
    <cellStyle name="Note 2 5 3 2 3" xfId="24897" xr:uid="{00000000-0005-0000-0000-000042610000}"/>
    <cellStyle name="Note 2 5 3 2 3 2" xfId="24898" xr:uid="{00000000-0005-0000-0000-000043610000}"/>
    <cellStyle name="Note 2 5 3 2 3 3" xfId="24899" xr:uid="{00000000-0005-0000-0000-000044610000}"/>
    <cellStyle name="Note 2 5 3 2 4" xfId="24900" xr:uid="{00000000-0005-0000-0000-000045610000}"/>
    <cellStyle name="Note 2 5 3 2 4 2" xfId="24901" xr:uid="{00000000-0005-0000-0000-000046610000}"/>
    <cellStyle name="Note 2 5 3 2 4 2 2" xfId="24902" xr:uid="{00000000-0005-0000-0000-000047610000}"/>
    <cellStyle name="Note 2 5 3 2 4 3" xfId="24903" xr:uid="{00000000-0005-0000-0000-000048610000}"/>
    <cellStyle name="Note 2 5 3 2 5" xfId="24904" xr:uid="{00000000-0005-0000-0000-000049610000}"/>
    <cellStyle name="Note 2 5 3 2 5 2" xfId="24905" xr:uid="{00000000-0005-0000-0000-00004A610000}"/>
    <cellStyle name="Note 2 5 3 2 5 2 2" xfId="24906" xr:uid="{00000000-0005-0000-0000-00004B610000}"/>
    <cellStyle name="Note 2 5 3 2 5 3" xfId="24907" xr:uid="{00000000-0005-0000-0000-00004C610000}"/>
    <cellStyle name="Note 2 5 3 2 6" xfId="24908" xr:uid="{00000000-0005-0000-0000-00004D610000}"/>
    <cellStyle name="Note 2 5 3 2 6 2" xfId="24909" xr:uid="{00000000-0005-0000-0000-00004E610000}"/>
    <cellStyle name="Note 2 5 3 2 6 2 2" xfId="24910" xr:uid="{00000000-0005-0000-0000-00004F610000}"/>
    <cellStyle name="Note 2 5 3 2 6 3" xfId="24911" xr:uid="{00000000-0005-0000-0000-000050610000}"/>
    <cellStyle name="Note 2 5 3 2 7" xfId="24912" xr:uid="{00000000-0005-0000-0000-000051610000}"/>
    <cellStyle name="Note 2 5 3 2 7 2" xfId="24913" xr:uid="{00000000-0005-0000-0000-000052610000}"/>
    <cellStyle name="Note 2 5 3 2 8" xfId="24914" xr:uid="{00000000-0005-0000-0000-000053610000}"/>
    <cellStyle name="Note 2 5 3 2 8 2" xfId="24915" xr:uid="{00000000-0005-0000-0000-000054610000}"/>
    <cellStyle name="Note 2 5 3 2 9" xfId="24916" xr:uid="{00000000-0005-0000-0000-000055610000}"/>
    <cellStyle name="Note 2 5 3 3" xfId="24917" xr:uid="{00000000-0005-0000-0000-000056610000}"/>
    <cellStyle name="Note 2 5 3 4" xfId="24918" xr:uid="{00000000-0005-0000-0000-000057610000}"/>
    <cellStyle name="Note 2 5 3 4 2" xfId="24919" xr:uid="{00000000-0005-0000-0000-000058610000}"/>
    <cellStyle name="Note 2 5 3 4 3" xfId="24920" xr:uid="{00000000-0005-0000-0000-000059610000}"/>
    <cellStyle name="Note 2 5 3 5" xfId="24921" xr:uid="{00000000-0005-0000-0000-00005A610000}"/>
    <cellStyle name="Note 2 5 3 5 2" xfId="24922" xr:uid="{00000000-0005-0000-0000-00005B610000}"/>
    <cellStyle name="Note 2 5 3 5 2 2" xfId="24923" xr:uid="{00000000-0005-0000-0000-00005C610000}"/>
    <cellStyle name="Note 2 5 3 5 3" xfId="24924" xr:uid="{00000000-0005-0000-0000-00005D610000}"/>
    <cellStyle name="Note 2 5 3 6" xfId="24925" xr:uid="{00000000-0005-0000-0000-00005E610000}"/>
    <cellStyle name="Note 2 5 3 6 2" xfId="24926" xr:uid="{00000000-0005-0000-0000-00005F610000}"/>
    <cellStyle name="Note 2 5 3 6 2 2" xfId="24927" xr:uid="{00000000-0005-0000-0000-000060610000}"/>
    <cellStyle name="Note 2 5 3 6 3" xfId="24928" xr:uid="{00000000-0005-0000-0000-000061610000}"/>
    <cellStyle name="Note 2 5 3 7" xfId="24929" xr:uid="{00000000-0005-0000-0000-000062610000}"/>
    <cellStyle name="Note 2 5 3 7 2" xfId="24930" xr:uid="{00000000-0005-0000-0000-000063610000}"/>
    <cellStyle name="Note 2 5 3 7 2 2" xfId="24931" xr:uid="{00000000-0005-0000-0000-000064610000}"/>
    <cellStyle name="Note 2 5 3 7 3" xfId="24932" xr:uid="{00000000-0005-0000-0000-000065610000}"/>
    <cellStyle name="Note 2 5 3 8" xfId="24933" xr:uid="{00000000-0005-0000-0000-000066610000}"/>
    <cellStyle name="Note 2 5 3 8 2" xfId="24934" xr:uid="{00000000-0005-0000-0000-000067610000}"/>
    <cellStyle name="Note 2 5 3 9" xfId="24935" xr:uid="{00000000-0005-0000-0000-000068610000}"/>
    <cellStyle name="Note 2 5 3 9 2" xfId="24936" xr:uid="{00000000-0005-0000-0000-000069610000}"/>
    <cellStyle name="Note 2 5 4" xfId="24937" xr:uid="{00000000-0005-0000-0000-00006A610000}"/>
    <cellStyle name="Note 2 5 4 2" xfId="24938" xr:uid="{00000000-0005-0000-0000-00006B610000}"/>
    <cellStyle name="Note 2 5 4 2 10" xfId="24939" xr:uid="{00000000-0005-0000-0000-00006C610000}"/>
    <cellStyle name="Note 2 5 4 2 2" xfId="24940" xr:uid="{00000000-0005-0000-0000-00006D610000}"/>
    <cellStyle name="Note 2 5 4 2 3" xfId="24941" xr:uid="{00000000-0005-0000-0000-00006E610000}"/>
    <cellStyle name="Note 2 5 4 2 4" xfId="24942" xr:uid="{00000000-0005-0000-0000-00006F610000}"/>
    <cellStyle name="Note 2 5 4 2 4 2" xfId="24943" xr:uid="{00000000-0005-0000-0000-000070610000}"/>
    <cellStyle name="Note 2 5 4 2 4 2 2" xfId="24944" xr:uid="{00000000-0005-0000-0000-000071610000}"/>
    <cellStyle name="Note 2 5 4 2 4 3" xfId="24945" xr:uid="{00000000-0005-0000-0000-000072610000}"/>
    <cellStyle name="Note 2 5 4 2 5" xfId="24946" xr:uid="{00000000-0005-0000-0000-000073610000}"/>
    <cellStyle name="Note 2 5 4 2 5 2" xfId="24947" xr:uid="{00000000-0005-0000-0000-000074610000}"/>
    <cellStyle name="Note 2 5 4 2 5 2 2" xfId="24948" xr:uid="{00000000-0005-0000-0000-000075610000}"/>
    <cellStyle name="Note 2 5 4 2 5 3" xfId="24949" xr:uid="{00000000-0005-0000-0000-000076610000}"/>
    <cellStyle name="Note 2 5 4 2 6" xfId="24950" xr:uid="{00000000-0005-0000-0000-000077610000}"/>
    <cellStyle name="Note 2 5 4 2 6 2" xfId="24951" xr:uid="{00000000-0005-0000-0000-000078610000}"/>
    <cellStyle name="Note 2 5 4 2 6 2 2" xfId="24952" xr:uid="{00000000-0005-0000-0000-000079610000}"/>
    <cellStyle name="Note 2 5 4 2 6 3" xfId="24953" xr:uid="{00000000-0005-0000-0000-00007A610000}"/>
    <cellStyle name="Note 2 5 4 2 7" xfId="24954" xr:uid="{00000000-0005-0000-0000-00007B610000}"/>
    <cellStyle name="Note 2 5 4 2 7 2" xfId="24955" xr:uid="{00000000-0005-0000-0000-00007C610000}"/>
    <cellStyle name="Note 2 5 4 2 8" xfId="24956" xr:uid="{00000000-0005-0000-0000-00007D610000}"/>
    <cellStyle name="Note 2 5 4 2 8 2" xfId="24957" xr:uid="{00000000-0005-0000-0000-00007E610000}"/>
    <cellStyle name="Note 2 5 4 2 9" xfId="24958" xr:uid="{00000000-0005-0000-0000-00007F610000}"/>
    <cellStyle name="Note 2 5 4 3" xfId="24959" xr:uid="{00000000-0005-0000-0000-000080610000}"/>
    <cellStyle name="Note 2 5 4 4" xfId="24960" xr:uid="{00000000-0005-0000-0000-000081610000}"/>
    <cellStyle name="Note 2 5 4 4 2" xfId="24961" xr:uid="{00000000-0005-0000-0000-000082610000}"/>
    <cellStyle name="Note 2 5 4 4 2 2" xfId="24962" xr:uid="{00000000-0005-0000-0000-000083610000}"/>
    <cellStyle name="Note 2 5 4 4 3" xfId="24963" xr:uid="{00000000-0005-0000-0000-000084610000}"/>
    <cellStyle name="Note 2 5 4 5" xfId="24964" xr:uid="{00000000-0005-0000-0000-000085610000}"/>
    <cellStyle name="Note 2 5 4 5 2" xfId="24965" xr:uid="{00000000-0005-0000-0000-000086610000}"/>
    <cellStyle name="Note 2 5 4 5 2 2" xfId="24966" xr:uid="{00000000-0005-0000-0000-000087610000}"/>
    <cellStyle name="Note 2 5 4 5 3" xfId="24967" xr:uid="{00000000-0005-0000-0000-000088610000}"/>
    <cellStyle name="Note 2 5 5" xfId="24968" xr:uid="{00000000-0005-0000-0000-000089610000}"/>
    <cellStyle name="Note 2 5 5 2" xfId="24969" xr:uid="{00000000-0005-0000-0000-00008A610000}"/>
    <cellStyle name="Note 2 5 5 3" xfId="24970" xr:uid="{00000000-0005-0000-0000-00008B610000}"/>
    <cellStyle name="Note 2 5 5 3 2" xfId="24971" xr:uid="{00000000-0005-0000-0000-00008C610000}"/>
    <cellStyle name="Note 2 5 5 3 3" xfId="24972" xr:uid="{00000000-0005-0000-0000-00008D610000}"/>
    <cellStyle name="Note 2 5 5 4" xfId="24973" xr:uid="{00000000-0005-0000-0000-00008E610000}"/>
    <cellStyle name="Note 2 5 5 4 2" xfId="24974" xr:uid="{00000000-0005-0000-0000-00008F610000}"/>
    <cellStyle name="Note 2 5 5 4 2 2" xfId="24975" xr:uid="{00000000-0005-0000-0000-000090610000}"/>
    <cellStyle name="Note 2 5 5 4 3" xfId="24976" xr:uid="{00000000-0005-0000-0000-000091610000}"/>
    <cellStyle name="Note 2 5 5 5" xfId="24977" xr:uid="{00000000-0005-0000-0000-000092610000}"/>
    <cellStyle name="Note 2 5 5 5 2" xfId="24978" xr:uid="{00000000-0005-0000-0000-000093610000}"/>
    <cellStyle name="Note 2 5 5 5 2 2" xfId="24979" xr:uid="{00000000-0005-0000-0000-000094610000}"/>
    <cellStyle name="Note 2 5 5 5 3" xfId="24980" xr:uid="{00000000-0005-0000-0000-000095610000}"/>
    <cellStyle name="Note 2 5 5 6" xfId="24981" xr:uid="{00000000-0005-0000-0000-000096610000}"/>
    <cellStyle name="Note 2 5 5 6 2" xfId="24982" xr:uid="{00000000-0005-0000-0000-000097610000}"/>
    <cellStyle name="Note 2 5 5 6 2 2" xfId="24983" xr:uid="{00000000-0005-0000-0000-000098610000}"/>
    <cellStyle name="Note 2 5 5 6 3" xfId="24984" xr:uid="{00000000-0005-0000-0000-000099610000}"/>
    <cellStyle name="Note 2 5 5 7" xfId="24985" xr:uid="{00000000-0005-0000-0000-00009A610000}"/>
    <cellStyle name="Note 2 5 5 7 2" xfId="24986" xr:uid="{00000000-0005-0000-0000-00009B610000}"/>
    <cellStyle name="Note 2 5 5 8" xfId="24987" xr:uid="{00000000-0005-0000-0000-00009C610000}"/>
    <cellStyle name="Note 2 5 5 8 2" xfId="24988" xr:uid="{00000000-0005-0000-0000-00009D610000}"/>
    <cellStyle name="Note 2 5 5 9" xfId="24989" xr:uid="{00000000-0005-0000-0000-00009E610000}"/>
    <cellStyle name="Note 2 5 6" xfId="24990" xr:uid="{00000000-0005-0000-0000-00009F610000}"/>
    <cellStyle name="Note 2 5 6 2" xfId="24991" xr:uid="{00000000-0005-0000-0000-0000A0610000}"/>
    <cellStyle name="Note 2 5 6 3" xfId="24992" xr:uid="{00000000-0005-0000-0000-0000A1610000}"/>
    <cellStyle name="Note 2 5 7" xfId="24993" xr:uid="{00000000-0005-0000-0000-0000A2610000}"/>
    <cellStyle name="Note 2 5 8" xfId="24994" xr:uid="{00000000-0005-0000-0000-0000A3610000}"/>
    <cellStyle name="Note 2 5 8 2" xfId="24995" xr:uid="{00000000-0005-0000-0000-0000A4610000}"/>
    <cellStyle name="Note 2 5 8 2 2" xfId="24996" xr:uid="{00000000-0005-0000-0000-0000A5610000}"/>
    <cellStyle name="Note 2 5 8 3" xfId="24997" xr:uid="{00000000-0005-0000-0000-0000A6610000}"/>
    <cellStyle name="Note 2 5 8 4" xfId="24998" xr:uid="{00000000-0005-0000-0000-0000A7610000}"/>
    <cellStyle name="Note 2 5 8 5" xfId="24999" xr:uid="{00000000-0005-0000-0000-0000A8610000}"/>
    <cellStyle name="Note 2 5 9" xfId="25000" xr:uid="{00000000-0005-0000-0000-0000A9610000}"/>
    <cellStyle name="Note 2 5 9 2" xfId="25001" xr:uid="{00000000-0005-0000-0000-0000AA610000}"/>
    <cellStyle name="Note 2 5 9 2 2" xfId="25002" xr:uid="{00000000-0005-0000-0000-0000AB610000}"/>
    <cellStyle name="Note 2 5 9 3" xfId="25003" xr:uid="{00000000-0005-0000-0000-0000AC610000}"/>
    <cellStyle name="Note 2 6" xfId="25004" xr:uid="{00000000-0005-0000-0000-0000AD610000}"/>
    <cellStyle name="Note 2 6 2" xfId="25005" xr:uid="{00000000-0005-0000-0000-0000AE610000}"/>
    <cellStyle name="Note 2 6 2 2" xfId="25006" xr:uid="{00000000-0005-0000-0000-0000AF610000}"/>
    <cellStyle name="Note 2 6 2 3" xfId="25007" xr:uid="{00000000-0005-0000-0000-0000B0610000}"/>
    <cellStyle name="Note 2 6 2 3 2" xfId="25008" xr:uid="{00000000-0005-0000-0000-0000B1610000}"/>
    <cellStyle name="Note 2 6 2 3 3" xfId="25009" xr:uid="{00000000-0005-0000-0000-0000B2610000}"/>
    <cellStyle name="Note 2 6 2 4" xfId="25010" xr:uid="{00000000-0005-0000-0000-0000B3610000}"/>
    <cellStyle name="Note 2 6 2 4 2" xfId="25011" xr:uid="{00000000-0005-0000-0000-0000B4610000}"/>
    <cellStyle name="Note 2 6 2 4 2 2" xfId="25012" xr:uid="{00000000-0005-0000-0000-0000B5610000}"/>
    <cellStyle name="Note 2 6 2 4 3" xfId="25013" xr:uid="{00000000-0005-0000-0000-0000B6610000}"/>
    <cellStyle name="Note 2 6 2 5" xfId="25014" xr:uid="{00000000-0005-0000-0000-0000B7610000}"/>
    <cellStyle name="Note 2 6 2 5 2" xfId="25015" xr:uid="{00000000-0005-0000-0000-0000B8610000}"/>
    <cellStyle name="Note 2 6 2 5 2 2" xfId="25016" xr:uid="{00000000-0005-0000-0000-0000B9610000}"/>
    <cellStyle name="Note 2 6 2 5 3" xfId="25017" xr:uid="{00000000-0005-0000-0000-0000BA610000}"/>
    <cellStyle name="Note 2 6 2 6" xfId="25018" xr:uid="{00000000-0005-0000-0000-0000BB610000}"/>
    <cellStyle name="Note 2 6 2 6 2" xfId="25019" xr:uid="{00000000-0005-0000-0000-0000BC610000}"/>
    <cellStyle name="Note 2 6 2 6 2 2" xfId="25020" xr:uid="{00000000-0005-0000-0000-0000BD610000}"/>
    <cellStyle name="Note 2 6 2 6 3" xfId="25021" xr:uid="{00000000-0005-0000-0000-0000BE610000}"/>
    <cellStyle name="Note 2 6 2 7" xfId="25022" xr:uid="{00000000-0005-0000-0000-0000BF610000}"/>
    <cellStyle name="Note 2 6 2 7 2" xfId="25023" xr:uid="{00000000-0005-0000-0000-0000C0610000}"/>
    <cellStyle name="Note 2 6 2 8" xfId="25024" xr:uid="{00000000-0005-0000-0000-0000C1610000}"/>
    <cellStyle name="Note 2 6 2 8 2" xfId="25025" xr:uid="{00000000-0005-0000-0000-0000C2610000}"/>
    <cellStyle name="Note 2 6 2 9" xfId="25026" xr:uid="{00000000-0005-0000-0000-0000C3610000}"/>
    <cellStyle name="Note 2 6 3" xfId="25027" xr:uid="{00000000-0005-0000-0000-0000C4610000}"/>
    <cellStyle name="Note 2 6 3 2" xfId="25028" xr:uid="{00000000-0005-0000-0000-0000C5610000}"/>
    <cellStyle name="Note 2 6 3 3" xfId="25029" xr:uid="{00000000-0005-0000-0000-0000C6610000}"/>
    <cellStyle name="Note 2 6 3 3 2" xfId="25030" xr:uid="{00000000-0005-0000-0000-0000C7610000}"/>
    <cellStyle name="Note 2 6 3 3 3" xfId="25031" xr:uid="{00000000-0005-0000-0000-0000C8610000}"/>
    <cellStyle name="Note 2 6 3 4" xfId="25032" xr:uid="{00000000-0005-0000-0000-0000C9610000}"/>
    <cellStyle name="Note 2 6 3 4 2" xfId="25033" xr:uid="{00000000-0005-0000-0000-0000CA610000}"/>
    <cellStyle name="Note 2 6 3 4 2 2" xfId="25034" xr:uid="{00000000-0005-0000-0000-0000CB610000}"/>
    <cellStyle name="Note 2 6 3 4 3" xfId="25035" xr:uid="{00000000-0005-0000-0000-0000CC610000}"/>
    <cellStyle name="Note 2 6 3 5" xfId="25036" xr:uid="{00000000-0005-0000-0000-0000CD610000}"/>
    <cellStyle name="Note 2 6 3 5 2" xfId="25037" xr:uid="{00000000-0005-0000-0000-0000CE610000}"/>
    <cellStyle name="Note 2 6 3 5 2 2" xfId="25038" xr:uid="{00000000-0005-0000-0000-0000CF610000}"/>
    <cellStyle name="Note 2 6 3 5 3" xfId="25039" xr:uid="{00000000-0005-0000-0000-0000D0610000}"/>
    <cellStyle name="Note 2 6 3 6" xfId="25040" xr:uid="{00000000-0005-0000-0000-0000D1610000}"/>
    <cellStyle name="Note 2 6 3 6 2" xfId="25041" xr:uid="{00000000-0005-0000-0000-0000D2610000}"/>
    <cellStyle name="Note 2 6 3 6 2 2" xfId="25042" xr:uid="{00000000-0005-0000-0000-0000D3610000}"/>
    <cellStyle name="Note 2 6 3 6 3" xfId="25043" xr:uid="{00000000-0005-0000-0000-0000D4610000}"/>
    <cellStyle name="Note 2 6 3 7" xfId="25044" xr:uid="{00000000-0005-0000-0000-0000D5610000}"/>
    <cellStyle name="Note 2 6 3 7 2" xfId="25045" xr:uid="{00000000-0005-0000-0000-0000D6610000}"/>
    <cellStyle name="Note 2 6 3 8" xfId="25046" xr:uid="{00000000-0005-0000-0000-0000D7610000}"/>
    <cellStyle name="Note 2 6 3 8 2" xfId="25047" xr:uid="{00000000-0005-0000-0000-0000D8610000}"/>
    <cellStyle name="Note 2 6 3 9" xfId="25048" xr:uid="{00000000-0005-0000-0000-0000D9610000}"/>
    <cellStyle name="Note 2 6 4" xfId="25049" xr:uid="{00000000-0005-0000-0000-0000DA610000}"/>
    <cellStyle name="Note 2 6 4 2" xfId="25050" xr:uid="{00000000-0005-0000-0000-0000DB610000}"/>
    <cellStyle name="Note 2 6 4 3" xfId="25051" xr:uid="{00000000-0005-0000-0000-0000DC610000}"/>
    <cellStyle name="Note 2 6 4 3 2" xfId="25052" xr:uid="{00000000-0005-0000-0000-0000DD610000}"/>
    <cellStyle name="Note 2 6 4 3 2 2" xfId="25053" xr:uid="{00000000-0005-0000-0000-0000DE610000}"/>
    <cellStyle name="Note 2 6 4 3 3" xfId="25054" xr:uid="{00000000-0005-0000-0000-0000DF610000}"/>
    <cellStyle name="Note 2 6 4 4" xfId="25055" xr:uid="{00000000-0005-0000-0000-0000E0610000}"/>
    <cellStyle name="Note 2 6 4 4 2" xfId="25056" xr:uid="{00000000-0005-0000-0000-0000E1610000}"/>
    <cellStyle name="Note 2 6 4 4 2 2" xfId="25057" xr:uid="{00000000-0005-0000-0000-0000E2610000}"/>
    <cellStyle name="Note 2 6 4 4 3" xfId="25058" xr:uid="{00000000-0005-0000-0000-0000E3610000}"/>
    <cellStyle name="Note 2 6 4 5" xfId="25059" xr:uid="{00000000-0005-0000-0000-0000E4610000}"/>
    <cellStyle name="Note 2 6 4 5 2" xfId="25060" xr:uid="{00000000-0005-0000-0000-0000E5610000}"/>
    <cellStyle name="Note 2 6 4 5 2 2" xfId="25061" xr:uid="{00000000-0005-0000-0000-0000E6610000}"/>
    <cellStyle name="Note 2 6 4 5 3" xfId="25062" xr:uid="{00000000-0005-0000-0000-0000E7610000}"/>
    <cellStyle name="Note 2 6 4 6" xfId="25063" xr:uid="{00000000-0005-0000-0000-0000E8610000}"/>
    <cellStyle name="Note 2 6 4 6 2" xfId="25064" xr:uid="{00000000-0005-0000-0000-0000E9610000}"/>
    <cellStyle name="Note 2 6 4 7" xfId="25065" xr:uid="{00000000-0005-0000-0000-0000EA610000}"/>
    <cellStyle name="Note 2 6 4 7 2" xfId="25066" xr:uid="{00000000-0005-0000-0000-0000EB610000}"/>
    <cellStyle name="Note 2 6 4 8" xfId="25067" xr:uid="{00000000-0005-0000-0000-0000EC610000}"/>
    <cellStyle name="Note 2 6 4 9" xfId="25068" xr:uid="{00000000-0005-0000-0000-0000ED610000}"/>
    <cellStyle name="Note 2 6 5" xfId="25069" xr:uid="{00000000-0005-0000-0000-0000EE610000}"/>
    <cellStyle name="Note 2 6 5 2" xfId="25070" xr:uid="{00000000-0005-0000-0000-0000EF610000}"/>
    <cellStyle name="Note 2 6 5 3" xfId="25071" xr:uid="{00000000-0005-0000-0000-0000F0610000}"/>
    <cellStyle name="Note 2 6 6" xfId="25072" xr:uid="{00000000-0005-0000-0000-0000F1610000}"/>
    <cellStyle name="Note 2 6 6 2" xfId="25073" xr:uid="{00000000-0005-0000-0000-0000F2610000}"/>
    <cellStyle name="Note 2 6 6 2 2" xfId="25074" xr:uid="{00000000-0005-0000-0000-0000F3610000}"/>
    <cellStyle name="Note 2 6 6 2 2 2" xfId="25075" xr:uid="{00000000-0005-0000-0000-0000F4610000}"/>
    <cellStyle name="Note 2 6 6 2 3" xfId="25076" xr:uid="{00000000-0005-0000-0000-0000F5610000}"/>
    <cellStyle name="Note 2 6 6 3" xfId="25077" xr:uid="{00000000-0005-0000-0000-0000F6610000}"/>
    <cellStyle name="Note 2 6 6 3 2" xfId="25078" xr:uid="{00000000-0005-0000-0000-0000F7610000}"/>
    <cellStyle name="Note 2 6 6 3 2 2" xfId="25079" xr:uid="{00000000-0005-0000-0000-0000F8610000}"/>
    <cellStyle name="Note 2 6 6 3 3" xfId="25080" xr:uid="{00000000-0005-0000-0000-0000F9610000}"/>
    <cellStyle name="Note 2 6 6 4" xfId="25081" xr:uid="{00000000-0005-0000-0000-0000FA610000}"/>
    <cellStyle name="Note 2 6 6 4 2" xfId="25082" xr:uid="{00000000-0005-0000-0000-0000FB610000}"/>
    <cellStyle name="Note 2 6 6 4 2 2" xfId="25083" xr:uid="{00000000-0005-0000-0000-0000FC610000}"/>
    <cellStyle name="Note 2 6 6 4 3" xfId="25084" xr:uid="{00000000-0005-0000-0000-0000FD610000}"/>
    <cellStyle name="Note 2 6 6 5" xfId="25085" xr:uid="{00000000-0005-0000-0000-0000FE610000}"/>
    <cellStyle name="Note 2 6 6 5 2" xfId="25086" xr:uid="{00000000-0005-0000-0000-0000FF610000}"/>
    <cellStyle name="Note 2 6 6 6" xfId="25087" xr:uid="{00000000-0005-0000-0000-000000620000}"/>
    <cellStyle name="Note 2 6 6 6 2" xfId="25088" xr:uid="{00000000-0005-0000-0000-000001620000}"/>
    <cellStyle name="Note 2 6 6 7" xfId="25089" xr:uid="{00000000-0005-0000-0000-000002620000}"/>
    <cellStyle name="Note 2 6 7" xfId="25090" xr:uid="{00000000-0005-0000-0000-000003620000}"/>
    <cellStyle name="Note 2 6 7 2" xfId="25091" xr:uid="{00000000-0005-0000-0000-000004620000}"/>
    <cellStyle name="Note 2 6 7 2 2" xfId="25092" xr:uid="{00000000-0005-0000-0000-000005620000}"/>
    <cellStyle name="Note 2 6 7 3" xfId="25093" xr:uid="{00000000-0005-0000-0000-000006620000}"/>
    <cellStyle name="Note 2 6 8" xfId="25094" xr:uid="{00000000-0005-0000-0000-000007620000}"/>
    <cellStyle name="Note 2 6 8 2" xfId="25095" xr:uid="{00000000-0005-0000-0000-000008620000}"/>
    <cellStyle name="Note 2 6 8 2 2" xfId="25096" xr:uid="{00000000-0005-0000-0000-000009620000}"/>
    <cellStyle name="Note 2 6 8 3" xfId="25097" xr:uid="{00000000-0005-0000-0000-00000A620000}"/>
    <cellStyle name="Note 2 7" xfId="25098" xr:uid="{00000000-0005-0000-0000-00000B620000}"/>
    <cellStyle name="Note 2 7 10" xfId="25099" xr:uid="{00000000-0005-0000-0000-00000C620000}"/>
    <cellStyle name="Note 2 7 2" xfId="25100" xr:uid="{00000000-0005-0000-0000-00000D620000}"/>
    <cellStyle name="Note 2 7 2 2" xfId="25101" xr:uid="{00000000-0005-0000-0000-00000E620000}"/>
    <cellStyle name="Note 2 7 2 3" xfId="25102" xr:uid="{00000000-0005-0000-0000-00000F620000}"/>
    <cellStyle name="Note 2 7 2 3 2" xfId="25103" xr:uid="{00000000-0005-0000-0000-000010620000}"/>
    <cellStyle name="Note 2 7 2 3 3" xfId="25104" xr:uid="{00000000-0005-0000-0000-000011620000}"/>
    <cellStyle name="Note 2 7 2 4" xfId="25105" xr:uid="{00000000-0005-0000-0000-000012620000}"/>
    <cellStyle name="Note 2 7 2 4 2" xfId="25106" xr:uid="{00000000-0005-0000-0000-000013620000}"/>
    <cellStyle name="Note 2 7 2 4 2 2" xfId="25107" xr:uid="{00000000-0005-0000-0000-000014620000}"/>
    <cellStyle name="Note 2 7 2 4 3" xfId="25108" xr:uid="{00000000-0005-0000-0000-000015620000}"/>
    <cellStyle name="Note 2 7 2 5" xfId="25109" xr:uid="{00000000-0005-0000-0000-000016620000}"/>
    <cellStyle name="Note 2 7 2 5 2" xfId="25110" xr:uid="{00000000-0005-0000-0000-000017620000}"/>
    <cellStyle name="Note 2 7 2 5 2 2" xfId="25111" xr:uid="{00000000-0005-0000-0000-000018620000}"/>
    <cellStyle name="Note 2 7 2 5 3" xfId="25112" xr:uid="{00000000-0005-0000-0000-000019620000}"/>
    <cellStyle name="Note 2 7 2 6" xfId="25113" xr:uid="{00000000-0005-0000-0000-00001A620000}"/>
    <cellStyle name="Note 2 7 2 6 2" xfId="25114" xr:uid="{00000000-0005-0000-0000-00001B620000}"/>
    <cellStyle name="Note 2 7 2 6 2 2" xfId="25115" xr:uid="{00000000-0005-0000-0000-00001C620000}"/>
    <cellStyle name="Note 2 7 2 6 3" xfId="25116" xr:uid="{00000000-0005-0000-0000-00001D620000}"/>
    <cellStyle name="Note 2 7 2 7" xfId="25117" xr:uid="{00000000-0005-0000-0000-00001E620000}"/>
    <cellStyle name="Note 2 7 2 7 2" xfId="25118" xr:uid="{00000000-0005-0000-0000-00001F620000}"/>
    <cellStyle name="Note 2 7 2 8" xfId="25119" xr:uid="{00000000-0005-0000-0000-000020620000}"/>
    <cellStyle name="Note 2 7 2 8 2" xfId="25120" xr:uid="{00000000-0005-0000-0000-000021620000}"/>
    <cellStyle name="Note 2 7 2 9" xfId="25121" xr:uid="{00000000-0005-0000-0000-000022620000}"/>
    <cellStyle name="Note 2 7 3" xfId="25122" xr:uid="{00000000-0005-0000-0000-000023620000}"/>
    <cellStyle name="Note 2 7 4" xfId="25123" xr:uid="{00000000-0005-0000-0000-000024620000}"/>
    <cellStyle name="Note 2 7 4 2" xfId="25124" xr:uid="{00000000-0005-0000-0000-000025620000}"/>
    <cellStyle name="Note 2 7 4 3" xfId="25125" xr:uid="{00000000-0005-0000-0000-000026620000}"/>
    <cellStyle name="Note 2 7 5" xfId="25126" xr:uid="{00000000-0005-0000-0000-000027620000}"/>
    <cellStyle name="Note 2 7 5 2" xfId="25127" xr:uid="{00000000-0005-0000-0000-000028620000}"/>
    <cellStyle name="Note 2 7 5 2 2" xfId="25128" xr:uid="{00000000-0005-0000-0000-000029620000}"/>
    <cellStyle name="Note 2 7 5 3" xfId="25129" xr:uid="{00000000-0005-0000-0000-00002A620000}"/>
    <cellStyle name="Note 2 7 6" xfId="25130" xr:uid="{00000000-0005-0000-0000-00002B620000}"/>
    <cellStyle name="Note 2 7 6 2" xfId="25131" xr:uid="{00000000-0005-0000-0000-00002C620000}"/>
    <cellStyle name="Note 2 7 6 2 2" xfId="25132" xr:uid="{00000000-0005-0000-0000-00002D620000}"/>
    <cellStyle name="Note 2 7 6 3" xfId="25133" xr:uid="{00000000-0005-0000-0000-00002E620000}"/>
    <cellStyle name="Note 2 7 7" xfId="25134" xr:uid="{00000000-0005-0000-0000-00002F620000}"/>
    <cellStyle name="Note 2 7 7 2" xfId="25135" xr:uid="{00000000-0005-0000-0000-000030620000}"/>
    <cellStyle name="Note 2 7 7 2 2" xfId="25136" xr:uid="{00000000-0005-0000-0000-000031620000}"/>
    <cellStyle name="Note 2 7 7 3" xfId="25137" xr:uid="{00000000-0005-0000-0000-000032620000}"/>
    <cellStyle name="Note 2 7 8" xfId="25138" xr:uid="{00000000-0005-0000-0000-000033620000}"/>
    <cellStyle name="Note 2 7 8 2" xfId="25139" xr:uid="{00000000-0005-0000-0000-000034620000}"/>
    <cellStyle name="Note 2 7 9" xfId="25140" xr:uid="{00000000-0005-0000-0000-000035620000}"/>
    <cellStyle name="Note 2 7 9 2" xfId="25141" xr:uid="{00000000-0005-0000-0000-000036620000}"/>
    <cellStyle name="Note 2 8" xfId="25142" xr:uid="{00000000-0005-0000-0000-000037620000}"/>
    <cellStyle name="Note 2 8 2" xfId="25143" xr:uid="{00000000-0005-0000-0000-000038620000}"/>
    <cellStyle name="Note 2 8 2 10" xfId="25144" xr:uid="{00000000-0005-0000-0000-000039620000}"/>
    <cellStyle name="Note 2 8 2 2" xfId="25145" xr:uid="{00000000-0005-0000-0000-00003A620000}"/>
    <cellStyle name="Note 2 8 2 3" xfId="25146" xr:uid="{00000000-0005-0000-0000-00003B620000}"/>
    <cellStyle name="Note 2 8 2 4" xfId="25147" xr:uid="{00000000-0005-0000-0000-00003C620000}"/>
    <cellStyle name="Note 2 8 2 4 2" xfId="25148" xr:uid="{00000000-0005-0000-0000-00003D620000}"/>
    <cellStyle name="Note 2 8 2 4 2 2" xfId="25149" xr:uid="{00000000-0005-0000-0000-00003E620000}"/>
    <cellStyle name="Note 2 8 2 4 3" xfId="25150" xr:uid="{00000000-0005-0000-0000-00003F620000}"/>
    <cellStyle name="Note 2 8 2 5" xfId="25151" xr:uid="{00000000-0005-0000-0000-000040620000}"/>
    <cellStyle name="Note 2 8 2 5 2" xfId="25152" xr:uid="{00000000-0005-0000-0000-000041620000}"/>
    <cellStyle name="Note 2 8 2 5 2 2" xfId="25153" xr:uid="{00000000-0005-0000-0000-000042620000}"/>
    <cellStyle name="Note 2 8 2 5 3" xfId="25154" xr:uid="{00000000-0005-0000-0000-000043620000}"/>
    <cellStyle name="Note 2 8 2 6" xfId="25155" xr:uid="{00000000-0005-0000-0000-000044620000}"/>
    <cellStyle name="Note 2 8 2 6 2" xfId="25156" xr:uid="{00000000-0005-0000-0000-000045620000}"/>
    <cellStyle name="Note 2 8 2 6 2 2" xfId="25157" xr:uid="{00000000-0005-0000-0000-000046620000}"/>
    <cellStyle name="Note 2 8 2 6 3" xfId="25158" xr:uid="{00000000-0005-0000-0000-000047620000}"/>
    <cellStyle name="Note 2 8 2 7" xfId="25159" xr:uid="{00000000-0005-0000-0000-000048620000}"/>
    <cellStyle name="Note 2 8 2 7 2" xfId="25160" xr:uid="{00000000-0005-0000-0000-000049620000}"/>
    <cellStyle name="Note 2 8 2 8" xfId="25161" xr:uid="{00000000-0005-0000-0000-00004A620000}"/>
    <cellStyle name="Note 2 8 2 8 2" xfId="25162" xr:uid="{00000000-0005-0000-0000-00004B620000}"/>
    <cellStyle name="Note 2 8 2 9" xfId="25163" xr:uid="{00000000-0005-0000-0000-00004C620000}"/>
    <cellStyle name="Note 2 8 3" xfId="25164" xr:uid="{00000000-0005-0000-0000-00004D620000}"/>
    <cellStyle name="Note 2 8 4" xfId="25165" xr:uid="{00000000-0005-0000-0000-00004E620000}"/>
    <cellStyle name="Note 2 8 4 2" xfId="25166" xr:uid="{00000000-0005-0000-0000-00004F620000}"/>
    <cellStyle name="Note 2 8 4 2 2" xfId="25167" xr:uid="{00000000-0005-0000-0000-000050620000}"/>
    <cellStyle name="Note 2 8 4 3" xfId="25168" xr:uid="{00000000-0005-0000-0000-000051620000}"/>
    <cellStyle name="Note 2 8 5" xfId="25169" xr:uid="{00000000-0005-0000-0000-000052620000}"/>
    <cellStyle name="Note 2 8 5 2" xfId="25170" xr:uid="{00000000-0005-0000-0000-000053620000}"/>
    <cellStyle name="Note 2 8 5 2 2" xfId="25171" xr:uid="{00000000-0005-0000-0000-000054620000}"/>
    <cellStyle name="Note 2 8 5 3" xfId="25172" xr:uid="{00000000-0005-0000-0000-000055620000}"/>
    <cellStyle name="Note 2 9" xfId="25173" xr:uid="{00000000-0005-0000-0000-000056620000}"/>
    <cellStyle name="Note 2 9 2" xfId="25174" xr:uid="{00000000-0005-0000-0000-000057620000}"/>
    <cellStyle name="Note 2 9 3" xfId="25175" xr:uid="{00000000-0005-0000-0000-000058620000}"/>
    <cellStyle name="Note 2 9 3 2" xfId="25176" xr:uid="{00000000-0005-0000-0000-000059620000}"/>
    <cellStyle name="Note 2 9 3 3" xfId="25177" xr:uid="{00000000-0005-0000-0000-00005A620000}"/>
    <cellStyle name="Note 2 9 4" xfId="25178" xr:uid="{00000000-0005-0000-0000-00005B620000}"/>
    <cellStyle name="Note 2 9 4 2" xfId="25179" xr:uid="{00000000-0005-0000-0000-00005C620000}"/>
    <cellStyle name="Note 2 9 4 2 2" xfId="25180" xr:uid="{00000000-0005-0000-0000-00005D620000}"/>
    <cellStyle name="Note 2 9 4 3" xfId="25181" xr:uid="{00000000-0005-0000-0000-00005E620000}"/>
    <cellStyle name="Note 2 9 5" xfId="25182" xr:uid="{00000000-0005-0000-0000-00005F620000}"/>
    <cellStyle name="Note 2 9 5 2" xfId="25183" xr:uid="{00000000-0005-0000-0000-000060620000}"/>
    <cellStyle name="Note 2 9 5 2 2" xfId="25184" xr:uid="{00000000-0005-0000-0000-000061620000}"/>
    <cellStyle name="Note 2 9 5 3" xfId="25185" xr:uid="{00000000-0005-0000-0000-000062620000}"/>
    <cellStyle name="Note 2 9 6" xfId="25186" xr:uid="{00000000-0005-0000-0000-000063620000}"/>
    <cellStyle name="Note 2 9 6 2" xfId="25187" xr:uid="{00000000-0005-0000-0000-000064620000}"/>
    <cellStyle name="Note 2 9 6 2 2" xfId="25188" xr:uid="{00000000-0005-0000-0000-000065620000}"/>
    <cellStyle name="Note 2 9 6 3" xfId="25189" xr:uid="{00000000-0005-0000-0000-000066620000}"/>
    <cellStyle name="Note 2 9 7" xfId="25190" xr:uid="{00000000-0005-0000-0000-000067620000}"/>
    <cellStyle name="Note 2 9 7 2" xfId="25191" xr:uid="{00000000-0005-0000-0000-000068620000}"/>
    <cellStyle name="Note 2 9 8" xfId="25192" xr:uid="{00000000-0005-0000-0000-000069620000}"/>
    <cellStyle name="Note 2 9 8 2" xfId="25193" xr:uid="{00000000-0005-0000-0000-00006A620000}"/>
    <cellStyle name="Note 2 9 9" xfId="25194" xr:uid="{00000000-0005-0000-0000-00006B620000}"/>
    <cellStyle name="Note 3" xfId="25195" xr:uid="{00000000-0005-0000-0000-00006C620000}"/>
    <cellStyle name="Output 2" xfId="25196" xr:uid="{00000000-0005-0000-0000-00006D620000}"/>
    <cellStyle name="Percent 10" xfId="25197" xr:uid="{00000000-0005-0000-0000-00006E620000}"/>
    <cellStyle name="Percent 10 2" xfId="25198" xr:uid="{00000000-0005-0000-0000-00006F620000}"/>
    <cellStyle name="Percent 10 2 2" xfId="25199" xr:uid="{00000000-0005-0000-0000-000070620000}"/>
    <cellStyle name="Percent 10 2 2 2" xfId="25200" xr:uid="{00000000-0005-0000-0000-000071620000}"/>
    <cellStyle name="Percent 10 2 3" xfId="25201" xr:uid="{00000000-0005-0000-0000-000072620000}"/>
    <cellStyle name="Percent 10 2 4" xfId="25202" xr:uid="{00000000-0005-0000-0000-000073620000}"/>
    <cellStyle name="Percent 10 3" xfId="25203" xr:uid="{00000000-0005-0000-0000-000074620000}"/>
    <cellStyle name="Percent 10 3 2" xfId="25204" xr:uid="{00000000-0005-0000-0000-000075620000}"/>
    <cellStyle name="Percent 10 3 2 2" xfId="25205" xr:uid="{00000000-0005-0000-0000-000076620000}"/>
    <cellStyle name="Percent 10 3 3" xfId="25206" xr:uid="{00000000-0005-0000-0000-000077620000}"/>
    <cellStyle name="Percent 10 3 3 2" xfId="25207" xr:uid="{00000000-0005-0000-0000-000078620000}"/>
    <cellStyle name="Percent 10 3 4" xfId="25208" xr:uid="{00000000-0005-0000-0000-000079620000}"/>
    <cellStyle name="Percent 10 3 5" xfId="25209" xr:uid="{00000000-0005-0000-0000-00007A620000}"/>
    <cellStyle name="Percent 10 3 6" xfId="25210" xr:uid="{00000000-0005-0000-0000-00007B620000}"/>
    <cellStyle name="Percent 10 4" xfId="25211" xr:uid="{00000000-0005-0000-0000-00007C620000}"/>
    <cellStyle name="Percent 10 4 2" xfId="25212" xr:uid="{00000000-0005-0000-0000-00007D620000}"/>
    <cellStyle name="Percent 10 4 2 2" xfId="25213" xr:uid="{00000000-0005-0000-0000-00007E620000}"/>
    <cellStyle name="Percent 10 4 2 3" xfId="25214" xr:uid="{00000000-0005-0000-0000-00007F620000}"/>
    <cellStyle name="Percent 10 4 3" xfId="25215" xr:uid="{00000000-0005-0000-0000-000080620000}"/>
    <cellStyle name="Percent 10 4 4" xfId="25216" xr:uid="{00000000-0005-0000-0000-000081620000}"/>
    <cellStyle name="Percent 10 5" xfId="25217" xr:uid="{00000000-0005-0000-0000-000082620000}"/>
    <cellStyle name="Percent 10 6" xfId="25218" xr:uid="{00000000-0005-0000-0000-000083620000}"/>
    <cellStyle name="Percent 11" xfId="25219" xr:uid="{00000000-0005-0000-0000-000084620000}"/>
    <cellStyle name="Percent 11 2" xfId="25220" xr:uid="{00000000-0005-0000-0000-000085620000}"/>
    <cellStyle name="Percent 11 2 2" xfId="25221" xr:uid="{00000000-0005-0000-0000-000086620000}"/>
    <cellStyle name="Percent 11 2 2 2" xfId="25222" xr:uid="{00000000-0005-0000-0000-000087620000}"/>
    <cellStyle name="Percent 11 2 3" xfId="25223" xr:uid="{00000000-0005-0000-0000-000088620000}"/>
    <cellStyle name="Percent 11 2 4" xfId="25224" xr:uid="{00000000-0005-0000-0000-000089620000}"/>
    <cellStyle name="Percent 11 3" xfId="25225" xr:uid="{00000000-0005-0000-0000-00008A620000}"/>
    <cellStyle name="Percent 11 3 2" xfId="25226" xr:uid="{00000000-0005-0000-0000-00008B620000}"/>
    <cellStyle name="Percent 11 3 2 2" xfId="25227" xr:uid="{00000000-0005-0000-0000-00008C620000}"/>
    <cellStyle name="Percent 11 3 3" xfId="25228" xr:uid="{00000000-0005-0000-0000-00008D620000}"/>
    <cellStyle name="Percent 11 3 3 2" xfId="25229" xr:uid="{00000000-0005-0000-0000-00008E620000}"/>
    <cellStyle name="Percent 11 3 4" xfId="25230" xr:uid="{00000000-0005-0000-0000-00008F620000}"/>
    <cellStyle name="Percent 11 3 5" xfId="25231" xr:uid="{00000000-0005-0000-0000-000090620000}"/>
    <cellStyle name="Percent 11 3 6" xfId="25232" xr:uid="{00000000-0005-0000-0000-000091620000}"/>
    <cellStyle name="Percent 11 4" xfId="25233" xr:uid="{00000000-0005-0000-0000-000092620000}"/>
    <cellStyle name="Percent 11 4 2" xfId="25234" xr:uid="{00000000-0005-0000-0000-000093620000}"/>
    <cellStyle name="Percent 11 4 2 2" xfId="25235" xr:uid="{00000000-0005-0000-0000-000094620000}"/>
    <cellStyle name="Percent 11 4 2 3" xfId="25236" xr:uid="{00000000-0005-0000-0000-000095620000}"/>
    <cellStyle name="Percent 11 4 3" xfId="25237" xr:uid="{00000000-0005-0000-0000-000096620000}"/>
    <cellStyle name="Percent 11 4 4" xfId="25238" xr:uid="{00000000-0005-0000-0000-000097620000}"/>
    <cellStyle name="Percent 11 5" xfId="25239" xr:uid="{00000000-0005-0000-0000-000098620000}"/>
    <cellStyle name="Percent 11 6" xfId="25240" xr:uid="{00000000-0005-0000-0000-000099620000}"/>
    <cellStyle name="Percent 12" xfId="25241" xr:uid="{00000000-0005-0000-0000-00009A620000}"/>
    <cellStyle name="Percent 12 10" xfId="25242" xr:uid="{00000000-0005-0000-0000-00009B620000}"/>
    <cellStyle name="Percent 12 10 2" xfId="25243" xr:uid="{00000000-0005-0000-0000-00009C620000}"/>
    <cellStyle name="Percent 12 10 2 2" xfId="25244" xr:uid="{00000000-0005-0000-0000-00009D620000}"/>
    <cellStyle name="Percent 12 10 3" xfId="25245" xr:uid="{00000000-0005-0000-0000-00009E620000}"/>
    <cellStyle name="Percent 12 11" xfId="25246" xr:uid="{00000000-0005-0000-0000-00009F620000}"/>
    <cellStyle name="Percent 12 11 2" xfId="25247" xr:uid="{00000000-0005-0000-0000-0000A0620000}"/>
    <cellStyle name="Percent 12 11 2 2" xfId="25248" xr:uid="{00000000-0005-0000-0000-0000A1620000}"/>
    <cellStyle name="Percent 12 11 3" xfId="25249" xr:uid="{00000000-0005-0000-0000-0000A2620000}"/>
    <cellStyle name="Percent 12 2" xfId="25250" xr:uid="{00000000-0005-0000-0000-0000A3620000}"/>
    <cellStyle name="Percent 12 2 2" xfId="25251" xr:uid="{00000000-0005-0000-0000-0000A4620000}"/>
    <cellStyle name="Percent 12 2 2 2" xfId="25252" xr:uid="{00000000-0005-0000-0000-0000A5620000}"/>
    <cellStyle name="Percent 12 2 2 3" xfId="25253" xr:uid="{00000000-0005-0000-0000-0000A6620000}"/>
    <cellStyle name="Percent 12 2 2 3 2" xfId="25254" xr:uid="{00000000-0005-0000-0000-0000A7620000}"/>
    <cellStyle name="Percent 12 2 2 3 3" xfId="25255" xr:uid="{00000000-0005-0000-0000-0000A8620000}"/>
    <cellStyle name="Percent 12 2 2 4" xfId="25256" xr:uid="{00000000-0005-0000-0000-0000A9620000}"/>
    <cellStyle name="Percent 12 2 2 4 2" xfId="25257" xr:uid="{00000000-0005-0000-0000-0000AA620000}"/>
    <cellStyle name="Percent 12 2 2 4 2 2" xfId="25258" xr:uid="{00000000-0005-0000-0000-0000AB620000}"/>
    <cellStyle name="Percent 12 2 2 4 3" xfId="25259" xr:uid="{00000000-0005-0000-0000-0000AC620000}"/>
    <cellStyle name="Percent 12 2 2 5" xfId="25260" xr:uid="{00000000-0005-0000-0000-0000AD620000}"/>
    <cellStyle name="Percent 12 2 2 5 2" xfId="25261" xr:uid="{00000000-0005-0000-0000-0000AE620000}"/>
    <cellStyle name="Percent 12 2 2 5 2 2" xfId="25262" xr:uid="{00000000-0005-0000-0000-0000AF620000}"/>
    <cellStyle name="Percent 12 2 2 5 3" xfId="25263" xr:uid="{00000000-0005-0000-0000-0000B0620000}"/>
    <cellStyle name="Percent 12 2 2 6" xfId="25264" xr:uid="{00000000-0005-0000-0000-0000B1620000}"/>
    <cellStyle name="Percent 12 2 2 6 2" xfId="25265" xr:uid="{00000000-0005-0000-0000-0000B2620000}"/>
    <cellStyle name="Percent 12 2 2 6 2 2" xfId="25266" xr:uid="{00000000-0005-0000-0000-0000B3620000}"/>
    <cellStyle name="Percent 12 2 2 6 3" xfId="25267" xr:uid="{00000000-0005-0000-0000-0000B4620000}"/>
    <cellStyle name="Percent 12 2 2 7" xfId="25268" xr:uid="{00000000-0005-0000-0000-0000B5620000}"/>
    <cellStyle name="Percent 12 2 2 7 2" xfId="25269" xr:uid="{00000000-0005-0000-0000-0000B6620000}"/>
    <cellStyle name="Percent 12 2 2 8" xfId="25270" xr:uid="{00000000-0005-0000-0000-0000B7620000}"/>
    <cellStyle name="Percent 12 2 2 8 2" xfId="25271" xr:uid="{00000000-0005-0000-0000-0000B8620000}"/>
    <cellStyle name="Percent 12 2 2 9" xfId="25272" xr:uid="{00000000-0005-0000-0000-0000B9620000}"/>
    <cellStyle name="Percent 12 2 3" xfId="25273" xr:uid="{00000000-0005-0000-0000-0000BA620000}"/>
    <cellStyle name="Percent 12 2 3 2" xfId="25274" xr:uid="{00000000-0005-0000-0000-0000BB620000}"/>
    <cellStyle name="Percent 12 2 3 3" xfId="25275" xr:uid="{00000000-0005-0000-0000-0000BC620000}"/>
    <cellStyle name="Percent 12 2 3 3 2" xfId="25276" xr:uid="{00000000-0005-0000-0000-0000BD620000}"/>
    <cellStyle name="Percent 12 2 3 3 3" xfId="25277" xr:uid="{00000000-0005-0000-0000-0000BE620000}"/>
    <cellStyle name="Percent 12 2 3 4" xfId="25278" xr:uid="{00000000-0005-0000-0000-0000BF620000}"/>
    <cellStyle name="Percent 12 2 3 4 2" xfId="25279" xr:uid="{00000000-0005-0000-0000-0000C0620000}"/>
    <cellStyle name="Percent 12 2 3 4 2 2" xfId="25280" xr:uid="{00000000-0005-0000-0000-0000C1620000}"/>
    <cellStyle name="Percent 12 2 3 4 3" xfId="25281" xr:uid="{00000000-0005-0000-0000-0000C2620000}"/>
    <cellStyle name="Percent 12 2 3 5" xfId="25282" xr:uid="{00000000-0005-0000-0000-0000C3620000}"/>
    <cellStyle name="Percent 12 2 3 5 2" xfId="25283" xr:uid="{00000000-0005-0000-0000-0000C4620000}"/>
    <cellStyle name="Percent 12 2 3 5 2 2" xfId="25284" xr:uid="{00000000-0005-0000-0000-0000C5620000}"/>
    <cellStyle name="Percent 12 2 3 5 3" xfId="25285" xr:uid="{00000000-0005-0000-0000-0000C6620000}"/>
    <cellStyle name="Percent 12 2 3 6" xfId="25286" xr:uid="{00000000-0005-0000-0000-0000C7620000}"/>
    <cellStyle name="Percent 12 2 3 6 2" xfId="25287" xr:uid="{00000000-0005-0000-0000-0000C8620000}"/>
    <cellStyle name="Percent 12 2 3 6 2 2" xfId="25288" xr:uid="{00000000-0005-0000-0000-0000C9620000}"/>
    <cellStyle name="Percent 12 2 3 6 3" xfId="25289" xr:uid="{00000000-0005-0000-0000-0000CA620000}"/>
    <cellStyle name="Percent 12 2 3 7" xfId="25290" xr:uid="{00000000-0005-0000-0000-0000CB620000}"/>
    <cellStyle name="Percent 12 2 3 7 2" xfId="25291" xr:uid="{00000000-0005-0000-0000-0000CC620000}"/>
    <cellStyle name="Percent 12 2 3 8" xfId="25292" xr:uid="{00000000-0005-0000-0000-0000CD620000}"/>
    <cellStyle name="Percent 12 2 3 8 2" xfId="25293" xr:uid="{00000000-0005-0000-0000-0000CE620000}"/>
    <cellStyle name="Percent 12 2 3 9" xfId="25294" xr:uid="{00000000-0005-0000-0000-0000CF620000}"/>
    <cellStyle name="Percent 12 2 4" xfId="25295" xr:uid="{00000000-0005-0000-0000-0000D0620000}"/>
    <cellStyle name="Percent 12 2 4 2" xfId="25296" xr:uid="{00000000-0005-0000-0000-0000D1620000}"/>
    <cellStyle name="Percent 12 2 4 3" xfId="25297" xr:uid="{00000000-0005-0000-0000-0000D2620000}"/>
    <cellStyle name="Percent 12 2 4 3 2" xfId="25298" xr:uid="{00000000-0005-0000-0000-0000D3620000}"/>
    <cellStyle name="Percent 12 2 4 3 2 2" xfId="25299" xr:uid="{00000000-0005-0000-0000-0000D4620000}"/>
    <cellStyle name="Percent 12 2 4 3 3" xfId="25300" xr:uid="{00000000-0005-0000-0000-0000D5620000}"/>
    <cellStyle name="Percent 12 2 4 4" xfId="25301" xr:uid="{00000000-0005-0000-0000-0000D6620000}"/>
    <cellStyle name="Percent 12 2 4 4 2" xfId="25302" xr:uid="{00000000-0005-0000-0000-0000D7620000}"/>
    <cellStyle name="Percent 12 2 4 4 2 2" xfId="25303" xr:uid="{00000000-0005-0000-0000-0000D8620000}"/>
    <cellStyle name="Percent 12 2 4 4 3" xfId="25304" xr:uid="{00000000-0005-0000-0000-0000D9620000}"/>
    <cellStyle name="Percent 12 2 4 5" xfId="25305" xr:uid="{00000000-0005-0000-0000-0000DA620000}"/>
    <cellStyle name="Percent 12 2 4 5 2" xfId="25306" xr:uid="{00000000-0005-0000-0000-0000DB620000}"/>
    <cellStyle name="Percent 12 2 4 5 2 2" xfId="25307" xr:uid="{00000000-0005-0000-0000-0000DC620000}"/>
    <cellStyle name="Percent 12 2 4 5 3" xfId="25308" xr:uid="{00000000-0005-0000-0000-0000DD620000}"/>
    <cellStyle name="Percent 12 2 4 6" xfId="25309" xr:uid="{00000000-0005-0000-0000-0000DE620000}"/>
    <cellStyle name="Percent 12 2 4 6 2" xfId="25310" xr:uid="{00000000-0005-0000-0000-0000DF620000}"/>
    <cellStyle name="Percent 12 2 4 7" xfId="25311" xr:uid="{00000000-0005-0000-0000-0000E0620000}"/>
    <cellStyle name="Percent 12 2 4 7 2" xfId="25312" xr:uid="{00000000-0005-0000-0000-0000E1620000}"/>
    <cellStyle name="Percent 12 2 4 8" xfId="25313" xr:uid="{00000000-0005-0000-0000-0000E2620000}"/>
    <cellStyle name="Percent 12 2 4 9" xfId="25314" xr:uid="{00000000-0005-0000-0000-0000E3620000}"/>
    <cellStyle name="Percent 12 2 5" xfId="25315" xr:uid="{00000000-0005-0000-0000-0000E4620000}"/>
    <cellStyle name="Percent 12 2 5 2" xfId="25316" xr:uid="{00000000-0005-0000-0000-0000E5620000}"/>
    <cellStyle name="Percent 12 2 5 3" xfId="25317" xr:uid="{00000000-0005-0000-0000-0000E6620000}"/>
    <cellStyle name="Percent 12 2 6" xfId="25318" xr:uid="{00000000-0005-0000-0000-0000E7620000}"/>
    <cellStyle name="Percent 12 2 6 2" xfId="25319" xr:uid="{00000000-0005-0000-0000-0000E8620000}"/>
    <cellStyle name="Percent 12 2 6 2 2" xfId="25320" xr:uid="{00000000-0005-0000-0000-0000E9620000}"/>
    <cellStyle name="Percent 12 2 6 2 2 2" xfId="25321" xr:uid="{00000000-0005-0000-0000-0000EA620000}"/>
    <cellStyle name="Percent 12 2 6 2 3" xfId="25322" xr:uid="{00000000-0005-0000-0000-0000EB620000}"/>
    <cellStyle name="Percent 12 2 6 3" xfId="25323" xr:uid="{00000000-0005-0000-0000-0000EC620000}"/>
    <cellStyle name="Percent 12 2 6 3 2" xfId="25324" xr:uid="{00000000-0005-0000-0000-0000ED620000}"/>
    <cellStyle name="Percent 12 2 6 3 2 2" xfId="25325" xr:uid="{00000000-0005-0000-0000-0000EE620000}"/>
    <cellStyle name="Percent 12 2 6 3 3" xfId="25326" xr:uid="{00000000-0005-0000-0000-0000EF620000}"/>
    <cellStyle name="Percent 12 2 6 4" xfId="25327" xr:uid="{00000000-0005-0000-0000-0000F0620000}"/>
    <cellStyle name="Percent 12 2 6 4 2" xfId="25328" xr:uid="{00000000-0005-0000-0000-0000F1620000}"/>
    <cellStyle name="Percent 12 2 6 4 2 2" xfId="25329" xr:uid="{00000000-0005-0000-0000-0000F2620000}"/>
    <cellStyle name="Percent 12 2 6 4 3" xfId="25330" xr:uid="{00000000-0005-0000-0000-0000F3620000}"/>
    <cellStyle name="Percent 12 2 6 5" xfId="25331" xr:uid="{00000000-0005-0000-0000-0000F4620000}"/>
    <cellStyle name="Percent 12 2 6 5 2" xfId="25332" xr:uid="{00000000-0005-0000-0000-0000F5620000}"/>
    <cellStyle name="Percent 12 2 6 6" xfId="25333" xr:uid="{00000000-0005-0000-0000-0000F6620000}"/>
    <cellStyle name="Percent 12 2 6 6 2" xfId="25334" xr:uid="{00000000-0005-0000-0000-0000F7620000}"/>
    <cellStyle name="Percent 12 2 6 7" xfId="25335" xr:uid="{00000000-0005-0000-0000-0000F8620000}"/>
    <cellStyle name="Percent 12 2 7" xfId="25336" xr:uid="{00000000-0005-0000-0000-0000F9620000}"/>
    <cellStyle name="Percent 12 2 7 2" xfId="25337" xr:uid="{00000000-0005-0000-0000-0000FA620000}"/>
    <cellStyle name="Percent 12 2 7 2 2" xfId="25338" xr:uid="{00000000-0005-0000-0000-0000FB620000}"/>
    <cellStyle name="Percent 12 2 7 3" xfId="25339" xr:uid="{00000000-0005-0000-0000-0000FC620000}"/>
    <cellStyle name="Percent 12 2 8" xfId="25340" xr:uid="{00000000-0005-0000-0000-0000FD620000}"/>
    <cellStyle name="Percent 12 2 8 2" xfId="25341" xr:uid="{00000000-0005-0000-0000-0000FE620000}"/>
    <cellStyle name="Percent 12 2 8 2 2" xfId="25342" xr:uid="{00000000-0005-0000-0000-0000FF620000}"/>
    <cellStyle name="Percent 12 2 8 3" xfId="25343" xr:uid="{00000000-0005-0000-0000-000000630000}"/>
    <cellStyle name="Percent 12 3" xfId="25344" xr:uid="{00000000-0005-0000-0000-000001630000}"/>
    <cellStyle name="Percent 12 3 10" xfId="25345" xr:uid="{00000000-0005-0000-0000-000002630000}"/>
    <cellStyle name="Percent 12 3 2" xfId="25346" xr:uid="{00000000-0005-0000-0000-000003630000}"/>
    <cellStyle name="Percent 12 3 2 2" xfId="25347" xr:uid="{00000000-0005-0000-0000-000004630000}"/>
    <cellStyle name="Percent 12 3 2 3" xfId="25348" xr:uid="{00000000-0005-0000-0000-000005630000}"/>
    <cellStyle name="Percent 12 3 2 3 2" xfId="25349" xr:uid="{00000000-0005-0000-0000-000006630000}"/>
    <cellStyle name="Percent 12 3 2 3 3" xfId="25350" xr:uid="{00000000-0005-0000-0000-000007630000}"/>
    <cellStyle name="Percent 12 3 2 4" xfId="25351" xr:uid="{00000000-0005-0000-0000-000008630000}"/>
    <cellStyle name="Percent 12 3 2 4 2" xfId="25352" xr:uid="{00000000-0005-0000-0000-000009630000}"/>
    <cellStyle name="Percent 12 3 2 4 2 2" xfId="25353" xr:uid="{00000000-0005-0000-0000-00000A630000}"/>
    <cellStyle name="Percent 12 3 2 4 3" xfId="25354" xr:uid="{00000000-0005-0000-0000-00000B630000}"/>
    <cellStyle name="Percent 12 3 2 5" xfId="25355" xr:uid="{00000000-0005-0000-0000-00000C630000}"/>
    <cellStyle name="Percent 12 3 2 5 2" xfId="25356" xr:uid="{00000000-0005-0000-0000-00000D630000}"/>
    <cellStyle name="Percent 12 3 2 5 2 2" xfId="25357" xr:uid="{00000000-0005-0000-0000-00000E630000}"/>
    <cellStyle name="Percent 12 3 2 5 3" xfId="25358" xr:uid="{00000000-0005-0000-0000-00000F630000}"/>
    <cellStyle name="Percent 12 3 2 6" xfId="25359" xr:uid="{00000000-0005-0000-0000-000010630000}"/>
    <cellStyle name="Percent 12 3 2 6 2" xfId="25360" xr:uid="{00000000-0005-0000-0000-000011630000}"/>
    <cellStyle name="Percent 12 3 2 6 2 2" xfId="25361" xr:uid="{00000000-0005-0000-0000-000012630000}"/>
    <cellStyle name="Percent 12 3 2 6 3" xfId="25362" xr:uid="{00000000-0005-0000-0000-000013630000}"/>
    <cellStyle name="Percent 12 3 2 7" xfId="25363" xr:uid="{00000000-0005-0000-0000-000014630000}"/>
    <cellStyle name="Percent 12 3 2 7 2" xfId="25364" xr:uid="{00000000-0005-0000-0000-000015630000}"/>
    <cellStyle name="Percent 12 3 2 8" xfId="25365" xr:uid="{00000000-0005-0000-0000-000016630000}"/>
    <cellStyle name="Percent 12 3 2 8 2" xfId="25366" xr:uid="{00000000-0005-0000-0000-000017630000}"/>
    <cellStyle name="Percent 12 3 2 9" xfId="25367" xr:uid="{00000000-0005-0000-0000-000018630000}"/>
    <cellStyle name="Percent 12 3 3" xfId="25368" xr:uid="{00000000-0005-0000-0000-000019630000}"/>
    <cellStyle name="Percent 12 3 4" xfId="25369" xr:uid="{00000000-0005-0000-0000-00001A630000}"/>
    <cellStyle name="Percent 12 3 4 2" xfId="25370" xr:uid="{00000000-0005-0000-0000-00001B630000}"/>
    <cellStyle name="Percent 12 3 4 3" xfId="25371" xr:uid="{00000000-0005-0000-0000-00001C630000}"/>
    <cellStyle name="Percent 12 3 5" xfId="25372" xr:uid="{00000000-0005-0000-0000-00001D630000}"/>
    <cellStyle name="Percent 12 3 5 2" xfId="25373" xr:uid="{00000000-0005-0000-0000-00001E630000}"/>
    <cellStyle name="Percent 12 3 5 2 2" xfId="25374" xr:uid="{00000000-0005-0000-0000-00001F630000}"/>
    <cellStyle name="Percent 12 3 5 3" xfId="25375" xr:uid="{00000000-0005-0000-0000-000020630000}"/>
    <cellStyle name="Percent 12 3 6" xfId="25376" xr:uid="{00000000-0005-0000-0000-000021630000}"/>
    <cellStyle name="Percent 12 3 6 2" xfId="25377" xr:uid="{00000000-0005-0000-0000-000022630000}"/>
    <cellStyle name="Percent 12 3 6 2 2" xfId="25378" xr:uid="{00000000-0005-0000-0000-000023630000}"/>
    <cellStyle name="Percent 12 3 6 3" xfId="25379" xr:uid="{00000000-0005-0000-0000-000024630000}"/>
    <cellStyle name="Percent 12 3 7" xfId="25380" xr:uid="{00000000-0005-0000-0000-000025630000}"/>
    <cellStyle name="Percent 12 3 7 2" xfId="25381" xr:uid="{00000000-0005-0000-0000-000026630000}"/>
    <cellStyle name="Percent 12 3 7 2 2" xfId="25382" xr:uid="{00000000-0005-0000-0000-000027630000}"/>
    <cellStyle name="Percent 12 3 7 3" xfId="25383" xr:uid="{00000000-0005-0000-0000-000028630000}"/>
    <cellStyle name="Percent 12 3 8" xfId="25384" xr:uid="{00000000-0005-0000-0000-000029630000}"/>
    <cellStyle name="Percent 12 3 8 2" xfId="25385" xr:uid="{00000000-0005-0000-0000-00002A630000}"/>
    <cellStyle name="Percent 12 3 9" xfId="25386" xr:uid="{00000000-0005-0000-0000-00002B630000}"/>
    <cellStyle name="Percent 12 3 9 2" xfId="25387" xr:uid="{00000000-0005-0000-0000-00002C630000}"/>
    <cellStyle name="Percent 12 4" xfId="25388" xr:uid="{00000000-0005-0000-0000-00002D630000}"/>
    <cellStyle name="Percent 12 4 2" xfId="25389" xr:uid="{00000000-0005-0000-0000-00002E630000}"/>
    <cellStyle name="Percent 12 4 3" xfId="25390" xr:uid="{00000000-0005-0000-0000-00002F630000}"/>
    <cellStyle name="Percent 12 4 3 2" xfId="25391" xr:uid="{00000000-0005-0000-0000-000030630000}"/>
    <cellStyle name="Percent 12 4 3 3" xfId="25392" xr:uid="{00000000-0005-0000-0000-000031630000}"/>
    <cellStyle name="Percent 12 4 4" xfId="25393" xr:uid="{00000000-0005-0000-0000-000032630000}"/>
    <cellStyle name="Percent 12 4 4 2" xfId="25394" xr:uid="{00000000-0005-0000-0000-000033630000}"/>
    <cellStyle name="Percent 12 4 4 2 2" xfId="25395" xr:uid="{00000000-0005-0000-0000-000034630000}"/>
    <cellStyle name="Percent 12 4 4 3" xfId="25396" xr:uid="{00000000-0005-0000-0000-000035630000}"/>
    <cellStyle name="Percent 12 4 5" xfId="25397" xr:uid="{00000000-0005-0000-0000-000036630000}"/>
    <cellStyle name="Percent 12 4 5 2" xfId="25398" xr:uid="{00000000-0005-0000-0000-000037630000}"/>
    <cellStyle name="Percent 12 4 5 2 2" xfId="25399" xr:uid="{00000000-0005-0000-0000-000038630000}"/>
    <cellStyle name="Percent 12 4 5 3" xfId="25400" xr:uid="{00000000-0005-0000-0000-000039630000}"/>
    <cellStyle name="Percent 12 4 6" xfId="25401" xr:uid="{00000000-0005-0000-0000-00003A630000}"/>
    <cellStyle name="Percent 12 4 6 2" xfId="25402" xr:uid="{00000000-0005-0000-0000-00003B630000}"/>
    <cellStyle name="Percent 12 4 6 2 2" xfId="25403" xr:uid="{00000000-0005-0000-0000-00003C630000}"/>
    <cellStyle name="Percent 12 4 6 3" xfId="25404" xr:uid="{00000000-0005-0000-0000-00003D630000}"/>
    <cellStyle name="Percent 12 4 7" xfId="25405" xr:uid="{00000000-0005-0000-0000-00003E630000}"/>
    <cellStyle name="Percent 12 4 7 2" xfId="25406" xr:uid="{00000000-0005-0000-0000-00003F630000}"/>
    <cellStyle name="Percent 12 4 8" xfId="25407" xr:uid="{00000000-0005-0000-0000-000040630000}"/>
    <cellStyle name="Percent 12 4 8 2" xfId="25408" xr:uid="{00000000-0005-0000-0000-000041630000}"/>
    <cellStyle name="Percent 12 4 9" xfId="25409" xr:uid="{00000000-0005-0000-0000-000042630000}"/>
    <cellStyle name="Percent 12 5" xfId="25410" xr:uid="{00000000-0005-0000-0000-000043630000}"/>
    <cellStyle name="Percent 12 5 2" xfId="25411" xr:uid="{00000000-0005-0000-0000-000044630000}"/>
    <cellStyle name="Percent 12 5 3" xfId="25412" xr:uid="{00000000-0005-0000-0000-000045630000}"/>
    <cellStyle name="Percent 12 5 3 2" xfId="25413" xr:uid="{00000000-0005-0000-0000-000046630000}"/>
    <cellStyle name="Percent 12 5 3 3" xfId="25414" xr:uid="{00000000-0005-0000-0000-000047630000}"/>
    <cellStyle name="Percent 12 5 4" xfId="25415" xr:uid="{00000000-0005-0000-0000-000048630000}"/>
    <cellStyle name="Percent 12 5 4 2" xfId="25416" xr:uid="{00000000-0005-0000-0000-000049630000}"/>
    <cellStyle name="Percent 12 5 4 2 2" xfId="25417" xr:uid="{00000000-0005-0000-0000-00004A630000}"/>
    <cellStyle name="Percent 12 5 4 3" xfId="25418" xr:uid="{00000000-0005-0000-0000-00004B630000}"/>
    <cellStyle name="Percent 12 5 5" xfId="25419" xr:uid="{00000000-0005-0000-0000-00004C630000}"/>
    <cellStyle name="Percent 12 5 5 2" xfId="25420" xr:uid="{00000000-0005-0000-0000-00004D630000}"/>
    <cellStyle name="Percent 12 5 5 2 2" xfId="25421" xr:uid="{00000000-0005-0000-0000-00004E630000}"/>
    <cellStyle name="Percent 12 5 5 3" xfId="25422" xr:uid="{00000000-0005-0000-0000-00004F630000}"/>
    <cellStyle name="Percent 12 5 6" xfId="25423" xr:uid="{00000000-0005-0000-0000-000050630000}"/>
    <cellStyle name="Percent 12 5 6 2" xfId="25424" xr:uid="{00000000-0005-0000-0000-000051630000}"/>
    <cellStyle name="Percent 12 5 6 2 2" xfId="25425" xr:uid="{00000000-0005-0000-0000-000052630000}"/>
    <cellStyle name="Percent 12 5 6 3" xfId="25426" xr:uid="{00000000-0005-0000-0000-000053630000}"/>
    <cellStyle name="Percent 12 5 7" xfId="25427" xr:uid="{00000000-0005-0000-0000-000054630000}"/>
    <cellStyle name="Percent 12 5 7 2" xfId="25428" xr:uid="{00000000-0005-0000-0000-000055630000}"/>
    <cellStyle name="Percent 12 5 8" xfId="25429" xr:uid="{00000000-0005-0000-0000-000056630000}"/>
    <cellStyle name="Percent 12 5 8 2" xfId="25430" xr:uid="{00000000-0005-0000-0000-000057630000}"/>
    <cellStyle name="Percent 12 5 9" xfId="25431" xr:uid="{00000000-0005-0000-0000-000058630000}"/>
    <cellStyle name="Percent 12 6" xfId="25432" xr:uid="{00000000-0005-0000-0000-000059630000}"/>
    <cellStyle name="Percent 12 6 2" xfId="25433" xr:uid="{00000000-0005-0000-0000-00005A630000}"/>
    <cellStyle name="Percent 12 6 3" xfId="25434" xr:uid="{00000000-0005-0000-0000-00005B630000}"/>
    <cellStyle name="Percent 12 6 3 2" xfId="25435" xr:uid="{00000000-0005-0000-0000-00005C630000}"/>
    <cellStyle name="Percent 12 6 3 3" xfId="25436" xr:uid="{00000000-0005-0000-0000-00005D630000}"/>
    <cellStyle name="Percent 12 6 4" xfId="25437" xr:uid="{00000000-0005-0000-0000-00005E630000}"/>
    <cellStyle name="Percent 12 6 4 2" xfId="25438" xr:uid="{00000000-0005-0000-0000-00005F630000}"/>
    <cellStyle name="Percent 12 6 4 2 2" xfId="25439" xr:uid="{00000000-0005-0000-0000-000060630000}"/>
    <cellStyle name="Percent 12 6 4 3" xfId="25440" xr:uid="{00000000-0005-0000-0000-000061630000}"/>
    <cellStyle name="Percent 12 6 5" xfId="25441" xr:uid="{00000000-0005-0000-0000-000062630000}"/>
    <cellStyle name="Percent 12 6 5 2" xfId="25442" xr:uid="{00000000-0005-0000-0000-000063630000}"/>
    <cellStyle name="Percent 12 6 5 2 2" xfId="25443" xr:uid="{00000000-0005-0000-0000-000064630000}"/>
    <cellStyle name="Percent 12 6 5 3" xfId="25444" xr:uid="{00000000-0005-0000-0000-000065630000}"/>
    <cellStyle name="Percent 12 6 6" xfId="25445" xr:uid="{00000000-0005-0000-0000-000066630000}"/>
    <cellStyle name="Percent 12 6 6 2" xfId="25446" xr:uid="{00000000-0005-0000-0000-000067630000}"/>
    <cellStyle name="Percent 12 6 6 2 2" xfId="25447" xr:uid="{00000000-0005-0000-0000-000068630000}"/>
    <cellStyle name="Percent 12 6 6 3" xfId="25448" xr:uid="{00000000-0005-0000-0000-000069630000}"/>
    <cellStyle name="Percent 12 6 7" xfId="25449" xr:uid="{00000000-0005-0000-0000-00006A630000}"/>
    <cellStyle name="Percent 12 6 7 2" xfId="25450" xr:uid="{00000000-0005-0000-0000-00006B630000}"/>
    <cellStyle name="Percent 12 6 8" xfId="25451" xr:uid="{00000000-0005-0000-0000-00006C630000}"/>
    <cellStyle name="Percent 12 6 8 2" xfId="25452" xr:uid="{00000000-0005-0000-0000-00006D630000}"/>
    <cellStyle name="Percent 12 6 9" xfId="25453" xr:uid="{00000000-0005-0000-0000-00006E630000}"/>
    <cellStyle name="Percent 12 7" xfId="25454" xr:uid="{00000000-0005-0000-0000-00006F630000}"/>
    <cellStyle name="Percent 12 7 2" xfId="25455" xr:uid="{00000000-0005-0000-0000-000070630000}"/>
    <cellStyle name="Percent 12 7 3" xfId="25456" xr:uid="{00000000-0005-0000-0000-000071630000}"/>
    <cellStyle name="Percent 12 8" xfId="25457" xr:uid="{00000000-0005-0000-0000-000072630000}"/>
    <cellStyle name="Percent 12 8 2" xfId="25458" xr:uid="{00000000-0005-0000-0000-000073630000}"/>
    <cellStyle name="Percent 12 8 3" xfId="25459" xr:uid="{00000000-0005-0000-0000-000074630000}"/>
    <cellStyle name="Percent 12 8 3 2" xfId="25460" xr:uid="{00000000-0005-0000-0000-000075630000}"/>
    <cellStyle name="Percent 12 8 3 2 2" xfId="25461" xr:uid="{00000000-0005-0000-0000-000076630000}"/>
    <cellStyle name="Percent 12 8 3 3" xfId="25462" xr:uid="{00000000-0005-0000-0000-000077630000}"/>
    <cellStyle name="Percent 12 8 4" xfId="25463" xr:uid="{00000000-0005-0000-0000-000078630000}"/>
    <cellStyle name="Percent 12 8 4 2" xfId="25464" xr:uid="{00000000-0005-0000-0000-000079630000}"/>
    <cellStyle name="Percent 12 8 4 2 2" xfId="25465" xr:uid="{00000000-0005-0000-0000-00007A630000}"/>
    <cellStyle name="Percent 12 8 4 3" xfId="25466" xr:uid="{00000000-0005-0000-0000-00007B630000}"/>
    <cellStyle name="Percent 12 8 5" xfId="25467" xr:uid="{00000000-0005-0000-0000-00007C630000}"/>
    <cellStyle name="Percent 12 8 5 2" xfId="25468" xr:uid="{00000000-0005-0000-0000-00007D630000}"/>
    <cellStyle name="Percent 12 8 5 2 2" xfId="25469" xr:uid="{00000000-0005-0000-0000-00007E630000}"/>
    <cellStyle name="Percent 12 8 5 3" xfId="25470" xr:uid="{00000000-0005-0000-0000-00007F630000}"/>
    <cellStyle name="Percent 12 8 6" xfId="25471" xr:uid="{00000000-0005-0000-0000-000080630000}"/>
    <cellStyle name="Percent 12 8 6 2" xfId="25472" xr:uid="{00000000-0005-0000-0000-000081630000}"/>
    <cellStyle name="Percent 12 8 7" xfId="25473" xr:uid="{00000000-0005-0000-0000-000082630000}"/>
    <cellStyle name="Percent 12 8 7 2" xfId="25474" xr:uid="{00000000-0005-0000-0000-000083630000}"/>
    <cellStyle name="Percent 12 8 8" xfId="25475" xr:uid="{00000000-0005-0000-0000-000084630000}"/>
    <cellStyle name="Percent 12 8 9" xfId="25476" xr:uid="{00000000-0005-0000-0000-000085630000}"/>
    <cellStyle name="Percent 12 9" xfId="25477" xr:uid="{00000000-0005-0000-0000-000086630000}"/>
    <cellStyle name="Percent 13" xfId="25478" xr:uid="{00000000-0005-0000-0000-000087630000}"/>
    <cellStyle name="Percent 13 10" xfId="25479" xr:uid="{00000000-0005-0000-0000-000088630000}"/>
    <cellStyle name="Percent 13 2" xfId="25480" xr:uid="{00000000-0005-0000-0000-000089630000}"/>
    <cellStyle name="Percent 13 2 2" xfId="25481" xr:uid="{00000000-0005-0000-0000-00008A630000}"/>
    <cellStyle name="Percent 13 3" xfId="25482" xr:uid="{00000000-0005-0000-0000-00008B630000}"/>
    <cellStyle name="Percent 13 4" xfId="25483" xr:uid="{00000000-0005-0000-0000-00008C630000}"/>
    <cellStyle name="Percent 13 4 2" xfId="25484" xr:uid="{00000000-0005-0000-0000-00008D630000}"/>
    <cellStyle name="Percent 13 4 2 2" xfId="25485" xr:uid="{00000000-0005-0000-0000-00008E630000}"/>
    <cellStyle name="Percent 13 4 3" xfId="25486" xr:uid="{00000000-0005-0000-0000-00008F630000}"/>
    <cellStyle name="Percent 13 5" xfId="25487" xr:uid="{00000000-0005-0000-0000-000090630000}"/>
    <cellStyle name="Percent 13 5 2" xfId="25488" xr:uid="{00000000-0005-0000-0000-000091630000}"/>
    <cellStyle name="Percent 13 5 2 2" xfId="25489" xr:uid="{00000000-0005-0000-0000-000092630000}"/>
    <cellStyle name="Percent 13 5 3" xfId="25490" xr:uid="{00000000-0005-0000-0000-000093630000}"/>
    <cellStyle name="Percent 13 6" xfId="25491" xr:uid="{00000000-0005-0000-0000-000094630000}"/>
    <cellStyle name="Percent 13 6 2" xfId="25492" xr:uid="{00000000-0005-0000-0000-000095630000}"/>
    <cellStyle name="Percent 13 6 2 2" xfId="25493" xr:uid="{00000000-0005-0000-0000-000096630000}"/>
    <cellStyle name="Percent 13 6 3" xfId="25494" xr:uid="{00000000-0005-0000-0000-000097630000}"/>
    <cellStyle name="Percent 13 7" xfId="25495" xr:uid="{00000000-0005-0000-0000-000098630000}"/>
    <cellStyle name="Percent 13 7 2" xfId="25496" xr:uid="{00000000-0005-0000-0000-000099630000}"/>
    <cellStyle name="Percent 13 8" xfId="25497" xr:uid="{00000000-0005-0000-0000-00009A630000}"/>
    <cellStyle name="Percent 13 8 2" xfId="25498" xr:uid="{00000000-0005-0000-0000-00009B630000}"/>
    <cellStyle name="Percent 13 9" xfId="25499" xr:uid="{00000000-0005-0000-0000-00009C630000}"/>
    <cellStyle name="Percent 14" xfId="25500" xr:uid="{00000000-0005-0000-0000-00009D630000}"/>
    <cellStyle name="Percent 14 2" xfId="25501" xr:uid="{00000000-0005-0000-0000-00009E630000}"/>
    <cellStyle name="Percent 14 2 2" xfId="25502" xr:uid="{00000000-0005-0000-0000-00009F630000}"/>
    <cellStyle name="Percent 14 2 2 2" xfId="25503" xr:uid="{00000000-0005-0000-0000-0000A0630000}"/>
    <cellStyle name="Percent 14 2 3" xfId="25504" xr:uid="{00000000-0005-0000-0000-0000A1630000}"/>
    <cellStyle name="Percent 14 3" xfId="25505" xr:uid="{00000000-0005-0000-0000-0000A2630000}"/>
    <cellStyle name="Percent 14 3 2" xfId="25506" xr:uid="{00000000-0005-0000-0000-0000A3630000}"/>
    <cellStyle name="Percent 14 4" xfId="25507" xr:uid="{00000000-0005-0000-0000-0000A4630000}"/>
    <cellStyle name="Percent 15" xfId="25508" xr:uid="{00000000-0005-0000-0000-0000A5630000}"/>
    <cellStyle name="Percent 15 2" xfId="25509" xr:uid="{00000000-0005-0000-0000-0000A6630000}"/>
    <cellStyle name="Percent 15 2 2" xfId="25510" xr:uid="{00000000-0005-0000-0000-0000A7630000}"/>
    <cellStyle name="Percent 15 3" xfId="25511" xr:uid="{00000000-0005-0000-0000-0000A8630000}"/>
    <cellStyle name="Percent 16" xfId="25512" xr:uid="{00000000-0005-0000-0000-0000A9630000}"/>
    <cellStyle name="Percent 16 2" xfId="25513" xr:uid="{00000000-0005-0000-0000-0000AA630000}"/>
    <cellStyle name="Percent 16 2 2" xfId="25514" xr:uid="{00000000-0005-0000-0000-0000AB630000}"/>
    <cellStyle name="Percent 16 3" xfId="25515" xr:uid="{00000000-0005-0000-0000-0000AC630000}"/>
    <cellStyle name="Percent 17" xfId="25516" xr:uid="{00000000-0005-0000-0000-0000AD630000}"/>
    <cellStyle name="Percent 17 2" xfId="25517" xr:uid="{00000000-0005-0000-0000-0000AE630000}"/>
    <cellStyle name="Percent 17 2 2" xfId="25518" xr:uid="{00000000-0005-0000-0000-0000AF630000}"/>
    <cellStyle name="Percent 17 3" xfId="25519" xr:uid="{00000000-0005-0000-0000-0000B0630000}"/>
    <cellStyle name="Percent 18" xfId="25520" xr:uid="{00000000-0005-0000-0000-0000B1630000}"/>
    <cellStyle name="Percent 18 2" xfId="25521" xr:uid="{00000000-0005-0000-0000-0000B2630000}"/>
    <cellStyle name="Percent 19" xfId="25522" xr:uid="{00000000-0005-0000-0000-0000B3630000}"/>
    <cellStyle name="Percent 19 2" xfId="25523" xr:uid="{00000000-0005-0000-0000-0000B4630000}"/>
    <cellStyle name="Percent 2" xfId="25524" xr:uid="{00000000-0005-0000-0000-0000B5630000}"/>
    <cellStyle name="Percent 2 10" xfId="25525" xr:uid="{00000000-0005-0000-0000-0000B6630000}"/>
    <cellStyle name="Percent 2 10 2" xfId="25526" xr:uid="{00000000-0005-0000-0000-0000B7630000}"/>
    <cellStyle name="Percent 2 10 3" xfId="25527" xr:uid="{00000000-0005-0000-0000-0000B8630000}"/>
    <cellStyle name="Percent 2 11" xfId="25528" xr:uid="{00000000-0005-0000-0000-0000B9630000}"/>
    <cellStyle name="Percent 2 11 2" xfId="25529" xr:uid="{00000000-0005-0000-0000-0000BA630000}"/>
    <cellStyle name="Percent 2 12" xfId="25530" xr:uid="{00000000-0005-0000-0000-0000BB630000}"/>
    <cellStyle name="Percent 2 12 2" xfId="25531" xr:uid="{00000000-0005-0000-0000-0000BC630000}"/>
    <cellStyle name="Percent 2 13" xfId="25532" xr:uid="{00000000-0005-0000-0000-0000BD630000}"/>
    <cellStyle name="Percent 2 14" xfId="25533" xr:uid="{00000000-0005-0000-0000-0000BE630000}"/>
    <cellStyle name="Percent 2 15" xfId="25534" xr:uid="{00000000-0005-0000-0000-0000BF630000}"/>
    <cellStyle name="Percent 2 16" xfId="25535" xr:uid="{00000000-0005-0000-0000-0000C0630000}"/>
    <cellStyle name="Percent 2 2" xfId="25536" xr:uid="{00000000-0005-0000-0000-0000C1630000}"/>
    <cellStyle name="Percent 2 2 2" xfId="25537" xr:uid="{00000000-0005-0000-0000-0000C2630000}"/>
    <cellStyle name="Percent 2 3" xfId="25538" xr:uid="{00000000-0005-0000-0000-0000C3630000}"/>
    <cellStyle name="Percent 2 3 2" xfId="25539" xr:uid="{00000000-0005-0000-0000-0000C4630000}"/>
    <cellStyle name="Percent 2 4" xfId="25540" xr:uid="{00000000-0005-0000-0000-0000C5630000}"/>
    <cellStyle name="Percent 2 5" xfId="25541" xr:uid="{00000000-0005-0000-0000-0000C6630000}"/>
    <cellStyle name="Percent 2 5 2" xfId="25542" xr:uid="{00000000-0005-0000-0000-0000C7630000}"/>
    <cellStyle name="Percent 2 5 2 2" xfId="25543" xr:uid="{00000000-0005-0000-0000-0000C8630000}"/>
    <cellStyle name="Percent 2 5 2 2 2" xfId="25544" xr:uid="{00000000-0005-0000-0000-0000C9630000}"/>
    <cellStyle name="Percent 2 5 2 3" xfId="25545" xr:uid="{00000000-0005-0000-0000-0000CA630000}"/>
    <cellStyle name="Percent 2 5 2 4" xfId="25546" xr:uid="{00000000-0005-0000-0000-0000CB630000}"/>
    <cellStyle name="Percent 2 5 3" xfId="25547" xr:uid="{00000000-0005-0000-0000-0000CC630000}"/>
    <cellStyle name="Percent 2 5 3 2" xfId="25548" xr:uid="{00000000-0005-0000-0000-0000CD630000}"/>
    <cellStyle name="Percent 2 5 3 2 2" xfId="25549" xr:uid="{00000000-0005-0000-0000-0000CE630000}"/>
    <cellStyle name="Percent 2 5 3 3" xfId="25550" xr:uid="{00000000-0005-0000-0000-0000CF630000}"/>
    <cellStyle name="Percent 2 5 3 3 2" xfId="25551" xr:uid="{00000000-0005-0000-0000-0000D0630000}"/>
    <cellStyle name="Percent 2 5 3 4" xfId="25552" xr:uid="{00000000-0005-0000-0000-0000D1630000}"/>
    <cellStyle name="Percent 2 5 3 5" xfId="25553" xr:uid="{00000000-0005-0000-0000-0000D2630000}"/>
    <cellStyle name="Percent 2 5 3 6" xfId="25554" xr:uid="{00000000-0005-0000-0000-0000D3630000}"/>
    <cellStyle name="Percent 2 5 4" xfId="25555" xr:uid="{00000000-0005-0000-0000-0000D4630000}"/>
    <cellStyle name="Percent 2 5 4 2" xfId="25556" xr:uid="{00000000-0005-0000-0000-0000D5630000}"/>
    <cellStyle name="Percent 2 5 4 2 2" xfId="25557" xr:uid="{00000000-0005-0000-0000-0000D6630000}"/>
    <cellStyle name="Percent 2 5 4 2 3" xfId="25558" xr:uid="{00000000-0005-0000-0000-0000D7630000}"/>
    <cellStyle name="Percent 2 5 4 3" xfId="25559" xr:uid="{00000000-0005-0000-0000-0000D8630000}"/>
    <cellStyle name="Percent 2 5 4 4" xfId="25560" xr:uid="{00000000-0005-0000-0000-0000D9630000}"/>
    <cellStyle name="Percent 2 5 5" xfId="25561" xr:uid="{00000000-0005-0000-0000-0000DA630000}"/>
    <cellStyle name="Percent 2 5 6" xfId="25562" xr:uid="{00000000-0005-0000-0000-0000DB630000}"/>
    <cellStyle name="Percent 2 6" xfId="25563" xr:uid="{00000000-0005-0000-0000-0000DC630000}"/>
    <cellStyle name="Percent 2 6 2" xfId="25564" xr:uid="{00000000-0005-0000-0000-0000DD630000}"/>
    <cellStyle name="Percent 2 6 2 2" xfId="25565" xr:uid="{00000000-0005-0000-0000-0000DE630000}"/>
    <cellStyle name="Percent 2 6 2 2 2" xfId="25566" xr:uid="{00000000-0005-0000-0000-0000DF630000}"/>
    <cellStyle name="Percent 2 6 2 3" xfId="25567" xr:uid="{00000000-0005-0000-0000-0000E0630000}"/>
    <cellStyle name="Percent 2 6 2 4" xfId="25568" xr:uid="{00000000-0005-0000-0000-0000E1630000}"/>
    <cellStyle name="Percent 2 6 3" xfId="25569" xr:uid="{00000000-0005-0000-0000-0000E2630000}"/>
    <cellStyle name="Percent 2 6 3 2" xfId="25570" xr:uid="{00000000-0005-0000-0000-0000E3630000}"/>
    <cellStyle name="Percent 2 6 3 2 2" xfId="25571" xr:uid="{00000000-0005-0000-0000-0000E4630000}"/>
    <cellStyle name="Percent 2 6 3 3" xfId="25572" xr:uid="{00000000-0005-0000-0000-0000E5630000}"/>
    <cellStyle name="Percent 2 6 3 3 2" xfId="25573" xr:uid="{00000000-0005-0000-0000-0000E6630000}"/>
    <cellStyle name="Percent 2 6 3 4" xfId="25574" xr:uid="{00000000-0005-0000-0000-0000E7630000}"/>
    <cellStyle name="Percent 2 6 3 5" xfId="25575" xr:uid="{00000000-0005-0000-0000-0000E8630000}"/>
    <cellStyle name="Percent 2 6 4" xfId="25576" xr:uid="{00000000-0005-0000-0000-0000E9630000}"/>
    <cellStyle name="Percent 2 6 4 2" xfId="25577" xr:uid="{00000000-0005-0000-0000-0000EA630000}"/>
    <cellStyle name="Percent 2 6 4 3" xfId="25578" xr:uid="{00000000-0005-0000-0000-0000EB630000}"/>
    <cellStyle name="Percent 2 6 5" xfId="25579" xr:uid="{00000000-0005-0000-0000-0000EC630000}"/>
    <cellStyle name="Percent 2 6 6" xfId="25580" xr:uid="{00000000-0005-0000-0000-0000ED630000}"/>
    <cellStyle name="Percent 2 7" xfId="25581" xr:uid="{00000000-0005-0000-0000-0000EE630000}"/>
    <cellStyle name="Percent 2 7 2" xfId="25582" xr:uid="{00000000-0005-0000-0000-0000EF630000}"/>
    <cellStyle name="Percent 2 7 2 2" xfId="25583" xr:uid="{00000000-0005-0000-0000-0000F0630000}"/>
    <cellStyle name="Percent 2 7 3" xfId="25584" xr:uid="{00000000-0005-0000-0000-0000F1630000}"/>
    <cellStyle name="Percent 2 7 4" xfId="25585" xr:uid="{00000000-0005-0000-0000-0000F2630000}"/>
    <cellStyle name="Percent 2 8" xfId="25586" xr:uid="{00000000-0005-0000-0000-0000F3630000}"/>
    <cellStyle name="Percent 2 8 2" xfId="25587" xr:uid="{00000000-0005-0000-0000-0000F4630000}"/>
    <cellStyle name="Percent 2 8 2 2" xfId="25588" xr:uid="{00000000-0005-0000-0000-0000F5630000}"/>
    <cellStyle name="Percent 2 8 3" xfId="25589" xr:uid="{00000000-0005-0000-0000-0000F6630000}"/>
    <cellStyle name="Percent 2 8 3 2" xfId="25590" xr:uid="{00000000-0005-0000-0000-0000F7630000}"/>
    <cellStyle name="Percent 2 8 4" xfId="25591" xr:uid="{00000000-0005-0000-0000-0000F8630000}"/>
    <cellStyle name="Percent 2 8 5" xfId="25592" xr:uid="{00000000-0005-0000-0000-0000F9630000}"/>
    <cellStyle name="Percent 2 8 6" xfId="25593" xr:uid="{00000000-0005-0000-0000-0000FA630000}"/>
    <cellStyle name="Percent 2 9" xfId="25594" xr:uid="{00000000-0005-0000-0000-0000FB630000}"/>
    <cellStyle name="Percent 2 9 2" xfId="25595" xr:uid="{00000000-0005-0000-0000-0000FC630000}"/>
    <cellStyle name="Percent 2 9 2 2" xfId="25596" xr:uid="{00000000-0005-0000-0000-0000FD630000}"/>
    <cellStyle name="Percent 2 9 2 3" xfId="25597" xr:uid="{00000000-0005-0000-0000-0000FE630000}"/>
    <cellStyle name="Percent 2 9 3" xfId="25598" xr:uid="{00000000-0005-0000-0000-0000FF630000}"/>
    <cellStyle name="Percent 2 9 4" xfId="25599" xr:uid="{00000000-0005-0000-0000-000000640000}"/>
    <cellStyle name="Percent 3" xfId="25600" xr:uid="{00000000-0005-0000-0000-000001640000}"/>
    <cellStyle name="Percent 3 2" xfId="25601" xr:uid="{00000000-0005-0000-0000-000002640000}"/>
    <cellStyle name="Percent 3 3" xfId="25602" xr:uid="{00000000-0005-0000-0000-000003640000}"/>
    <cellStyle name="Percent 3 3 2" xfId="25603" xr:uid="{00000000-0005-0000-0000-000004640000}"/>
    <cellStyle name="Percent 3 3 2 2" xfId="25604" xr:uid="{00000000-0005-0000-0000-000005640000}"/>
    <cellStyle name="Percent 3 3 2 2 2" xfId="25605" xr:uid="{00000000-0005-0000-0000-000006640000}"/>
    <cellStyle name="Percent 3 3 2 3" xfId="25606" xr:uid="{00000000-0005-0000-0000-000007640000}"/>
    <cellStyle name="Percent 3 3 2 4" xfId="25607" xr:uid="{00000000-0005-0000-0000-000008640000}"/>
    <cellStyle name="Percent 3 3 3" xfId="25608" xr:uid="{00000000-0005-0000-0000-000009640000}"/>
    <cellStyle name="Percent 3 3 3 2" xfId="25609" xr:uid="{00000000-0005-0000-0000-00000A640000}"/>
    <cellStyle name="Percent 3 3 3 2 2" xfId="25610" xr:uid="{00000000-0005-0000-0000-00000B640000}"/>
    <cellStyle name="Percent 3 3 3 3" xfId="25611" xr:uid="{00000000-0005-0000-0000-00000C640000}"/>
    <cellStyle name="Percent 3 3 3 3 2" xfId="25612" xr:uid="{00000000-0005-0000-0000-00000D640000}"/>
    <cellStyle name="Percent 3 3 3 4" xfId="25613" xr:uid="{00000000-0005-0000-0000-00000E640000}"/>
    <cellStyle name="Percent 3 3 3 5" xfId="25614" xr:uid="{00000000-0005-0000-0000-00000F640000}"/>
    <cellStyle name="Percent 3 3 4" xfId="25615" xr:uid="{00000000-0005-0000-0000-000010640000}"/>
    <cellStyle name="Percent 3 3 4 2" xfId="25616" xr:uid="{00000000-0005-0000-0000-000011640000}"/>
    <cellStyle name="Percent 3 3 4 3" xfId="25617" xr:uid="{00000000-0005-0000-0000-000012640000}"/>
    <cellStyle name="Percent 3 3 5" xfId="25618" xr:uid="{00000000-0005-0000-0000-000013640000}"/>
    <cellStyle name="Percent 3 3 6" xfId="25619" xr:uid="{00000000-0005-0000-0000-000014640000}"/>
    <cellStyle name="Percent 4" xfId="25620" xr:uid="{00000000-0005-0000-0000-000015640000}"/>
    <cellStyle name="Percent 4 2" xfId="25621" xr:uid="{00000000-0005-0000-0000-000016640000}"/>
    <cellStyle name="Percent 5" xfId="25622" xr:uid="{00000000-0005-0000-0000-000017640000}"/>
    <cellStyle name="Percent 5 2" xfId="25623" xr:uid="{00000000-0005-0000-0000-000018640000}"/>
    <cellStyle name="Percent 5 2 2" xfId="25624" xr:uid="{00000000-0005-0000-0000-000019640000}"/>
    <cellStyle name="Percent 5 3" xfId="25625" xr:uid="{00000000-0005-0000-0000-00001A640000}"/>
    <cellStyle name="Percent 6" xfId="25626" xr:uid="{00000000-0005-0000-0000-00001B640000}"/>
    <cellStyle name="Percent 7" xfId="25627" xr:uid="{00000000-0005-0000-0000-00001C640000}"/>
    <cellStyle name="Percent 7 2" xfId="25628" xr:uid="{00000000-0005-0000-0000-00001D640000}"/>
    <cellStyle name="Percent 7 2 2" xfId="25629" xr:uid="{00000000-0005-0000-0000-00001E640000}"/>
    <cellStyle name="Percent 7 2 2 2" xfId="25630" xr:uid="{00000000-0005-0000-0000-00001F640000}"/>
    <cellStyle name="Percent 7 2 3" xfId="25631" xr:uid="{00000000-0005-0000-0000-000020640000}"/>
    <cellStyle name="Percent 7 2 4" xfId="25632" xr:uid="{00000000-0005-0000-0000-000021640000}"/>
    <cellStyle name="Percent 7 3" xfId="25633" xr:uid="{00000000-0005-0000-0000-000022640000}"/>
    <cellStyle name="Percent 7 3 2" xfId="25634" xr:uid="{00000000-0005-0000-0000-000023640000}"/>
    <cellStyle name="Percent 7 3 2 2" xfId="25635" xr:uid="{00000000-0005-0000-0000-000024640000}"/>
    <cellStyle name="Percent 7 3 3" xfId="25636" xr:uid="{00000000-0005-0000-0000-000025640000}"/>
    <cellStyle name="Percent 7 3 3 2" xfId="25637" xr:uid="{00000000-0005-0000-0000-000026640000}"/>
    <cellStyle name="Percent 7 3 4" xfId="25638" xr:uid="{00000000-0005-0000-0000-000027640000}"/>
    <cellStyle name="Percent 7 3 5" xfId="25639" xr:uid="{00000000-0005-0000-0000-000028640000}"/>
    <cellStyle name="Percent 7 3 6" xfId="25640" xr:uid="{00000000-0005-0000-0000-000029640000}"/>
    <cellStyle name="Percent 7 4" xfId="25641" xr:uid="{00000000-0005-0000-0000-00002A640000}"/>
    <cellStyle name="Percent 7 4 2" xfId="25642" xr:uid="{00000000-0005-0000-0000-00002B640000}"/>
    <cellStyle name="Percent 7 4 2 2" xfId="25643" xr:uid="{00000000-0005-0000-0000-00002C640000}"/>
    <cellStyle name="Percent 7 4 2 3" xfId="25644" xr:uid="{00000000-0005-0000-0000-00002D640000}"/>
    <cellStyle name="Percent 7 4 3" xfId="25645" xr:uid="{00000000-0005-0000-0000-00002E640000}"/>
    <cellStyle name="Percent 7 4 4" xfId="25646" xr:uid="{00000000-0005-0000-0000-00002F640000}"/>
    <cellStyle name="Percent 7 5" xfId="25647" xr:uid="{00000000-0005-0000-0000-000030640000}"/>
    <cellStyle name="Percent 7 6" xfId="25648" xr:uid="{00000000-0005-0000-0000-000031640000}"/>
    <cellStyle name="Percent 8" xfId="25649" xr:uid="{00000000-0005-0000-0000-000032640000}"/>
    <cellStyle name="Percent 8 2" xfId="25650" xr:uid="{00000000-0005-0000-0000-000033640000}"/>
    <cellStyle name="Percent 8 2 2" xfId="25651" xr:uid="{00000000-0005-0000-0000-000034640000}"/>
    <cellStyle name="Percent 8 2 2 2" xfId="25652" xr:uid="{00000000-0005-0000-0000-000035640000}"/>
    <cellStyle name="Percent 8 2 3" xfId="25653" xr:uid="{00000000-0005-0000-0000-000036640000}"/>
    <cellStyle name="Percent 8 2 4" xfId="25654" xr:uid="{00000000-0005-0000-0000-000037640000}"/>
    <cellStyle name="Percent 8 3" xfId="25655" xr:uid="{00000000-0005-0000-0000-000038640000}"/>
    <cellStyle name="Percent 8 3 2" xfId="25656" xr:uid="{00000000-0005-0000-0000-000039640000}"/>
    <cellStyle name="Percent 8 3 2 2" xfId="25657" xr:uid="{00000000-0005-0000-0000-00003A640000}"/>
    <cellStyle name="Percent 8 3 3" xfId="25658" xr:uid="{00000000-0005-0000-0000-00003B640000}"/>
    <cellStyle name="Percent 8 3 3 2" xfId="25659" xr:uid="{00000000-0005-0000-0000-00003C640000}"/>
    <cellStyle name="Percent 8 3 4" xfId="25660" xr:uid="{00000000-0005-0000-0000-00003D640000}"/>
    <cellStyle name="Percent 8 3 5" xfId="25661" xr:uid="{00000000-0005-0000-0000-00003E640000}"/>
    <cellStyle name="Percent 8 4" xfId="25662" xr:uid="{00000000-0005-0000-0000-00003F640000}"/>
    <cellStyle name="Percent 8 4 2" xfId="25663" xr:uid="{00000000-0005-0000-0000-000040640000}"/>
    <cellStyle name="Percent 8 4 3" xfId="25664" xr:uid="{00000000-0005-0000-0000-000041640000}"/>
    <cellStyle name="Percent 8 5" xfId="25665" xr:uid="{00000000-0005-0000-0000-000042640000}"/>
    <cellStyle name="Percent 8 6" xfId="25666" xr:uid="{00000000-0005-0000-0000-000043640000}"/>
    <cellStyle name="Percent 9" xfId="25667" xr:uid="{00000000-0005-0000-0000-000044640000}"/>
    <cellStyle name="Percent 9 2" xfId="25668" xr:uid="{00000000-0005-0000-0000-000045640000}"/>
    <cellStyle name="Percent 9 2 2" xfId="25669" xr:uid="{00000000-0005-0000-0000-000046640000}"/>
    <cellStyle name="Percent 9 2 3" xfId="25670" xr:uid="{00000000-0005-0000-0000-000047640000}"/>
    <cellStyle name="Percent 9 3" xfId="25671" xr:uid="{00000000-0005-0000-0000-000048640000}"/>
    <cellStyle name="Percent 9 3 2" xfId="25672" xr:uid="{00000000-0005-0000-0000-000049640000}"/>
    <cellStyle name="Percent 9 3 3" xfId="25673" xr:uid="{00000000-0005-0000-0000-00004A640000}"/>
    <cellStyle name="Percent 9 4" xfId="25674" xr:uid="{00000000-0005-0000-0000-00004B640000}"/>
    <cellStyle name="Percent 9 4 2" xfId="25675" xr:uid="{00000000-0005-0000-0000-00004C640000}"/>
    <cellStyle name="Percent 9 4 3" xfId="25676" xr:uid="{00000000-0005-0000-0000-00004D640000}"/>
    <cellStyle name="Percent 9 5" xfId="25677" xr:uid="{00000000-0005-0000-0000-00004E640000}"/>
    <cellStyle name="Percent 9 6" xfId="25678" xr:uid="{00000000-0005-0000-0000-00004F640000}"/>
    <cellStyle name="statement" xfId="25679" xr:uid="{00000000-0005-0000-0000-000050640000}"/>
    <cellStyle name="Statement heading" xfId="25680" xr:uid="{00000000-0005-0000-0000-000051640000}"/>
    <cellStyle name="Statement heading 2" xfId="25681" xr:uid="{00000000-0005-0000-0000-000052640000}"/>
    <cellStyle name="Total 2" xfId="25682" xr:uid="{00000000-0005-0000-0000-000053640000}"/>
    <cellStyle name="Warning Text 2" xfId="25683" xr:uid="{00000000-0005-0000-0000-000054640000}"/>
    <cellStyle name="Years" xfId="25684" xr:uid="{00000000-0005-0000-0000-000055640000}"/>
    <cellStyle name="Years 2" xfId="25685" xr:uid="{00000000-0005-0000-0000-000056640000}"/>
  </cellStyles>
  <dxfs count="0"/>
  <tableStyles count="0" defaultTableStyle="TableStyleMedium2" defaultPivotStyle="PivotStyleLight16"/>
  <colors>
    <mruColors>
      <color rgb="FFE2EFDA"/>
      <color rgb="FFA9D08E"/>
      <color rgb="FF99CCFF"/>
      <color rgb="FF0000FF"/>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434975</xdr:colOff>
      <xdr:row>0</xdr:row>
      <xdr:rowOff>0</xdr:rowOff>
    </xdr:from>
    <xdr:to>
      <xdr:col>12</xdr:col>
      <xdr:colOff>0</xdr:colOff>
      <xdr:row>2</xdr:row>
      <xdr:rowOff>111126</xdr:rowOff>
    </xdr:to>
    <xdr:pic>
      <xdr:nvPicPr>
        <xdr:cNvPr id="4" name="Picture 3">
          <a:extLst>
            <a:ext uri="{FF2B5EF4-FFF2-40B4-BE49-F238E27FC236}">
              <a16:creationId xmlns:a16="http://schemas.microsoft.com/office/drawing/2014/main" id="{CCE8F300-6340-4F09-A2EF-30F7B4626B3C}"/>
            </a:ext>
          </a:extLst>
        </xdr:cNvPr>
        <xdr:cNvPicPr>
          <a:picLocks noChangeAspect="1"/>
        </xdr:cNvPicPr>
      </xdr:nvPicPr>
      <xdr:blipFill rotWithShape="1">
        <a:blip xmlns:r="http://schemas.openxmlformats.org/officeDocument/2006/relationships" r:embed="rId1"/>
        <a:srcRect l="2122" t="11760" r="2122" b="10205"/>
        <a:stretch/>
      </xdr:blipFill>
      <xdr:spPr>
        <a:xfrm>
          <a:off x="9686925" y="0"/>
          <a:ext cx="1590675" cy="4667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A74712CF-D9BA-4E15-8C8C-A264BAD3CA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8F3705CC-5497-4B56-955A-A403BCC49A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A8349951-2950-40AF-BE9E-661FE55BD8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BCC49F87-9C50-4115-938A-71DEFB884D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20175"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721BB08D-281F-4984-AE7B-72732C4AFA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20175"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9C87D53D-B0AB-451B-B108-7230C6E2C8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39275" y="1085850"/>
          <a:ext cx="0" cy="180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5</xdr:row>
      <xdr:rowOff>0</xdr:rowOff>
    </xdr:from>
    <xdr:to>
      <xdr:col>12</xdr:col>
      <xdr:colOff>0</xdr:colOff>
      <xdr:row>6</xdr:row>
      <xdr:rowOff>0</xdr:rowOff>
    </xdr:to>
    <xdr:pic>
      <xdr:nvPicPr>
        <xdr:cNvPr id="2" name="Picture 1">
          <a:extLst>
            <a:ext uri="{FF2B5EF4-FFF2-40B4-BE49-F238E27FC236}">
              <a16:creationId xmlns:a16="http://schemas.microsoft.com/office/drawing/2014/main" id="{E6605CBF-178F-4222-9C48-CD7F2185B8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5</xdr:row>
      <xdr:rowOff>0</xdr:rowOff>
    </xdr:from>
    <xdr:to>
      <xdr:col>12</xdr:col>
      <xdr:colOff>0</xdr:colOff>
      <xdr:row>6</xdr:row>
      <xdr:rowOff>0</xdr:rowOff>
    </xdr:to>
    <xdr:pic>
      <xdr:nvPicPr>
        <xdr:cNvPr id="3" name="Picture 2">
          <a:extLst>
            <a:ext uri="{FF2B5EF4-FFF2-40B4-BE49-F238E27FC236}">
              <a16:creationId xmlns:a16="http://schemas.microsoft.com/office/drawing/2014/main" id="{BFBEEE34-E6B1-4ECE-910C-7F0554111A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5</xdr:row>
      <xdr:rowOff>0</xdr:rowOff>
    </xdr:from>
    <xdr:to>
      <xdr:col>13</xdr:col>
      <xdr:colOff>0</xdr:colOff>
      <xdr:row>6</xdr:row>
      <xdr:rowOff>0</xdr:rowOff>
    </xdr:to>
    <xdr:pic>
      <xdr:nvPicPr>
        <xdr:cNvPr id="4" name="Picture 3">
          <a:extLst>
            <a:ext uri="{FF2B5EF4-FFF2-40B4-BE49-F238E27FC236}">
              <a16:creationId xmlns:a16="http://schemas.microsoft.com/office/drawing/2014/main" id="{025B6E28-0038-4AEF-A2D9-64D22D92DF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69F03504-F352-423A-9FE6-B2AF603614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E7CF2499-7BE7-4F42-A56B-84FB57986A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C734BAF1-2740-4E48-99D4-6C7B82E5CA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D1FDC5F7-C40C-4A40-817E-08EBE04255C2}" userId="S::Jameyn.Arboleda@tribunal.gc.ca::914a611a-fd6b-460a-90bd-5bd9dc82c70e"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1" dT="2025-12-08T19:39:41.08" personId="{D1FDC5F7-C40C-4A40-817E-08EBE04255C2}" id="{13F04E34-E525-428A-A93A-2764DE2E9770}">
    <text>Hide EN and FR columns
TRIB &gt; Hide R/C</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70834-ABC7-41E8-9E42-10913FD30AB1}">
  <sheetPr codeName="Sheet2">
    <tabColor rgb="FFFFC000"/>
  </sheetPr>
  <dimension ref="A1:G50"/>
  <sheetViews>
    <sheetView showGridLines="0" workbookViewId="0">
      <selection activeCell="B18" sqref="B18"/>
    </sheetView>
  </sheetViews>
  <sheetFormatPr defaultColWidth="8.5703125" defaultRowHeight="14.25" x14ac:dyDescent="0.25"/>
  <cols>
    <col min="1" max="1" width="24.42578125" style="110" bestFit="1" customWidth="1"/>
    <col min="2" max="2" width="27.42578125" style="54" bestFit="1" customWidth="1"/>
    <col min="3" max="3" width="32" style="54" bestFit="1" customWidth="1"/>
    <col min="4" max="4" width="15.42578125" style="54" customWidth="1"/>
    <col min="5" max="16384" width="8.5703125" style="54"/>
  </cols>
  <sheetData>
    <row r="1" spans="1:7" s="109" customFormat="1" x14ac:dyDescent="0.25">
      <c r="A1" s="113" t="s">
        <v>69</v>
      </c>
      <c r="B1" s="114" t="s">
        <v>70</v>
      </c>
      <c r="C1" s="114" t="s">
        <v>71</v>
      </c>
      <c r="D1" s="114"/>
      <c r="E1" s="114"/>
      <c r="F1" s="114" t="s">
        <v>72</v>
      </c>
      <c r="G1" s="114"/>
    </row>
    <row r="2" spans="1:7" x14ac:dyDescent="0.25">
      <c r="A2" s="110" t="s">
        <v>73</v>
      </c>
      <c r="B2" s="28" t="s">
        <v>371</v>
      </c>
      <c r="C2" s="54" t="str">
        <f>B2</f>
        <v>RR-2026-002 &amp; RR-2026-003</v>
      </c>
      <c r="F2" s="54" t="s">
        <v>169</v>
      </c>
    </row>
    <row r="3" spans="1:7" x14ac:dyDescent="0.25">
      <c r="A3" s="110" t="s">
        <v>74</v>
      </c>
      <c r="B3" s="54" t="s">
        <v>372</v>
      </c>
      <c r="C3" s="54" t="s">
        <v>373</v>
      </c>
      <c r="F3" s="54" t="s">
        <v>168</v>
      </c>
    </row>
    <row r="4" spans="1:7" x14ac:dyDescent="0.25">
      <c r="A4" s="116" t="s">
        <v>132</v>
      </c>
      <c r="B4" s="28" t="s">
        <v>317</v>
      </c>
      <c r="C4" s="28" t="s">
        <v>364</v>
      </c>
      <c r="F4" s="54" t="s">
        <v>167</v>
      </c>
    </row>
    <row r="5" spans="1:7" ht="42.75" x14ac:dyDescent="0.25">
      <c r="A5" s="110" t="s">
        <v>315</v>
      </c>
      <c r="B5" s="28" t="s">
        <v>510</v>
      </c>
      <c r="C5" s="28" t="s">
        <v>511</v>
      </c>
      <c r="D5" s="54" t="s">
        <v>307</v>
      </c>
    </row>
    <row r="6" spans="1:7" x14ac:dyDescent="0.25">
      <c r="A6" s="110" t="s">
        <v>205</v>
      </c>
      <c r="B6" s="97">
        <v>2023</v>
      </c>
      <c r="C6" s="97">
        <f>B6</f>
        <v>2023</v>
      </c>
      <c r="F6" s="61" t="s">
        <v>228</v>
      </c>
    </row>
    <row r="7" spans="1:7" x14ac:dyDescent="0.25">
      <c r="A7" s="110" t="s">
        <v>227</v>
      </c>
      <c r="B7" s="111" t="s">
        <v>295</v>
      </c>
      <c r="C7" s="125" t="s">
        <v>296</v>
      </c>
      <c r="F7" s="28" t="s">
        <v>310</v>
      </c>
    </row>
    <row r="8" spans="1:7" x14ac:dyDescent="0.25">
      <c r="A8" s="110" t="s">
        <v>206</v>
      </c>
      <c r="B8" s="97">
        <v>2026</v>
      </c>
      <c r="C8" s="97">
        <f>B8</f>
        <v>2026</v>
      </c>
      <c r="F8" s="28" t="s">
        <v>309</v>
      </c>
    </row>
    <row r="9" spans="1:7" x14ac:dyDescent="0.25">
      <c r="A9" s="110" t="s">
        <v>173</v>
      </c>
      <c r="B9" s="54" t="s">
        <v>297</v>
      </c>
      <c r="C9" s="54" t="s">
        <v>316</v>
      </c>
      <c r="F9" s="79" t="s">
        <v>229</v>
      </c>
    </row>
    <row r="10" spans="1:7" x14ac:dyDescent="0.25">
      <c r="A10" s="110" t="s">
        <v>174</v>
      </c>
      <c r="B10" s="54" t="s">
        <v>374</v>
      </c>
      <c r="C10" s="54" t="s">
        <v>375</v>
      </c>
    </row>
    <row r="11" spans="1:7" x14ac:dyDescent="0.25">
      <c r="A11" s="110" t="s">
        <v>75</v>
      </c>
      <c r="B11" s="112" t="s">
        <v>376</v>
      </c>
      <c r="C11" s="111" t="s">
        <v>377</v>
      </c>
    </row>
    <row r="12" spans="1:7" x14ac:dyDescent="0.25">
      <c r="B12" s="111"/>
      <c r="C12" s="111"/>
    </row>
    <row r="13" spans="1:7" x14ac:dyDescent="0.25">
      <c r="A13" s="116" t="s">
        <v>271</v>
      </c>
      <c r="B13" s="28" t="s">
        <v>378</v>
      </c>
      <c r="C13" s="28" t="s">
        <v>379</v>
      </c>
      <c r="D13" s="28" t="s">
        <v>380</v>
      </c>
    </row>
    <row r="14" spans="1:7" x14ac:dyDescent="0.25">
      <c r="A14" s="116" t="s">
        <v>272</v>
      </c>
      <c r="B14" s="28" t="s">
        <v>381</v>
      </c>
      <c r="C14" s="28" t="s">
        <v>382</v>
      </c>
      <c r="D14" s="28" t="s">
        <v>383</v>
      </c>
    </row>
    <row r="16" spans="1:7" ht="285" x14ac:dyDescent="0.25">
      <c r="A16" s="110" t="s">
        <v>79</v>
      </c>
      <c r="B16" s="108" t="s">
        <v>384</v>
      </c>
      <c r="C16" s="108" t="s">
        <v>424</v>
      </c>
    </row>
    <row r="17" spans="1:3" x14ac:dyDescent="0.25">
      <c r="A17" s="110" t="s">
        <v>220</v>
      </c>
      <c r="B17" s="54" t="s">
        <v>425</v>
      </c>
      <c r="C17" s="54" t="s">
        <v>426</v>
      </c>
    </row>
    <row r="18" spans="1:3" x14ac:dyDescent="0.25">
      <c r="B18" s="28" t="s">
        <v>427</v>
      </c>
      <c r="C18" s="28" t="s">
        <v>428</v>
      </c>
    </row>
    <row r="19" spans="1:3" x14ac:dyDescent="0.25">
      <c r="A19" s="110" t="s">
        <v>80</v>
      </c>
      <c r="B19" s="30" t="s">
        <v>184</v>
      </c>
      <c r="C19" s="30" t="s">
        <v>184</v>
      </c>
    </row>
    <row r="20" spans="1:3" ht="171" x14ac:dyDescent="0.25">
      <c r="A20" s="110" t="s">
        <v>81</v>
      </c>
      <c r="B20" s="184" t="s">
        <v>385</v>
      </c>
      <c r="C20" s="184" t="s">
        <v>385</v>
      </c>
    </row>
    <row r="21" spans="1:3" x14ac:dyDescent="0.25">
      <c r="A21" s="110" t="s">
        <v>82</v>
      </c>
      <c r="B21" s="163" t="s">
        <v>363</v>
      </c>
      <c r="C21" s="30"/>
    </row>
    <row r="23" spans="1:3" x14ac:dyDescent="0.25">
      <c r="A23" s="110" t="s">
        <v>76</v>
      </c>
      <c r="B23" s="54" t="s">
        <v>361</v>
      </c>
      <c r="C23" s="54" t="s">
        <v>361</v>
      </c>
    </row>
    <row r="24" spans="1:3" x14ac:dyDescent="0.25">
      <c r="A24" s="110" t="s">
        <v>77</v>
      </c>
      <c r="B24" s="54" t="s">
        <v>362</v>
      </c>
      <c r="C24" s="54" t="s">
        <v>362</v>
      </c>
    </row>
    <row r="26" spans="1:3" x14ac:dyDescent="0.25">
      <c r="A26" s="110" t="s">
        <v>78</v>
      </c>
      <c r="B26" s="54" t="s">
        <v>512</v>
      </c>
      <c r="C26" s="54" t="s">
        <v>513</v>
      </c>
    </row>
    <row r="27" spans="1:3" x14ac:dyDescent="0.25">
      <c r="A27" s="110" t="s">
        <v>183</v>
      </c>
      <c r="B27" s="54" t="s">
        <v>514</v>
      </c>
      <c r="C27" s="54" t="s">
        <v>515</v>
      </c>
    </row>
    <row r="29" spans="1:3" x14ac:dyDescent="0.25">
      <c r="A29" s="115" t="s">
        <v>250</v>
      </c>
    </row>
    <row r="30" spans="1:3" x14ac:dyDescent="0.25">
      <c r="A30" s="110" t="s">
        <v>386</v>
      </c>
      <c r="B30" s="30" t="s">
        <v>395</v>
      </c>
      <c r="C30" s="30" t="s">
        <v>396</v>
      </c>
    </row>
    <row r="31" spans="1:3" x14ac:dyDescent="0.25">
      <c r="A31" s="110" t="s">
        <v>270</v>
      </c>
      <c r="B31" s="54" t="s">
        <v>265</v>
      </c>
      <c r="C31" s="54" t="s">
        <v>266</v>
      </c>
    </row>
    <row r="32" spans="1:3" x14ac:dyDescent="0.25">
      <c r="A32" s="110" t="s">
        <v>267</v>
      </c>
      <c r="B32" s="54" t="s">
        <v>414</v>
      </c>
      <c r="C32" s="54" t="s">
        <v>415</v>
      </c>
    </row>
    <row r="33" spans="1:4" x14ac:dyDescent="0.25">
      <c r="A33" s="110" t="s">
        <v>387</v>
      </c>
      <c r="B33" s="54" t="s">
        <v>397</v>
      </c>
      <c r="C33" s="54" t="s">
        <v>410</v>
      </c>
    </row>
    <row r="34" spans="1:4" x14ac:dyDescent="0.25">
      <c r="A34" s="110" t="s">
        <v>388</v>
      </c>
      <c r="B34" s="54" t="s">
        <v>398</v>
      </c>
      <c r="C34" s="54" t="s">
        <v>405</v>
      </c>
    </row>
    <row r="35" spans="1:4" x14ac:dyDescent="0.25">
      <c r="A35" s="110" t="s">
        <v>389</v>
      </c>
      <c r="B35" s="54" t="s">
        <v>399</v>
      </c>
      <c r="C35" s="54" t="s">
        <v>406</v>
      </c>
    </row>
    <row r="37" spans="1:4" x14ac:dyDescent="0.25">
      <c r="A37" s="416" t="s">
        <v>280</v>
      </c>
      <c r="B37" s="416"/>
      <c r="C37" s="416"/>
      <c r="D37" s="416"/>
    </row>
    <row r="38" spans="1:4" x14ac:dyDescent="0.25">
      <c r="A38" s="110" t="s">
        <v>330</v>
      </c>
      <c r="B38" s="54" t="s">
        <v>282</v>
      </c>
      <c r="C38" s="54" t="s">
        <v>283</v>
      </c>
      <c r="D38" s="117" t="str">
        <f>IF(Intro!$G$24="English",B38,C38)</f>
        <v>Yes</v>
      </c>
    </row>
    <row r="39" spans="1:4" x14ac:dyDescent="0.25">
      <c r="B39" s="54" t="s">
        <v>284</v>
      </c>
      <c r="C39" s="54" t="s">
        <v>285</v>
      </c>
      <c r="D39" s="117" t="str">
        <f>IF(Intro!$G$24="English",B39,C39)</f>
        <v>No</v>
      </c>
    </row>
    <row r="40" spans="1:4" x14ac:dyDescent="0.25">
      <c r="D40" s="117"/>
    </row>
    <row r="41" spans="1:4" x14ac:dyDescent="0.25">
      <c r="A41" s="110" t="s">
        <v>281</v>
      </c>
      <c r="B41" s="54" t="s">
        <v>278</v>
      </c>
      <c r="C41" s="54" t="s">
        <v>279</v>
      </c>
      <c r="D41" s="117" t="str">
        <f>IF(Intro!$G$24="English",B41,C41)</f>
        <v>Distributor</v>
      </c>
    </row>
    <row r="42" spans="1:4" x14ac:dyDescent="0.25">
      <c r="B42" s="54" t="s">
        <v>53</v>
      </c>
      <c r="C42" s="54" t="s">
        <v>43</v>
      </c>
      <c r="D42" s="117" t="str">
        <f>IF(Intro!$G$24="English",B42,C42)</f>
        <v>End user</v>
      </c>
    </row>
    <row r="43" spans="1:4" x14ac:dyDescent="0.25">
      <c r="B43" s="54" t="s">
        <v>170</v>
      </c>
      <c r="C43" s="54" t="s">
        <v>171</v>
      </c>
      <c r="D43" s="117" t="str">
        <f>IF(Intro!$G$24="English",B43,C43)</f>
        <v>Broker or trader</v>
      </c>
    </row>
    <row r="45" spans="1:4" x14ac:dyDescent="0.25">
      <c r="A45" s="110" t="s">
        <v>390</v>
      </c>
      <c r="B45" s="54" t="s">
        <v>404</v>
      </c>
      <c r="C45" s="54" t="s">
        <v>407</v>
      </c>
    </row>
    <row r="46" spans="1:4" x14ac:dyDescent="0.25">
      <c r="A46" s="110" t="s">
        <v>391</v>
      </c>
      <c r="B46" s="54" t="s">
        <v>400</v>
      </c>
      <c r="C46" s="54" t="s">
        <v>408</v>
      </c>
    </row>
    <row r="47" spans="1:4" x14ac:dyDescent="0.25">
      <c r="A47" s="110" t="s">
        <v>392</v>
      </c>
      <c r="B47" s="54" t="s">
        <v>401</v>
      </c>
      <c r="C47" s="54" t="s">
        <v>401</v>
      </c>
    </row>
    <row r="48" spans="1:4" x14ac:dyDescent="0.25">
      <c r="A48" s="110" t="s">
        <v>393</v>
      </c>
      <c r="B48" s="54" t="s">
        <v>402</v>
      </c>
      <c r="C48" s="54" t="s">
        <v>402</v>
      </c>
    </row>
    <row r="49" spans="1:3" x14ac:dyDescent="0.25">
      <c r="A49" s="110" t="s">
        <v>394</v>
      </c>
      <c r="B49" s="54" t="s">
        <v>403</v>
      </c>
      <c r="C49" s="54" t="s">
        <v>409</v>
      </c>
    </row>
    <row r="50" spans="1:3" ht="99.75" x14ac:dyDescent="0.25">
      <c r="A50" s="110" t="s">
        <v>411</v>
      </c>
      <c r="B50" s="30" t="s">
        <v>412</v>
      </c>
      <c r="C50" s="30" t="s">
        <v>413</v>
      </c>
    </row>
  </sheetData>
  <sheetProtection algorithmName="SHA-512" hashValue="NYKdZPTzgBeiYlz7z1FZutUFPIoZ6B+ZWIhFm7z/nT64fQV9zoveogPSMP3B4+HIhsRakFiQNOFl8FrzLMdptQ==" saltValue="Sg2ZDwHoytklZH3GAIhVJQ==" spinCount="100000" sheet="1" objects="1" scenarios="1" selectLockedCells="1"/>
  <mergeCells count="1">
    <mergeCell ref="A37:D37"/>
  </mergeCells>
  <phoneticPr fontId="42" type="noConversion"/>
  <dataValidations count="2">
    <dataValidation type="list" allowBlank="1" showInputMessage="1" showErrorMessage="1" sqref="C4" xr:uid="{D26A13D0-D236-4F11-84AE-D003DB585D90}">
      <formula1>"le dumping, le dumping et le subventionnement"</formula1>
    </dataValidation>
    <dataValidation type="list" allowBlank="1" showInputMessage="1" showErrorMessage="1" sqref="B4" xr:uid="{876D496F-E947-4972-B011-AB484C84150A}">
      <formula1>"dumping, dumping and the subsidizing"</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D94DE-E3EE-4383-BEA6-FDECE59389F8}">
  <sheetPr codeName="Sheet3">
    <tabColor rgb="FF00B0F0"/>
    <pageSetUpPr fitToPage="1"/>
  </sheetPr>
  <dimension ref="A1:R138"/>
  <sheetViews>
    <sheetView showGridLines="0" tabSelected="1" topLeftCell="A2" zoomScaleNormal="100" workbookViewId="0">
      <selection activeCell="G24" sqref="G24:G25"/>
    </sheetView>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22" width="8.85546875" style="54" customWidth="1"/>
    <col min="23" max="23" width="9.42578125" style="54" customWidth="1"/>
    <col min="24" max="16384" width="9.42578125" style="54"/>
  </cols>
  <sheetData>
    <row r="1" spans="1:16" x14ac:dyDescent="0.25">
      <c r="O1" s="54" t="s">
        <v>314</v>
      </c>
      <c r="P1" s="54" t="s">
        <v>314</v>
      </c>
    </row>
    <row r="2" spans="1:16" x14ac:dyDescent="0.25">
      <c r="B2" s="10" t="s">
        <v>46</v>
      </c>
      <c r="C2" s="10"/>
      <c r="O2" s="9" t="s">
        <v>70</v>
      </c>
      <c r="P2" s="9" t="s">
        <v>83</v>
      </c>
    </row>
    <row r="3" spans="1:16" x14ac:dyDescent="0.25">
      <c r="B3" s="12"/>
      <c r="C3" s="12"/>
      <c r="O3" s="2"/>
      <c r="P3" s="2"/>
    </row>
    <row r="4" spans="1:16" s="2" customFormat="1" x14ac:dyDescent="0.25">
      <c r="A4" s="4"/>
      <c r="B4" s="396" t="s">
        <v>367</v>
      </c>
      <c r="C4" s="396"/>
      <c r="D4" s="396"/>
      <c r="E4" s="396"/>
      <c r="F4" s="396"/>
      <c r="G4" s="396"/>
      <c r="H4" s="396"/>
      <c r="I4" s="396"/>
      <c r="J4" s="396"/>
      <c r="K4" s="396"/>
      <c r="L4" s="396"/>
      <c r="M4" s="22"/>
      <c r="N4" s="22"/>
      <c r="O4" s="20"/>
      <c r="P4" s="20"/>
    </row>
    <row r="5" spans="1:16" s="2" customFormat="1" x14ac:dyDescent="0.25">
      <c r="A5" s="4"/>
      <c r="B5" s="396" t="str">
        <f>Variables!B2</f>
        <v>RR-2026-002 &amp; RR-2026-003</v>
      </c>
      <c r="C5" s="396"/>
      <c r="D5" s="396"/>
      <c r="E5" s="396"/>
      <c r="F5" s="396"/>
      <c r="G5" s="396"/>
      <c r="H5" s="396"/>
      <c r="I5" s="396"/>
      <c r="J5" s="396"/>
      <c r="K5" s="396"/>
      <c r="L5" s="396"/>
      <c r="M5" s="22"/>
      <c r="N5" s="22"/>
      <c r="O5" s="20"/>
      <c r="P5" s="20"/>
    </row>
    <row r="6" spans="1:16" s="6" customFormat="1" x14ac:dyDescent="0.25">
      <c r="A6" s="4"/>
      <c r="B6" s="396" t="str">
        <f>UPPER(Variables!B3&amp;" | "&amp;Variables!C3)</f>
        <v>CONCRETE REINFORCING BAR | BARRES D'ARMATURE POUR BÉTON</v>
      </c>
      <c r="C6" s="396"/>
      <c r="D6" s="396"/>
      <c r="E6" s="396"/>
      <c r="F6" s="396"/>
      <c r="G6" s="396"/>
      <c r="H6" s="396"/>
      <c r="I6" s="396"/>
      <c r="J6" s="396"/>
      <c r="K6" s="396"/>
      <c r="L6" s="396"/>
      <c r="M6" s="20"/>
      <c r="N6" s="20"/>
      <c r="O6" s="15"/>
      <c r="P6" s="15"/>
    </row>
    <row r="7" spans="1:16" s="6" customFormat="1" x14ac:dyDescent="0.25">
      <c r="A7" s="4"/>
      <c r="B7" s="14"/>
      <c r="C7" s="14"/>
      <c r="D7" s="3"/>
      <c r="E7" s="3"/>
      <c r="F7" s="3"/>
      <c r="G7" s="3"/>
      <c r="H7" s="3"/>
      <c r="I7" s="3"/>
      <c r="J7" s="3"/>
      <c r="K7" s="3"/>
      <c r="L7" s="3"/>
      <c r="O7" s="15"/>
      <c r="P7" s="15"/>
    </row>
    <row r="8" spans="1:16" s="2" customFormat="1" x14ac:dyDescent="0.25">
      <c r="A8" s="4"/>
      <c r="B8" s="364" t="s">
        <v>207</v>
      </c>
      <c r="C8" s="365"/>
      <c r="D8" s="365"/>
      <c r="E8" s="365"/>
      <c r="F8" s="365"/>
      <c r="G8" s="365"/>
      <c r="H8" s="365"/>
      <c r="I8" s="365"/>
      <c r="J8" s="365"/>
      <c r="K8" s="365"/>
      <c r="L8" s="366"/>
      <c r="M8" s="22"/>
      <c r="N8" s="22"/>
      <c r="O8" s="20"/>
      <c r="P8" s="20"/>
    </row>
    <row r="9" spans="1:16" x14ac:dyDescent="0.25">
      <c r="B9" s="16"/>
      <c r="C9" s="26"/>
      <c r="D9" s="27"/>
      <c r="E9" s="27"/>
      <c r="F9" s="27"/>
      <c r="G9" s="27"/>
      <c r="H9" s="27"/>
      <c r="I9" s="27"/>
      <c r="J9" s="27"/>
      <c r="K9" s="27"/>
      <c r="L9" s="17"/>
      <c r="M9" s="54"/>
      <c r="O9" s="373" t="s">
        <v>308</v>
      </c>
      <c r="P9" s="373"/>
    </row>
    <row r="10" spans="1:16" x14ac:dyDescent="0.25">
      <c r="B10" s="332" t="str">
        <f>"The information requested in this questionnaire is for use by the Canadian International Trade Tribunal (the Tribunal) in connection with its expiry reviews concerning the "&amp;Variables!B4&amp;" of "&amp;Variables!B3&amp;" (as defined below) originating in or exported from "&amp;Variables!B5&amp;". Your firm's knowledge and experience would aid the Tribunal in the proper conduct of its expiry reviews by helping it better understand the Canadian market for "&amp;Variables!B3&amp;". The Tribunal therefore requests a response to this questionnaire from your firm."</f>
        <v>The information requested in this questionnaire is for use by the Canadian International Trade Tribunal (the Tribunal) in connection with its expiry reviews concerning the dumping of concrete reinforcing bar (as defined below) originating in or exported from Algeria, Egypt, Indonesia, Italy, Malaysia, Singapore, Vietnam, Oman and Russia. Your firm's knowledge and experience would aid the Tribunal in the proper conduct of its expiry reviews by helping it better understand the Canadian market for concrete reinforcing bar. The Tribunal therefore requests a response to this questionnaire from your firm.</v>
      </c>
      <c r="C10" s="333"/>
      <c r="D10" s="333"/>
      <c r="E10" s="333"/>
      <c r="F10" s="333"/>
      <c r="G10" s="34"/>
      <c r="H10" s="397" t="str">
        <f>"Les renseignements demandés dans le présent questionnaire seront utilisés par le Tribunal canadien du commerce extérieur (le Tribunal) dans le cadre de ses réexamens relatifs à l'expiration concernant "&amp;Variables!C4&amp;" de "&amp;Variables!C3&amp;" (telles que définies ci-dessous) originaires ou exportées de "&amp;Variables!C5&amp;". Les connaissances et l'expérience de votre entreprise aideraient le Tribunal à mener correctement ses réexamens relatifs à l’expiration en lui permettant de mieux comprendre le marché canadien de "&amp;Variables!C3&amp;". Le Tribunal demande donc à votre entreprise de répondre à ce questionnaire."</f>
        <v>Les renseignements demandés dans le présent questionnaire seront utilisés par le Tribunal canadien du commerce extérieur (le Tribunal) dans le cadre de ses réexamens relatifs à l'expiration concernant le dumping de barres d'armature pour béton (telles que définies ci-dessous) originaires ou exportées de de l’Algérie, de l’Égypte, de l’Indonésie, de l’Italie, de la Malaisie, de Singapour, du Vietnam, d’Oman et de la Russie. Les connaissances et l'expérience de votre entreprise aideraient le Tribunal à mener correctement ses réexamens relatifs à l’expiration en lui permettant de mieux comprendre le marché canadien de barres d'armature pour béton. Le Tribunal demande donc à votre entreprise de répondre à ce questionnaire.</v>
      </c>
      <c r="I10" s="397"/>
      <c r="J10" s="397"/>
      <c r="K10" s="397"/>
      <c r="L10" s="398"/>
      <c r="M10" s="54"/>
      <c r="O10" s="373"/>
      <c r="P10" s="373"/>
    </row>
    <row r="11" spans="1:16" x14ac:dyDescent="0.25">
      <c r="B11" s="332"/>
      <c r="C11" s="333"/>
      <c r="D11" s="333"/>
      <c r="E11" s="333"/>
      <c r="F11" s="333"/>
      <c r="G11" s="34"/>
      <c r="H11" s="397"/>
      <c r="I11" s="397"/>
      <c r="J11" s="397"/>
      <c r="K11" s="397"/>
      <c r="L11" s="398"/>
      <c r="M11" s="54"/>
      <c r="O11" s="373"/>
      <c r="P11" s="373"/>
    </row>
    <row r="12" spans="1:16" x14ac:dyDescent="0.25">
      <c r="B12" s="332"/>
      <c r="C12" s="333"/>
      <c r="D12" s="333"/>
      <c r="E12" s="333"/>
      <c r="F12" s="333"/>
      <c r="G12" s="34"/>
      <c r="H12" s="397"/>
      <c r="I12" s="397"/>
      <c r="J12" s="397"/>
      <c r="K12" s="397"/>
      <c r="L12" s="398"/>
      <c r="M12" s="54"/>
      <c r="O12" s="373"/>
      <c r="P12" s="373"/>
    </row>
    <row r="13" spans="1:16" x14ac:dyDescent="0.25">
      <c r="B13" s="332"/>
      <c r="C13" s="333"/>
      <c r="D13" s="333"/>
      <c r="E13" s="333"/>
      <c r="F13" s="333"/>
      <c r="G13" s="34"/>
      <c r="H13" s="397"/>
      <c r="I13" s="397"/>
      <c r="J13" s="397"/>
      <c r="K13" s="397"/>
      <c r="L13" s="398"/>
      <c r="M13" s="54"/>
      <c r="O13" s="373"/>
      <c r="P13" s="373"/>
    </row>
    <row r="14" spans="1:16" x14ac:dyDescent="0.25">
      <c r="B14" s="332"/>
      <c r="C14" s="333"/>
      <c r="D14" s="333"/>
      <c r="E14" s="333"/>
      <c r="F14" s="333"/>
      <c r="G14" s="34"/>
      <c r="H14" s="397"/>
      <c r="I14" s="397"/>
      <c r="J14" s="397"/>
      <c r="K14" s="397"/>
      <c r="L14" s="398"/>
      <c r="M14" s="54"/>
      <c r="O14" s="373"/>
      <c r="P14" s="373"/>
    </row>
    <row r="15" spans="1:16" x14ac:dyDescent="0.25">
      <c r="B15" s="332"/>
      <c r="C15" s="333"/>
      <c r="D15" s="333"/>
      <c r="E15" s="333"/>
      <c r="F15" s="333"/>
      <c r="G15" s="34"/>
      <c r="H15" s="397"/>
      <c r="I15" s="397"/>
      <c r="J15" s="397"/>
      <c r="K15" s="397"/>
      <c r="L15" s="398"/>
      <c r="M15" s="54"/>
      <c r="O15" s="373"/>
      <c r="P15" s="373"/>
    </row>
    <row r="16" spans="1:16" x14ac:dyDescent="0.25">
      <c r="B16" s="332"/>
      <c r="C16" s="333"/>
      <c r="D16" s="333"/>
      <c r="E16" s="333"/>
      <c r="F16" s="333"/>
      <c r="G16" s="34"/>
      <c r="H16" s="397"/>
      <c r="I16" s="397"/>
      <c r="J16" s="397"/>
      <c r="K16" s="397"/>
      <c r="L16" s="398"/>
      <c r="M16" s="54"/>
      <c r="O16" s="373"/>
      <c r="P16" s="373"/>
    </row>
    <row r="17" spans="1:16" x14ac:dyDescent="0.25">
      <c r="B17" s="332"/>
      <c r="C17" s="333"/>
      <c r="D17" s="333"/>
      <c r="E17" s="333"/>
      <c r="F17" s="333"/>
      <c r="G17" s="34"/>
      <c r="H17" s="397"/>
      <c r="I17" s="397"/>
      <c r="J17" s="397"/>
      <c r="K17" s="397"/>
      <c r="L17" s="398"/>
      <c r="M17" s="54"/>
      <c r="O17" s="373"/>
      <c r="P17" s="373"/>
    </row>
    <row r="18" spans="1:16" x14ac:dyDescent="0.25">
      <c r="B18" s="332"/>
      <c r="C18" s="333"/>
      <c r="D18" s="333"/>
      <c r="E18" s="333"/>
      <c r="F18" s="333"/>
      <c r="G18" s="34"/>
      <c r="H18" s="397"/>
      <c r="I18" s="397"/>
      <c r="J18" s="397"/>
      <c r="K18" s="397"/>
      <c r="L18" s="398"/>
      <c r="M18" s="54"/>
      <c r="O18" s="373"/>
      <c r="P18" s="373"/>
    </row>
    <row r="19" spans="1:16" ht="33" customHeight="1" x14ac:dyDescent="0.25">
      <c r="B19" s="332"/>
      <c r="C19" s="333"/>
      <c r="D19" s="333"/>
      <c r="E19" s="333"/>
      <c r="F19" s="333"/>
      <c r="G19" s="34"/>
      <c r="H19" s="397"/>
      <c r="I19" s="397"/>
      <c r="J19" s="397"/>
      <c r="K19" s="397"/>
      <c r="L19" s="398"/>
      <c r="M19" s="54"/>
      <c r="O19" s="373"/>
      <c r="P19" s="373"/>
    </row>
    <row r="20" spans="1:16" x14ac:dyDescent="0.25">
      <c r="B20" s="94"/>
      <c r="C20" s="95"/>
      <c r="D20" s="95"/>
      <c r="E20" s="95"/>
      <c r="F20" s="95"/>
      <c r="G20" s="95"/>
      <c r="H20" s="95"/>
      <c r="I20" s="95"/>
      <c r="J20" s="95"/>
      <c r="K20" s="95"/>
      <c r="L20" s="96"/>
      <c r="M20" s="54"/>
      <c r="O20" s="373"/>
      <c r="P20" s="373"/>
    </row>
    <row r="21" spans="1:16" s="6" customFormat="1" x14ac:dyDescent="0.25">
      <c r="A21" s="4"/>
      <c r="B21" s="14"/>
      <c r="C21" s="14"/>
      <c r="D21" s="3"/>
      <c r="E21" s="3"/>
      <c r="F21" s="3"/>
      <c r="G21" s="3"/>
      <c r="H21" s="3"/>
      <c r="I21" s="3"/>
      <c r="J21" s="3"/>
      <c r="K21" s="3"/>
      <c r="L21" s="3"/>
      <c r="O21" s="15"/>
      <c r="P21" s="15"/>
    </row>
    <row r="22" spans="1:16" s="2" customFormat="1" x14ac:dyDescent="0.25">
      <c r="A22" s="4"/>
      <c r="B22" s="335" t="s">
        <v>208</v>
      </c>
      <c r="C22" s="336"/>
      <c r="D22" s="336"/>
      <c r="E22" s="336"/>
      <c r="F22" s="336"/>
      <c r="G22" s="336"/>
      <c r="H22" s="336"/>
      <c r="I22" s="336"/>
      <c r="J22" s="336"/>
      <c r="K22" s="336"/>
      <c r="L22" s="337"/>
      <c r="M22" s="22"/>
      <c r="N22" s="22"/>
      <c r="O22" s="20"/>
      <c r="P22" s="20"/>
    </row>
    <row r="23" spans="1:16" x14ac:dyDescent="0.25">
      <c r="B23" s="16"/>
      <c r="C23" s="26"/>
      <c r="D23" s="27"/>
      <c r="E23" s="27"/>
      <c r="F23" s="27"/>
      <c r="G23" s="27"/>
      <c r="H23" s="27"/>
      <c r="I23" s="27"/>
      <c r="J23" s="27"/>
      <c r="K23" s="27"/>
      <c r="L23" s="17"/>
      <c r="M23" s="54"/>
    </row>
    <row r="24" spans="1:16" x14ac:dyDescent="0.25">
      <c r="B24" s="390" t="s">
        <v>84</v>
      </c>
      <c r="C24" s="391"/>
      <c r="D24" s="391"/>
      <c r="E24" s="391"/>
      <c r="F24" s="391"/>
      <c r="G24" s="392" t="s">
        <v>70</v>
      </c>
      <c r="H24" s="394" t="s">
        <v>156</v>
      </c>
      <c r="I24" s="394"/>
      <c r="J24" s="394"/>
      <c r="K24" s="394"/>
      <c r="L24" s="395"/>
      <c r="M24" s="54"/>
      <c r="O24" s="18"/>
    </row>
    <row r="25" spans="1:16" x14ac:dyDescent="0.25">
      <c r="B25" s="390"/>
      <c r="C25" s="391"/>
      <c r="D25" s="391"/>
      <c r="E25" s="391"/>
      <c r="F25" s="391"/>
      <c r="G25" s="393"/>
      <c r="H25" s="394"/>
      <c r="I25" s="394"/>
      <c r="J25" s="394"/>
      <c r="K25" s="394"/>
      <c r="L25" s="395"/>
      <c r="M25" s="54"/>
      <c r="O25" s="18"/>
    </row>
    <row r="26" spans="1:16" x14ac:dyDescent="0.25">
      <c r="B26" s="94"/>
      <c r="C26" s="95"/>
      <c r="D26" s="95"/>
      <c r="E26" s="95"/>
      <c r="F26" s="95"/>
      <c r="G26" s="95"/>
      <c r="H26" s="95"/>
      <c r="I26" s="95"/>
      <c r="J26" s="95"/>
      <c r="K26" s="95"/>
      <c r="L26" s="96"/>
      <c r="M26" s="54"/>
    </row>
    <row r="27" spans="1:16" s="6" customFormat="1" x14ac:dyDescent="0.25">
      <c r="A27" s="4"/>
      <c r="B27" s="14"/>
      <c r="C27" s="14"/>
      <c r="D27" s="3"/>
      <c r="E27" s="3"/>
      <c r="F27" s="3"/>
      <c r="G27" s="3"/>
      <c r="H27" s="3"/>
      <c r="I27" s="3"/>
      <c r="J27" s="3"/>
      <c r="K27" s="3"/>
      <c r="L27" s="3"/>
      <c r="O27" s="15"/>
      <c r="P27" s="15"/>
    </row>
    <row r="28" spans="1:16" s="2" customFormat="1" x14ac:dyDescent="0.25">
      <c r="A28" s="4"/>
      <c r="B28" s="364" t="str">
        <f>IF(Intro!$G$24="English",O28,P28)</f>
        <v>DEFINITION OF "THE GOODS"</v>
      </c>
      <c r="C28" s="365" t="str">
        <f>UPPER(IF(Intro!$G$24="English",P28,Q28))</f>
        <v>LA DÉFINITION "DES MARCHANDISES"</v>
      </c>
      <c r="D28" s="365" t="str">
        <f>UPPER(IF(Intro!$G$24="English",Q28,R28))</f>
        <v/>
      </c>
      <c r="E28" s="365" t="str">
        <f>UPPER(IF(Intro!$G$24="English",R28,S28))</f>
        <v/>
      </c>
      <c r="F28" s="365" t="str">
        <f>UPPER(IF(Intro!$G$24="English",S28,T28))</f>
        <v/>
      </c>
      <c r="G28" s="365"/>
      <c r="H28" s="365" t="str">
        <f>UPPER(IF(Intro!$G$24="English",T28,U28))</f>
        <v/>
      </c>
      <c r="I28" s="365" t="str">
        <f>UPPER(IF(Intro!$G$24="English",U28,V28))</f>
        <v/>
      </c>
      <c r="J28" s="365" t="str">
        <f>UPPER(IF(Intro!$G$24="English",V28,W28))</f>
        <v/>
      </c>
      <c r="K28" s="365" t="str">
        <f>UPPER(IF(Intro!$G$24="English",W28,X28))</f>
        <v/>
      </c>
      <c r="L28" s="366" t="str">
        <f>UPPER(IF(Intro!$G$24="English",X28,Y28))</f>
        <v/>
      </c>
      <c r="M28" s="6"/>
      <c r="N28" s="22"/>
      <c r="O28" s="20" t="s">
        <v>225</v>
      </c>
      <c r="P28" s="20" t="s">
        <v>226</v>
      </c>
    </row>
    <row r="29" spans="1:16" x14ac:dyDescent="0.25">
      <c r="B29" s="16"/>
      <c r="C29" s="26"/>
      <c r="D29" s="27"/>
      <c r="E29" s="27"/>
      <c r="F29" s="27"/>
      <c r="G29" s="27"/>
      <c r="H29" s="27"/>
      <c r="I29" s="27"/>
      <c r="J29" s="27"/>
      <c r="K29" s="27"/>
      <c r="L29" s="17"/>
      <c r="M29" s="54"/>
    </row>
    <row r="30" spans="1:16" x14ac:dyDescent="0.25">
      <c r="B30" s="332" t="str">
        <f>IF(Intro!$G$24="English",O30,P30)</f>
        <v>References to "the goods" in this questionnaire refer to:</v>
      </c>
      <c r="C30" s="333"/>
      <c r="D30" s="333"/>
      <c r="E30" s="333"/>
      <c r="F30" s="333"/>
      <c r="G30" s="333"/>
      <c r="H30" s="333"/>
      <c r="I30" s="333"/>
      <c r="J30" s="333"/>
      <c r="K30" s="333"/>
      <c r="L30" s="334"/>
      <c r="M30" s="54"/>
      <c r="O30" s="54" t="s">
        <v>122</v>
      </c>
      <c r="P30" s="54" t="s">
        <v>123</v>
      </c>
    </row>
    <row r="31" spans="1:16" x14ac:dyDescent="0.25">
      <c r="B31" s="69"/>
      <c r="C31" s="70"/>
      <c r="D31" s="70"/>
      <c r="E31" s="70"/>
      <c r="F31" s="70"/>
      <c r="G31" s="70"/>
      <c r="H31" s="70"/>
      <c r="I31" s="70"/>
      <c r="J31" s="70"/>
      <c r="K31" s="70"/>
      <c r="L31" s="71"/>
      <c r="M31" s="54"/>
    </row>
    <row r="32" spans="1:16" ht="15.75" customHeight="1" x14ac:dyDescent="0.25">
      <c r="B32" s="62"/>
      <c r="C32" s="374" t="str">
        <f>IF(Intro!$G$24="English",Variables!B16,Variables!C16)</f>
        <v>Hot-rolled deformed steel concrete reinforcing bar in straight lengths or coils, commonly identified as rebar, in various diameters up to and including 56.4 millimeters, in various finishes, excluding plain round bar and fabricated rebar products. Also excluded is 10 mm diameter (10M) rebar produced to meet the requirements of CSA G30 18.09 (or equivalent standards) that is coated to meet the requirements of epoxy standard ASTM A775/A 775M 04a (or equivalent standards) in lengths from 1 foot (30.48 cm) up to and including 8 feet (243.84 cm).</v>
      </c>
      <c r="D32" s="375"/>
      <c r="E32" s="375"/>
      <c r="F32" s="375"/>
      <c r="G32" s="375"/>
      <c r="H32" s="375"/>
      <c r="I32" s="375"/>
      <c r="J32" s="375"/>
      <c r="K32" s="376"/>
      <c r="L32" s="74"/>
      <c r="M32" s="54"/>
    </row>
    <row r="33" spans="1:18" ht="15.75" customHeight="1" x14ac:dyDescent="0.25">
      <c r="B33" s="62"/>
      <c r="C33" s="377"/>
      <c r="D33" s="378"/>
      <c r="E33" s="378"/>
      <c r="F33" s="378"/>
      <c r="G33" s="378"/>
      <c r="H33" s="378"/>
      <c r="I33" s="378"/>
      <c r="J33" s="378"/>
      <c r="K33" s="379"/>
      <c r="L33" s="74"/>
      <c r="M33" s="54"/>
    </row>
    <row r="34" spans="1:18" ht="15.75" customHeight="1" x14ac:dyDescent="0.25">
      <c r="B34" s="62"/>
      <c r="C34" s="377"/>
      <c r="D34" s="378"/>
      <c r="E34" s="378"/>
      <c r="F34" s="378"/>
      <c r="G34" s="378"/>
      <c r="H34" s="378"/>
      <c r="I34" s="378"/>
      <c r="J34" s="378"/>
      <c r="K34" s="379"/>
      <c r="L34" s="74"/>
      <c r="M34" s="54"/>
    </row>
    <row r="35" spans="1:18" ht="15.75" customHeight="1" x14ac:dyDescent="0.25">
      <c r="B35" s="62"/>
      <c r="C35" s="377"/>
      <c r="D35" s="378"/>
      <c r="E35" s="378"/>
      <c r="F35" s="378"/>
      <c r="G35" s="378"/>
      <c r="H35" s="378"/>
      <c r="I35" s="378"/>
      <c r="J35" s="378"/>
      <c r="K35" s="379"/>
      <c r="L35" s="74"/>
      <c r="M35" s="54"/>
    </row>
    <row r="36" spans="1:18" ht="15.75" customHeight="1" x14ac:dyDescent="0.25">
      <c r="B36" s="62"/>
      <c r="C36" s="377"/>
      <c r="D36" s="378"/>
      <c r="E36" s="378"/>
      <c r="F36" s="378"/>
      <c r="G36" s="378"/>
      <c r="H36" s="378"/>
      <c r="I36" s="378"/>
      <c r="J36" s="378"/>
      <c r="K36" s="379"/>
      <c r="L36" s="74"/>
      <c r="M36" s="54"/>
    </row>
    <row r="37" spans="1:18" ht="15.75" customHeight="1" x14ac:dyDescent="0.25">
      <c r="B37" s="62"/>
      <c r="C37" s="380"/>
      <c r="D37" s="381"/>
      <c r="E37" s="381"/>
      <c r="F37" s="381"/>
      <c r="G37" s="381"/>
      <c r="H37" s="381"/>
      <c r="I37" s="381"/>
      <c r="J37" s="381"/>
      <c r="K37" s="382"/>
      <c r="L37" s="74"/>
      <c r="M37" s="54"/>
    </row>
    <row r="38" spans="1:18" x14ac:dyDescent="0.25">
      <c r="B38" s="69"/>
      <c r="C38" s="70"/>
      <c r="D38" s="70"/>
      <c r="E38" s="70"/>
      <c r="F38" s="70"/>
      <c r="G38" s="70"/>
      <c r="H38" s="70"/>
      <c r="I38" s="70"/>
      <c r="J38" s="70"/>
      <c r="K38" s="70"/>
      <c r="L38" s="71"/>
      <c r="M38" s="54"/>
    </row>
    <row r="39" spans="1:18" x14ac:dyDescent="0.25">
      <c r="B39" s="332" t="str">
        <f>IF(Intro!$G$24="English",O39,P39)</f>
        <v>For additional details, view the Info tab.</v>
      </c>
      <c r="C39" s="333"/>
      <c r="D39" s="333"/>
      <c r="E39" s="333"/>
      <c r="F39" s="333"/>
      <c r="G39" s="333"/>
      <c r="H39" s="333"/>
      <c r="I39" s="333"/>
      <c r="J39" s="333"/>
      <c r="K39" s="333"/>
      <c r="L39" s="334"/>
      <c r="M39" s="54"/>
      <c r="O39" s="54" t="s">
        <v>119</v>
      </c>
      <c r="P39" s="54" t="s">
        <v>120</v>
      </c>
    </row>
    <row r="40" spans="1:18" x14ac:dyDescent="0.25">
      <c r="B40" s="94"/>
      <c r="C40" s="95"/>
      <c r="D40" s="95"/>
      <c r="E40" s="95"/>
      <c r="F40" s="95"/>
      <c r="G40" s="95"/>
      <c r="H40" s="95"/>
      <c r="I40" s="95"/>
      <c r="J40" s="95"/>
      <c r="K40" s="95"/>
      <c r="L40" s="96"/>
      <c r="M40" s="54"/>
    </row>
    <row r="41" spans="1:18" s="6" customFormat="1" x14ac:dyDescent="0.25">
      <c r="A41" s="4"/>
      <c r="B41" s="14"/>
      <c r="C41" s="14"/>
      <c r="D41" s="3"/>
      <c r="E41" s="3"/>
      <c r="F41" s="3"/>
      <c r="G41" s="3"/>
      <c r="H41" s="3"/>
      <c r="I41" s="3"/>
      <c r="J41" s="3"/>
      <c r="K41" s="3"/>
      <c r="L41" s="3"/>
      <c r="O41" s="15"/>
      <c r="P41" s="15"/>
    </row>
    <row r="42" spans="1:18" s="2" customFormat="1" x14ac:dyDescent="0.25">
      <c r="A42" s="4"/>
      <c r="B42" s="364" t="str">
        <f>IF(Intro!$G$24="English",O42,P42)</f>
        <v>DO YOU NEED TO COMPLETE THIS QUESTIONNAIRE?</v>
      </c>
      <c r="C42" s="365"/>
      <c r="D42" s="365"/>
      <c r="E42" s="365"/>
      <c r="F42" s="365"/>
      <c r="G42" s="365"/>
      <c r="H42" s="365"/>
      <c r="I42" s="365"/>
      <c r="J42" s="365"/>
      <c r="K42" s="365"/>
      <c r="L42" s="366"/>
      <c r="M42" s="35"/>
      <c r="N42" s="22"/>
      <c r="O42" s="8" t="s">
        <v>212</v>
      </c>
      <c r="P42" s="8" t="s">
        <v>288</v>
      </c>
    </row>
    <row r="43" spans="1:18" x14ac:dyDescent="0.25">
      <c r="B43" s="16"/>
      <c r="C43" s="26"/>
      <c r="D43" s="27"/>
      <c r="E43" s="27"/>
      <c r="F43" s="27"/>
      <c r="G43" s="27"/>
      <c r="H43" s="27"/>
      <c r="I43" s="27"/>
      <c r="J43" s="27"/>
      <c r="K43" s="27"/>
      <c r="L43" s="27"/>
      <c r="M43" s="36"/>
    </row>
    <row r="44" spans="1:18" x14ac:dyDescent="0.25">
      <c r="B44" s="341" t="str">
        <f>IF(Intro!$G$24="English",O44,P44)</f>
        <v>Has your firm imported the goods as the importer of record from any country since January 1, 2023?</v>
      </c>
      <c r="C44" s="342"/>
      <c r="D44" s="344"/>
      <c r="E44" s="344"/>
      <c r="F44" s="344"/>
      <c r="G44" s="344"/>
      <c r="H44" s="344"/>
      <c r="I44" s="344"/>
      <c r="J44" s="344"/>
      <c r="K44" s="344"/>
      <c r="L44" s="345"/>
      <c r="M44" s="36"/>
      <c r="O44" s="18" t="str">
        <f>"Has your firm imported the goods as the importer of record from any country since January 1, "&amp;Variables!B6&amp;"?"</f>
        <v>Has your firm imported the goods as the importer of record from any country since January 1, 2023?</v>
      </c>
      <c r="P44" s="18" t="str">
        <f>"Votre entreprise a-t-elle importé des marchandises en tant qu'importateur officiel de n'importe quel pays depuis le 1er janvier "&amp;Variables!C6 &amp;"?"</f>
        <v>Votre entreprise a-t-elle importé des marchandises en tant qu'importateur officiel de n'importe quel pays depuis le 1er janvier 2023?</v>
      </c>
    </row>
    <row r="45" spans="1:18" x14ac:dyDescent="0.25">
      <c r="B45" s="67"/>
      <c r="C45" s="68"/>
      <c r="D45" s="28"/>
      <c r="E45" s="28"/>
      <c r="F45" s="28"/>
      <c r="G45" s="28"/>
      <c r="H45" s="28"/>
      <c r="I45" s="28"/>
      <c r="J45" s="28"/>
      <c r="K45" s="28"/>
      <c r="L45" s="77"/>
      <c r="M45" s="54"/>
      <c r="O45" s="54" t="s">
        <v>136</v>
      </c>
      <c r="P45" s="54" t="s">
        <v>137</v>
      </c>
    </row>
    <row r="46" spans="1:18" x14ac:dyDescent="0.25">
      <c r="B46" s="408" t="str">
        <f>IF(Intro!$G$24="English",O45,P45)</f>
        <v>Select Yes or No</v>
      </c>
      <c r="C46" s="409"/>
      <c r="D46" s="406"/>
      <c r="E46" s="383" t="str">
        <f>IF(D46="Yes",O46,IF(D46="Oui",P46,IF(D46="No",O47,IF(D46="Non",P47,""))))</f>
        <v/>
      </c>
      <c r="F46" s="383"/>
      <c r="G46" s="383"/>
      <c r="H46" s="383"/>
      <c r="I46" s="383"/>
      <c r="J46" s="383"/>
      <c r="K46" s="383"/>
      <c r="L46" s="77"/>
      <c r="M46" s="54"/>
      <c r="O46" s="54" t="str">
        <f>"Complete all tabs in this questionnaire and submit it by "&amp;Variables!B11&amp;"."</f>
        <v>Complete all tabs in this questionnaire and submit it by October 9, 2026.</v>
      </c>
      <c r="P46" s="54" t="str">
        <f>"Remplissez tous les onglets de ce questionnaire et soumettez-le avant le "&amp;Variables!C11&amp;"."</f>
        <v>Remplissez tous les onglets de ce questionnaire et soumettez-le avant le 9 octobre 2026.</v>
      </c>
    </row>
    <row r="47" spans="1:18" x14ac:dyDescent="0.25">
      <c r="B47" s="408"/>
      <c r="C47" s="409"/>
      <c r="D47" s="407"/>
      <c r="E47" s="383"/>
      <c r="F47" s="383"/>
      <c r="G47" s="383"/>
      <c r="H47" s="383"/>
      <c r="I47" s="383"/>
      <c r="J47" s="383"/>
      <c r="K47" s="383"/>
      <c r="L47" s="77"/>
      <c r="M47" s="54"/>
      <c r="O47" s="54" t="str">
        <f>"Complete this tab only and submit it by "&amp;Variables!B11&amp;"."</f>
        <v>Complete this tab only and submit it by October 9, 2026.</v>
      </c>
      <c r="P47" s="54" t="str">
        <f>"Remplissez cet onglet uniquement et soumettez-le avant le "&amp;Variables!C11&amp;"."</f>
        <v>Remplissez cet onglet uniquement et soumettez-le avant le 9 octobre 2026.</v>
      </c>
    </row>
    <row r="48" spans="1:18" x14ac:dyDescent="0.25">
      <c r="B48" s="62"/>
      <c r="C48" s="30"/>
      <c r="D48" s="30"/>
      <c r="E48" s="30"/>
      <c r="F48" s="30"/>
      <c r="G48" s="30"/>
      <c r="H48" s="30"/>
      <c r="I48" s="30"/>
      <c r="J48" s="30"/>
      <c r="K48" s="30"/>
      <c r="L48" s="98"/>
      <c r="M48" s="54"/>
      <c r="Q48" s="30"/>
      <c r="R48" s="30"/>
    </row>
    <row r="49" spans="1:16" x14ac:dyDescent="0.25">
      <c r="B49" s="402" t="str">
        <f>IF(Intro!$G$24="English",O49,P49)</f>
        <v>If no, explain why import data indicates that you imported using the HS numbers listed on the Info tab during this period.</v>
      </c>
      <c r="C49" s="403"/>
      <c r="D49" s="403"/>
      <c r="E49" s="403"/>
      <c r="F49" s="403"/>
      <c r="G49" s="403"/>
      <c r="H49" s="403"/>
      <c r="I49" s="403"/>
      <c r="J49" s="403"/>
      <c r="K49" s="403"/>
      <c r="L49" s="404"/>
      <c r="M49" s="54"/>
      <c r="O49" s="54" t="s">
        <v>350</v>
      </c>
      <c r="P49" s="54" t="s">
        <v>351</v>
      </c>
    </row>
    <row r="50" spans="1:16" x14ac:dyDescent="0.25">
      <c r="B50" s="62"/>
      <c r="C50" s="54"/>
      <c r="D50" s="54"/>
      <c r="E50" s="54"/>
      <c r="F50" s="54"/>
      <c r="G50" s="54"/>
      <c r="H50" s="54"/>
      <c r="I50" s="54"/>
      <c r="J50" s="54"/>
      <c r="K50" s="54"/>
      <c r="L50" s="103"/>
      <c r="M50" s="54"/>
    </row>
    <row r="51" spans="1:16" x14ac:dyDescent="0.25">
      <c r="B51" s="384"/>
      <c r="C51" s="385"/>
      <c r="D51" s="385"/>
      <c r="E51" s="385"/>
      <c r="F51" s="385"/>
      <c r="G51" s="385"/>
      <c r="H51" s="385"/>
      <c r="I51" s="385"/>
      <c r="J51" s="385"/>
      <c r="K51" s="385"/>
      <c r="L51" s="386"/>
      <c r="M51" s="54"/>
    </row>
    <row r="52" spans="1:16" x14ac:dyDescent="0.25">
      <c r="B52" s="384"/>
      <c r="C52" s="385"/>
      <c r="D52" s="385"/>
      <c r="E52" s="385"/>
      <c r="F52" s="385"/>
      <c r="G52" s="385"/>
      <c r="H52" s="385"/>
      <c r="I52" s="385"/>
      <c r="J52" s="385"/>
      <c r="K52" s="385"/>
      <c r="L52" s="386"/>
      <c r="M52" s="54"/>
    </row>
    <row r="53" spans="1:16" x14ac:dyDescent="0.25">
      <c r="B53" s="384"/>
      <c r="C53" s="385"/>
      <c r="D53" s="385"/>
      <c r="E53" s="385"/>
      <c r="F53" s="385"/>
      <c r="G53" s="385"/>
      <c r="H53" s="385"/>
      <c r="I53" s="385"/>
      <c r="J53" s="385"/>
      <c r="K53" s="385"/>
      <c r="L53" s="386"/>
      <c r="M53" s="54"/>
    </row>
    <row r="54" spans="1:16" x14ac:dyDescent="0.25">
      <c r="B54" s="384"/>
      <c r="C54" s="385"/>
      <c r="D54" s="385"/>
      <c r="E54" s="385"/>
      <c r="F54" s="385"/>
      <c r="G54" s="385"/>
      <c r="H54" s="385"/>
      <c r="I54" s="385"/>
      <c r="J54" s="385"/>
      <c r="K54" s="385"/>
      <c r="L54" s="386"/>
      <c r="M54" s="54"/>
    </row>
    <row r="55" spans="1:16" x14ac:dyDescent="0.25">
      <c r="B55" s="384"/>
      <c r="C55" s="385"/>
      <c r="D55" s="385"/>
      <c r="E55" s="385"/>
      <c r="F55" s="385"/>
      <c r="G55" s="385"/>
      <c r="H55" s="385"/>
      <c r="I55" s="385"/>
      <c r="J55" s="385"/>
      <c r="K55" s="385"/>
      <c r="L55" s="386"/>
      <c r="M55" s="54"/>
    </row>
    <row r="56" spans="1:16" x14ac:dyDescent="0.25">
      <c r="B56" s="384"/>
      <c r="C56" s="385"/>
      <c r="D56" s="385"/>
      <c r="E56" s="385"/>
      <c r="F56" s="385"/>
      <c r="G56" s="385"/>
      <c r="H56" s="385"/>
      <c r="I56" s="385"/>
      <c r="J56" s="385"/>
      <c r="K56" s="385"/>
      <c r="L56" s="386"/>
      <c r="M56" s="54"/>
    </row>
    <row r="57" spans="1:16" x14ac:dyDescent="0.25">
      <c r="B57" s="384"/>
      <c r="C57" s="385"/>
      <c r="D57" s="385"/>
      <c r="E57" s="385"/>
      <c r="F57" s="385"/>
      <c r="G57" s="385"/>
      <c r="H57" s="385"/>
      <c r="I57" s="385"/>
      <c r="J57" s="385"/>
      <c r="K57" s="385"/>
      <c r="L57" s="386"/>
      <c r="M57" s="54"/>
    </row>
    <row r="58" spans="1:16" x14ac:dyDescent="0.25">
      <c r="B58" s="384"/>
      <c r="C58" s="385"/>
      <c r="D58" s="385"/>
      <c r="E58" s="385"/>
      <c r="F58" s="385"/>
      <c r="G58" s="385"/>
      <c r="H58" s="385"/>
      <c r="I58" s="385"/>
      <c r="J58" s="385"/>
      <c r="K58" s="385"/>
      <c r="L58" s="386"/>
      <c r="M58" s="54"/>
    </row>
    <row r="59" spans="1:16" x14ac:dyDescent="0.25">
      <c r="B59" s="118"/>
      <c r="C59" s="119"/>
      <c r="D59" s="119"/>
      <c r="E59" s="119"/>
      <c r="F59" s="119"/>
      <c r="G59" s="119"/>
      <c r="H59" s="119"/>
      <c r="I59" s="119"/>
      <c r="J59" s="119"/>
      <c r="K59" s="119"/>
      <c r="L59" s="120"/>
      <c r="M59" s="54"/>
    </row>
    <row r="60" spans="1:16" s="6" customFormat="1" x14ac:dyDescent="0.25">
      <c r="A60" s="4"/>
      <c r="B60" s="14"/>
      <c r="C60" s="37"/>
      <c r="D60" s="38"/>
      <c r="E60" s="38"/>
      <c r="F60" s="38"/>
      <c r="G60" s="38"/>
      <c r="H60" s="38"/>
      <c r="I60" s="38"/>
      <c r="J60" s="38"/>
      <c r="K60" s="38"/>
      <c r="L60" s="38"/>
      <c r="O60" s="15"/>
      <c r="P60" s="15"/>
    </row>
    <row r="61" spans="1:16" s="2" customFormat="1" x14ac:dyDescent="0.25">
      <c r="A61" s="4"/>
      <c r="B61" s="405" t="str">
        <f>IF(Intro!$G$24="English",O61,P61)</f>
        <v>QUESTIONNAIRE DUE DATE</v>
      </c>
      <c r="C61" s="365" t="str">
        <f>UPPER(IF(Intro!$G$24="English",P61,Q61))</f>
        <v>DATE D'ÉCHÉANCE DU QUESTIONNAIRE</v>
      </c>
      <c r="D61" s="365" t="str">
        <f>UPPER(IF(Intro!$G$24="English",Q61,R61))</f>
        <v/>
      </c>
      <c r="E61" s="365" t="str">
        <f>UPPER(IF(Intro!$G$24="English",R61,S61))</f>
        <v/>
      </c>
      <c r="F61" s="365" t="str">
        <f>UPPER(IF(Intro!$G$24="English",S61,T61))</f>
        <v/>
      </c>
      <c r="G61" s="365"/>
      <c r="H61" s="365" t="str">
        <f>UPPER(IF(Intro!$G$24="English",T61,U61))</f>
        <v/>
      </c>
      <c r="I61" s="365" t="str">
        <f>UPPER(IF(Intro!$G$24="English",U61,V61))</f>
        <v/>
      </c>
      <c r="J61" s="365" t="str">
        <f>UPPER(IF(Intro!$G$24="English",V61,W61))</f>
        <v/>
      </c>
      <c r="K61" s="365" t="str">
        <f>UPPER(IF(Intro!$G$24="English",W61,X61))</f>
        <v/>
      </c>
      <c r="L61" s="366" t="str">
        <f>UPPER(IF(Intro!$G$24="English",X61,Y61))</f>
        <v/>
      </c>
      <c r="M61" s="6"/>
      <c r="N61" s="22"/>
      <c r="O61" s="20" t="s">
        <v>38</v>
      </c>
      <c r="P61" s="20" t="s">
        <v>39</v>
      </c>
    </row>
    <row r="62" spans="1:16" x14ac:dyDescent="0.25">
      <c r="B62" s="16"/>
      <c r="C62" s="26"/>
      <c r="D62" s="27"/>
      <c r="E62" s="27"/>
      <c r="F62" s="27"/>
      <c r="G62" s="27"/>
      <c r="H62" s="27"/>
      <c r="I62" s="27"/>
      <c r="J62" s="27"/>
      <c r="K62" s="27"/>
      <c r="L62" s="17"/>
      <c r="M62" s="54"/>
    </row>
    <row r="63" spans="1:16" x14ac:dyDescent="0.25">
      <c r="B63" s="62"/>
      <c r="C63" s="54"/>
      <c r="D63" s="367" t="str">
        <f>IF(Intro!$G$24="English",Variables!B11,Variables!C11)</f>
        <v>October 9, 2026</v>
      </c>
      <c r="E63" s="368"/>
      <c r="F63" s="368"/>
      <c r="G63" s="368"/>
      <c r="H63" s="368"/>
      <c r="I63" s="368"/>
      <c r="J63" s="369"/>
      <c r="K63" s="54"/>
      <c r="L63" s="103"/>
      <c r="M63" s="54"/>
      <c r="O63" s="29"/>
      <c r="P63" s="29"/>
    </row>
    <row r="64" spans="1:16" x14ac:dyDescent="0.25">
      <c r="B64" s="62"/>
      <c r="C64" s="54"/>
      <c r="D64" s="370"/>
      <c r="E64" s="371"/>
      <c r="F64" s="371"/>
      <c r="G64" s="371"/>
      <c r="H64" s="371"/>
      <c r="I64" s="371"/>
      <c r="J64" s="372"/>
      <c r="K64" s="54"/>
      <c r="L64" s="103"/>
      <c r="M64" s="54"/>
      <c r="O64" s="29"/>
      <c r="P64" s="29"/>
    </row>
    <row r="65" spans="1:16" x14ac:dyDescent="0.25">
      <c r="B65" s="94"/>
      <c r="C65" s="95"/>
      <c r="D65" s="95"/>
      <c r="E65" s="95"/>
      <c r="F65" s="95"/>
      <c r="G65" s="95"/>
      <c r="H65" s="95"/>
      <c r="I65" s="95"/>
      <c r="J65" s="95"/>
      <c r="K65" s="95"/>
      <c r="L65" s="96"/>
      <c r="M65" s="54"/>
    </row>
    <row r="66" spans="1:16" s="6" customFormat="1" x14ac:dyDescent="0.25">
      <c r="A66" s="4"/>
      <c r="B66" s="14"/>
      <c r="C66" s="14"/>
      <c r="D66" s="3"/>
      <c r="E66" s="3"/>
      <c r="F66" s="3"/>
      <c r="G66" s="3"/>
      <c r="H66" s="3"/>
      <c r="I66" s="3"/>
      <c r="J66" s="3"/>
      <c r="K66" s="3"/>
      <c r="L66" s="3"/>
      <c r="O66" s="15"/>
      <c r="P66" s="15"/>
    </row>
    <row r="67" spans="1:16" s="2" customFormat="1" x14ac:dyDescent="0.25">
      <c r="A67" s="4"/>
      <c r="B67" s="364" t="str">
        <f>IF(Intro!$G$24="English",O67,P67)</f>
        <v>FAILURE TO COMPLETE QUESTIONNAIRE</v>
      </c>
      <c r="C67" s="365" t="str">
        <f>UPPER(IF(Intro!$G$24="English",P67,Q67))</f>
        <v>QUESTIONNAIRE NON REMPLI</v>
      </c>
      <c r="D67" s="365" t="str">
        <f>UPPER(IF(Intro!$G$24="English",Q67,R67))</f>
        <v/>
      </c>
      <c r="E67" s="365" t="str">
        <f>UPPER(IF(Intro!$G$24="English",R67,S67))</f>
        <v/>
      </c>
      <c r="F67" s="365" t="str">
        <f>UPPER(IF(Intro!$G$24="English",S67,T67))</f>
        <v/>
      </c>
      <c r="G67" s="365"/>
      <c r="H67" s="365" t="str">
        <f>UPPER(IF(Intro!$G$24="English",T67,U67))</f>
        <v/>
      </c>
      <c r="I67" s="365" t="str">
        <f>UPPER(IF(Intro!$G$24="English",U67,V67))</f>
        <v/>
      </c>
      <c r="J67" s="365" t="str">
        <f>UPPER(IF(Intro!$G$24="English",V67,W67))</f>
        <v/>
      </c>
      <c r="K67" s="365" t="str">
        <f>UPPER(IF(Intro!$G$24="English",W67,X67))</f>
        <v/>
      </c>
      <c r="L67" s="366" t="str">
        <f>UPPER(IF(Intro!$G$24="English",X67,Y67))</f>
        <v/>
      </c>
      <c r="M67" s="6"/>
      <c r="N67" s="22"/>
      <c r="O67" s="20" t="s">
        <v>213</v>
      </c>
      <c r="P67" s="20" t="s">
        <v>214</v>
      </c>
    </row>
    <row r="68" spans="1:16" x14ac:dyDescent="0.25">
      <c r="B68" s="16"/>
      <c r="C68" s="26"/>
      <c r="D68" s="27"/>
      <c r="E68" s="27"/>
      <c r="F68" s="27"/>
      <c r="G68" s="27"/>
      <c r="H68" s="27"/>
      <c r="I68" s="27"/>
      <c r="J68" s="27"/>
      <c r="K68" s="27"/>
      <c r="L68" s="17"/>
      <c r="M68" s="54"/>
    </row>
    <row r="69" spans="1:16" x14ac:dyDescent="0.25">
      <c r="B69" s="332" t="str">
        <f>IF(Intro!$G$24="English",O69,P69)</f>
        <v>Failure to complete the questionnaire by the due date may result in the Tribunal issuing a production order, pursuant to section 17 of the Canadian International Trade Tribunal Act, to compel the production of a questionnaire response.</v>
      </c>
      <c r="C69" s="333"/>
      <c r="D69" s="333"/>
      <c r="E69" s="333"/>
      <c r="F69" s="333"/>
      <c r="G69" s="333"/>
      <c r="H69" s="333"/>
      <c r="I69" s="333"/>
      <c r="J69" s="333"/>
      <c r="K69" s="333"/>
      <c r="L69" s="334"/>
      <c r="M69" s="54"/>
      <c r="O69" s="54" t="s">
        <v>85</v>
      </c>
      <c r="P69" s="54" t="s">
        <v>155</v>
      </c>
    </row>
    <row r="70" spans="1:16" x14ac:dyDescent="0.25">
      <c r="B70" s="332"/>
      <c r="C70" s="333"/>
      <c r="D70" s="333"/>
      <c r="E70" s="333"/>
      <c r="F70" s="333"/>
      <c r="G70" s="333"/>
      <c r="H70" s="333"/>
      <c r="I70" s="333"/>
      <c r="J70" s="333"/>
      <c r="K70" s="333"/>
      <c r="L70" s="334"/>
      <c r="M70" s="54"/>
    </row>
    <row r="71" spans="1:16" x14ac:dyDescent="0.25">
      <c r="B71" s="94"/>
      <c r="C71" s="95"/>
      <c r="D71" s="95"/>
      <c r="E71" s="95"/>
      <c r="F71" s="95"/>
      <c r="G71" s="95"/>
      <c r="H71" s="95"/>
      <c r="I71" s="95"/>
      <c r="J71" s="95"/>
      <c r="K71" s="95"/>
      <c r="L71" s="96"/>
      <c r="M71" s="54"/>
    </row>
    <row r="72" spans="1:16" s="6" customFormat="1" x14ac:dyDescent="0.25">
      <c r="A72" s="4"/>
      <c r="B72" s="14"/>
      <c r="C72" s="14"/>
      <c r="D72" s="3"/>
      <c r="E72" s="3"/>
      <c r="F72" s="3"/>
      <c r="G72" s="3"/>
      <c r="H72" s="3"/>
      <c r="I72" s="3"/>
      <c r="J72" s="3"/>
      <c r="K72" s="3"/>
      <c r="L72" s="3"/>
      <c r="O72" s="15"/>
      <c r="P72" s="15"/>
    </row>
    <row r="73" spans="1:16" x14ac:dyDescent="0.25">
      <c r="B73" s="335" t="str">
        <f>IF(Intro!$G$24="English",O73,P73)</f>
        <v>FIRM INFORMATION</v>
      </c>
      <c r="C73" s="336"/>
      <c r="D73" s="336"/>
      <c r="E73" s="336"/>
      <c r="F73" s="336"/>
      <c r="G73" s="336"/>
      <c r="H73" s="336"/>
      <c r="I73" s="336"/>
      <c r="J73" s="336"/>
      <c r="K73" s="336"/>
      <c r="L73" s="337"/>
      <c r="M73" s="54"/>
      <c r="O73" s="54" t="s">
        <v>27</v>
      </c>
      <c r="P73" s="54" t="s">
        <v>28</v>
      </c>
    </row>
    <row r="74" spans="1:16" x14ac:dyDescent="0.25">
      <c r="B74" s="16"/>
      <c r="C74" s="26"/>
      <c r="D74" s="27"/>
      <c r="E74" s="27"/>
      <c r="F74" s="27"/>
      <c r="G74" s="27"/>
      <c r="H74" s="27"/>
      <c r="I74" s="27"/>
      <c r="J74" s="27"/>
      <c r="K74" s="27"/>
      <c r="L74" s="17"/>
      <c r="M74" s="54"/>
    </row>
    <row r="75" spans="1:16" x14ac:dyDescent="0.25">
      <c r="B75" s="346" t="str">
        <f>IF(Intro!$G$24="English",O75,P75)</f>
        <v>Firm Name (In English and French, if applicable)</v>
      </c>
      <c r="C75" s="347"/>
      <c r="D75" s="348"/>
      <c r="E75" s="326"/>
      <c r="F75" s="327"/>
      <c r="G75" s="327"/>
      <c r="H75" s="327"/>
      <c r="I75" s="327"/>
      <c r="J75" s="327"/>
      <c r="K75" s="327"/>
      <c r="L75" s="328"/>
      <c r="M75" s="54"/>
      <c r="O75" s="18" t="s">
        <v>182</v>
      </c>
      <c r="P75" s="54" t="s">
        <v>154</v>
      </c>
    </row>
    <row r="76" spans="1:16" x14ac:dyDescent="0.25">
      <c r="B76" s="346"/>
      <c r="C76" s="347"/>
      <c r="D76" s="348"/>
      <c r="E76" s="329"/>
      <c r="F76" s="330"/>
      <c r="G76" s="330"/>
      <c r="H76" s="330"/>
      <c r="I76" s="330"/>
      <c r="J76" s="330"/>
      <c r="K76" s="330"/>
      <c r="L76" s="331"/>
      <c r="M76" s="54"/>
      <c r="O76" s="18"/>
    </row>
    <row r="77" spans="1:16" x14ac:dyDescent="0.25">
      <c r="B77" s="346" t="str">
        <f>IF(Intro!$G$24="English",O77,P77)</f>
        <v>Firm Address</v>
      </c>
      <c r="C77" s="347"/>
      <c r="D77" s="348"/>
      <c r="E77" s="326"/>
      <c r="F77" s="327"/>
      <c r="G77" s="327"/>
      <c r="H77" s="327"/>
      <c r="I77" s="327"/>
      <c r="J77" s="327"/>
      <c r="K77" s="327"/>
      <c r="L77" s="328"/>
      <c r="M77" s="54"/>
      <c r="O77" s="18" t="s">
        <v>2</v>
      </c>
      <c r="P77" s="54" t="s">
        <v>3</v>
      </c>
    </row>
    <row r="78" spans="1:16" x14ac:dyDescent="0.25">
      <c r="B78" s="346"/>
      <c r="C78" s="347"/>
      <c r="D78" s="348"/>
      <c r="E78" s="329"/>
      <c r="F78" s="330"/>
      <c r="G78" s="330"/>
      <c r="H78" s="330"/>
      <c r="I78" s="330"/>
      <c r="J78" s="330"/>
      <c r="K78" s="330"/>
      <c r="L78" s="331"/>
      <c r="M78" s="54"/>
      <c r="O78" s="18"/>
    </row>
    <row r="79" spans="1:16" x14ac:dyDescent="0.25">
      <c r="B79" s="346" t="str">
        <f>IF(Intro!$G$24="English",O79,P79)</f>
        <v>Website Address</v>
      </c>
      <c r="C79" s="347"/>
      <c r="D79" s="348"/>
      <c r="E79" s="326"/>
      <c r="F79" s="327"/>
      <c r="G79" s="327"/>
      <c r="H79" s="327"/>
      <c r="I79" s="327"/>
      <c r="J79" s="327"/>
      <c r="K79" s="327"/>
      <c r="L79" s="328"/>
      <c r="M79" s="54"/>
      <c r="O79" s="18" t="s">
        <v>32</v>
      </c>
      <c r="P79" s="54" t="s">
        <v>4</v>
      </c>
    </row>
    <row r="80" spans="1:16" x14ac:dyDescent="0.25">
      <c r="B80" s="346"/>
      <c r="C80" s="347"/>
      <c r="D80" s="348"/>
      <c r="E80" s="329"/>
      <c r="F80" s="330"/>
      <c r="G80" s="330"/>
      <c r="H80" s="330"/>
      <c r="I80" s="330"/>
      <c r="J80" s="330"/>
      <c r="K80" s="330"/>
      <c r="L80" s="331"/>
      <c r="M80" s="54"/>
      <c r="O80" s="18"/>
    </row>
    <row r="81" spans="2:16" x14ac:dyDescent="0.25">
      <c r="B81" s="320" t="str">
        <f>IF(Intro!$G$24="English",O81,P81)</f>
        <v>Is your firm registered as a non-resident importer with the Canada Revenue Agency?</v>
      </c>
      <c r="C81" s="321"/>
      <c r="D81" s="322"/>
      <c r="E81" s="406"/>
      <c r="F81" s="27"/>
      <c r="G81" s="27"/>
      <c r="H81" s="27"/>
      <c r="I81" s="27"/>
      <c r="J81" s="27"/>
      <c r="K81" s="27"/>
      <c r="L81" s="17"/>
      <c r="M81" s="54"/>
      <c r="O81" s="18" t="s">
        <v>365</v>
      </c>
      <c r="P81" s="54" t="s">
        <v>366</v>
      </c>
    </row>
    <row r="82" spans="2:16" x14ac:dyDescent="0.25">
      <c r="B82" s="341"/>
      <c r="C82" s="342"/>
      <c r="D82" s="410"/>
      <c r="E82" s="415"/>
      <c r="F82" s="27"/>
      <c r="H82" s="27"/>
      <c r="J82" s="27"/>
      <c r="K82" s="27"/>
      <c r="L82" s="17"/>
      <c r="M82" s="54"/>
      <c r="O82" s="18"/>
    </row>
    <row r="83" spans="2:16" x14ac:dyDescent="0.25">
      <c r="B83" s="323"/>
      <c r="C83" s="324"/>
      <c r="D83" s="325"/>
      <c r="E83" s="407"/>
      <c r="F83" s="27"/>
      <c r="G83" s="27"/>
      <c r="H83" s="27"/>
      <c r="I83" s="27"/>
      <c r="J83" s="27"/>
      <c r="K83" s="27"/>
      <c r="L83" s="17"/>
      <c r="M83" s="54"/>
      <c r="O83" s="18"/>
    </row>
    <row r="84" spans="2:16" x14ac:dyDescent="0.25">
      <c r="B84" s="16"/>
      <c r="C84" s="26"/>
      <c r="E84" s="27"/>
      <c r="F84" s="27"/>
      <c r="G84" s="27"/>
      <c r="H84" s="27"/>
      <c r="I84" s="27"/>
      <c r="J84" s="27"/>
      <c r="K84" s="27"/>
      <c r="L84" s="17"/>
      <c r="M84" s="54"/>
    </row>
    <row r="85" spans="2:16" x14ac:dyDescent="0.25">
      <c r="B85" s="332" t="str">
        <f>IF(Intro!$G$24="English",O85,P85)</f>
        <v xml:space="preserve">If your firm has more than one location, facility or outlet, submit a consolidated response to the questionnaire.
</v>
      </c>
      <c r="C85" s="333"/>
      <c r="D85" s="333"/>
      <c r="E85" s="333"/>
      <c r="F85" s="333"/>
      <c r="G85" s="333"/>
      <c r="H85" s="333"/>
      <c r="I85" s="333"/>
      <c r="J85" s="333"/>
      <c r="K85" s="333"/>
      <c r="L85" s="334"/>
      <c r="M85" s="54"/>
      <c r="O85" s="54" t="s">
        <v>138</v>
      </c>
      <c r="P85" s="54" t="s">
        <v>139</v>
      </c>
    </row>
    <row r="86" spans="2:16" x14ac:dyDescent="0.25">
      <c r="B86" s="349" t="str">
        <f>IF(Intro!$G$24="English",O86,P86)</f>
        <v>Provide the names and addresses of other locations, facilities, and outlets in Canada on behalf of which your company is responding.</v>
      </c>
      <c r="C86" s="350"/>
      <c r="D86" s="350"/>
      <c r="E86" s="355"/>
      <c r="F86" s="355"/>
      <c r="G86" s="355"/>
      <c r="H86" s="355"/>
      <c r="I86" s="355"/>
      <c r="J86" s="355"/>
      <c r="K86" s="355"/>
      <c r="L86" s="356"/>
      <c r="M86" s="54"/>
      <c r="O86" s="18" t="s">
        <v>25</v>
      </c>
      <c r="P86" s="54" t="s">
        <v>50</v>
      </c>
    </row>
    <row r="87" spans="2:16" x14ac:dyDescent="0.25">
      <c r="B87" s="351"/>
      <c r="C87" s="352"/>
      <c r="D87" s="352"/>
      <c r="E87" s="357"/>
      <c r="F87" s="357"/>
      <c r="G87" s="357"/>
      <c r="H87" s="357"/>
      <c r="I87" s="357"/>
      <c r="J87" s="357"/>
      <c r="K87" s="357"/>
      <c r="L87" s="358"/>
      <c r="M87" s="54"/>
      <c r="O87" s="18"/>
    </row>
    <row r="88" spans="2:16" x14ac:dyDescent="0.25">
      <c r="B88" s="351"/>
      <c r="C88" s="352"/>
      <c r="D88" s="352"/>
      <c r="E88" s="357"/>
      <c r="F88" s="357"/>
      <c r="G88" s="357"/>
      <c r="H88" s="357"/>
      <c r="I88" s="357"/>
      <c r="J88" s="357"/>
      <c r="K88" s="357"/>
      <c r="L88" s="358"/>
      <c r="M88" s="54"/>
      <c r="O88" s="18"/>
    </row>
    <row r="89" spans="2:16" x14ac:dyDescent="0.25">
      <c r="B89" s="351"/>
      <c r="C89" s="352"/>
      <c r="D89" s="352"/>
      <c r="E89" s="357"/>
      <c r="F89" s="357"/>
      <c r="G89" s="357"/>
      <c r="H89" s="357"/>
      <c r="I89" s="357"/>
      <c r="J89" s="357"/>
      <c r="K89" s="357"/>
      <c r="L89" s="358"/>
      <c r="M89" s="54"/>
      <c r="O89" s="18"/>
    </row>
    <row r="90" spans="2:16" x14ac:dyDescent="0.25">
      <c r="B90" s="353"/>
      <c r="C90" s="354"/>
      <c r="D90" s="354"/>
      <c r="E90" s="359"/>
      <c r="F90" s="359"/>
      <c r="G90" s="359"/>
      <c r="H90" s="359"/>
      <c r="I90" s="359"/>
      <c r="J90" s="359"/>
      <c r="K90" s="359"/>
      <c r="L90" s="360"/>
      <c r="M90" s="54"/>
      <c r="O90" s="18"/>
    </row>
    <row r="91" spans="2:16" x14ac:dyDescent="0.25">
      <c r="B91" s="94"/>
      <c r="C91" s="95"/>
      <c r="D91" s="95"/>
      <c r="E91" s="95"/>
      <c r="F91" s="95"/>
      <c r="G91" s="95"/>
      <c r="H91" s="95"/>
      <c r="I91" s="95"/>
      <c r="J91" s="95"/>
      <c r="K91" s="95"/>
      <c r="L91" s="96"/>
      <c r="M91" s="54"/>
    </row>
    <row r="93" spans="2:16" x14ac:dyDescent="0.25">
      <c r="B93" s="364" t="str">
        <f>IF(Intro!$G$24="English",O93,P93)</f>
        <v>CONTACT INFORMATION OF THE PERSON WHO COMPLETED THIS QUESTIONNAIRE</v>
      </c>
      <c r="C93" s="365"/>
      <c r="D93" s="365"/>
      <c r="E93" s="365"/>
      <c r="F93" s="365"/>
      <c r="G93" s="365"/>
      <c r="H93" s="365"/>
      <c r="I93" s="365"/>
      <c r="J93" s="365"/>
      <c r="K93" s="365"/>
      <c r="L93" s="366"/>
      <c r="M93" s="54"/>
      <c r="O93" s="54" t="s">
        <v>354</v>
      </c>
      <c r="P93" s="54" t="s">
        <v>355</v>
      </c>
    </row>
    <row r="94" spans="2:16" x14ac:dyDescent="0.25">
      <c r="B94" s="16"/>
      <c r="C94" s="26"/>
      <c r="D94" s="27"/>
      <c r="E94" s="27"/>
      <c r="F94" s="27"/>
      <c r="G94" s="27"/>
      <c r="H94" s="27"/>
      <c r="I94" s="27"/>
      <c r="J94" s="27"/>
      <c r="K94" s="27"/>
      <c r="L94" s="17"/>
      <c r="M94" s="54"/>
    </row>
    <row r="95" spans="2:16" x14ac:dyDescent="0.25">
      <c r="B95" s="320" t="str">
        <f>IF(Intro!$G$24="English",O95,P95)</f>
        <v>Name</v>
      </c>
      <c r="C95" s="321"/>
      <c r="D95" s="322"/>
      <c r="E95" s="326"/>
      <c r="F95" s="327"/>
      <c r="G95" s="327"/>
      <c r="H95" s="327"/>
      <c r="I95" s="327"/>
      <c r="J95" s="327"/>
      <c r="K95" s="327"/>
      <c r="L95" s="328"/>
      <c r="M95" s="54"/>
      <c r="O95" s="18" t="s">
        <v>356</v>
      </c>
      <c r="P95" s="54" t="s">
        <v>357</v>
      </c>
    </row>
    <row r="96" spans="2:16" x14ac:dyDescent="0.25">
      <c r="B96" s="323"/>
      <c r="C96" s="324"/>
      <c r="D96" s="325"/>
      <c r="E96" s="329"/>
      <c r="F96" s="330"/>
      <c r="G96" s="330"/>
      <c r="H96" s="330"/>
      <c r="I96" s="330"/>
      <c r="J96" s="330"/>
      <c r="K96" s="330"/>
      <c r="L96" s="331"/>
      <c r="M96" s="54"/>
      <c r="O96" s="18"/>
    </row>
    <row r="97" spans="1:16" x14ac:dyDescent="0.25">
      <c r="B97" s="320" t="str">
        <f>IF(Intro!$G$24="English",O97,P97)</f>
        <v>Title</v>
      </c>
      <c r="C97" s="321"/>
      <c r="D97" s="322"/>
      <c r="E97" s="326"/>
      <c r="F97" s="327"/>
      <c r="G97" s="327"/>
      <c r="H97" s="327"/>
      <c r="I97" s="327"/>
      <c r="J97" s="327"/>
      <c r="K97" s="327"/>
      <c r="L97" s="328"/>
      <c r="M97" s="54"/>
      <c r="O97" s="18" t="s">
        <v>358</v>
      </c>
      <c r="P97" s="54" t="s">
        <v>359</v>
      </c>
    </row>
    <row r="98" spans="1:16" x14ac:dyDescent="0.25">
      <c r="B98" s="323"/>
      <c r="C98" s="324"/>
      <c r="D98" s="325"/>
      <c r="E98" s="329"/>
      <c r="F98" s="330"/>
      <c r="G98" s="330"/>
      <c r="H98" s="330"/>
      <c r="I98" s="330"/>
      <c r="J98" s="330"/>
      <c r="K98" s="330"/>
      <c r="L98" s="331"/>
      <c r="M98" s="54"/>
      <c r="O98" s="18"/>
    </row>
    <row r="99" spans="1:16" x14ac:dyDescent="0.25">
      <c r="B99" s="320" t="str">
        <f>IF(Intro!$G$24="English",O99,P99)</f>
        <v>E-mail Address</v>
      </c>
      <c r="C99" s="321"/>
      <c r="D99" s="322"/>
      <c r="E99" s="326"/>
      <c r="F99" s="327"/>
      <c r="G99" s="327"/>
      <c r="H99" s="327"/>
      <c r="I99" s="327"/>
      <c r="J99" s="327"/>
      <c r="K99" s="327"/>
      <c r="L99" s="328"/>
      <c r="M99" s="54"/>
      <c r="O99" s="18" t="s">
        <v>9</v>
      </c>
      <c r="P99" s="54" t="s">
        <v>360</v>
      </c>
    </row>
    <row r="100" spans="1:16" x14ac:dyDescent="0.25">
      <c r="B100" s="323"/>
      <c r="C100" s="324"/>
      <c r="D100" s="325"/>
      <c r="E100" s="329"/>
      <c r="F100" s="330"/>
      <c r="G100" s="330"/>
      <c r="H100" s="330"/>
      <c r="I100" s="330"/>
      <c r="J100" s="330"/>
      <c r="K100" s="330"/>
      <c r="L100" s="331"/>
      <c r="M100" s="54"/>
      <c r="O100" s="18"/>
    </row>
    <row r="101" spans="1:16" x14ac:dyDescent="0.25">
      <c r="B101" s="320" t="str">
        <f>IF(Intro!$G$24="English",O101,P101)</f>
        <v>Telephone</v>
      </c>
      <c r="C101" s="321"/>
      <c r="D101" s="322"/>
      <c r="E101" s="326"/>
      <c r="F101" s="327"/>
      <c r="G101" s="327"/>
      <c r="H101" s="327"/>
      <c r="I101" s="327"/>
      <c r="J101" s="327"/>
      <c r="K101" s="327"/>
      <c r="L101" s="328"/>
      <c r="M101" s="54"/>
      <c r="O101" s="18" t="s">
        <v>10</v>
      </c>
      <c r="P101" s="54" t="s">
        <v>11</v>
      </c>
    </row>
    <row r="102" spans="1:16" x14ac:dyDescent="0.25">
      <c r="B102" s="323"/>
      <c r="C102" s="324"/>
      <c r="D102" s="325"/>
      <c r="E102" s="329"/>
      <c r="F102" s="330"/>
      <c r="G102" s="330"/>
      <c r="H102" s="330"/>
      <c r="I102" s="330"/>
      <c r="J102" s="330"/>
      <c r="K102" s="330"/>
      <c r="L102" s="331"/>
      <c r="M102" s="54"/>
      <c r="O102" s="18"/>
    </row>
    <row r="103" spans="1:16" x14ac:dyDescent="0.25">
      <c r="B103" s="94"/>
      <c r="C103" s="95"/>
      <c r="D103" s="95"/>
      <c r="E103" s="95"/>
      <c r="F103" s="95"/>
      <c r="G103" s="95"/>
      <c r="H103" s="95"/>
      <c r="I103" s="95"/>
      <c r="J103" s="95"/>
      <c r="K103" s="95"/>
      <c r="L103" s="96"/>
      <c r="M103" s="54"/>
    </row>
    <row r="104" spans="1:16" s="6" customFormat="1" x14ac:dyDescent="0.25">
      <c r="A104" s="4"/>
      <c r="B104" s="14"/>
      <c r="C104" s="14"/>
      <c r="D104" s="3"/>
      <c r="E104" s="3"/>
      <c r="F104" s="3"/>
      <c r="G104" s="3"/>
      <c r="H104" s="3"/>
      <c r="I104" s="3"/>
      <c r="J104" s="3"/>
      <c r="K104" s="3"/>
      <c r="L104" s="3"/>
      <c r="O104" s="15"/>
      <c r="P104" s="15"/>
    </row>
    <row r="105" spans="1:16" x14ac:dyDescent="0.25">
      <c r="B105" s="335" t="str">
        <f>IF(Intro!$G$24="English",O105,P105)</f>
        <v>CERTIFICATION</v>
      </c>
      <c r="C105" s="336"/>
      <c r="D105" s="336"/>
      <c r="E105" s="336"/>
      <c r="F105" s="336"/>
      <c r="G105" s="336"/>
      <c r="H105" s="336"/>
      <c r="I105" s="336"/>
      <c r="J105" s="336"/>
      <c r="K105" s="336"/>
      <c r="L105" s="337"/>
      <c r="M105" s="54"/>
      <c r="O105" s="54" t="s">
        <v>30</v>
      </c>
      <c r="P105" s="54" t="s">
        <v>31</v>
      </c>
    </row>
    <row r="106" spans="1:16" x14ac:dyDescent="0.25">
      <c r="B106" s="16"/>
      <c r="C106" s="26"/>
      <c r="D106" s="27"/>
      <c r="E106" s="27"/>
      <c r="F106" s="27"/>
      <c r="G106" s="27"/>
      <c r="H106" s="27"/>
      <c r="I106" s="27"/>
      <c r="J106" s="27"/>
      <c r="K106" s="27"/>
      <c r="L106" s="17"/>
      <c r="M106" s="54"/>
    </row>
    <row r="107" spans="1:16" x14ac:dyDescent="0.25">
      <c r="B107" s="361" t="str">
        <f>IF(Intro!$G$24="English",O107,P107)</f>
        <v xml:space="preserve">The undersigned certifies that the information supplied herein is complete and correct to the best of their knowledge and belief.
</v>
      </c>
      <c r="C107" s="362"/>
      <c r="D107" s="362"/>
      <c r="E107" s="362"/>
      <c r="F107" s="362"/>
      <c r="G107" s="362"/>
      <c r="H107" s="362"/>
      <c r="I107" s="362"/>
      <c r="J107" s="362"/>
      <c r="K107" s="362"/>
      <c r="L107" s="363"/>
      <c r="M107" s="54"/>
      <c r="O107" s="54" t="s">
        <v>180</v>
      </c>
      <c r="P107" s="8" t="s">
        <v>181</v>
      </c>
    </row>
    <row r="108" spans="1:16" x14ac:dyDescent="0.25">
      <c r="B108" s="62"/>
      <c r="C108" s="30"/>
      <c r="D108" s="30"/>
      <c r="E108" s="30"/>
      <c r="F108" s="30"/>
      <c r="G108" s="30"/>
      <c r="H108" s="30"/>
      <c r="I108" s="30"/>
      <c r="J108" s="30"/>
      <c r="K108" s="30"/>
      <c r="L108" s="98"/>
      <c r="M108" s="54"/>
    </row>
    <row r="109" spans="1:16" x14ac:dyDescent="0.25">
      <c r="B109" s="346" t="str">
        <f>IF(Intro!$G$24="English",O109,P109)</f>
        <v>Name of Authorized Official</v>
      </c>
      <c r="C109" s="347"/>
      <c r="D109" s="348"/>
      <c r="E109" s="326"/>
      <c r="F109" s="327"/>
      <c r="G109" s="327"/>
      <c r="H109" s="327"/>
      <c r="I109" s="327"/>
      <c r="J109" s="327"/>
      <c r="K109" s="327"/>
      <c r="L109" s="328"/>
      <c r="M109" s="54"/>
      <c r="O109" s="18" t="s">
        <v>5</v>
      </c>
      <c r="P109" s="54" t="s">
        <v>6</v>
      </c>
    </row>
    <row r="110" spans="1:16" x14ac:dyDescent="0.25">
      <c r="B110" s="346"/>
      <c r="C110" s="347"/>
      <c r="D110" s="348"/>
      <c r="E110" s="329"/>
      <c r="F110" s="330"/>
      <c r="G110" s="330"/>
      <c r="H110" s="330"/>
      <c r="I110" s="330"/>
      <c r="J110" s="330"/>
      <c r="K110" s="330"/>
      <c r="L110" s="331"/>
      <c r="M110" s="54"/>
      <c r="O110" s="18"/>
    </row>
    <row r="111" spans="1:16" x14ac:dyDescent="0.25">
      <c r="B111" s="346" t="str">
        <f>IF(Intro!$G$24="English",O111,P111)</f>
        <v>Title of Authorized Official</v>
      </c>
      <c r="C111" s="347"/>
      <c r="D111" s="348"/>
      <c r="E111" s="326"/>
      <c r="F111" s="327"/>
      <c r="G111" s="327"/>
      <c r="H111" s="327"/>
      <c r="I111" s="327"/>
      <c r="J111" s="327"/>
      <c r="K111" s="327"/>
      <c r="L111" s="328"/>
      <c r="M111" s="54"/>
      <c r="O111" s="18" t="s">
        <v>7</v>
      </c>
      <c r="P111" s="54" t="s">
        <v>8</v>
      </c>
    </row>
    <row r="112" spans="1:16" x14ac:dyDescent="0.25">
      <c r="B112" s="346"/>
      <c r="C112" s="347"/>
      <c r="D112" s="348"/>
      <c r="E112" s="329"/>
      <c r="F112" s="330"/>
      <c r="G112" s="330"/>
      <c r="H112" s="330"/>
      <c r="I112" s="330"/>
      <c r="J112" s="330"/>
      <c r="K112" s="330"/>
      <c r="L112" s="331"/>
      <c r="M112" s="54"/>
      <c r="O112" s="18"/>
    </row>
    <row r="113" spans="1:16" x14ac:dyDescent="0.25">
      <c r="B113" s="346" t="str">
        <f>IF(Intro!$G$24="English",O113,P113)</f>
        <v>E-mail Address</v>
      </c>
      <c r="C113" s="347"/>
      <c r="D113" s="348"/>
      <c r="E113" s="326"/>
      <c r="F113" s="327"/>
      <c r="G113" s="327"/>
      <c r="H113" s="327"/>
      <c r="I113" s="327"/>
      <c r="J113" s="327"/>
      <c r="K113" s="327"/>
      <c r="L113" s="328"/>
      <c r="M113" s="54"/>
      <c r="O113" s="18" t="s">
        <v>9</v>
      </c>
      <c r="P113" s="54" t="s">
        <v>51</v>
      </c>
    </row>
    <row r="114" spans="1:16" x14ac:dyDescent="0.25">
      <c r="B114" s="346"/>
      <c r="C114" s="347"/>
      <c r="D114" s="348"/>
      <c r="E114" s="329"/>
      <c r="F114" s="330"/>
      <c r="G114" s="330"/>
      <c r="H114" s="330"/>
      <c r="I114" s="330"/>
      <c r="J114" s="330"/>
      <c r="K114" s="330"/>
      <c r="L114" s="331"/>
      <c r="M114" s="54"/>
      <c r="O114" s="18"/>
    </row>
    <row r="115" spans="1:16" x14ac:dyDescent="0.25">
      <c r="B115" s="346" t="str">
        <f>IF(Intro!$G$24="English",O115,P115)</f>
        <v>Telephone</v>
      </c>
      <c r="C115" s="347"/>
      <c r="D115" s="348"/>
      <c r="E115" s="326"/>
      <c r="F115" s="327"/>
      <c r="G115" s="327"/>
      <c r="H115" s="327"/>
      <c r="I115" s="327"/>
      <c r="J115" s="327"/>
      <c r="K115" s="327"/>
      <c r="L115" s="328"/>
      <c r="M115" s="54"/>
      <c r="O115" s="18" t="s">
        <v>10</v>
      </c>
      <c r="P115" s="54" t="s">
        <v>11</v>
      </c>
    </row>
    <row r="116" spans="1:16" x14ac:dyDescent="0.25">
      <c r="B116" s="346"/>
      <c r="C116" s="347"/>
      <c r="D116" s="348"/>
      <c r="E116" s="329"/>
      <c r="F116" s="330"/>
      <c r="G116" s="330"/>
      <c r="H116" s="330"/>
      <c r="I116" s="330"/>
      <c r="J116" s="330"/>
      <c r="K116" s="330"/>
      <c r="L116" s="331"/>
      <c r="M116" s="54"/>
      <c r="O116" s="18"/>
    </row>
    <row r="117" spans="1:16" x14ac:dyDescent="0.25">
      <c r="B117" s="346" t="s">
        <v>52</v>
      </c>
      <c r="C117" s="347"/>
      <c r="D117" s="348"/>
      <c r="E117" s="414"/>
      <c r="F117" s="327"/>
      <c r="G117" s="327"/>
      <c r="H117" s="327"/>
      <c r="I117" s="327"/>
      <c r="J117" s="327"/>
      <c r="K117" s="327"/>
      <c r="L117" s="328"/>
      <c r="M117" s="54"/>
      <c r="O117" s="18"/>
    </row>
    <row r="118" spans="1:16" x14ac:dyDescent="0.25">
      <c r="B118" s="346"/>
      <c r="C118" s="347"/>
      <c r="D118" s="348"/>
      <c r="E118" s="329"/>
      <c r="F118" s="330"/>
      <c r="G118" s="330"/>
      <c r="H118" s="330"/>
      <c r="I118" s="330"/>
      <c r="J118" s="330"/>
      <c r="K118" s="330"/>
      <c r="L118" s="331"/>
      <c r="M118" s="54"/>
      <c r="O118" s="18"/>
    </row>
    <row r="119" spans="1:16" x14ac:dyDescent="0.25">
      <c r="B119" s="62"/>
      <c r="C119" s="30"/>
      <c r="D119" s="30"/>
      <c r="E119" s="30"/>
      <c r="F119" s="30"/>
      <c r="G119" s="30"/>
      <c r="H119" s="30"/>
      <c r="I119" s="30"/>
      <c r="J119" s="30"/>
      <c r="K119" s="30"/>
      <c r="L119" s="98"/>
      <c r="M119" s="54"/>
    </row>
    <row r="120" spans="1:16" ht="21" x14ac:dyDescent="0.25">
      <c r="B120" s="411" t="str">
        <f>IF(Intro!$G$24="English",O120,P120)</f>
        <v>I understand that checking this box constitutes my legally binding signature.</v>
      </c>
      <c r="C120" s="412"/>
      <c r="D120" s="412"/>
      <c r="E120" s="412"/>
      <c r="F120" s="412"/>
      <c r="G120" s="412"/>
      <c r="H120" s="412"/>
      <c r="I120" s="413"/>
      <c r="J120" s="57"/>
      <c r="K120" s="32"/>
      <c r="L120" s="33"/>
      <c r="M120" s="54"/>
      <c r="O120" s="18" t="s">
        <v>41</v>
      </c>
      <c r="P120" s="54" t="s">
        <v>42</v>
      </c>
    </row>
    <row r="121" spans="1:16" x14ac:dyDescent="0.25">
      <c r="B121" s="94"/>
      <c r="C121" s="95"/>
      <c r="D121" s="95"/>
      <c r="E121" s="95"/>
      <c r="F121" s="95"/>
      <c r="G121" s="95"/>
      <c r="H121" s="95"/>
      <c r="I121" s="95"/>
      <c r="J121" s="95"/>
      <c r="K121" s="95"/>
      <c r="L121" s="96"/>
      <c r="M121" s="54"/>
    </row>
    <row r="122" spans="1:16" s="6" customFormat="1" x14ac:dyDescent="0.25">
      <c r="A122" s="4"/>
      <c r="B122" s="14"/>
      <c r="C122" s="14"/>
      <c r="D122" s="3"/>
      <c r="E122" s="3"/>
      <c r="F122" s="3"/>
      <c r="G122" s="3"/>
      <c r="H122" s="3"/>
      <c r="I122" s="3"/>
      <c r="J122" s="3"/>
      <c r="K122" s="3"/>
      <c r="L122" s="3"/>
      <c r="O122" s="15"/>
      <c r="P122" s="15"/>
    </row>
    <row r="123" spans="1:16" s="2" customFormat="1" x14ac:dyDescent="0.25">
      <c r="A123" s="4"/>
      <c r="B123" s="335" t="str">
        <f>IF(Intro!$G$24="English",O123,P123)</f>
        <v>SUBMITTING THE QUESTIONNAIRE RESPONSE</v>
      </c>
      <c r="C123" s="336" t="str">
        <f>UPPER(IF(Intro!$G$24="English",P123,Q123))</f>
        <v>TRANSMISSION DU QUESTIONNAIRE REMPLI</v>
      </c>
      <c r="D123" s="336" t="str">
        <f>UPPER(IF(Intro!$G$24="English",Q123,R123))</f>
        <v/>
      </c>
      <c r="E123" s="336" t="str">
        <f>UPPER(IF(Intro!$G$24="English",R123,S123))</f>
        <v/>
      </c>
      <c r="F123" s="336" t="str">
        <f>UPPER(IF(Intro!$G$24="English",S123,T123))</f>
        <v/>
      </c>
      <c r="G123" s="336"/>
      <c r="H123" s="336" t="str">
        <f>UPPER(IF(Intro!$G$24="English",T123,U123))</f>
        <v/>
      </c>
      <c r="I123" s="336" t="str">
        <f>UPPER(IF(Intro!$G$24="English",U123,V123))</f>
        <v/>
      </c>
      <c r="J123" s="336" t="str">
        <f>UPPER(IF(Intro!$G$24="English",V123,W123))</f>
        <v/>
      </c>
      <c r="K123" s="336" t="str">
        <f>UPPER(IF(Intro!$G$24="English",W123,X123))</f>
        <v/>
      </c>
      <c r="L123" s="337" t="str">
        <f>UPPER(IF(Intro!$G$24="English",X123,Y123))</f>
        <v/>
      </c>
      <c r="M123" s="6"/>
      <c r="N123" s="22"/>
      <c r="O123" s="20" t="s">
        <v>49</v>
      </c>
      <c r="P123" s="20" t="s">
        <v>0</v>
      </c>
    </row>
    <row r="124" spans="1:16" x14ac:dyDescent="0.25">
      <c r="B124" s="16"/>
      <c r="C124" s="26"/>
      <c r="D124" s="27"/>
      <c r="E124" s="27"/>
      <c r="F124" s="27"/>
      <c r="G124" s="27"/>
      <c r="H124" s="27"/>
      <c r="I124" s="27"/>
      <c r="J124" s="27"/>
      <c r="K124" s="27"/>
      <c r="L124" s="17"/>
      <c r="M124" s="54"/>
    </row>
    <row r="125" spans="1:16" x14ac:dyDescent="0.25">
      <c r="B125" s="332" t="str">
        <f>IF(Intro!$G$24="English",O125,P125)</f>
        <v>The completed questionnaire can be submitted using one of the following methods:</v>
      </c>
      <c r="C125" s="333"/>
      <c r="D125" s="333"/>
      <c r="E125" s="333"/>
      <c r="F125" s="333"/>
      <c r="G125" s="333"/>
      <c r="H125" s="333"/>
      <c r="I125" s="333"/>
      <c r="J125" s="333"/>
      <c r="K125" s="333"/>
      <c r="L125" s="334"/>
      <c r="M125" s="54"/>
      <c r="O125" s="54" t="s">
        <v>86</v>
      </c>
      <c r="P125" s="54" t="s">
        <v>141</v>
      </c>
    </row>
    <row r="126" spans="1:16" x14ac:dyDescent="0.25">
      <c r="B126" s="338" t="str">
        <f>IF($G$24="English",HYPERLINK("https://e-filing-depot-electronique.citt-tcce.gc.ca/submitNonRegisteredUser-eng.aspx","1. Secure E-filing service;"),IF($G$24="Français",HYPERLINK("https://e-filing-depot-electronique.citt-tcce.gc.ca/submitNonRegisteredUser-fra.aspx?","1. Service sécurisé de dépôt électronique;"),""))</f>
        <v>1. Secure E-filing service;</v>
      </c>
      <c r="C126" s="339"/>
      <c r="D126" s="339"/>
      <c r="E126" s="339"/>
      <c r="F126" s="339"/>
      <c r="G126" s="339"/>
      <c r="H126" s="339"/>
      <c r="I126" s="339"/>
      <c r="J126" s="339"/>
      <c r="K126" s="339"/>
      <c r="L126" s="340"/>
      <c r="M126" s="54"/>
      <c r="O126" s="56"/>
      <c r="P126" s="56"/>
    </row>
    <row r="127" spans="1:16" x14ac:dyDescent="0.25">
      <c r="B127" s="387" t="str">
        <f>IF(Intro!$G$24="English",O127,P127)</f>
        <v xml:space="preserve">When submitting the completed questionnaire using the secure E-filing service, designate the questionnaire as confidential. Note that the information in the public (blue) tabs in your questionnaire will be treated as public information.
</v>
      </c>
      <c r="C127" s="388"/>
      <c r="D127" s="388"/>
      <c r="E127" s="388"/>
      <c r="F127" s="388"/>
      <c r="G127" s="388"/>
      <c r="H127" s="388"/>
      <c r="I127" s="388"/>
      <c r="J127" s="388"/>
      <c r="K127" s="388"/>
      <c r="L127" s="389"/>
      <c r="M127" s="54"/>
      <c r="O127" s="54" t="s">
        <v>140</v>
      </c>
      <c r="P127" s="54" t="s">
        <v>142</v>
      </c>
    </row>
    <row r="128" spans="1:16" x14ac:dyDescent="0.25">
      <c r="B128" s="387"/>
      <c r="C128" s="388"/>
      <c r="D128" s="388"/>
      <c r="E128" s="388"/>
      <c r="F128" s="388"/>
      <c r="G128" s="388"/>
      <c r="H128" s="388"/>
      <c r="I128" s="388"/>
      <c r="J128" s="388"/>
      <c r="K128" s="388"/>
      <c r="L128" s="389"/>
      <c r="M128" s="54"/>
    </row>
    <row r="129" spans="1:16" x14ac:dyDescent="0.25">
      <c r="B129" s="341" t="str">
        <f>IF(Intro!$G$24="English",O129,P129)</f>
        <v>2. E-mail to citt-tcce@tribunal.gc.ca should you accept the associated risks and you are filing information that belongs to your firm only.</v>
      </c>
      <c r="C129" s="342"/>
      <c r="D129" s="342"/>
      <c r="E129" s="342"/>
      <c r="F129" s="342"/>
      <c r="G129" s="342"/>
      <c r="H129" s="342"/>
      <c r="I129" s="342"/>
      <c r="J129" s="342"/>
      <c r="K129" s="342"/>
      <c r="L129" s="343"/>
      <c r="M129" s="54"/>
      <c r="O129" s="54" t="s">
        <v>209</v>
      </c>
      <c r="P129" s="54" t="s">
        <v>210</v>
      </c>
    </row>
    <row r="130" spans="1:16" x14ac:dyDescent="0.25">
      <c r="B130" s="94"/>
      <c r="C130" s="95"/>
      <c r="D130" s="95"/>
      <c r="E130" s="95"/>
      <c r="F130" s="95"/>
      <c r="G130" s="95"/>
      <c r="H130" s="95"/>
      <c r="I130" s="95"/>
      <c r="J130" s="95"/>
      <c r="K130" s="95"/>
      <c r="L130" s="96"/>
      <c r="M130" s="54"/>
    </row>
    <row r="132" spans="1:16" s="2" customFormat="1" x14ac:dyDescent="0.25">
      <c r="A132" s="4"/>
      <c r="B132" s="335" t="s">
        <v>211</v>
      </c>
      <c r="C132" s="336" t="s">
        <v>151</v>
      </c>
      <c r="D132" s="336" t="s">
        <v>151</v>
      </c>
      <c r="E132" s="336" t="s">
        <v>151</v>
      </c>
      <c r="F132" s="336" t="s">
        <v>151</v>
      </c>
      <c r="G132" s="336"/>
      <c r="H132" s="336" t="s">
        <v>151</v>
      </c>
      <c r="I132" s="336" t="s">
        <v>151</v>
      </c>
      <c r="J132" s="336" t="s">
        <v>151</v>
      </c>
      <c r="K132" s="336" t="s">
        <v>151</v>
      </c>
      <c r="L132" s="337" t="s">
        <v>151</v>
      </c>
      <c r="M132" s="6"/>
      <c r="N132" s="22"/>
      <c r="O132" s="20"/>
      <c r="P132" s="20"/>
    </row>
    <row r="133" spans="1:16" x14ac:dyDescent="0.25">
      <c r="B133" s="16"/>
      <c r="C133" s="26"/>
      <c r="D133" s="27"/>
      <c r="E133" s="27"/>
      <c r="F133" s="27"/>
      <c r="G133" s="27"/>
      <c r="H133" s="27"/>
      <c r="I133" s="27"/>
      <c r="J133" s="27"/>
      <c r="K133" s="27"/>
      <c r="L133" s="17"/>
      <c r="M133" s="54"/>
    </row>
    <row r="134" spans="1:16" x14ac:dyDescent="0.25">
      <c r="B134" s="332" t="str">
        <f>IF(Intro!$G$24="English",O134,P134)</f>
        <v xml:space="preserve">Questions relating to this questionnaire should be directed to:
</v>
      </c>
      <c r="C134" s="333"/>
      <c r="D134" s="333"/>
      <c r="E134" s="333"/>
      <c r="F134" s="333"/>
      <c r="G134" s="333"/>
      <c r="H134" s="333"/>
      <c r="I134" s="333"/>
      <c r="J134" s="333"/>
      <c r="K134" s="333"/>
      <c r="L134" s="334"/>
      <c r="M134" s="54"/>
      <c r="O134" s="54" t="s">
        <v>152</v>
      </c>
      <c r="P134" s="54" t="s">
        <v>153</v>
      </c>
    </row>
    <row r="135" spans="1:16" x14ac:dyDescent="0.25">
      <c r="B135" s="69"/>
      <c r="C135" s="70"/>
      <c r="D135" s="70"/>
      <c r="E135" s="70"/>
      <c r="F135" s="70"/>
      <c r="G135" s="70"/>
      <c r="H135" s="70"/>
      <c r="I135" s="70"/>
      <c r="J135" s="70"/>
      <c r="K135" s="70"/>
      <c r="L135" s="71"/>
      <c r="M135" s="54"/>
    </row>
    <row r="136" spans="1:16" x14ac:dyDescent="0.25">
      <c r="B136" s="399" t="str">
        <f>Variables!B13</f>
        <v>Thy Dao</v>
      </c>
      <c r="C136" s="400"/>
      <c r="D136" s="400"/>
      <c r="E136" s="400" t="str">
        <f>Variables!C13</f>
        <v>thy.dao@tribunal.gc.ca</v>
      </c>
      <c r="F136" s="400"/>
      <c r="G136" s="400"/>
      <c r="H136" s="400"/>
      <c r="I136" s="400"/>
      <c r="J136" s="400" t="str">
        <f>Variables!D13</f>
        <v>613-558-6438</v>
      </c>
      <c r="K136" s="400"/>
      <c r="L136" s="401"/>
      <c r="M136" s="54"/>
      <c r="O136" s="18"/>
    </row>
    <row r="137" spans="1:16" x14ac:dyDescent="0.25">
      <c r="B137" s="399" t="str">
        <f>Variables!B14</f>
        <v>William Phan</v>
      </c>
      <c r="C137" s="400"/>
      <c r="D137" s="400"/>
      <c r="E137" s="400" t="str">
        <f>Variables!C14</f>
        <v>william.phan@tribunal.gc.ca</v>
      </c>
      <c r="F137" s="400"/>
      <c r="G137" s="400"/>
      <c r="H137" s="400"/>
      <c r="I137" s="400"/>
      <c r="J137" s="400" t="str">
        <f>Variables!D14</f>
        <v>343-543-7269</v>
      </c>
      <c r="K137" s="400"/>
      <c r="L137" s="401"/>
      <c r="M137" s="54"/>
      <c r="O137" s="18"/>
    </row>
    <row r="138" spans="1:16" x14ac:dyDescent="0.25">
      <c r="B138" s="94"/>
      <c r="C138" s="95"/>
      <c r="D138" s="95"/>
      <c r="E138" s="95"/>
      <c r="F138" s="95"/>
      <c r="G138" s="95"/>
      <c r="H138" s="95"/>
      <c r="I138" s="95"/>
      <c r="J138" s="95"/>
      <c r="K138" s="95"/>
      <c r="L138" s="96"/>
      <c r="M138" s="54"/>
    </row>
  </sheetData>
  <sheetProtection algorithmName="SHA-512" hashValue="oHjP5kd/+c+VrU/thgahKZpWB5UlWFUlcbFWO4QzvjB475GATbEPU/aKy3ij/+oH2cDv4MRWYy+tdAt6RFkw9A==" saltValue="kScYTkd7DNWUEaLPJEETgA==" spinCount="100000" sheet="1" objects="1" scenarios="1" selectLockedCells="1"/>
  <mergeCells count="73">
    <mergeCell ref="B81:D83"/>
    <mergeCell ref="B120:I120"/>
    <mergeCell ref="E117:L118"/>
    <mergeCell ref="B111:D112"/>
    <mergeCell ref="B113:D114"/>
    <mergeCell ref="B115:D116"/>
    <mergeCell ref="B117:D118"/>
    <mergeCell ref="E115:L116"/>
    <mergeCell ref="E81:E83"/>
    <mergeCell ref="B93:L93"/>
    <mergeCell ref="B95:D96"/>
    <mergeCell ref="E95:L96"/>
    <mergeCell ref="B97:D98"/>
    <mergeCell ref="E97:L98"/>
    <mergeCell ref="B99:D100"/>
    <mergeCell ref="E99:L100"/>
    <mergeCell ref="B69:L70"/>
    <mergeCell ref="B77:D78"/>
    <mergeCell ref="B49:L49"/>
    <mergeCell ref="B61:L61"/>
    <mergeCell ref="D46:D47"/>
    <mergeCell ref="B46:C47"/>
    <mergeCell ref="B137:D137"/>
    <mergeCell ref="E136:I136"/>
    <mergeCell ref="E137:I137"/>
    <mergeCell ref="J136:L136"/>
    <mergeCell ref="J137:L137"/>
    <mergeCell ref="B136:D136"/>
    <mergeCell ref="B4:L4"/>
    <mergeCell ref="B5:L5"/>
    <mergeCell ref="B8:L8"/>
    <mergeCell ref="B10:F19"/>
    <mergeCell ref="H10:L19"/>
    <mergeCell ref="B6:L6"/>
    <mergeCell ref="O9:P20"/>
    <mergeCell ref="C32:K37"/>
    <mergeCell ref="E46:K47"/>
    <mergeCell ref="B51:L58"/>
    <mergeCell ref="B127:L128"/>
    <mergeCell ref="B24:F25"/>
    <mergeCell ref="G24:G25"/>
    <mergeCell ref="H24:L25"/>
    <mergeCell ref="B28:L28"/>
    <mergeCell ref="B30:L30"/>
    <mergeCell ref="B22:L22"/>
    <mergeCell ref="B73:L73"/>
    <mergeCell ref="B105:L105"/>
    <mergeCell ref="B67:L67"/>
    <mergeCell ref="E111:L112"/>
    <mergeCell ref="E113:L114"/>
    <mergeCell ref="B39:L39"/>
    <mergeCell ref="B44:L44"/>
    <mergeCell ref="B125:L125"/>
    <mergeCell ref="B79:D80"/>
    <mergeCell ref="B86:D90"/>
    <mergeCell ref="E86:L90"/>
    <mergeCell ref="B109:D110"/>
    <mergeCell ref="E109:L110"/>
    <mergeCell ref="B85:L85"/>
    <mergeCell ref="B107:L107"/>
    <mergeCell ref="B75:D76"/>
    <mergeCell ref="E75:L76"/>
    <mergeCell ref="E77:L78"/>
    <mergeCell ref="E79:L80"/>
    <mergeCell ref="B42:L42"/>
    <mergeCell ref="D63:J64"/>
    <mergeCell ref="B101:D102"/>
    <mergeCell ref="E101:L102"/>
    <mergeCell ref="B134:L134"/>
    <mergeCell ref="B132:L132"/>
    <mergeCell ref="B123:L123"/>
    <mergeCell ref="B126:L126"/>
    <mergeCell ref="B129:L129"/>
  </mergeCells>
  <dataValidations count="2">
    <dataValidation type="list" allowBlank="1" showInputMessage="1" showErrorMessage="1" sqref="J120" xr:uid="{EA43E088-98E8-4631-9262-1DAFC17B3891}">
      <formula1>"X"</formula1>
    </dataValidation>
    <dataValidation type="list" allowBlank="1" showInputMessage="1" showErrorMessage="1" sqref="G24" xr:uid="{4AE6BBE5-7FC5-4DF0-963E-0A0A408B8D64}">
      <formula1>"English, Français"</formula1>
    </dataValidation>
  </dataValidations>
  <printOptions horizontalCentered="1"/>
  <pageMargins left="0.25" right="0.25" top="0.75" bottom="0.75" header="0.3" footer="0.3"/>
  <pageSetup scale="63" fitToHeight="0" orientation="portrait" r:id="rId1"/>
  <headerFooter>
    <oddFooter>&amp;L&amp;A</oddFooter>
  </headerFooter>
  <rowBreaks count="2" manualBreakCount="2">
    <brk id="66" min="1" max="11" man="1"/>
    <brk id="122" min="1" max="11" man="1"/>
  </rowBreaks>
  <ignoredErrors>
    <ignoredError sqref="B126" unlocked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2EFA424-D8E2-41DB-8B74-0E3F250CD63B}">
          <x14:formula1>
            <xm:f>Variables!$D$38:$D$39</xm:f>
          </x14:formula1>
          <xm:sqref>D46 E81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7AF15-0317-49B6-8316-8062DFF2E0EC}">
  <sheetPr codeName="Sheet4">
    <tabColor rgb="FF00B0F0"/>
    <pageSetUpPr fitToPage="1"/>
  </sheetPr>
  <dimension ref="A1:R49"/>
  <sheetViews>
    <sheetView showGridLines="0" zoomScale="98" zoomScaleNormal="98" workbookViewId="0"/>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17" width="9.42578125" style="54" customWidth="1"/>
    <col min="18" max="18" width="10.140625" style="8" customWidth="1"/>
    <col min="19" max="16384" width="9.42578125" style="54"/>
  </cols>
  <sheetData>
    <row r="1" spans="1:18" x14ac:dyDescent="0.25">
      <c r="O1" s="54" t="s">
        <v>314</v>
      </c>
      <c r="P1" s="54" t="s">
        <v>314</v>
      </c>
    </row>
    <row r="2" spans="1:18" x14ac:dyDescent="0.25">
      <c r="B2" s="10" t="s">
        <v>46</v>
      </c>
      <c r="C2" s="10"/>
      <c r="D2" s="10"/>
      <c r="O2" s="9" t="s">
        <v>70</v>
      </c>
      <c r="P2" s="9" t="s">
        <v>83</v>
      </c>
    </row>
    <row r="3" spans="1:18" x14ac:dyDescent="0.25">
      <c r="B3" s="12"/>
      <c r="C3" s="12"/>
      <c r="D3" s="12"/>
      <c r="O3" s="2"/>
      <c r="P3" s="31"/>
    </row>
    <row r="4" spans="1:18" s="2" customFormat="1" x14ac:dyDescent="0.25">
      <c r="A4" s="4"/>
      <c r="B4" s="396" t="str">
        <f>IF(Intro!$G$24="English",O4,P4)</f>
        <v>IMPORTER QUESTIONNAIRE</v>
      </c>
      <c r="C4" s="396"/>
      <c r="D4" s="396"/>
      <c r="E4" s="396"/>
      <c r="F4" s="396"/>
      <c r="G4" s="396"/>
      <c r="H4" s="396"/>
      <c r="I4" s="396"/>
      <c r="J4" s="396"/>
      <c r="K4" s="396"/>
      <c r="L4" s="396"/>
      <c r="M4" s="5"/>
      <c r="N4" s="5"/>
      <c r="O4" s="20" t="s">
        <v>368</v>
      </c>
      <c r="P4" s="8" t="s">
        <v>215</v>
      </c>
    </row>
    <row r="5" spans="1:18" s="2" customFormat="1" x14ac:dyDescent="0.25">
      <c r="A5" s="4"/>
      <c r="B5" s="396" t="str">
        <f>Variables!B2</f>
        <v>RR-2026-002 &amp; RR-2026-003</v>
      </c>
      <c r="C5" s="396"/>
      <c r="D5" s="396"/>
      <c r="E5" s="396"/>
      <c r="F5" s="396"/>
      <c r="G5" s="396"/>
      <c r="H5" s="396"/>
      <c r="I5" s="396"/>
      <c r="J5" s="396"/>
      <c r="K5" s="396"/>
      <c r="L5" s="396"/>
      <c r="M5" s="5"/>
      <c r="N5" s="5"/>
      <c r="O5" s="20"/>
      <c r="P5" s="8"/>
    </row>
    <row r="6" spans="1:18" s="6" customFormat="1" x14ac:dyDescent="0.25">
      <c r="A6" s="4"/>
      <c r="B6" s="396" t="str">
        <f>UPPER(IF(Intro!$G$24="English",Variables!B3,Variables!C3))</f>
        <v>CONCRETE REINFORCING BAR</v>
      </c>
      <c r="C6" s="396"/>
      <c r="D6" s="396"/>
      <c r="E6" s="396"/>
      <c r="F6" s="396"/>
      <c r="G6" s="396"/>
      <c r="H6" s="396"/>
      <c r="I6" s="396"/>
      <c r="J6" s="396"/>
      <c r="K6" s="396"/>
      <c r="L6" s="396"/>
      <c r="M6" s="20"/>
      <c r="N6" s="20"/>
      <c r="O6" s="15"/>
      <c r="P6" s="25"/>
      <c r="R6" s="20"/>
    </row>
    <row r="7" spans="1:18" s="6" customFormat="1" x14ac:dyDescent="0.25">
      <c r="A7" s="4"/>
      <c r="B7" s="14"/>
      <c r="C7" s="14"/>
      <c r="D7" s="14"/>
      <c r="E7" s="3"/>
      <c r="F7" s="3"/>
      <c r="G7" s="3"/>
      <c r="H7" s="3"/>
      <c r="I7" s="3"/>
      <c r="J7" s="3"/>
      <c r="K7" s="3"/>
      <c r="L7" s="3"/>
      <c r="O7" s="15"/>
      <c r="P7" s="25"/>
      <c r="R7" s="20"/>
    </row>
    <row r="8" spans="1:18" s="2" customFormat="1" x14ac:dyDescent="0.25">
      <c r="A8" s="4"/>
      <c r="B8" s="335" t="str">
        <f>IF(Intro!$G$24="English",O8,P8)</f>
        <v>QUESTIONNAIRE OUTLINE</v>
      </c>
      <c r="C8" s="336"/>
      <c r="D8" s="336" t="str">
        <f>UPPER(IF(Intro!$G$24="English",P8,Q8))</f>
        <v>APERÇU DU QUESTIONNAIRE</v>
      </c>
      <c r="E8" s="336" t="str">
        <f>UPPER(IF(Intro!$G$24="English",Q8,R8))</f>
        <v/>
      </c>
      <c r="F8" s="336" t="str">
        <f>UPPER(IF(Intro!$G$24="English",R8,S8))</f>
        <v/>
      </c>
      <c r="G8" s="336" t="str">
        <f>UPPER(IF(Intro!$G$24="English",S8,T8))</f>
        <v/>
      </c>
      <c r="H8" s="336" t="str">
        <f>UPPER(IF(Intro!$G$24="English",T8,U8))</f>
        <v/>
      </c>
      <c r="I8" s="336" t="str">
        <f>UPPER(IF(Intro!$G$24="English",U8,V8))</f>
        <v/>
      </c>
      <c r="J8" s="336" t="str">
        <f>UPPER(IF(Intro!$G$24="English",V8,W8))</f>
        <v/>
      </c>
      <c r="K8" s="336" t="str">
        <f>UPPER(IF(Intro!$G$24="English",W8,X8))</f>
        <v/>
      </c>
      <c r="L8" s="337" t="str">
        <f>UPPER(IF(Intro!$G$24="English",X8,Y8))</f>
        <v/>
      </c>
      <c r="M8" s="6"/>
      <c r="N8" s="5"/>
      <c r="O8" s="58" t="s">
        <v>216</v>
      </c>
      <c r="P8" s="58" t="s">
        <v>217</v>
      </c>
    </row>
    <row r="9" spans="1:18" x14ac:dyDescent="0.25">
      <c r="B9" s="16"/>
      <c r="C9" s="26"/>
      <c r="D9" s="26"/>
      <c r="E9" s="27"/>
      <c r="F9" s="27"/>
      <c r="G9" s="27"/>
      <c r="H9" s="27"/>
      <c r="I9" s="27"/>
      <c r="J9" s="27"/>
      <c r="K9" s="27"/>
      <c r="L9" s="17"/>
      <c r="M9" s="54"/>
    </row>
    <row r="10" spans="1:18" s="28" customFormat="1" x14ac:dyDescent="0.25">
      <c r="A10" s="84"/>
      <c r="B10" s="332" t="str">
        <f>IF(Intro!$G$24="English",O10,P10)</f>
        <v xml:space="preserve">This questionnaire is divided into two parts:
</v>
      </c>
      <c r="C10" s="333"/>
      <c r="D10" s="333"/>
      <c r="E10" s="333"/>
      <c r="F10" s="333"/>
      <c r="G10" s="333"/>
      <c r="H10" s="333"/>
      <c r="I10" s="333"/>
      <c r="J10" s="333"/>
      <c r="K10" s="333"/>
      <c r="L10" s="334"/>
      <c r="O10" s="54" t="s">
        <v>87</v>
      </c>
      <c r="P10" s="54" t="s">
        <v>88</v>
      </c>
      <c r="R10" s="85"/>
    </row>
    <row r="11" spans="1:18" s="28" customFormat="1" x14ac:dyDescent="0.25">
      <c r="A11" s="84"/>
      <c r="B11" s="69"/>
      <c r="C11" s="70"/>
      <c r="D11" s="70"/>
      <c r="E11" s="70"/>
      <c r="F11" s="70"/>
      <c r="G11" s="70"/>
      <c r="H11" s="70"/>
      <c r="I11" s="70"/>
      <c r="J11" s="70"/>
      <c r="K11" s="70"/>
      <c r="L11" s="71"/>
      <c r="O11" s="54"/>
      <c r="P11" s="54"/>
      <c r="R11" s="85"/>
    </row>
    <row r="12" spans="1:18" s="28" customFormat="1" x14ac:dyDescent="0.25">
      <c r="A12" s="84"/>
      <c r="B12" s="332" t="str">
        <f>IF(Intro!$G$24="English",O12,P12)</f>
        <v xml:space="preserve">PART I (Blue Tabs) - Information requested in this part is public. Requests to treat any of this information as confidential must be fully justified in writing and accompanied by a redacted version for the public record.
</v>
      </c>
      <c r="C12" s="333"/>
      <c r="D12" s="333"/>
      <c r="E12" s="333"/>
      <c r="F12" s="333"/>
      <c r="G12" s="333"/>
      <c r="H12" s="333"/>
      <c r="I12" s="333"/>
      <c r="J12" s="333"/>
      <c r="K12" s="333"/>
      <c r="L12" s="334"/>
      <c r="O12" s="54" t="s">
        <v>89</v>
      </c>
      <c r="P12" s="54" t="s">
        <v>90</v>
      </c>
      <c r="R12" s="85"/>
    </row>
    <row r="13" spans="1:18" s="28" customFormat="1" x14ac:dyDescent="0.25">
      <c r="A13" s="84"/>
      <c r="B13" s="332"/>
      <c r="C13" s="333"/>
      <c r="D13" s="333"/>
      <c r="E13" s="333"/>
      <c r="F13" s="333"/>
      <c r="G13" s="333"/>
      <c r="H13" s="333"/>
      <c r="I13" s="333"/>
      <c r="J13" s="333"/>
      <c r="K13" s="333"/>
      <c r="L13" s="334"/>
      <c r="O13" s="54"/>
      <c r="P13" s="54"/>
      <c r="R13" s="85"/>
    </row>
    <row r="14" spans="1:18" s="28" customFormat="1" x14ac:dyDescent="0.25">
      <c r="A14" s="84"/>
      <c r="B14" s="69"/>
      <c r="C14" s="70"/>
      <c r="D14" s="70"/>
      <c r="E14" s="70"/>
      <c r="F14" s="70"/>
      <c r="G14" s="70"/>
      <c r="H14" s="70"/>
      <c r="I14" s="70"/>
      <c r="J14" s="70"/>
      <c r="K14" s="70"/>
      <c r="L14" s="71"/>
      <c r="O14" s="54"/>
      <c r="P14" s="54"/>
      <c r="R14" s="85"/>
    </row>
    <row r="15" spans="1:18" s="28" customFormat="1" x14ac:dyDescent="0.25">
      <c r="A15" s="84"/>
      <c r="B15" s="332" t="str">
        <f>IF(Intro!$G$24="English",O15,P15)</f>
        <v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v>
      </c>
      <c r="C15" s="333"/>
      <c r="D15" s="333"/>
      <c r="E15" s="333"/>
      <c r="F15" s="333"/>
      <c r="G15" s="333"/>
      <c r="H15" s="333"/>
      <c r="I15" s="333"/>
      <c r="J15" s="333"/>
      <c r="K15" s="333"/>
      <c r="L15" s="334"/>
      <c r="O15" s="54" t="s">
        <v>91</v>
      </c>
      <c r="P15" s="54" t="s">
        <v>92</v>
      </c>
      <c r="R15" s="85"/>
    </row>
    <row r="16" spans="1:18" s="28" customFormat="1" x14ac:dyDescent="0.25">
      <c r="A16" s="84"/>
      <c r="B16" s="332"/>
      <c r="C16" s="333"/>
      <c r="D16" s="333"/>
      <c r="E16" s="333"/>
      <c r="F16" s="333"/>
      <c r="G16" s="333"/>
      <c r="H16" s="333"/>
      <c r="I16" s="333"/>
      <c r="J16" s="333"/>
      <c r="K16" s="333"/>
      <c r="L16" s="334"/>
      <c r="O16" s="54"/>
      <c r="P16" s="54"/>
      <c r="R16" s="85"/>
    </row>
    <row r="17" spans="1:18" s="28" customFormat="1" x14ac:dyDescent="0.25">
      <c r="A17" s="84"/>
      <c r="B17" s="86"/>
      <c r="C17" s="87"/>
      <c r="D17" s="87"/>
      <c r="E17" s="87"/>
      <c r="F17" s="87"/>
      <c r="G17" s="87"/>
      <c r="H17" s="87"/>
      <c r="I17" s="87"/>
      <c r="J17" s="87"/>
      <c r="K17" s="87"/>
      <c r="L17" s="88"/>
      <c r="O17" s="54"/>
      <c r="P17" s="54"/>
      <c r="R17" s="85"/>
    </row>
    <row r="18" spans="1:18" s="6" customFormat="1" x14ac:dyDescent="0.25">
      <c r="A18" s="4"/>
      <c r="B18" s="14"/>
      <c r="C18" s="14"/>
      <c r="D18" s="14"/>
      <c r="E18" s="3"/>
      <c r="F18" s="3"/>
      <c r="G18" s="3"/>
      <c r="H18" s="3"/>
      <c r="I18" s="3"/>
      <c r="J18" s="3"/>
      <c r="K18" s="3"/>
      <c r="L18" s="3"/>
      <c r="O18" s="15"/>
      <c r="P18" s="25"/>
      <c r="R18" s="20"/>
    </row>
    <row r="19" spans="1:18" s="2" customFormat="1" x14ac:dyDescent="0.25">
      <c r="A19" s="4"/>
      <c r="B19" s="335" t="str">
        <f>IF(Intro!$G$24="English",O19,P19)</f>
        <v>ADDITIONAL PRODUCT INFORMATION</v>
      </c>
      <c r="C19" s="336"/>
      <c r="D19" s="336" t="str">
        <f>UPPER(IF(Intro!$G$24="English",P19,Q19))</f>
        <v>RENSEIGNEMENTS ADDITIONNELS SUR LE PRODUIT</v>
      </c>
      <c r="E19" s="336" t="str">
        <f>UPPER(IF(Intro!$G$24="English",Q19,R19))</f>
        <v/>
      </c>
      <c r="F19" s="336" t="str">
        <f>UPPER(IF(Intro!$G$24="English",R19,S19))</f>
        <v/>
      </c>
      <c r="G19" s="336" t="str">
        <f>UPPER(IF(Intro!$G$24="English",S19,T19))</f>
        <v/>
      </c>
      <c r="H19" s="336" t="str">
        <f>UPPER(IF(Intro!$G$24="English",T19,U19))</f>
        <v/>
      </c>
      <c r="I19" s="336" t="str">
        <f>UPPER(IF(Intro!$G$24="English",U19,V19))</f>
        <v/>
      </c>
      <c r="J19" s="336" t="str">
        <f>UPPER(IF(Intro!$G$24="English",V19,W19))</f>
        <v/>
      </c>
      <c r="K19" s="336" t="str">
        <f>UPPER(IF(Intro!$G$24="English",W19,X19))</f>
        <v/>
      </c>
      <c r="L19" s="337" t="str">
        <f>UPPER(IF(Intro!$G$24="English",X19,Y19))</f>
        <v/>
      </c>
      <c r="M19" s="6"/>
      <c r="N19" s="5"/>
      <c r="O19" s="59" t="s">
        <v>218</v>
      </c>
      <c r="P19" s="59" t="s">
        <v>219</v>
      </c>
    </row>
    <row r="20" spans="1:18" x14ac:dyDescent="0.25">
      <c r="B20" s="16"/>
      <c r="C20" s="26"/>
      <c r="D20" s="26"/>
      <c r="E20" s="27"/>
      <c r="F20" s="27"/>
      <c r="G20" s="27"/>
      <c r="H20" s="27"/>
      <c r="I20" s="27"/>
      <c r="J20" s="27"/>
      <c r="K20" s="27"/>
      <c r="L20" s="17"/>
      <c r="M20" s="54"/>
    </row>
    <row r="21" spans="1:18" s="28" customFormat="1" ht="14.1" customHeight="1" x14ac:dyDescent="0.25">
      <c r="A21" s="84"/>
      <c r="B21" s="421" t="str">
        <f>IF(Intro!$G$23="English",HYPERLINK(Variables!B17),HYPERLINK(Variables!B17))</f>
        <v>https://www.cbsa-asfc.gc.ca/sima-lmsi/i-e/rb32020/rb32020-in-eng.html#toc4-2</v>
      </c>
      <c r="C21" s="422"/>
      <c r="D21" s="422"/>
      <c r="E21" s="422"/>
      <c r="F21" s="422"/>
      <c r="G21" s="422"/>
      <c r="H21" s="422"/>
      <c r="I21" s="422"/>
      <c r="J21" s="422"/>
      <c r="K21" s="422"/>
      <c r="L21" s="423"/>
      <c r="O21" s="54"/>
      <c r="P21" s="30"/>
      <c r="R21" s="85"/>
    </row>
    <row r="22" spans="1:18" s="28" customFormat="1" x14ac:dyDescent="0.25">
      <c r="A22" s="84"/>
      <c r="B22" s="428" t="str">
        <f>IF(Intro!$G$23="English",HYPERLINK(Variables!B18),HYPERLINK(Variables!B18))</f>
        <v>https://www.cbsa-asfc.gc.ca/sima-lmsi/i-e/rb42020/rb42020-fd-eng.html#toc5-2</v>
      </c>
      <c r="C22" s="429"/>
      <c r="D22" s="429"/>
      <c r="E22" s="429"/>
      <c r="F22" s="429"/>
      <c r="G22" s="429"/>
      <c r="H22" s="429"/>
      <c r="I22" s="429"/>
      <c r="J22" s="429"/>
      <c r="K22" s="429"/>
      <c r="L22" s="430"/>
      <c r="O22" s="54"/>
      <c r="P22" s="54"/>
      <c r="R22" s="85"/>
    </row>
    <row r="23" spans="1:18" s="6" customFormat="1" x14ac:dyDescent="0.25">
      <c r="A23" s="4"/>
      <c r="B23" s="14"/>
      <c r="C23" s="14"/>
      <c r="D23" s="14"/>
      <c r="E23" s="3"/>
      <c r="F23" s="3"/>
      <c r="G23" s="3"/>
      <c r="H23" s="3"/>
      <c r="I23" s="3"/>
      <c r="J23" s="3"/>
      <c r="K23" s="3"/>
      <c r="L23" s="3"/>
      <c r="O23" s="15"/>
      <c r="P23" s="25"/>
      <c r="R23" s="20"/>
    </row>
    <row r="24" spans="1:18" s="2" customFormat="1" x14ac:dyDescent="0.25">
      <c r="A24" s="4"/>
      <c r="B24" s="335" t="str">
        <f>IF(Intro!$G$24="English",O24,P24)</f>
        <v>CUSTOMS TARIFF</v>
      </c>
      <c r="C24" s="336"/>
      <c r="D24" s="336" t="str">
        <f>UPPER(IF(Intro!$G$24="English",P24,Q24))</f>
        <v>TARIF DES DOUANES</v>
      </c>
      <c r="E24" s="336" t="str">
        <f>UPPER(IF(Intro!$G$24="English",Q24,R24))</f>
        <v/>
      </c>
      <c r="F24" s="336" t="str">
        <f>UPPER(IF(Intro!$G$24="English",R24,S24))</f>
        <v/>
      </c>
      <c r="G24" s="336" t="str">
        <f>UPPER(IF(Intro!$G$24="English",S24,T24))</f>
        <v/>
      </c>
      <c r="H24" s="336" t="str">
        <f>UPPER(IF(Intro!$G$24="English",T24,U24))</f>
        <v/>
      </c>
      <c r="I24" s="336" t="str">
        <f>UPPER(IF(Intro!$G$24="English",U24,V24))</f>
        <v/>
      </c>
      <c r="J24" s="336" t="str">
        <f>UPPER(IF(Intro!$G$24="English",V24,W24))</f>
        <v/>
      </c>
      <c r="K24" s="336" t="str">
        <f>UPPER(IF(Intro!$G$24="English",W24,X24))</f>
        <v/>
      </c>
      <c r="L24" s="337" t="str">
        <f>UPPER(IF(Intro!$G$24="English",X24,Y24))</f>
        <v/>
      </c>
      <c r="M24" s="6"/>
      <c r="N24" s="5"/>
      <c r="O24" s="20" t="s">
        <v>47</v>
      </c>
      <c r="P24" s="8" t="s">
        <v>48</v>
      </c>
    </row>
    <row r="25" spans="1:18" x14ac:dyDescent="0.25">
      <c r="B25" s="16"/>
      <c r="C25" s="26"/>
      <c r="D25" s="26"/>
      <c r="E25" s="27"/>
      <c r="F25" s="27"/>
      <c r="G25" s="27"/>
      <c r="H25" s="27"/>
      <c r="I25" s="27"/>
      <c r="J25" s="27"/>
      <c r="K25" s="27"/>
      <c r="L25" s="17"/>
      <c r="M25" s="54"/>
    </row>
    <row r="26" spans="1:18" s="28" customFormat="1" x14ac:dyDescent="0.25">
      <c r="A26" s="84"/>
      <c r="B26" s="341" t="str">
        <f>IF(Intro!$G$24="English",O26,P26)</f>
        <v>The goods are commonly classified in the Customs Tariff under the following Harmonized Commodity Description and Coding System (HS) numbers:</v>
      </c>
      <c r="C26" s="342"/>
      <c r="D26" s="342"/>
      <c r="E26" s="342"/>
      <c r="F26" s="342"/>
      <c r="G26" s="342"/>
      <c r="H26" s="342"/>
      <c r="I26" s="342"/>
      <c r="J26" s="342"/>
      <c r="K26" s="342"/>
      <c r="L26" s="343"/>
      <c r="O26" s="54" t="s">
        <v>333</v>
      </c>
      <c r="P26" s="54" t="s">
        <v>224</v>
      </c>
      <c r="R26" s="85"/>
    </row>
    <row r="27" spans="1:18" x14ac:dyDescent="0.25">
      <c r="B27" s="60"/>
      <c r="C27" s="34"/>
      <c r="D27" s="34"/>
      <c r="E27" s="34"/>
      <c r="F27" s="34"/>
      <c r="G27" s="34"/>
      <c r="H27" s="34"/>
      <c r="I27" s="34"/>
      <c r="J27" s="34"/>
      <c r="K27" s="34"/>
      <c r="L27" s="74"/>
      <c r="M27" s="54"/>
    </row>
    <row r="28" spans="1:18" s="28" customFormat="1" x14ac:dyDescent="0.25">
      <c r="A28" s="84"/>
      <c r="B28" s="341"/>
      <c r="C28" s="410"/>
      <c r="D28" s="440" t="str">
        <f>Variables!B20</f>
        <v>7213.10.00.11, 7213.10.00.12, 7213.10.00.13, 7213.10.00.90, 7214.20.00.11, 7214.20.00.12, 7214.20.00.13, 7214.20.00.14, 7214.20.00.21, 7214.20.00.22, 7214.20.00.23, 7214.20.00.24, 7214.20.00.31, 7214.20.00.32, 7214.20.00.33, 7214.20.00.34, 7214.20.00.90, 7215.90.00.20, 7215.90.00.30, 7227.90.00.50, 7228.30.00.51, 7228.30.00.52, 7228.30.00.53</v>
      </c>
      <c r="E28" s="441"/>
      <c r="F28" s="441"/>
      <c r="G28" s="441"/>
      <c r="H28" s="441"/>
      <c r="I28" s="441"/>
      <c r="J28" s="442"/>
      <c r="K28" s="34"/>
      <c r="L28" s="74"/>
      <c r="O28" s="54" t="str">
        <f>"Prior to "&amp;Variables!B19&amp;":"</f>
        <v>Prior to Date of change:</v>
      </c>
      <c r="P28" s="54" t="str">
        <f>"Avant le "&amp;Variables!C19&amp;" :"</f>
        <v>Avant le Date of change :</v>
      </c>
      <c r="R28" s="85"/>
    </row>
    <row r="29" spans="1:18" s="28" customFormat="1" x14ac:dyDescent="0.25">
      <c r="A29" s="84"/>
      <c r="B29" s="341"/>
      <c r="C29" s="410"/>
      <c r="D29" s="443"/>
      <c r="E29" s="444"/>
      <c r="F29" s="444"/>
      <c r="G29" s="444"/>
      <c r="H29" s="444"/>
      <c r="I29" s="444"/>
      <c r="J29" s="445"/>
      <c r="K29" s="34"/>
      <c r="L29" s="74"/>
      <c r="O29" s="54"/>
      <c r="P29" s="54"/>
      <c r="R29" s="85"/>
    </row>
    <row r="30" spans="1:18" s="28" customFormat="1" x14ac:dyDescent="0.25">
      <c r="A30" s="84"/>
      <c r="B30" s="341"/>
      <c r="C30" s="410"/>
      <c r="D30" s="443"/>
      <c r="E30" s="444"/>
      <c r="F30" s="444"/>
      <c r="G30" s="444"/>
      <c r="H30" s="444"/>
      <c r="I30" s="444"/>
      <c r="J30" s="445"/>
      <c r="K30" s="34"/>
      <c r="L30" s="74"/>
      <c r="P30" s="54"/>
      <c r="R30" s="85"/>
    </row>
    <row r="31" spans="1:18" s="28" customFormat="1" x14ac:dyDescent="0.25">
      <c r="A31" s="84"/>
      <c r="B31" s="341"/>
      <c r="C31" s="410"/>
      <c r="D31" s="446"/>
      <c r="E31" s="447"/>
      <c r="F31" s="447"/>
      <c r="G31" s="447"/>
      <c r="H31" s="447"/>
      <c r="I31" s="447"/>
      <c r="J31" s="448"/>
      <c r="K31" s="34"/>
      <c r="L31" s="74"/>
      <c r="O31" s="54"/>
      <c r="P31" s="54"/>
      <c r="R31" s="85"/>
    </row>
    <row r="32" spans="1:18" s="28" customFormat="1" x14ac:dyDescent="0.25">
      <c r="A32" s="84"/>
      <c r="B32" s="86"/>
      <c r="C32" s="87"/>
      <c r="D32" s="87"/>
      <c r="E32" s="87"/>
      <c r="F32" s="87"/>
      <c r="G32" s="87"/>
      <c r="H32" s="87"/>
      <c r="I32" s="87"/>
      <c r="J32" s="87"/>
      <c r="K32" s="87"/>
      <c r="L32" s="88"/>
      <c r="O32" s="54"/>
      <c r="P32" s="54"/>
      <c r="R32" s="85"/>
    </row>
    <row r="33" spans="1:18" s="6" customFormat="1" x14ac:dyDescent="0.25">
      <c r="A33" s="4"/>
      <c r="B33" s="14"/>
      <c r="C33" s="14"/>
      <c r="D33" s="14"/>
      <c r="E33" s="3"/>
      <c r="F33" s="3"/>
      <c r="G33" s="3"/>
      <c r="H33" s="3"/>
      <c r="I33" s="3"/>
      <c r="J33" s="3"/>
      <c r="K33" s="3"/>
      <c r="L33" s="3"/>
      <c r="O33" s="15"/>
      <c r="P33" s="25"/>
      <c r="R33" s="20"/>
    </row>
    <row r="34" spans="1:18" s="2" customFormat="1" x14ac:dyDescent="0.25">
      <c r="A34" s="4"/>
      <c r="B34" s="335" t="str">
        <f>IF(Intro!$G$24="English",O34,P34)</f>
        <v>GLOSSARY</v>
      </c>
      <c r="C34" s="336"/>
      <c r="D34" s="336" t="s">
        <v>150</v>
      </c>
      <c r="E34" s="336" t="s">
        <v>151</v>
      </c>
      <c r="F34" s="336" t="s">
        <v>151</v>
      </c>
      <c r="G34" s="336" t="s">
        <v>151</v>
      </c>
      <c r="H34" s="336" t="s">
        <v>151</v>
      </c>
      <c r="I34" s="336" t="s">
        <v>151</v>
      </c>
      <c r="J34" s="336" t="s">
        <v>151</v>
      </c>
      <c r="K34" s="336" t="s">
        <v>151</v>
      </c>
      <c r="L34" s="337" t="s">
        <v>151</v>
      </c>
      <c r="M34" s="6"/>
      <c r="N34" s="5"/>
      <c r="O34" s="59" t="s">
        <v>223</v>
      </c>
      <c r="P34" s="59" t="s">
        <v>150</v>
      </c>
    </row>
    <row r="35" spans="1:18" s="2" customFormat="1" x14ac:dyDescent="0.25">
      <c r="A35" s="4"/>
      <c r="B35" s="417" t="str">
        <f>IF(Intro!$G$24="English",O35,P35)</f>
        <v>Delivery costs</v>
      </c>
      <c r="C35" s="418"/>
      <c r="D35" s="419" t="str">
        <f>IF(Intro!$G$24="English",O36,P36)</f>
        <v>The costs of freight, handling, and insurance to your Canadian warehouse and, where applicable, all import costs such as customs and other duties (including anti-dumping and countervailing duties), brokerage fees and surcharges.</v>
      </c>
      <c r="E35" s="419"/>
      <c r="F35" s="419"/>
      <c r="G35" s="419"/>
      <c r="H35" s="419"/>
      <c r="I35" s="419"/>
      <c r="J35" s="419"/>
      <c r="K35" s="419"/>
      <c r="L35" s="420"/>
      <c r="M35" s="6"/>
      <c r="N35" s="5"/>
      <c r="O35" s="54" t="s">
        <v>318</v>
      </c>
      <c r="P35" s="54" t="s">
        <v>319</v>
      </c>
    </row>
    <row r="36" spans="1:18" s="2" customFormat="1" x14ac:dyDescent="0.25">
      <c r="A36" s="4"/>
      <c r="B36" s="417"/>
      <c r="C36" s="418"/>
      <c r="D36" s="419"/>
      <c r="E36" s="419"/>
      <c r="F36" s="419"/>
      <c r="G36" s="419"/>
      <c r="H36" s="419"/>
      <c r="I36" s="419"/>
      <c r="J36" s="419"/>
      <c r="K36" s="419"/>
      <c r="L36" s="420"/>
      <c r="M36" s="6"/>
      <c r="N36" s="5"/>
      <c r="O36" s="54" t="s">
        <v>321</v>
      </c>
      <c r="P36" s="8" t="s">
        <v>322</v>
      </c>
    </row>
    <row r="37" spans="1:18" s="2" customFormat="1" x14ac:dyDescent="0.25">
      <c r="A37" s="4"/>
      <c r="B37" s="424"/>
      <c r="C37" s="425"/>
      <c r="D37" s="426"/>
      <c r="E37" s="426"/>
      <c r="F37" s="426"/>
      <c r="G37" s="426"/>
      <c r="H37" s="426"/>
      <c r="I37" s="426"/>
      <c r="J37" s="426"/>
      <c r="K37" s="426"/>
      <c r="L37" s="427"/>
      <c r="M37" s="6"/>
      <c r="N37" s="5"/>
      <c r="O37" s="59"/>
      <c r="P37" s="59"/>
    </row>
    <row r="38" spans="1:18" s="28" customFormat="1" x14ac:dyDescent="0.25">
      <c r="A38" s="84"/>
      <c r="B38" s="417" t="str">
        <f>IF(Intro!$G$24="English",O38,P38)</f>
        <v>Net delivered purchase value (laid-in cost)</v>
      </c>
      <c r="C38" s="418"/>
      <c r="D38" s="419" t="str">
        <f>IF(Intro!$G$24="English",O39,P39)</f>
        <v>The value of your purchases net of all discounts (cash, quantity or deferred), allowances, taxes, rebates and incentives, whether or not shown on the invoice. It includes delivery costs (freight, handling, and insurance) to your Canadian warehouse and, where applicable, all import costs such as customs and other duties (including anti-dumping and countervailing duties), brokerage fees and surcharges.</v>
      </c>
      <c r="E38" s="419"/>
      <c r="F38" s="419"/>
      <c r="G38" s="419"/>
      <c r="H38" s="419"/>
      <c r="I38" s="419"/>
      <c r="J38" s="419"/>
      <c r="K38" s="419"/>
      <c r="L38" s="420"/>
      <c r="O38" s="54" t="s">
        <v>145</v>
      </c>
      <c r="P38" s="54" t="s">
        <v>289</v>
      </c>
      <c r="Q38" s="54"/>
      <c r="R38" s="8"/>
    </row>
    <row r="39" spans="1:18" s="28" customFormat="1" x14ac:dyDescent="0.25">
      <c r="A39" s="84"/>
      <c r="B39" s="417"/>
      <c r="C39" s="418"/>
      <c r="D39" s="419"/>
      <c r="E39" s="419"/>
      <c r="F39" s="419"/>
      <c r="G39" s="419"/>
      <c r="H39" s="419"/>
      <c r="I39" s="419"/>
      <c r="J39" s="419"/>
      <c r="K39" s="419"/>
      <c r="L39" s="420"/>
      <c r="O39" s="54" t="s">
        <v>231</v>
      </c>
      <c r="P39" s="8" t="s">
        <v>232</v>
      </c>
      <c r="Q39" s="54"/>
      <c r="R39" s="8"/>
    </row>
    <row r="40" spans="1:18" s="28" customFormat="1" x14ac:dyDescent="0.25">
      <c r="A40" s="84"/>
      <c r="B40" s="417"/>
      <c r="C40" s="418"/>
      <c r="D40" s="419"/>
      <c r="E40" s="419"/>
      <c r="F40" s="419"/>
      <c r="G40" s="419"/>
      <c r="H40" s="419"/>
      <c r="I40" s="419"/>
      <c r="J40" s="419"/>
      <c r="K40" s="419"/>
      <c r="L40" s="420"/>
      <c r="O40" s="54"/>
      <c r="P40" s="8"/>
      <c r="Q40" s="54"/>
      <c r="R40" s="8"/>
    </row>
    <row r="41" spans="1:18" s="28" customFormat="1" x14ac:dyDescent="0.25">
      <c r="A41" s="84"/>
      <c r="B41" s="417"/>
      <c r="C41" s="418"/>
      <c r="D41" s="419"/>
      <c r="E41" s="419"/>
      <c r="F41" s="419"/>
      <c r="G41" s="419"/>
      <c r="H41" s="419"/>
      <c r="I41" s="419"/>
      <c r="J41" s="419"/>
      <c r="K41" s="419"/>
      <c r="L41" s="420"/>
      <c r="O41" s="54"/>
      <c r="P41" s="54"/>
      <c r="Q41" s="54"/>
      <c r="R41" s="8"/>
    </row>
    <row r="42" spans="1:18" s="28" customFormat="1" x14ac:dyDescent="0.25">
      <c r="A42" s="84"/>
      <c r="B42" s="417"/>
      <c r="C42" s="418"/>
      <c r="D42" s="419"/>
      <c r="E42" s="419"/>
      <c r="F42" s="419"/>
      <c r="G42" s="419"/>
      <c r="H42" s="419"/>
      <c r="I42" s="419"/>
      <c r="J42" s="419"/>
      <c r="K42" s="419"/>
      <c r="L42" s="420"/>
      <c r="O42" s="54"/>
      <c r="P42" s="54"/>
      <c r="Q42" s="54"/>
      <c r="R42" s="8"/>
    </row>
    <row r="43" spans="1:18" s="28" customFormat="1" x14ac:dyDescent="0.25">
      <c r="A43" s="84"/>
      <c r="B43" s="417" t="str">
        <f>IF(Intro!$G$24="English",O43,P43)</f>
        <v>Net delivered selling value</v>
      </c>
      <c r="C43" s="418"/>
      <c r="D43" s="419" t="str">
        <f>IF(Intro!$G$24="English",O44,P44)</f>
        <v>The value of your sales net of all discounts (cash, quantity or deferred), allowances, taxes, rebates and incentives, whether or not shown on the invoice. It includes all delivery costs.</v>
      </c>
      <c r="E43" s="419"/>
      <c r="F43" s="419"/>
      <c r="G43" s="419"/>
      <c r="H43" s="419"/>
      <c r="I43" s="419"/>
      <c r="J43" s="419"/>
      <c r="K43" s="419"/>
      <c r="L43" s="420"/>
      <c r="O43" s="54" t="s">
        <v>143</v>
      </c>
      <c r="P43" s="54" t="s">
        <v>144</v>
      </c>
      <c r="Q43" s="54"/>
      <c r="R43" s="8"/>
    </row>
    <row r="44" spans="1:18" s="28" customFormat="1" x14ac:dyDescent="0.25">
      <c r="A44" s="84"/>
      <c r="B44" s="417"/>
      <c r="C44" s="418"/>
      <c r="D44" s="419"/>
      <c r="E44" s="419"/>
      <c r="F44" s="419"/>
      <c r="G44" s="419"/>
      <c r="H44" s="419"/>
      <c r="I44" s="419"/>
      <c r="J44" s="419"/>
      <c r="K44" s="419"/>
      <c r="L44" s="420"/>
      <c r="O44" s="54" t="s">
        <v>320</v>
      </c>
      <c r="P44" s="8" t="s">
        <v>230</v>
      </c>
      <c r="Q44" s="54"/>
      <c r="R44" s="8"/>
    </row>
    <row r="45" spans="1:18" x14ac:dyDescent="0.25">
      <c r="B45" s="424"/>
      <c r="C45" s="425"/>
      <c r="D45" s="426"/>
      <c r="E45" s="426"/>
      <c r="F45" s="426"/>
      <c r="G45" s="426"/>
      <c r="H45" s="426"/>
      <c r="I45" s="426"/>
      <c r="J45" s="426"/>
      <c r="K45" s="426"/>
      <c r="L45" s="427"/>
    </row>
    <row r="46" spans="1:18" s="28" customFormat="1" x14ac:dyDescent="0.25">
      <c r="A46" s="84"/>
      <c r="B46" s="417" t="str">
        <f>IF(Intro!$G$24="English",O46,P46)</f>
        <v>Related firms</v>
      </c>
      <c r="C46" s="418"/>
      <c r="D46" s="435" t="str">
        <f>IF(Intro!$G$24="English",O47,P47)</f>
        <v>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v>
      </c>
      <c r="E46" s="435"/>
      <c r="F46" s="435"/>
      <c r="G46" s="435"/>
      <c r="H46" s="435"/>
      <c r="I46" s="435"/>
      <c r="J46" s="435"/>
      <c r="K46" s="435"/>
      <c r="L46" s="436"/>
      <c r="O46" s="54" t="s">
        <v>252</v>
      </c>
      <c r="P46" s="54" t="s">
        <v>253</v>
      </c>
      <c r="Q46" s="54"/>
      <c r="R46" s="8"/>
    </row>
    <row r="47" spans="1:18" s="28" customFormat="1" x14ac:dyDescent="0.25">
      <c r="A47" s="84"/>
      <c r="B47" s="431"/>
      <c r="C47" s="432"/>
      <c r="D47" s="354"/>
      <c r="E47" s="354"/>
      <c r="F47" s="354"/>
      <c r="G47" s="354"/>
      <c r="H47" s="354"/>
      <c r="I47" s="354"/>
      <c r="J47" s="354"/>
      <c r="K47" s="354"/>
      <c r="L47" s="437"/>
      <c r="O47" s="54" t="s">
        <v>221</v>
      </c>
      <c r="P47" s="54" t="s">
        <v>222</v>
      </c>
      <c r="Q47" s="54"/>
      <c r="R47" s="8"/>
    </row>
    <row r="48" spans="1:18" s="28" customFormat="1" x14ac:dyDescent="0.25">
      <c r="A48" s="84"/>
      <c r="B48" s="417"/>
      <c r="C48" s="418"/>
      <c r="D48" s="435"/>
      <c r="E48" s="435"/>
      <c r="F48" s="435"/>
      <c r="G48" s="435"/>
      <c r="H48" s="435"/>
      <c r="I48" s="435"/>
      <c r="J48" s="435"/>
      <c r="K48" s="435"/>
      <c r="L48" s="436"/>
      <c r="O48" s="54"/>
      <c r="P48" s="54"/>
      <c r="Q48" s="54"/>
      <c r="R48" s="8"/>
    </row>
    <row r="49" spans="1:18" s="28" customFormat="1" x14ac:dyDescent="0.25">
      <c r="A49" s="84"/>
      <c r="B49" s="433"/>
      <c r="C49" s="434"/>
      <c r="D49" s="438"/>
      <c r="E49" s="438"/>
      <c r="F49" s="438"/>
      <c r="G49" s="438"/>
      <c r="H49" s="438"/>
      <c r="I49" s="438"/>
      <c r="J49" s="438"/>
      <c r="K49" s="438"/>
      <c r="L49" s="439"/>
      <c r="O49" s="54"/>
      <c r="P49" s="54"/>
      <c r="Q49" s="54"/>
      <c r="R49" s="8"/>
    </row>
  </sheetData>
  <sheetProtection algorithmName="SHA-512" hashValue="O13eiDWdnW6lNWurs64S3gponCk2o1PHBtJ6cCRd3Uw65H2g0gnIUPj4btelfwWubVJ7kK/5N8RZGcTOEuKY6g==" saltValue="YIEpMGqkJEs+CTOlOzv+cQ==" spinCount="100000" sheet="1" objects="1" scenarios="1" selectLockedCells="1"/>
  <mergeCells count="23">
    <mergeCell ref="B46:C49"/>
    <mergeCell ref="D46:L49"/>
    <mergeCell ref="D28:J31"/>
    <mergeCell ref="B28:C31"/>
    <mergeCell ref="B43:C45"/>
    <mergeCell ref="D43:L45"/>
    <mergeCell ref="B34:L34"/>
    <mergeCell ref="B4:L4"/>
    <mergeCell ref="B5:L5"/>
    <mergeCell ref="B6:L6"/>
    <mergeCell ref="B38:C42"/>
    <mergeCell ref="D38:L42"/>
    <mergeCell ref="B8:L8"/>
    <mergeCell ref="B10:L10"/>
    <mergeCell ref="B19:L19"/>
    <mergeCell ref="B12:L13"/>
    <mergeCell ref="B15:L16"/>
    <mergeCell ref="B24:L24"/>
    <mergeCell ref="B26:L26"/>
    <mergeCell ref="B21:L21"/>
    <mergeCell ref="B35:C37"/>
    <mergeCell ref="D35:L37"/>
    <mergeCell ref="B22:L22"/>
  </mergeCells>
  <printOptions horizontalCentered="1"/>
  <pageMargins left="0.25" right="0.25" top="0.75" bottom="0.75" header="0.3" footer="0.3"/>
  <pageSetup scale="63" fitToHeight="0" orientation="portrait" r:id="rId1"/>
  <headerFooter>
    <oddFooter>&amp;L&amp;A</oddFooter>
  </headerFooter>
  <rowBreaks count="1" manualBreakCount="1">
    <brk id="33" min="1"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97042-8826-4465-B516-7E367375E1BF}">
  <sheetPr codeName="Sheet5">
    <tabColor rgb="FF00B0F0"/>
    <pageSetUpPr fitToPage="1"/>
  </sheetPr>
  <dimension ref="A1:U395"/>
  <sheetViews>
    <sheetView showGridLines="0" zoomScaleNormal="100" zoomScaleSheetLayoutView="55" workbookViewId="0"/>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17" width="18.140625" style="54" customWidth="1"/>
    <col min="18" max="19" width="9.42578125" style="54" customWidth="1"/>
    <col min="20" max="16384" width="9.42578125" style="54"/>
  </cols>
  <sheetData>
    <row r="1" spans="1:21" x14ac:dyDescent="0.25">
      <c r="O1" s="54" t="s">
        <v>314</v>
      </c>
      <c r="P1" s="54" t="s">
        <v>314</v>
      </c>
      <c r="Q1" s="9"/>
    </row>
    <row r="2" spans="1:21" x14ac:dyDescent="0.25">
      <c r="B2" s="10" t="s">
        <v>46</v>
      </c>
      <c r="C2" s="10"/>
      <c r="O2" s="9" t="s">
        <v>70</v>
      </c>
      <c r="P2" s="9" t="s">
        <v>83</v>
      </c>
    </row>
    <row r="3" spans="1:21" x14ac:dyDescent="0.25">
      <c r="B3" s="12"/>
      <c r="C3" s="12"/>
      <c r="O3" s="11"/>
      <c r="P3" s="11"/>
    </row>
    <row r="4" spans="1:21" s="2" customFormat="1" x14ac:dyDescent="0.25">
      <c r="A4" s="4"/>
      <c r="B4" s="484" t="str">
        <f>Info!B4</f>
        <v>IMPORTER QUESTIONNAIRE</v>
      </c>
      <c r="C4" s="484"/>
      <c r="D4" s="484"/>
      <c r="E4" s="484"/>
      <c r="F4" s="484"/>
      <c r="G4" s="484"/>
      <c r="H4" s="484"/>
      <c r="I4" s="484"/>
      <c r="J4" s="484"/>
      <c r="K4" s="484"/>
      <c r="L4" s="484"/>
      <c r="M4" s="5"/>
      <c r="N4" s="5"/>
      <c r="O4" s="13"/>
      <c r="P4" s="13"/>
    </row>
    <row r="5" spans="1:21" s="2" customFormat="1" x14ac:dyDescent="0.25">
      <c r="A5" s="4"/>
      <c r="B5" s="484" t="str">
        <f>Info!B5</f>
        <v>RR-2026-002 &amp; RR-2026-003</v>
      </c>
      <c r="C5" s="484"/>
      <c r="D5" s="484"/>
      <c r="E5" s="484"/>
      <c r="F5" s="484"/>
      <c r="G5" s="484"/>
      <c r="H5" s="484"/>
      <c r="I5" s="484"/>
      <c r="J5" s="484"/>
      <c r="K5" s="484"/>
      <c r="L5" s="484"/>
      <c r="M5" s="5"/>
      <c r="N5" s="5"/>
      <c r="O5" s="13"/>
      <c r="P5" s="13"/>
    </row>
    <row r="6" spans="1:21" s="6" customFormat="1" x14ac:dyDescent="0.25">
      <c r="A6" s="4"/>
      <c r="B6" s="484" t="str">
        <f>Info!B6</f>
        <v>CONCRETE REINFORCING BAR</v>
      </c>
      <c r="C6" s="484"/>
      <c r="D6" s="484"/>
      <c r="E6" s="484"/>
      <c r="F6" s="484"/>
      <c r="G6" s="484"/>
      <c r="H6" s="484"/>
      <c r="I6" s="484"/>
      <c r="J6" s="484"/>
      <c r="K6" s="484"/>
      <c r="L6" s="484"/>
      <c r="M6" s="20"/>
      <c r="N6" s="20"/>
      <c r="O6" s="15"/>
      <c r="P6" s="15"/>
    </row>
    <row r="7" spans="1:21" s="6" customFormat="1" x14ac:dyDescent="0.25">
      <c r="A7" s="4"/>
      <c r="B7" s="19"/>
      <c r="C7" s="19"/>
      <c r="D7" s="19"/>
      <c r="E7" s="19"/>
      <c r="F7" s="19"/>
      <c r="G7" s="19"/>
      <c r="H7" s="19"/>
      <c r="I7" s="19"/>
      <c r="J7" s="19"/>
      <c r="K7" s="19"/>
      <c r="L7" s="19"/>
      <c r="M7" s="20"/>
      <c r="N7" s="20"/>
      <c r="O7" s="21"/>
    </row>
    <row r="8" spans="1:21" s="6" customFormat="1" x14ac:dyDescent="0.25">
      <c r="A8" s="4"/>
      <c r="B8" s="485" t="str">
        <f>IF(Intro!$G$24="English",O8,P8)</f>
        <v>The following questions refer to the goods as defined in the product description on the Intro tab.</v>
      </c>
      <c r="C8" s="485"/>
      <c r="D8" s="485"/>
      <c r="E8" s="485"/>
      <c r="F8" s="485"/>
      <c r="G8" s="485"/>
      <c r="H8" s="485"/>
      <c r="I8" s="485"/>
      <c r="J8" s="485"/>
      <c r="K8" s="485"/>
      <c r="L8" s="485"/>
      <c r="M8" s="20"/>
      <c r="N8" s="20"/>
      <c r="O8" s="15" t="s">
        <v>233</v>
      </c>
      <c r="P8" s="15" t="s">
        <v>234</v>
      </c>
    </row>
    <row r="9" spans="1:21" s="6" customFormat="1" x14ac:dyDescent="0.25">
      <c r="A9" s="4"/>
      <c r="B9" s="485" t="str">
        <f>IF(Intro!$G$24="English",O9,P9)</f>
        <v xml:space="preserve">Product information and a glossary of terms can be found in the Info tab.
</v>
      </c>
      <c r="C9" s="485"/>
      <c r="D9" s="485"/>
      <c r="E9" s="485"/>
      <c r="F9" s="485"/>
      <c r="G9" s="485"/>
      <c r="H9" s="485"/>
      <c r="I9" s="485"/>
      <c r="J9" s="485"/>
      <c r="K9" s="485"/>
      <c r="L9" s="485"/>
      <c r="M9" s="20"/>
      <c r="N9" s="20"/>
      <c r="O9" s="15" t="s">
        <v>93</v>
      </c>
      <c r="P9" s="6" t="s">
        <v>94</v>
      </c>
    </row>
    <row r="10" spans="1:21" s="6" customFormat="1" x14ac:dyDescent="0.25">
      <c r="A10" s="4"/>
      <c r="B10" s="485" t="str">
        <f>IF(Intro!$G$24="English",O10,P10)</f>
        <v xml:space="preserve">Use the AddPub tab if more space is needed.
</v>
      </c>
      <c r="C10" s="485"/>
      <c r="D10" s="485"/>
      <c r="E10" s="485"/>
      <c r="F10" s="485"/>
      <c r="G10" s="485"/>
      <c r="H10" s="485"/>
      <c r="I10" s="485"/>
      <c r="J10" s="485"/>
      <c r="K10" s="485"/>
      <c r="L10" s="485"/>
      <c r="M10" s="20"/>
      <c r="N10" s="20"/>
      <c r="O10" s="15" t="s">
        <v>95</v>
      </c>
      <c r="P10" s="15" t="s">
        <v>96</v>
      </c>
    </row>
    <row r="11" spans="1:21" s="6" customFormat="1" x14ac:dyDescent="0.25">
      <c r="A11" s="4"/>
      <c r="B11" s="14"/>
      <c r="C11" s="14"/>
      <c r="D11" s="3"/>
      <c r="E11" s="3"/>
      <c r="F11" s="3"/>
      <c r="G11" s="3"/>
      <c r="H11" s="3"/>
      <c r="I11" s="3"/>
      <c r="J11" s="3"/>
      <c r="K11" s="3"/>
      <c r="L11" s="3"/>
      <c r="O11" s="15"/>
      <c r="P11" s="15"/>
    </row>
    <row r="12" spans="1:21" x14ac:dyDescent="0.25">
      <c r="B12" s="335" t="str">
        <f>IF(Intro!$G$24="English",O12,P12)</f>
        <v>GENERAL FIRM INFORMATION</v>
      </c>
      <c r="C12" s="336"/>
      <c r="D12" s="336"/>
      <c r="E12" s="336"/>
      <c r="F12" s="336"/>
      <c r="G12" s="336"/>
      <c r="H12" s="336"/>
      <c r="I12" s="336"/>
      <c r="J12" s="336"/>
      <c r="K12" s="336"/>
      <c r="L12" s="337"/>
      <c r="M12" s="28"/>
      <c r="O12" s="59" t="s">
        <v>235</v>
      </c>
      <c r="P12" s="59" t="s">
        <v>236</v>
      </c>
    </row>
    <row r="13" spans="1:21" x14ac:dyDescent="0.25">
      <c r="B13" s="475" t="s">
        <v>12</v>
      </c>
      <c r="C13" s="476"/>
      <c r="D13" s="476"/>
      <c r="E13" s="476"/>
      <c r="F13" s="476"/>
      <c r="G13" s="476"/>
      <c r="H13" s="476"/>
      <c r="I13" s="476"/>
      <c r="J13" s="476"/>
      <c r="K13" s="476"/>
      <c r="L13" s="477"/>
      <c r="M13" s="54"/>
      <c r="O13" s="28" t="s">
        <v>121</v>
      </c>
      <c r="P13" s="28" t="s">
        <v>161</v>
      </c>
    </row>
    <row r="14" spans="1:21" s="28" customFormat="1" x14ac:dyDescent="0.25">
      <c r="A14" s="84"/>
      <c r="B14" s="107"/>
      <c r="C14" s="108"/>
      <c r="D14" s="108"/>
      <c r="E14" s="108"/>
      <c r="F14" s="108"/>
      <c r="G14" s="108"/>
      <c r="H14" s="108"/>
      <c r="I14" s="108"/>
      <c r="J14" s="108"/>
      <c r="K14" s="108"/>
      <c r="L14" s="104"/>
      <c r="Q14" s="54"/>
      <c r="R14" s="54"/>
      <c r="S14" s="54"/>
      <c r="T14" s="54"/>
      <c r="U14" s="54"/>
    </row>
    <row r="15" spans="1:21" s="28" customFormat="1" x14ac:dyDescent="0.25">
      <c r="A15" s="84"/>
      <c r="B15" s="489" t="str">
        <f>IF(Intro!$G$24="English",O15,P15)</f>
        <v>Select your firm's primary activities with respect to the goods between January 1, 2023 and June 30, 2026 (select only one response):</v>
      </c>
      <c r="C15" s="397"/>
      <c r="D15" s="397"/>
      <c r="E15" s="397"/>
      <c r="F15" s="397"/>
      <c r="G15" s="397"/>
      <c r="H15" s="397"/>
      <c r="I15" s="397"/>
      <c r="J15" s="397"/>
      <c r="K15" s="397"/>
      <c r="L15" s="398"/>
      <c r="O15" s="28" t="str">
        <f>"Select your firm's primary activities with respect to the goods between January 1, "&amp;Variables!B6&amp;" and "&amp;Variables!B7&amp;", "&amp;Variables!B8&amp;" (select only one response):"</f>
        <v>Select your firm's primary activities with respect to the goods between January 1, 2023 and June 30, 2026 (select only one response):</v>
      </c>
      <c r="P15" s="28" t="str">
        <f>"Sélectionnez l'activité principale de votre entreprise concernant les marchandises entre le 1er janvier "&amp;Variables!C6&amp;" et le "&amp;Variables!C7&amp;" "&amp;Variables!C8&amp;" (sélectionnez une seule réponse) :"</f>
        <v>Sélectionnez l'activité principale de votre entreprise concernant les marchandises entre le 1er janvier 2023 et le 30 juin 2026 (sélectionnez une seule réponse) :</v>
      </c>
      <c r="Q15" s="54"/>
      <c r="R15" s="54"/>
      <c r="S15" s="54"/>
      <c r="T15" s="54"/>
      <c r="U15" s="54"/>
    </row>
    <row r="16" spans="1:21" s="28" customFormat="1" ht="14.1" customHeight="1" x14ac:dyDescent="0.25">
      <c r="A16" s="84"/>
      <c r="B16" s="62"/>
      <c r="C16" s="30"/>
      <c r="D16" s="30"/>
      <c r="E16" s="30"/>
      <c r="F16" s="30"/>
      <c r="G16" s="30"/>
      <c r="H16" s="30"/>
      <c r="I16" s="30"/>
      <c r="J16" s="30"/>
      <c r="K16" s="30"/>
      <c r="L16" s="98"/>
      <c r="P16" s="151"/>
      <c r="R16" s="54"/>
      <c r="S16" s="54"/>
      <c r="T16" s="54"/>
      <c r="U16" s="54"/>
    </row>
    <row r="17" spans="1:21" s="28" customFormat="1" x14ac:dyDescent="0.25">
      <c r="A17" s="84"/>
      <c r="B17" s="479" t="str">
        <f>IF(Intro!$G$24="English",O17,P17)</f>
        <v>Your firm sold the goods, without modification, to members of the public (i.e. you are a retailer).</v>
      </c>
      <c r="C17" s="480"/>
      <c r="D17" s="480"/>
      <c r="E17" s="480"/>
      <c r="F17" s="480"/>
      <c r="G17" s="480"/>
      <c r="H17" s="480"/>
      <c r="I17" s="480"/>
      <c r="J17" s="480"/>
      <c r="K17" s="124"/>
      <c r="L17" s="98"/>
      <c r="O17" s="151" t="s">
        <v>416</v>
      </c>
      <c r="P17" s="151" t="s">
        <v>417</v>
      </c>
      <c r="R17" s="54"/>
      <c r="S17" s="54"/>
      <c r="T17" s="54"/>
      <c r="U17" s="54"/>
    </row>
    <row r="18" spans="1:21" s="28" customFormat="1" x14ac:dyDescent="0.25">
      <c r="A18" s="84"/>
      <c r="B18" s="479" t="str">
        <f>IF(Intro!$G$24="English",O18,P18)</f>
        <v>Your firm sold the goods, without modification, to other businesses (i.e. you are a distributor of the goods).</v>
      </c>
      <c r="C18" s="480"/>
      <c r="D18" s="480"/>
      <c r="E18" s="480"/>
      <c r="F18" s="480"/>
      <c r="G18" s="480"/>
      <c r="H18" s="480"/>
      <c r="I18" s="480"/>
      <c r="J18" s="480"/>
      <c r="K18" s="124"/>
      <c r="L18" s="98"/>
      <c r="O18" s="151" t="s">
        <v>418</v>
      </c>
      <c r="P18" s="151" t="s">
        <v>419</v>
      </c>
      <c r="R18" s="54"/>
      <c r="S18" s="54"/>
      <c r="T18" s="54"/>
      <c r="U18" s="54"/>
    </row>
    <row r="19" spans="1:21" ht="14.1" customHeight="1" x14ac:dyDescent="0.25">
      <c r="B19" s="490" t="str">
        <f>IF(Intro!$G$24="English",O19,P19)</f>
        <v>Your firm used the goods in the production of a different product which you then sold (i.e. you are an end user of the goods).</v>
      </c>
      <c r="C19" s="491"/>
      <c r="D19" s="491"/>
      <c r="E19" s="491"/>
      <c r="F19" s="491"/>
      <c r="G19" s="491"/>
      <c r="H19" s="491"/>
      <c r="I19" s="491"/>
      <c r="J19" s="492"/>
      <c r="K19" s="392"/>
      <c r="L19" s="98"/>
      <c r="M19" s="54"/>
      <c r="O19" s="151" t="s">
        <v>420</v>
      </c>
      <c r="P19" s="151" t="s">
        <v>421</v>
      </c>
    </row>
    <row r="20" spans="1:21" ht="14.1" customHeight="1" x14ac:dyDescent="0.25">
      <c r="B20" s="493"/>
      <c r="C20" s="494"/>
      <c r="D20" s="494"/>
      <c r="E20" s="494"/>
      <c r="F20" s="494"/>
      <c r="G20" s="494"/>
      <c r="H20" s="494"/>
      <c r="I20" s="494"/>
      <c r="J20" s="495"/>
      <c r="K20" s="393"/>
      <c r="L20" s="98"/>
      <c r="M20" s="54"/>
      <c r="O20" s="151"/>
      <c r="P20" s="151"/>
    </row>
    <row r="21" spans="1:21" ht="14.1" customHeight="1" x14ac:dyDescent="0.25">
      <c r="B21" s="479" t="str">
        <f>IF(Intro!$G$24="English",O21,P21)</f>
        <v>Your firm used the goods for its own purposes and the goods were not sold in any capacity (i.e. you are an end user of the goods).</v>
      </c>
      <c r="C21" s="480"/>
      <c r="D21" s="480"/>
      <c r="E21" s="480"/>
      <c r="F21" s="480"/>
      <c r="G21" s="480"/>
      <c r="H21" s="480"/>
      <c r="I21" s="480"/>
      <c r="J21" s="480"/>
      <c r="K21" s="392"/>
      <c r="L21" s="98"/>
      <c r="M21" s="54"/>
      <c r="O21" s="151" t="s">
        <v>422</v>
      </c>
      <c r="P21" s="151" t="s">
        <v>423</v>
      </c>
    </row>
    <row r="22" spans="1:21" ht="14.1" customHeight="1" x14ac:dyDescent="0.25">
      <c r="B22" s="479"/>
      <c r="C22" s="480"/>
      <c r="D22" s="480"/>
      <c r="E22" s="480"/>
      <c r="F22" s="480"/>
      <c r="G22" s="480"/>
      <c r="H22" s="480"/>
      <c r="I22" s="480"/>
      <c r="J22" s="480"/>
      <c r="K22" s="393"/>
      <c r="L22" s="98"/>
      <c r="M22" s="54"/>
      <c r="O22" s="151"/>
      <c r="P22" s="151"/>
    </row>
    <row r="23" spans="1:21" s="28" customFormat="1" x14ac:dyDescent="0.25">
      <c r="A23" s="84"/>
      <c r="B23" s="107"/>
      <c r="C23" s="108"/>
      <c r="D23" s="108"/>
      <c r="E23" s="108"/>
      <c r="F23" s="108"/>
      <c r="G23" s="108"/>
      <c r="H23" s="108"/>
      <c r="I23" s="108"/>
      <c r="J23" s="108"/>
      <c r="K23" s="108"/>
      <c r="L23" s="104"/>
      <c r="N23" s="54"/>
      <c r="T23" s="54"/>
      <c r="U23" s="54"/>
    </row>
    <row r="24" spans="1:21" x14ac:dyDescent="0.25">
      <c r="B24" s="457" t="s">
        <v>15</v>
      </c>
      <c r="C24" s="458"/>
      <c r="D24" s="458"/>
      <c r="E24" s="458"/>
      <c r="F24" s="458"/>
      <c r="G24" s="458"/>
      <c r="H24" s="458"/>
      <c r="I24" s="458"/>
      <c r="J24" s="458"/>
      <c r="K24" s="458"/>
      <c r="L24" s="459"/>
      <c r="M24" s="54"/>
    </row>
    <row r="25" spans="1:21" x14ac:dyDescent="0.25">
      <c r="B25" s="16"/>
      <c r="C25" s="26"/>
      <c r="D25" s="27"/>
      <c r="E25" s="27"/>
      <c r="F25" s="27"/>
      <c r="G25" s="27"/>
      <c r="H25" s="27"/>
      <c r="I25" s="27"/>
      <c r="J25" s="27"/>
      <c r="K25" s="27"/>
      <c r="L25" s="17"/>
      <c r="M25" s="54"/>
    </row>
    <row r="26" spans="1:21" x14ac:dyDescent="0.25">
      <c r="B26" s="332" t="str">
        <f>IF(Intro!$G$24="English",O26,P26)</f>
        <v>Provide a brief history of your firm, with particular emphasis on activities regarding the goods.</v>
      </c>
      <c r="C26" s="333"/>
      <c r="D26" s="333"/>
      <c r="E26" s="333"/>
      <c r="F26" s="333"/>
      <c r="G26" s="333"/>
      <c r="H26" s="333"/>
      <c r="I26" s="333"/>
      <c r="J26" s="333"/>
      <c r="K26" s="333"/>
      <c r="L26" s="334"/>
      <c r="M26" s="54"/>
      <c r="O26" s="18" t="s">
        <v>54</v>
      </c>
      <c r="P26" s="54" t="s">
        <v>55</v>
      </c>
    </row>
    <row r="27" spans="1:21" s="28" customFormat="1" x14ac:dyDescent="0.25">
      <c r="A27" s="84"/>
      <c r="B27" s="107"/>
      <c r="C27" s="108"/>
      <c r="D27" s="108"/>
      <c r="E27" s="108"/>
      <c r="F27" s="108"/>
      <c r="G27" s="108"/>
      <c r="H27" s="108"/>
      <c r="I27" s="108"/>
      <c r="J27" s="108"/>
      <c r="K27" s="108"/>
      <c r="L27" s="104"/>
    </row>
    <row r="28" spans="1:21" s="9" customFormat="1" x14ac:dyDescent="0.25">
      <c r="A28" s="7"/>
      <c r="B28" s="462"/>
      <c r="C28" s="463"/>
      <c r="D28" s="463"/>
      <c r="E28" s="463"/>
      <c r="F28" s="463"/>
      <c r="G28" s="463"/>
      <c r="H28" s="463"/>
      <c r="I28" s="463"/>
      <c r="J28" s="463"/>
      <c r="K28" s="463"/>
      <c r="L28" s="464"/>
      <c r="M28" s="28"/>
    </row>
    <row r="29" spans="1:21" s="9" customFormat="1" x14ac:dyDescent="0.25">
      <c r="A29" s="7"/>
      <c r="B29" s="462"/>
      <c r="C29" s="463"/>
      <c r="D29" s="463"/>
      <c r="E29" s="463"/>
      <c r="F29" s="463"/>
      <c r="G29" s="463"/>
      <c r="H29" s="463"/>
      <c r="I29" s="463"/>
      <c r="J29" s="463"/>
      <c r="K29" s="463"/>
      <c r="L29" s="464"/>
      <c r="M29" s="28"/>
    </row>
    <row r="30" spans="1:21" s="9" customFormat="1" x14ac:dyDescent="0.25">
      <c r="A30" s="7"/>
      <c r="B30" s="462"/>
      <c r="C30" s="463"/>
      <c r="D30" s="463"/>
      <c r="E30" s="463"/>
      <c r="F30" s="463"/>
      <c r="G30" s="463"/>
      <c r="H30" s="463"/>
      <c r="I30" s="463"/>
      <c r="J30" s="463"/>
      <c r="K30" s="463"/>
      <c r="L30" s="464"/>
      <c r="M30" s="28"/>
    </row>
    <row r="31" spans="1:21" s="9" customFormat="1" x14ac:dyDescent="0.25">
      <c r="A31" s="7"/>
      <c r="B31" s="462"/>
      <c r="C31" s="463"/>
      <c r="D31" s="463"/>
      <c r="E31" s="463"/>
      <c r="F31" s="463"/>
      <c r="G31" s="463"/>
      <c r="H31" s="463"/>
      <c r="I31" s="463"/>
      <c r="J31" s="463"/>
      <c r="K31" s="463"/>
      <c r="L31" s="464"/>
      <c r="M31" s="28"/>
    </row>
    <row r="32" spans="1:21" s="9" customFormat="1" x14ac:dyDescent="0.25">
      <c r="A32" s="7"/>
      <c r="B32" s="462"/>
      <c r="C32" s="463"/>
      <c r="D32" s="463"/>
      <c r="E32" s="463"/>
      <c r="F32" s="463"/>
      <c r="G32" s="463"/>
      <c r="H32" s="463"/>
      <c r="I32" s="463"/>
      <c r="J32" s="463"/>
      <c r="K32" s="463"/>
      <c r="L32" s="464"/>
      <c r="M32" s="28"/>
    </row>
    <row r="33" spans="1:16" s="9" customFormat="1" x14ac:dyDescent="0.25">
      <c r="A33" s="7"/>
      <c r="B33" s="462"/>
      <c r="C33" s="463"/>
      <c r="D33" s="463"/>
      <c r="E33" s="463"/>
      <c r="F33" s="463"/>
      <c r="G33" s="463"/>
      <c r="H33" s="463"/>
      <c r="I33" s="463"/>
      <c r="J33" s="463"/>
      <c r="K33" s="463"/>
      <c r="L33" s="464"/>
      <c r="M33" s="28"/>
    </row>
    <row r="34" spans="1:16" s="9" customFormat="1" x14ac:dyDescent="0.25">
      <c r="A34" s="7"/>
      <c r="B34" s="462"/>
      <c r="C34" s="463"/>
      <c r="D34" s="463"/>
      <c r="E34" s="463"/>
      <c r="F34" s="463"/>
      <c r="G34" s="463"/>
      <c r="H34" s="463"/>
      <c r="I34" s="463"/>
      <c r="J34" s="463"/>
      <c r="K34" s="463"/>
      <c r="L34" s="464"/>
      <c r="M34" s="28"/>
    </row>
    <row r="35" spans="1:16" s="9" customFormat="1" x14ac:dyDescent="0.25">
      <c r="A35" s="7"/>
      <c r="B35" s="462"/>
      <c r="C35" s="463"/>
      <c r="D35" s="463"/>
      <c r="E35" s="463"/>
      <c r="F35" s="463"/>
      <c r="G35" s="463"/>
      <c r="H35" s="463"/>
      <c r="I35" s="463"/>
      <c r="J35" s="463"/>
      <c r="K35" s="463"/>
      <c r="L35" s="464"/>
      <c r="M35" s="28"/>
    </row>
    <row r="36" spans="1:16" s="28" customFormat="1" x14ac:dyDescent="0.25">
      <c r="A36" s="84"/>
      <c r="B36" s="86"/>
      <c r="C36" s="87"/>
      <c r="D36" s="87"/>
      <c r="E36" s="87"/>
      <c r="F36" s="87"/>
      <c r="G36" s="87"/>
      <c r="H36" s="87"/>
      <c r="I36" s="87"/>
      <c r="J36" s="87"/>
      <c r="K36" s="87"/>
      <c r="L36" s="88"/>
    </row>
    <row r="37" spans="1:16" s="9" customFormat="1" x14ac:dyDescent="0.25">
      <c r="A37" s="7"/>
      <c r="B37" s="457" t="s">
        <v>16</v>
      </c>
      <c r="C37" s="458"/>
      <c r="D37" s="458"/>
      <c r="E37" s="458"/>
      <c r="F37" s="458"/>
      <c r="G37" s="458"/>
      <c r="H37" s="458"/>
      <c r="I37" s="458"/>
      <c r="J37" s="458"/>
      <c r="K37" s="458"/>
      <c r="L37" s="459"/>
      <c r="M37" s="97"/>
    </row>
    <row r="38" spans="1:16" s="28" customFormat="1" x14ac:dyDescent="0.25">
      <c r="A38" s="84"/>
      <c r="B38" s="107"/>
      <c r="C38" s="108"/>
      <c r="D38" s="108"/>
      <c r="E38" s="108"/>
      <c r="F38" s="108"/>
      <c r="G38" s="108"/>
      <c r="H38" s="108"/>
      <c r="I38" s="108"/>
      <c r="J38" s="108"/>
      <c r="K38" s="108"/>
      <c r="L38" s="104"/>
    </row>
    <row r="39" spans="1:16" s="28" customFormat="1" x14ac:dyDescent="0.25">
      <c r="A39" s="84"/>
      <c r="B39" s="341" t="str">
        <f>IF(Intro!$G$24="English",O39,P39)</f>
        <v>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v>
      </c>
      <c r="C39" s="342"/>
      <c r="D39" s="342"/>
      <c r="E39" s="342"/>
      <c r="F39" s="342"/>
      <c r="G39" s="342"/>
      <c r="H39" s="342"/>
      <c r="I39" s="342"/>
      <c r="J39" s="342"/>
      <c r="K39" s="342"/>
      <c r="L39" s="343"/>
      <c r="O39" s="54" t="s">
        <v>346</v>
      </c>
      <c r="P39" s="54" t="s">
        <v>345</v>
      </c>
    </row>
    <row r="40" spans="1:16" s="28" customFormat="1" x14ac:dyDescent="0.25">
      <c r="A40" s="84"/>
      <c r="B40" s="341"/>
      <c r="C40" s="342"/>
      <c r="D40" s="342"/>
      <c r="E40" s="342"/>
      <c r="F40" s="342"/>
      <c r="G40" s="342"/>
      <c r="H40" s="342"/>
      <c r="I40" s="342"/>
      <c r="J40" s="342"/>
      <c r="K40" s="342"/>
      <c r="L40" s="343"/>
      <c r="O40" s="54"/>
      <c r="P40" s="54"/>
    </row>
    <row r="41" spans="1:16" s="28" customFormat="1" x14ac:dyDescent="0.25">
      <c r="A41" s="84"/>
      <c r="B41" s="341"/>
      <c r="C41" s="342"/>
      <c r="D41" s="342"/>
      <c r="E41" s="342"/>
      <c r="F41" s="342"/>
      <c r="G41" s="342"/>
      <c r="H41" s="342"/>
      <c r="I41" s="342"/>
      <c r="J41" s="342"/>
      <c r="K41" s="342"/>
      <c r="L41" s="343"/>
      <c r="O41" s="54"/>
      <c r="P41" s="54"/>
    </row>
    <row r="42" spans="1:16" s="28" customFormat="1" x14ac:dyDescent="0.25">
      <c r="A42" s="84"/>
      <c r="B42" s="341"/>
      <c r="C42" s="342"/>
      <c r="D42" s="342"/>
      <c r="E42" s="342"/>
      <c r="F42" s="342"/>
      <c r="G42" s="342"/>
      <c r="H42" s="342"/>
      <c r="I42" s="342"/>
      <c r="J42" s="342"/>
      <c r="K42" s="342"/>
      <c r="L42" s="343"/>
    </row>
    <row r="43" spans="1:16" s="28" customFormat="1" x14ac:dyDescent="0.25">
      <c r="A43" s="84"/>
      <c r="B43" s="341"/>
      <c r="C43" s="342"/>
      <c r="D43" s="342"/>
      <c r="E43" s="342"/>
      <c r="F43" s="342"/>
      <c r="G43" s="342"/>
      <c r="H43" s="342"/>
      <c r="I43" s="342"/>
      <c r="J43" s="342"/>
      <c r="K43" s="342"/>
      <c r="L43" s="343"/>
    </row>
    <row r="44" spans="1:16" s="28" customFormat="1" x14ac:dyDescent="0.25">
      <c r="A44" s="84"/>
      <c r="B44" s="107"/>
      <c r="C44" s="108"/>
      <c r="D44" s="108"/>
      <c r="E44" s="108"/>
      <c r="F44" s="108"/>
      <c r="G44" s="108"/>
      <c r="H44" s="108"/>
      <c r="I44" s="108"/>
      <c r="J44" s="108"/>
      <c r="K44" s="108"/>
      <c r="L44" s="104"/>
    </row>
    <row r="45" spans="1:16" x14ac:dyDescent="0.25">
      <c r="B45" s="63"/>
      <c r="C45" s="440" t="str">
        <f>IF(Intro!$G$24="English",O47,P47)</f>
        <v>Firm Name</v>
      </c>
      <c r="D45" s="442"/>
      <c r="E45" s="440" t="str">
        <f>IF(Intro!$G$24="English",O49,P49)</f>
        <v>Firm Address</v>
      </c>
      <c r="F45" s="442"/>
      <c r="G45" s="440" t="str">
        <f>IF(Intro!$G$24="English",O51,P51)</f>
        <v>Nature of association</v>
      </c>
      <c r="H45" s="441"/>
      <c r="I45" s="442"/>
      <c r="J45" s="440" t="str">
        <f>IF(Intro!$G$24="English",O53,P53)</f>
        <v>Role in the Industry</v>
      </c>
      <c r="K45" s="441"/>
      <c r="L45" s="496"/>
      <c r="M45" s="54"/>
      <c r="O45" s="18"/>
    </row>
    <row r="46" spans="1:16" x14ac:dyDescent="0.25">
      <c r="B46" s="63"/>
      <c r="C46" s="446"/>
      <c r="D46" s="448"/>
      <c r="E46" s="446"/>
      <c r="F46" s="448"/>
      <c r="G46" s="446"/>
      <c r="H46" s="447"/>
      <c r="I46" s="448"/>
      <c r="J46" s="446"/>
      <c r="K46" s="447"/>
      <c r="L46" s="497"/>
      <c r="M46" s="54"/>
      <c r="O46" s="18"/>
    </row>
    <row r="47" spans="1:16" x14ac:dyDescent="0.25">
      <c r="B47" s="452">
        <v>1</v>
      </c>
      <c r="C47" s="326"/>
      <c r="D47" s="460"/>
      <c r="E47" s="326"/>
      <c r="F47" s="460"/>
      <c r="G47" s="326"/>
      <c r="H47" s="327"/>
      <c r="I47" s="460"/>
      <c r="J47" s="326"/>
      <c r="K47" s="327"/>
      <c r="L47" s="328"/>
      <c r="M47" s="54"/>
      <c r="O47" s="54" t="s">
        <v>1</v>
      </c>
      <c r="P47" s="54" t="s">
        <v>13</v>
      </c>
    </row>
    <row r="48" spans="1:16" x14ac:dyDescent="0.25">
      <c r="B48" s="453"/>
      <c r="C48" s="329"/>
      <c r="D48" s="461"/>
      <c r="E48" s="329"/>
      <c r="F48" s="461"/>
      <c r="G48" s="329"/>
      <c r="H48" s="330"/>
      <c r="I48" s="461"/>
      <c r="J48" s="329"/>
      <c r="K48" s="330"/>
      <c r="L48" s="331"/>
      <c r="M48" s="54"/>
    </row>
    <row r="49" spans="1:16" x14ac:dyDescent="0.25">
      <c r="B49" s="452">
        <v>2</v>
      </c>
      <c r="C49" s="326"/>
      <c r="D49" s="460"/>
      <c r="E49" s="326"/>
      <c r="F49" s="460"/>
      <c r="G49" s="326"/>
      <c r="H49" s="327"/>
      <c r="I49" s="460"/>
      <c r="J49" s="326"/>
      <c r="K49" s="327"/>
      <c r="L49" s="328"/>
      <c r="M49" s="54"/>
      <c r="O49" s="54" t="s">
        <v>2</v>
      </c>
      <c r="P49" s="54" t="s">
        <v>3</v>
      </c>
    </row>
    <row r="50" spans="1:16" x14ac:dyDescent="0.25">
      <c r="B50" s="453"/>
      <c r="C50" s="329"/>
      <c r="D50" s="461"/>
      <c r="E50" s="329"/>
      <c r="F50" s="461"/>
      <c r="G50" s="329"/>
      <c r="H50" s="330"/>
      <c r="I50" s="461"/>
      <c r="J50" s="329"/>
      <c r="K50" s="330"/>
      <c r="L50" s="331"/>
      <c r="M50" s="54"/>
    </row>
    <row r="51" spans="1:16" x14ac:dyDescent="0.25">
      <c r="B51" s="452">
        <v>3</v>
      </c>
      <c r="C51" s="326"/>
      <c r="D51" s="460"/>
      <c r="E51" s="326"/>
      <c r="F51" s="460"/>
      <c r="G51" s="326"/>
      <c r="H51" s="327"/>
      <c r="I51" s="460"/>
      <c r="J51" s="326"/>
      <c r="K51" s="327"/>
      <c r="L51" s="328"/>
      <c r="M51" s="54"/>
      <c r="O51" s="54" t="s">
        <v>157</v>
      </c>
      <c r="P51" s="54" t="s">
        <v>299</v>
      </c>
    </row>
    <row r="52" spans="1:16" x14ac:dyDescent="0.25">
      <c r="B52" s="453"/>
      <c r="C52" s="329"/>
      <c r="D52" s="461"/>
      <c r="E52" s="329"/>
      <c r="F52" s="461"/>
      <c r="G52" s="329"/>
      <c r="H52" s="330"/>
      <c r="I52" s="461"/>
      <c r="J52" s="329"/>
      <c r="K52" s="330"/>
      <c r="L52" s="331"/>
      <c r="M52" s="54"/>
    </row>
    <row r="53" spans="1:16" x14ac:dyDescent="0.25">
      <c r="B53" s="452">
        <v>4</v>
      </c>
      <c r="C53" s="326"/>
      <c r="D53" s="460"/>
      <c r="E53" s="326"/>
      <c r="F53" s="460"/>
      <c r="G53" s="326"/>
      <c r="H53" s="327"/>
      <c r="I53" s="460"/>
      <c r="J53" s="326"/>
      <c r="K53" s="327"/>
      <c r="L53" s="328"/>
      <c r="M53" s="54"/>
      <c r="O53" s="54" t="s">
        <v>14</v>
      </c>
      <c r="P53" s="54" t="s">
        <v>44</v>
      </c>
    </row>
    <row r="54" spans="1:16" x14ac:dyDescent="0.25">
      <c r="B54" s="453"/>
      <c r="C54" s="329"/>
      <c r="D54" s="461"/>
      <c r="E54" s="329"/>
      <c r="F54" s="461"/>
      <c r="G54" s="329"/>
      <c r="H54" s="330"/>
      <c r="I54" s="461"/>
      <c r="J54" s="329"/>
      <c r="K54" s="330"/>
      <c r="L54" s="331"/>
      <c r="M54" s="54"/>
    </row>
    <row r="55" spans="1:16" s="28" customFormat="1" x14ac:dyDescent="0.25">
      <c r="A55" s="7"/>
      <c r="B55" s="452">
        <v>5</v>
      </c>
      <c r="C55" s="326"/>
      <c r="D55" s="460"/>
      <c r="E55" s="326"/>
      <c r="F55" s="460"/>
      <c r="G55" s="326"/>
      <c r="H55" s="327"/>
      <c r="I55" s="460"/>
      <c r="J55" s="326"/>
      <c r="K55" s="327"/>
      <c r="L55" s="328"/>
    </row>
    <row r="56" spans="1:16" s="28" customFormat="1" x14ac:dyDescent="0.25">
      <c r="A56" s="7"/>
      <c r="B56" s="453"/>
      <c r="C56" s="329"/>
      <c r="D56" s="461"/>
      <c r="E56" s="329"/>
      <c r="F56" s="461"/>
      <c r="G56" s="329"/>
      <c r="H56" s="330"/>
      <c r="I56" s="461"/>
      <c r="J56" s="329"/>
      <c r="K56" s="330"/>
      <c r="L56" s="331"/>
    </row>
    <row r="57" spans="1:16" s="28" customFormat="1" x14ac:dyDescent="0.25">
      <c r="A57" s="7"/>
      <c r="B57" s="452">
        <v>6</v>
      </c>
      <c r="C57" s="326"/>
      <c r="D57" s="460"/>
      <c r="E57" s="326"/>
      <c r="F57" s="460"/>
      <c r="G57" s="326"/>
      <c r="H57" s="327"/>
      <c r="I57" s="460"/>
      <c r="J57" s="326"/>
      <c r="K57" s="327"/>
      <c r="L57" s="328"/>
    </row>
    <row r="58" spans="1:16" s="28" customFormat="1" x14ac:dyDescent="0.25">
      <c r="A58" s="7"/>
      <c r="B58" s="453"/>
      <c r="C58" s="329"/>
      <c r="D58" s="461"/>
      <c r="E58" s="329"/>
      <c r="F58" s="461"/>
      <c r="G58" s="329"/>
      <c r="H58" s="330"/>
      <c r="I58" s="461"/>
      <c r="J58" s="329"/>
      <c r="K58" s="330"/>
      <c r="L58" s="331"/>
    </row>
    <row r="59" spans="1:16" s="28" customFormat="1" x14ac:dyDescent="0.25">
      <c r="A59" s="7"/>
      <c r="B59" s="452">
        <v>7</v>
      </c>
      <c r="C59" s="326"/>
      <c r="D59" s="460"/>
      <c r="E59" s="326"/>
      <c r="F59" s="460"/>
      <c r="G59" s="326"/>
      <c r="H59" s="327"/>
      <c r="I59" s="460"/>
      <c r="J59" s="326"/>
      <c r="K59" s="327"/>
      <c r="L59" s="328"/>
    </row>
    <row r="60" spans="1:16" s="28" customFormat="1" x14ac:dyDescent="0.25">
      <c r="A60" s="7"/>
      <c r="B60" s="453"/>
      <c r="C60" s="329"/>
      <c r="D60" s="461"/>
      <c r="E60" s="329"/>
      <c r="F60" s="461"/>
      <c r="G60" s="329"/>
      <c r="H60" s="330"/>
      <c r="I60" s="461"/>
      <c r="J60" s="329"/>
      <c r="K60" s="330"/>
      <c r="L60" s="331"/>
    </row>
    <row r="61" spans="1:16" s="28" customFormat="1" x14ac:dyDescent="0.25">
      <c r="A61" s="7"/>
      <c r="B61" s="452">
        <v>8</v>
      </c>
      <c r="C61" s="326"/>
      <c r="D61" s="460"/>
      <c r="E61" s="326"/>
      <c r="F61" s="460"/>
      <c r="G61" s="326"/>
      <c r="H61" s="327"/>
      <c r="I61" s="460"/>
      <c r="J61" s="326"/>
      <c r="K61" s="327"/>
      <c r="L61" s="328"/>
    </row>
    <row r="62" spans="1:16" s="28" customFormat="1" x14ac:dyDescent="0.25">
      <c r="A62" s="7"/>
      <c r="B62" s="453"/>
      <c r="C62" s="329"/>
      <c r="D62" s="461"/>
      <c r="E62" s="329"/>
      <c r="F62" s="461"/>
      <c r="G62" s="329"/>
      <c r="H62" s="330"/>
      <c r="I62" s="461"/>
      <c r="J62" s="329"/>
      <c r="K62" s="330"/>
      <c r="L62" s="331"/>
    </row>
    <row r="63" spans="1:16" s="28" customFormat="1" x14ac:dyDescent="0.25">
      <c r="A63" s="7"/>
      <c r="B63" s="452">
        <v>9</v>
      </c>
      <c r="C63" s="326"/>
      <c r="D63" s="460"/>
      <c r="E63" s="326"/>
      <c r="F63" s="460"/>
      <c r="G63" s="326"/>
      <c r="H63" s="327"/>
      <c r="I63" s="460"/>
      <c r="J63" s="326"/>
      <c r="K63" s="327"/>
      <c r="L63" s="328"/>
    </row>
    <row r="64" spans="1:16" s="28" customFormat="1" x14ac:dyDescent="0.25">
      <c r="A64" s="7"/>
      <c r="B64" s="453"/>
      <c r="C64" s="329"/>
      <c r="D64" s="461"/>
      <c r="E64" s="329"/>
      <c r="F64" s="461"/>
      <c r="G64" s="329"/>
      <c r="H64" s="330"/>
      <c r="I64" s="461"/>
      <c r="J64" s="329"/>
      <c r="K64" s="330"/>
      <c r="L64" s="331"/>
    </row>
    <row r="65" spans="1:16" s="28" customFormat="1" x14ac:dyDescent="0.25">
      <c r="A65" s="7"/>
      <c r="B65" s="452">
        <v>10</v>
      </c>
      <c r="C65" s="326"/>
      <c r="D65" s="460"/>
      <c r="E65" s="326"/>
      <c r="F65" s="460"/>
      <c r="G65" s="326"/>
      <c r="H65" s="327"/>
      <c r="I65" s="460"/>
      <c r="J65" s="326"/>
      <c r="K65" s="327"/>
      <c r="L65" s="328"/>
    </row>
    <row r="66" spans="1:16" s="28" customFormat="1" x14ac:dyDescent="0.25">
      <c r="A66" s="7"/>
      <c r="B66" s="453"/>
      <c r="C66" s="329"/>
      <c r="D66" s="461"/>
      <c r="E66" s="329"/>
      <c r="F66" s="461"/>
      <c r="G66" s="329"/>
      <c r="H66" s="330"/>
      <c r="I66" s="461"/>
      <c r="J66" s="329"/>
      <c r="K66" s="330"/>
      <c r="L66" s="331"/>
    </row>
    <row r="67" spans="1:16" s="28" customFormat="1" x14ac:dyDescent="0.25">
      <c r="A67" s="84"/>
      <c r="B67" s="86"/>
      <c r="C67" s="87"/>
      <c r="D67" s="87"/>
      <c r="E67" s="87"/>
      <c r="F67" s="87"/>
      <c r="G67" s="87"/>
      <c r="H67" s="87"/>
      <c r="I67" s="87"/>
      <c r="J67" s="87"/>
      <c r="K67" s="87"/>
      <c r="L67" s="88"/>
    </row>
    <row r="68" spans="1:16" s="9" customFormat="1" x14ac:dyDescent="0.25">
      <c r="A68" s="7"/>
      <c r="B68" s="457" t="s">
        <v>17</v>
      </c>
      <c r="C68" s="458"/>
      <c r="D68" s="458"/>
      <c r="E68" s="458"/>
      <c r="F68" s="458"/>
      <c r="G68" s="458"/>
      <c r="H68" s="458"/>
      <c r="I68" s="458"/>
      <c r="J68" s="458"/>
      <c r="K68" s="458"/>
      <c r="L68" s="459"/>
      <c r="M68" s="97"/>
    </row>
    <row r="69" spans="1:16" s="28" customFormat="1" x14ac:dyDescent="0.25">
      <c r="A69" s="84"/>
      <c r="B69" s="107"/>
      <c r="C69" s="108"/>
      <c r="D69" s="108"/>
      <c r="E69" s="108"/>
      <c r="F69" s="108"/>
      <c r="G69" s="108"/>
      <c r="H69" s="108"/>
      <c r="I69" s="108"/>
      <c r="J69" s="108"/>
      <c r="K69" s="108"/>
      <c r="L69" s="104"/>
    </row>
    <row r="70" spans="1:16" s="28" customFormat="1" x14ac:dyDescent="0.25">
      <c r="A70" s="84" t="s">
        <v>172</v>
      </c>
      <c r="B70" s="332" t="str">
        <f>IF(Intro!$G$24="English",O70,P70)</f>
        <v>Provide details of any change of majority ownership of your firm since January 1, 2023.</v>
      </c>
      <c r="C70" s="333"/>
      <c r="D70" s="333"/>
      <c r="E70" s="333"/>
      <c r="F70" s="333"/>
      <c r="G70" s="333"/>
      <c r="H70" s="333"/>
      <c r="I70" s="333"/>
      <c r="J70" s="333"/>
      <c r="K70" s="333"/>
      <c r="L70" s="334"/>
      <c r="O70" s="28" t="str">
        <f>"Provide details of any change of majority ownership of your firm since January 1, "&amp;Variables!B6&amp;"."</f>
        <v>Provide details of any change of majority ownership of your firm since January 1, 2023.</v>
      </c>
      <c r="P70" s="28" t="str">
        <f>"Fournissez des détails sur tout changement dans la propriété majoritaire de votre entreprise depuis le 1er janvier "&amp;Variables!B6&amp;"."</f>
        <v>Fournissez des détails sur tout changement dans la propriété majoritaire de votre entreprise depuis le 1er janvier 2023.</v>
      </c>
    </row>
    <row r="71" spans="1:16" s="28" customFormat="1" x14ac:dyDescent="0.25">
      <c r="A71" s="84"/>
      <c r="B71" s="107"/>
      <c r="C71" s="108"/>
      <c r="D71" s="108"/>
      <c r="E71" s="108"/>
      <c r="F71" s="108"/>
      <c r="G71" s="108"/>
      <c r="H71" s="108"/>
      <c r="I71" s="108"/>
      <c r="J71" s="108"/>
      <c r="K71" s="108"/>
      <c r="L71" s="104"/>
    </row>
    <row r="72" spans="1:16" s="9" customFormat="1" x14ac:dyDescent="0.25">
      <c r="A72" s="7"/>
      <c r="B72" s="462"/>
      <c r="C72" s="463"/>
      <c r="D72" s="463"/>
      <c r="E72" s="463"/>
      <c r="F72" s="463"/>
      <c r="G72" s="463"/>
      <c r="H72" s="463"/>
      <c r="I72" s="463"/>
      <c r="J72" s="463"/>
      <c r="K72" s="463"/>
      <c r="L72" s="464"/>
      <c r="M72" s="28"/>
    </row>
    <row r="73" spans="1:16" s="9" customFormat="1" x14ac:dyDescent="0.25">
      <c r="A73" s="7"/>
      <c r="B73" s="462"/>
      <c r="C73" s="463"/>
      <c r="D73" s="463"/>
      <c r="E73" s="463"/>
      <c r="F73" s="463"/>
      <c r="G73" s="463"/>
      <c r="H73" s="463"/>
      <c r="I73" s="463"/>
      <c r="J73" s="463"/>
      <c r="K73" s="463"/>
      <c r="L73" s="464"/>
      <c r="M73" s="28"/>
    </row>
    <row r="74" spans="1:16" s="9" customFormat="1" x14ac:dyDescent="0.25">
      <c r="A74" s="7"/>
      <c r="B74" s="462"/>
      <c r="C74" s="463"/>
      <c r="D74" s="463"/>
      <c r="E74" s="463"/>
      <c r="F74" s="463"/>
      <c r="G74" s="463"/>
      <c r="H74" s="463"/>
      <c r="I74" s="463"/>
      <c r="J74" s="463"/>
      <c r="K74" s="463"/>
      <c r="L74" s="464"/>
      <c r="M74" s="28"/>
    </row>
    <row r="75" spans="1:16" s="9" customFormat="1" x14ac:dyDescent="0.25">
      <c r="A75" s="7"/>
      <c r="B75" s="462"/>
      <c r="C75" s="463"/>
      <c r="D75" s="463"/>
      <c r="E75" s="463"/>
      <c r="F75" s="463"/>
      <c r="G75" s="463"/>
      <c r="H75" s="463"/>
      <c r="I75" s="463"/>
      <c r="J75" s="463"/>
      <c r="K75" s="463"/>
      <c r="L75" s="464"/>
      <c r="M75" s="28"/>
    </row>
    <row r="76" spans="1:16" s="9" customFormat="1" x14ac:dyDescent="0.25">
      <c r="A76" s="7"/>
      <c r="B76" s="462"/>
      <c r="C76" s="463"/>
      <c r="D76" s="463"/>
      <c r="E76" s="463"/>
      <c r="F76" s="463"/>
      <c r="G76" s="463"/>
      <c r="H76" s="463"/>
      <c r="I76" s="463"/>
      <c r="J76" s="463"/>
      <c r="K76" s="463"/>
      <c r="L76" s="464"/>
      <c r="M76" s="28"/>
    </row>
    <row r="77" spans="1:16" s="9" customFormat="1" x14ac:dyDescent="0.25">
      <c r="A77" s="7"/>
      <c r="B77" s="462"/>
      <c r="C77" s="463"/>
      <c r="D77" s="463"/>
      <c r="E77" s="463"/>
      <c r="F77" s="463"/>
      <c r="G77" s="463"/>
      <c r="H77" s="463"/>
      <c r="I77" s="463"/>
      <c r="J77" s="463"/>
      <c r="K77" s="463"/>
      <c r="L77" s="464"/>
      <c r="M77" s="28"/>
    </row>
    <row r="78" spans="1:16" s="9" customFormat="1" x14ac:dyDescent="0.25">
      <c r="A78" s="7"/>
      <c r="B78" s="462"/>
      <c r="C78" s="463"/>
      <c r="D78" s="463"/>
      <c r="E78" s="463"/>
      <c r="F78" s="463"/>
      <c r="G78" s="463"/>
      <c r="H78" s="463"/>
      <c r="I78" s="463"/>
      <c r="J78" s="463"/>
      <c r="K78" s="463"/>
      <c r="L78" s="464"/>
      <c r="M78" s="28"/>
    </row>
    <row r="79" spans="1:16" s="9" customFormat="1" x14ac:dyDescent="0.25">
      <c r="A79" s="7"/>
      <c r="B79" s="462"/>
      <c r="C79" s="463"/>
      <c r="D79" s="463"/>
      <c r="E79" s="463"/>
      <c r="F79" s="463"/>
      <c r="G79" s="463"/>
      <c r="H79" s="463"/>
      <c r="I79" s="463"/>
      <c r="J79" s="463"/>
      <c r="K79" s="463"/>
      <c r="L79" s="464"/>
      <c r="M79" s="28"/>
    </row>
    <row r="80" spans="1:16" s="28" customFormat="1" x14ac:dyDescent="0.25">
      <c r="A80" s="84"/>
      <c r="B80" s="86"/>
      <c r="C80" s="87"/>
      <c r="D80" s="87"/>
      <c r="E80" s="87"/>
      <c r="F80" s="87"/>
      <c r="G80" s="87"/>
      <c r="H80" s="87"/>
      <c r="I80" s="87"/>
      <c r="J80" s="87"/>
      <c r="K80" s="87"/>
      <c r="L80" s="88"/>
    </row>
    <row r="81" spans="1:16" s="6" customFormat="1" x14ac:dyDescent="0.25">
      <c r="A81" s="4"/>
      <c r="B81" s="14"/>
      <c r="C81" s="14"/>
      <c r="D81" s="3"/>
      <c r="E81" s="3"/>
      <c r="F81" s="3"/>
      <c r="G81" s="3"/>
      <c r="H81" s="3"/>
      <c r="I81" s="3"/>
      <c r="J81" s="3"/>
      <c r="K81" s="3"/>
      <c r="L81" s="3"/>
      <c r="O81" s="15"/>
      <c r="P81" s="15"/>
    </row>
    <row r="82" spans="1:16" x14ac:dyDescent="0.25">
      <c r="B82" s="454" t="str">
        <f>IF(Intro!$G$24="English",O82,P82)</f>
        <v>PRODUCER INTERACTIONS</v>
      </c>
      <c r="C82" s="455"/>
      <c r="D82" s="455"/>
      <c r="E82" s="455"/>
      <c r="F82" s="455"/>
      <c r="G82" s="455"/>
      <c r="H82" s="455"/>
      <c r="I82" s="455"/>
      <c r="J82" s="455"/>
      <c r="K82" s="455"/>
      <c r="L82" s="456"/>
      <c r="M82" s="28"/>
      <c r="O82" s="54" t="s">
        <v>237</v>
      </c>
      <c r="P82" s="64" t="s">
        <v>238</v>
      </c>
    </row>
    <row r="83" spans="1:16" s="9" customFormat="1" x14ac:dyDescent="0.25">
      <c r="A83" s="7"/>
      <c r="B83" s="457" t="s">
        <v>18</v>
      </c>
      <c r="C83" s="458"/>
      <c r="D83" s="458"/>
      <c r="E83" s="458"/>
      <c r="F83" s="458"/>
      <c r="G83" s="458"/>
      <c r="H83" s="458"/>
      <c r="I83" s="458"/>
      <c r="J83" s="458"/>
      <c r="K83" s="458"/>
      <c r="L83" s="459"/>
      <c r="M83" s="97"/>
    </row>
    <row r="84" spans="1:16" s="28" customFormat="1" x14ac:dyDescent="0.25">
      <c r="A84" s="84"/>
      <c r="B84" s="107"/>
      <c r="C84" s="108"/>
      <c r="D84" s="108"/>
      <c r="E84" s="108"/>
      <c r="F84" s="108"/>
      <c r="G84" s="108"/>
      <c r="H84" s="108"/>
      <c r="I84" s="108"/>
      <c r="J84" s="108"/>
      <c r="K84" s="108"/>
      <c r="L84" s="104"/>
    </row>
    <row r="85" spans="1:16" s="28" customFormat="1" x14ac:dyDescent="0.25">
      <c r="A85" s="84"/>
      <c r="B85" s="332" t="str">
        <f>IF(Intro!$G$24="English",O85,P85)</f>
        <v>If your firm has purchased the goods from Canadian producers since January 1, 2023, provide the names of the Canadian producers, as well as the specifications of the goods purchased from the Canadian producers. If not, explain why.</v>
      </c>
      <c r="C85" s="333"/>
      <c r="D85" s="333"/>
      <c r="E85" s="333"/>
      <c r="F85" s="333"/>
      <c r="G85" s="333"/>
      <c r="H85" s="333"/>
      <c r="I85" s="333"/>
      <c r="J85" s="333"/>
      <c r="K85" s="333"/>
      <c r="L85" s="334"/>
      <c r="O85" s="28" t="str">
        <f>"If your firm has purchased the goods from Canadian producers since January 1, "&amp;Variables!B6&amp;", provide the names of the Canadian producers, as well as the specifications of the goods purchased from the Canadian producers. If not, explain why."</f>
        <v>If your firm has purchased the goods from Canadian producers since January 1, 2023, provide the names of the Canadian producers, as well as the specifications of the goods purchased from the Canadian producers. If not, explain why.</v>
      </c>
      <c r="P85" s="28" t="str">
        <f>"Si votre entreprise a acheté des marchandises des producteurs canadiens depuis le 1er janvier "&amp;Variables!B6&amp;", fournissez les noms des producteurs canadiens, ainsi que les spécifications des marchandises achetées auprès des producteurs canadiens. Dans le cas contraire, expliquez pourquoi."</f>
        <v>Si votre entreprise a acheté des marchandises des producteurs canadiens depuis le 1er janvier 2023, fournissez les noms des producteurs canadiens, ainsi que les spécifications des marchandises achetées auprès des producteurs canadiens. Dans le cas contraire, expliquez pourquoi.</v>
      </c>
    </row>
    <row r="86" spans="1:16" s="28" customFormat="1" x14ac:dyDescent="0.25">
      <c r="A86" s="84"/>
      <c r="B86" s="332"/>
      <c r="C86" s="333"/>
      <c r="D86" s="333"/>
      <c r="E86" s="333"/>
      <c r="F86" s="333"/>
      <c r="G86" s="333"/>
      <c r="H86" s="333"/>
      <c r="I86" s="333"/>
      <c r="J86" s="333"/>
      <c r="K86" s="333"/>
      <c r="L86" s="334"/>
    </row>
    <row r="87" spans="1:16" s="28" customFormat="1" x14ac:dyDescent="0.25">
      <c r="A87" s="84"/>
      <c r="B87" s="107"/>
      <c r="C87" s="108"/>
      <c r="D87" s="108"/>
      <c r="E87" s="108"/>
      <c r="F87" s="108"/>
      <c r="G87" s="108"/>
      <c r="H87" s="108"/>
      <c r="I87" s="108"/>
      <c r="J87" s="108"/>
      <c r="K87" s="108"/>
      <c r="L87" s="104"/>
    </row>
    <row r="88" spans="1:16" s="9" customFormat="1" x14ac:dyDescent="0.25">
      <c r="A88" s="7"/>
      <c r="B88" s="462"/>
      <c r="C88" s="463"/>
      <c r="D88" s="463"/>
      <c r="E88" s="463"/>
      <c r="F88" s="463"/>
      <c r="G88" s="463"/>
      <c r="H88" s="463"/>
      <c r="I88" s="463"/>
      <c r="J88" s="463"/>
      <c r="K88" s="463"/>
      <c r="L88" s="464"/>
      <c r="M88" s="28"/>
    </row>
    <row r="89" spans="1:16" s="9" customFormat="1" x14ac:dyDescent="0.25">
      <c r="A89" s="7"/>
      <c r="B89" s="462"/>
      <c r="C89" s="463"/>
      <c r="D89" s="463"/>
      <c r="E89" s="463"/>
      <c r="F89" s="463"/>
      <c r="G89" s="463"/>
      <c r="H89" s="463"/>
      <c r="I89" s="463"/>
      <c r="J89" s="463"/>
      <c r="K89" s="463"/>
      <c r="L89" s="464"/>
      <c r="M89" s="28"/>
    </row>
    <row r="90" spans="1:16" s="9" customFormat="1" x14ac:dyDescent="0.25">
      <c r="A90" s="7"/>
      <c r="B90" s="462"/>
      <c r="C90" s="463"/>
      <c r="D90" s="463"/>
      <c r="E90" s="463"/>
      <c r="F90" s="463"/>
      <c r="G90" s="463"/>
      <c r="H90" s="463"/>
      <c r="I90" s="463"/>
      <c r="J90" s="463"/>
      <c r="K90" s="463"/>
      <c r="L90" s="464"/>
      <c r="M90" s="28"/>
    </row>
    <row r="91" spans="1:16" s="9" customFormat="1" x14ac:dyDescent="0.25">
      <c r="A91" s="7"/>
      <c r="B91" s="462"/>
      <c r="C91" s="463"/>
      <c r="D91" s="463"/>
      <c r="E91" s="463"/>
      <c r="F91" s="463"/>
      <c r="G91" s="463"/>
      <c r="H91" s="463"/>
      <c r="I91" s="463"/>
      <c r="J91" s="463"/>
      <c r="K91" s="463"/>
      <c r="L91" s="464"/>
      <c r="M91" s="28"/>
    </row>
    <row r="92" spans="1:16" s="9" customFormat="1" x14ac:dyDescent="0.25">
      <c r="A92" s="7"/>
      <c r="B92" s="462"/>
      <c r="C92" s="463"/>
      <c r="D92" s="463"/>
      <c r="E92" s="463"/>
      <c r="F92" s="463"/>
      <c r="G92" s="463"/>
      <c r="H92" s="463"/>
      <c r="I92" s="463"/>
      <c r="J92" s="463"/>
      <c r="K92" s="463"/>
      <c r="L92" s="464"/>
      <c r="M92" s="28"/>
    </row>
    <row r="93" spans="1:16" s="9" customFormat="1" x14ac:dyDescent="0.25">
      <c r="A93" s="7"/>
      <c r="B93" s="462"/>
      <c r="C93" s="463"/>
      <c r="D93" s="463"/>
      <c r="E93" s="463"/>
      <c r="F93" s="463"/>
      <c r="G93" s="463"/>
      <c r="H93" s="463"/>
      <c r="I93" s="463"/>
      <c r="J93" s="463"/>
      <c r="K93" s="463"/>
      <c r="L93" s="464"/>
      <c r="M93" s="28"/>
    </row>
    <row r="94" spans="1:16" s="9" customFormat="1" x14ac:dyDescent="0.25">
      <c r="A94" s="7"/>
      <c r="B94" s="462"/>
      <c r="C94" s="463"/>
      <c r="D94" s="463"/>
      <c r="E94" s="463"/>
      <c r="F94" s="463"/>
      <c r="G94" s="463"/>
      <c r="H94" s="463"/>
      <c r="I94" s="463"/>
      <c r="J94" s="463"/>
      <c r="K94" s="463"/>
      <c r="L94" s="464"/>
      <c r="M94" s="28"/>
    </row>
    <row r="95" spans="1:16" s="9" customFormat="1" x14ac:dyDescent="0.25">
      <c r="A95" s="7"/>
      <c r="B95" s="462"/>
      <c r="C95" s="463"/>
      <c r="D95" s="463"/>
      <c r="E95" s="463"/>
      <c r="F95" s="463"/>
      <c r="G95" s="463"/>
      <c r="H95" s="463"/>
      <c r="I95" s="463"/>
      <c r="J95" s="463"/>
      <c r="K95" s="463"/>
      <c r="L95" s="464"/>
      <c r="M95" s="28"/>
    </row>
    <row r="96" spans="1:16" s="28" customFormat="1" x14ac:dyDescent="0.25">
      <c r="A96" s="84"/>
      <c r="B96" s="86"/>
      <c r="C96" s="87"/>
      <c r="D96" s="87"/>
      <c r="E96" s="87"/>
      <c r="F96" s="87"/>
      <c r="G96" s="87"/>
      <c r="H96" s="87"/>
      <c r="I96" s="87"/>
      <c r="J96" s="87"/>
      <c r="K96" s="87"/>
      <c r="L96" s="88"/>
    </row>
    <row r="97" spans="1:16" s="9" customFormat="1" x14ac:dyDescent="0.25">
      <c r="A97" s="7"/>
      <c r="B97" s="457" t="s">
        <v>19</v>
      </c>
      <c r="C97" s="458"/>
      <c r="D97" s="458"/>
      <c r="E97" s="458"/>
      <c r="F97" s="458"/>
      <c r="G97" s="458"/>
      <c r="H97" s="458"/>
      <c r="I97" s="458"/>
      <c r="J97" s="458"/>
      <c r="K97" s="458"/>
      <c r="L97" s="459"/>
      <c r="M97" s="97"/>
    </row>
    <row r="98" spans="1:16" s="28" customFormat="1" x14ac:dyDescent="0.25">
      <c r="A98" s="84"/>
      <c r="B98" s="107"/>
      <c r="C98" s="108"/>
      <c r="D98" s="108"/>
      <c r="E98" s="108"/>
      <c r="F98" s="108"/>
      <c r="G98" s="108"/>
      <c r="H98" s="108"/>
      <c r="I98" s="108"/>
      <c r="J98" s="108"/>
      <c r="K98" s="108"/>
      <c r="L98" s="104"/>
    </row>
    <row r="99" spans="1:16" s="28" customFormat="1" x14ac:dyDescent="0.25">
      <c r="A99" s="84"/>
      <c r="B99" s="341" t="str">
        <f>IF(Intro!$G$24="English",O99,P99)</f>
        <v>If your firm, as the importer of record, has sold imports of the goods to Canadian producers since January 1, 2023, provide details regarding the specifications of the goods and the countries of origin.</v>
      </c>
      <c r="C99" s="342"/>
      <c r="D99" s="342"/>
      <c r="E99" s="342"/>
      <c r="F99" s="342"/>
      <c r="G99" s="342"/>
      <c r="H99" s="342"/>
      <c r="I99" s="342"/>
      <c r="J99" s="342"/>
      <c r="K99" s="342"/>
      <c r="L99" s="343"/>
      <c r="O99" s="28" t="str">
        <f>"If your firm, as the importer of record, has sold imports of the goods to Canadian producers since January 1, "&amp;Variables!B6&amp;", provide details regarding the specifications of the goods and the countries of origin."</f>
        <v>If your firm, as the importer of record, has sold imports of the goods to Canadian producers since January 1, 2023, provide details regarding the specifications of the goods and the countries of origin.</v>
      </c>
      <c r="P99" s="28" t="str">
        <f>"Si votre entreprise, en tant qu'importateur officiel, a vendu des importations de marchandises à des producteurs canadiens depuis le 1er janvier "&amp;Variables!B6&amp;", fournissez des détails concernant les spécifications des marchandises et les pays d'origine."</f>
        <v>Si votre entreprise, en tant qu'importateur officiel, a vendu des importations de marchandises à des producteurs canadiens depuis le 1er janvier 2023, fournissez des détails concernant les spécifications des marchandises et les pays d'origine.</v>
      </c>
    </row>
    <row r="100" spans="1:16" s="28" customFormat="1" x14ac:dyDescent="0.25">
      <c r="A100" s="84"/>
      <c r="B100" s="341"/>
      <c r="C100" s="342"/>
      <c r="D100" s="342"/>
      <c r="E100" s="342"/>
      <c r="F100" s="342"/>
      <c r="G100" s="342"/>
      <c r="H100" s="342"/>
      <c r="I100" s="342"/>
      <c r="J100" s="342"/>
      <c r="K100" s="342"/>
      <c r="L100" s="343"/>
    </row>
    <row r="101" spans="1:16" s="28" customFormat="1" x14ac:dyDescent="0.25">
      <c r="A101" s="84"/>
      <c r="B101" s="107"/>
      <c r="C101" s="108"/>
      <c r="D101" s="108"/>
      <c r="E101" s="108"/>
      <c r="F101" s="108"/>
      <c r="G101" s="108"/>
      <c r="H101" s="108"/>
      <c r="I101" s="108"/>
      <c r="J101" s="108"/>
      <c r="K101" s="108"/>
      <c r="L101" s="104"/>
    </row>
    <row r="102" spans="1:16" s="9" customFormat="1" x14ac:dyDescent="0.25">
      <c r="A102" s="7"/>
      <c r="B102" s="462"/>
      <c r="C102" s="463"/>
      <c r="D102" s="463"/>
      <c r="E102" s="463"/>
      <c r="F102" s="463"/>
      <c r="G102" s="463"/>
      <c r="H102" s="463"/>
      <c r="I102" s="463"/>
      <c r="J102" s="463"/>
      <c r="K102" s="463"/>
      <c r="L102" s="464"/>
      <c r="M102" s="28"/>
    </row>
    <row r="103" spans="1:16" s="9" customFormat="1" x14ac:dyDescent="0.25">
      <c r="A103" s="7"/>
      <c r="B103" s="462"/>
      <c r="C103" s="463"/>
      <c r="D103" s="463"/>
      <c r="E103" s="463"/>
      <c r="F103" s="463"/>
      <c r="G103" s="463"/>
      <c r="H103" s="463"/>
      <c r="I103" s="463"/>
      <c r="J103" s="463"/>
      <c r="K103" s="463"/>
      <c r="L103" s="464"/>
      <c r="M103" s="28"/>
    </row>
    <row r="104" spans="1:16" s="9" customFormat="1" x14ac:dyDescent="0.25">
      <c r="A104" s="7"/>
      <c r="B104" s="462"/>
      <c r="C104" s="463"/>
      <c r="D104" s="463"/>
      <c r="E104" s="463"/>
      <c r="F104" s="463"/>
      <c r="G104" s="463"/>
      <c r="H104" s="463"/>
      <c r="I104" s="463"/>
      <c r="J104" s="463"/>
      <c r="K104" s="463"/>
      <c r="L104" s="464"/>
      <c r="M104" s="28"/>
    </row>
    <row r="105" spans="1:16" s="9" customFormat="1" x14ac:dyDescent="0.25">
      <c r="A105" s="7"/>
      <c r="B105" s="462"/>
      <c r="C105" s="463"/>
      <c r="D105" s="463"/>
      <c r="E105" s="463"/>
      <c r="F105" s="463"/>
      <c r="G105" s="463"/>
      <c r="H105" s="463"/>
      <c r="I105" s="463"/>
      <c r="J105" s="463"/>
      <c r="K105" s="463"/>
      <c r="L105" s="464"/>
      <c r="M105" s="28"/>
    </row>
    <row r="106" spans="1:16" s="9" customFormat="1" x14ac:dyDescent="0.25">
      <c r="A106" s="7"/>
      <c r="B106" s="462"/>
      <c r="C106" s="463"/>
      <c r="D106" s="463"/>
      <c r="E106" s="463"/>
      <c r="F106" s="463"/>
      <c r="G106" s="463"/>
      <c r="H106" s="463"/>
      <c r="I106" s="463"/>
      <c r="J106" s="463"/>
      <c r="K106" s="463"/>
      <c r="L106" s="464"/>
      <c r="M106" s="28"/>
    </row>
    <row r="107" spans="1:16" s="9" customFormat="1" x14ac:dyDescent="0.25">
      <c r="A107" s="7"/>
      <c r="B107" s="462"/>
      <c r="C107" s="463"/>
      <c r="D107" s="463"/>
      <c r="E107" s="463"/>
      <c r="F107" s="463"/>
      <c r="G107" s="463"/>
      <c r="H107" s="463"/>
      <c r="I107" s="463"/>
      <c r="J107" s="463"/>
      <c r="K107" s="463"/>
      <c r="L107" s="464"/>
      <c r="M107" s="28"/>
    </row>
    <row r="108" spans="1:16" s="9" customFormat="1" x14ac:dyDescent="0.25">
      <c r="A108" s="7"/>
      <c r="B108" s="462"/>
      <c r="C108" s="463"/>
      <c r="D108" s="463"/>
      <c r="E108" s="463"/>
      <c r="F108" s="463"/>
      <c r="G108" s="463"/>
      <c r="H108" s="463"/>
      <c r="I108" s="463"/>
      <c r="J108" s="463"/>
      <c r="K108" s="463"/>
      <c r="L108" s="464"/>
      <c r="M108" s="28"/>
    </row>
    <row r="109" spans="1:16" s="9" customFormat="1" x14ac:dyDescent="0.25">
      <c r="A109" s="7"/>
      <c r="B109" s="462"/>
      <c r="C109" s="463"/>
      <c r="D109" s="463"/>
      <c r="E109" s="463"/>
      <c r="F109" s="463"/>
      <c r="G109" s="463"/>
      <c r="H109" s="463"/>
      <c r="I109" s="463"/>
      <c r="J109" s="463"/>
      <c r="K109" s="463"/>
      <c r="L109" s="464"/>
      <c r="M109" s="28"/>
    </row>
    <row r="110" spans="1:16" s="28" customFormat="1" x14ac:dyDescent="0.25">
      <c r="A110" s="84"/>
      <c r="B110" s="86"/>
      <c r="C110" s="87"/>
      <c r="D110" s="87"/>
      <c r="E110" s="87"/>
      <c r="F110" s="87"/>
      <c r="G110" s="87"/>
      <c r="H110" s="87"/>
      <c r="I110" s="87"/>
      <c r="J110" s="87"/>
      <c r="K110" s="87"/>
      <c r="L110" s="88"/>
    </row>
    <row r="112" spans="1:16" x14ac:dyDescent="0.25">
      <c r="B112" s="454" t="s">
        <v>239</v>
      </c>
      <c r="C112" s="455"/>
      <c r="D112" s="455"/>
      <c r="E112" s="455"/>
      <c r="F112" s="455"/>
      <c r="G112" s="455"/>
      <c r="H112" s="455"/>
      <c r="I112" s="455"/>
      <c r="J112" s="455"/>
      <c r="K112" s="455"/>
      <c r="L112" s="456"/>
      <c r="M112" s="28"/>
    </row>
    <row r="113" spans="1:16" s="9" customFormat="1" x14ac:dyDescent="0.25">
      <c r="A113" s="7"/>
      <c r="B113" s="457" t="s">
        <v>20</v>
      </c>
      <c r="C113" s="458"/>
      <c r="D113" s="458"/>
      <c r="E113" s="458"/>
      <c r="F113" s="458"/>
      <c r="G113" s="458"/>
      <c r="H113" s="458"/>
      <c r="I113" s="458"/>
      <c r="J113" s="458"/>
      <c r="K113" s="458"/>
      <c r="L113" s="459"/>
      <c r="M113" s="97"/>
    </row>
    <row r="114" spans="1:16" s="28" customFormat="1" x14ac:dyDescent="0.25">
      <c r="A114" s="84"/>
      <c r="B114" s="107"/>
      <c r="C114" s="108"/>
      <c r="D114" s="108"/>
      <c r="E114" s="108"/>
      <c r="F114" s="108"/>
      <c r="G114" s="108"/>
      <c r="H114" s="108"/>
      <c r="I114" s="108"/>
      <c r="J114" s="108"/>
      <c r="K114" s="108"/>
      <c r="L114" s="104"/>
    </row>
    <row r="115" spans="1:16" s="28" customFormat="1" x14ac:dyDescent="0.25">
      <c r="A115" s="84"/>
      <c r="B115" s="465" t="str">
        <f>IF(Intro!$G$24="English",O115,P115)</f>
        <v>Provide details if your firm has changed the product mix of the goods imported since January 1, 2023.</v>
      </c>
      <c r="C115" s="466"/>
      <c r="D115" s="466"/>
      <c r="E115" s="466"/>
      <c r="F115" s="466"/>
      <c r="G115" s="466"/>
      <c r="H115" s="466"/>
      <c r="I115" s="466"/>
      <c r="J115" s="466"/>
      <c r="K115" s="466"/>
      <c r="L115" s="467"/>
      <c r="O115" s="28" t="str">
        <f>"Provide details if your firm has changed the product mix of the goods imported since January 1, "&amp;Variables!B6&amp;"."</f>
        <v>Provide details if your firm has changed the product mix of the goods imported since January 1, 2023.</v>
      </c>
      <c r="P115" s="28" t="str">
        <f>"Fournissez des détails si votre entreprise a modifié la gamme de marchandises qu'elle importe depuis le 1er janvier "&amp;Variables!B6&amp;"."</f>
        <v>Fournissez des détails si votre entreprise a modifié la gamme de marchandises qu'elle importe depuis le 1er janvier 2023.</v>
      </c>
    </row>
    <row r="116" spans="1:16" s="28" customFormat="1" x14ac:dyDescent="0.25">
      <c r="A116" s="84"/>
      <c r="B116" s="107"/>
      <c r="C116" s="108"/>
      <c r="D116" s="108"/>
      <c r="E116" s="108"/>
      <c r="F116" s="108"/>
      <c r="G116" s="108"/>
      <c r="H116" s="108"/>
      <c r="I116" s="108"/>
      <c r="J116" s="108"/>
      <c r="K116" s="108"/>
      <c r="L116" s="104"/>
    </row>
    <row r="117" spans="1:16" s="9" customFormat="1" x14ac:dyDescent="0.25">
      <c r="A117" s="7"/>
      <c r="B117" s="462"/>
      <c r="C117" s="463"/>
      <c r="D117" s="463"/>
      <c r="E117" s="463"/>
      <c r="F117" s="463"/>
      <c r="G117" s="463"/>
      <c r="H117" s="463"/>
      <c r="I117" s="463"/>
      <c r="J117" s="463"/>
      <c r="K117" s="463"/>
      <c r="L117" s="464"/>
      <c r="M117" s="28"/>
    </row>
    <row r="118" spans="1:16" s="9" customFormat="1" x14ac:dyDescent="0.25">
      <c r="A118" s="7"/>
      <c r="B118" s="462"/>
      <c r="C118" s="463"/>
      <c r="D118" s="463"/>
      <c r="E118" s="463"/>
      <c r="F118" s="463"/>
      <c r="G118" s="463"/>
      <c r="H118" s="463"/>
      <c r="I118" s="463"/>
      <c r="J118" s="463"/>
      <c r="K118" s="463"/>
      <c r="L118" s="464"/>
      <c r="M118" s="28"/>
    </row>
    <row r="119" spans="1:16" s="9" customFormat="1" x14ac:dyDescent="0.25">
      <c r="A119" s="7"/>
      <c r="B119" s="462"/>
      <c r="C119" s="463"/>
      <c r="D119" s="463"/>
      <c r="E119" s="463"/>
      <c r="F119" s="463"/>
      <c r="G119" s="463"/>
      <c r="H119" s="463"/>
      <c r="I119" s="463"/>
      <c r="J119" s="463"/>
      <c r="K119" s="463"/>
      <c r="L119" s="464"/>
      <c r="M119" s="28"/>
    </row>
    <row r="120" spans="1:16" s="9" customFormat="1" x14ac:dyDescent="0.25">
      <c r="A120" s="7"/>
      <c r="B120" s="462"/>
      <c r="C120" s="463"/>
      <c r="D120" s="463"/>
      <c r="E120" s="463"/>
      <c r="F120" s="463"/>
      <c r="G120" s="463"/>
      <c r="H120" s="463"/>
      <c r="I120" s="463"/>
      <c r="J120" s="463"/>
      <c r="K120" s="463"/>
      <c r="L120" s="464"/>
      <c r="M120" s="28"/>
    </row>
    <row r="121" spans="1:16" s="9" customFormat="1" x14ac:dyDescent="0.25">
      <c r="A121" s="7"/>
      <c r="B121" s="462"/>
      <c r="C121" s="463"/>
      <c r="D121" s="463"/>
      <c r="E121" s="463"/>
      <c r="F121" s="463"/>
      <c r="G121" s="463"/>
      <c r="H121" s="463"/>
      <c r="I121" s="463"/>
      <c r="J121" s="463"/>
      <c r="K121" s="463"/>
      <c r="L121" s="464"/>
      <c r="M121" s="28"/>
    </row>
    <row r="122" spans="1:16" s="9" customFormat="1" x14ac:dyDescent="0.25">
      <c r="A122" s="7"/>
      <c r="B122" s="462"/>
      <c r="C122" s="463"/>
      <c r="D122" s="463"/>
      <c r="E122" s="463"/>
      <c r="F122" s="463"/>
      <c r="G122" s="463"/>
      <c r="H122" s="463"/>
      <c r="I122" s="463"/>
      <c r="J122" s="463"/>
      <c r="K122" s="463"/>
      <c r="L122" s="464"/>
      <c r="M122" s="28"/>
    </row>
    <row r="123" spans="1:16" s="9" customFormat="1" x14ac:dyDescent="0.25">
      <c r="A123" s="7"/>
      <c r="B123" s="462"/>
      <c r="C123" s="463"/>
      <c r="D123" s="463"/>
      <c r="E123" s="463"/>
      <c r="F123" s="463"/>
      <c r="G123" s="463"/>
      <c r="H123" s="463"/>
      <c r="I123" s="463"/>
      <c r="J123" s="463"/>
      <c r="K123" s="463"/>
      <c r="L123" s="464"/>
      <c r="M123" s="28"/>
    </row>
    <row r="124" spans="1:16" s="9" customFormat="1" x14ac:dyDescent="0.25">
      <c r="A124" s="7"/>
      <c r="B124" s="462"/>
      <c r="C124" s="463"/>
      <c r="D124" s="463"/>
      <c r="E124" s="463"/>
      <c r="F124" s="463"/>
      <c r="G124" s="463"/>
      <c r="H124" s="463"/>
      <c r="I124" s="463"/>
      <c r="J124" s="463"/>
      <c r="K124" s="463"/>
      <c r="L124" s="464"/>
      <c r="M124" s="28"/>
    </row>
    <row r="125" spans="1:16" s="28" customFormat="1" x14ac:dyDescent="0.25">
      <c r="A125" s="84"/>
      <c r="B125" s="86"/>
      <c r="C125" s="87"/>
      <c r="D125" s="87"/>
      <c r="E125" s="87"/>
      <c r="F125" s="87"/>
      <c r="G125" s="87"/>
      <c r="H125" s="87"/>
      <c r="I125" s="87"/>
      <c r="J125" s="87"/>
      <c r="K125" s="87"/>
      <c r="L125" s="88"/>
    </row>
    <row r="126" spans="1:16" s="9" customFormat="1" x14ac:dyDescent="0.25">
      <c r="A126" s="7"/>
      <c r="B126" s="457" t="s">
        <v>21</v>
      </c>
      <c r="C126" s="458"/>
      <c r="D126" s="458"/>
      <c r="E126" s="458"/>
      <c r="F126" s="458"/>
      <c r="G126" s="458"/>
      <c r="H126" s="458"/>
      <c r="I126" s="458"/>
      <c r="J126" s="458"/>
      <c r="K126" s="458"/>
      <c r="L126" s="459"/>
      <c r="M126" s="97"/>
    </row>
    <row r="127" spans="1:16" s="28" customFormat="1" x14ac:dyDescent="0.25">
      <c r="A127" s="84"/>
      <c r="B127" s="107"/>
      <c r="C127" s="108"/>
      <c r="D127" s="108"/>
      <c r="E127" s="108"/>
      <c r="F127" s="108"/>
      <c r="G127" s="108"/>
      <c r="H127" s="108"/>
      <c r="I127" s="108"/>
      <c r="J127" s="108"/>
      <c r="K127" s="108"/>
      <c r="L127" s="104"/>
    </row>
    <row r="128" spans="1:16" s="28" customFormat="1" x14ac:dyDescent="0.25">
      <c r="A128" s="84"/>
      <c r="B128" s="465" t="str">
        <f>IF(Intro!$G$24="English",O128,P128)</f>
        <v>Describe how delivery of the goods purchased by your firm is paid for.</v>
      </c>
      <c r="C128" s="466"/>
      <c r="D128" s="466"/>
      <c r="E128" s="466"/>
      <c r="F128" s="466"/>
      <c r="G128" s="466"/>
      <c r="H128" s="466"/>
      <c r="I128" s="466"/>
      <c r="J128" s="466"/>
      <c r="K128" s="466"/>
      <c r="L128" s="467"/>
      <c r="O128" s="28" t="s">
        <v>124</v>
      </c>
      <c r="P128" s="28" t="s">
        <v>158</v>
      </c>
    </row>
    <row r="129" spans="1:16" s="28" customFormat="1" x14ac:dyDescent="0.25">
      <c r="A129" s="84"/>
      <c r="B129" s="107"/>
      <c r="C129" s="108"/>
      <c r="D129" s="108"/>
      <c r="E129" s="108"/>
      <c r="F129" s="108"/>
      <c r="G129" s="108"/>
      <c r="H129" s="108"/>
      <c r="I129" s="150" t="str">
        <f>IF(Intro!$G$24="English",O129,P129)</f>
        <v>Select all that apply</v>
      </c>
      <c r="J129" s="108"/>
      <c r="K129" s="108"/>
      <c r="L129" s="104"/>
      <c r="O129" s="28" t="s">
        <v>331</v>
      </c>
      <c r="P129" s="54" t="s">
        <v>332</v>
      </c>
    </row>
    <row r="130" spans="1:16" ht="14.1" customHeight="1" x14ac:dyDescent="0.25">
      <c r="B130" s="481" t="str">
        <f>IF(Intro!$G$24="English",O130,P130)</f>
        <v xml:space="preserve">The exporter handles delivery, and the cost is built into the price. </v>
      </c>
      <c r="C130" s="482"/>
      <c r="D130" s="482"/>
      <c r="E130" s="482"/>
      <c r="F130" s="482"/>
      <c r="G130" s="482"/>
      <c r="H130" s="483"/>
      <c r="I130" s="65"/>
      <c r="J130" s="108"/>
      <c r="K130" s="108"/>
      <c r="L130" s="104"/>
      <c r="M130" s="54"/>
      <c r="O130" s="54" t="s">
        <v>290</v>
      </c>
      <c r="P130" s="54" t="s">
        <v>292</v>
      </c>
    </row>
    <row r="131" spans="1:16" ht="14.1" customHeight="1" x14ac:dyDescent="0.25">
      <c r="B131" s="481" t="str">
        <f>IF(Intro!$G$24="English",O131,P131)</f>
        <v xml:space="preserve">The exporter handles delivery, but charges your firm separately for it. </v>
      </c>
      <c r="C131" s="482"/>
      <c r="D131" s="482"/>
      <c r="E131" s="482"/>
      <c r="F131" s="482"/>
      <c r="G131" s="482"/>
      <c r="H131" s="483"/>
      <c r="I131" s="65"/>
      <c r="J131" s="108"/>
      <c r="K131" s="108"/>
      <c r="L131" s="104"/>
      <c r="M131" s="54"/>
      <c r="O131" s="54" t="s">
        <v>291</v>
      </c>
      <c r="P131" s="54" t="s">
        <v>293</v>
      </c>
    </row>
    <row r="132" spans="1:16" ht="14.25" customHeight="1" x14ac:dyDescent="0.25">
      <c r="B132" s="481" t="str">
        <f>IF(Intro!$G$24="English",O132,P132)</f>
        <v xml:space="preserve">Your firm arranges and pays for delivery directly. </v>
      </c>
      <c r="C132" s="482"/>
      <c r="D132" s="482"/>
      <c r="E132" s="482"/>
      <c r="F132" s="482"/>
      <c r="G132" s="482"/>
      <c r="H132" s="483"/>
      <c r="I132" s="65"/>
      <c r="J132" s="108"/>
      <c r="K132" s="108"/>
      <c r="L132" s="104"/>
      <c r="M132" s="54"/>
      <c r="O132" s="54" t="s">
        <v>313</v>
      </c>
      <c r="P132" s="54" t="s">
        <v>294</v>
      </c>
    </row>
    <row r="133" spans="1:16" s="28" customFormat="1" x14ac:dyDescent="0.25">
      <c r="A133" s="84"/>
      <c r="B133" s="107"/>
      <c r="C133" s="108"/>
      <c r="D133" s="108"/>
      <c r="E133" s="108"/>
      <c r="F133" s="108"/>
      <c r="G133" s="108"/>
      <c r="H133" s="108"/>
      <c r="I133" s="108"/>
      <c r="J133" s="108"/>
      <c r="K133" s="108"/>
      <c r="L133" s="104"/>
    </row>
    <row r="134" spans="1:16" s="28" customFormat="1" x14ac:dyDescent="0.25">
      <c r="A134" s="84"/>
      <c r="B134" s="465" t="str">
        <f>IF(Intro!$G$24="English",O134,P134)</f>
        <v>Provide details if delivery charges paid by your firm have changed since January 1, 2023.</v>
      </c>
      <c r="C134" s="466"/>
      <c r="D134" s="466"/>
      <c r="E134" s="466"/>
      <c r="F134" s="466"/>
      <c r="G134" s="466"/>
      <c r="H134" s="466"/>
      <c r="I134" s="466"/>
      <c r="J134" s="466"/>
      <c r="K134" s="466"/>
      <c r="L134" s="467"/>
      <c r="O134" s="28" t="str">
        <f>"Provide details if delivery charges paid by your firm have changed since January 1, "&amp;Variables!B6&amp;"."</f>
        <v>Provide details if delivery charges paid by your firm have changed since January 1, 2023.</v>
      </c>
      <c r="P134" s="28" t="str">
        <f>"Fournissez des détails si les frais de livraison payés par votre entreprise ont changé depuis le 1er janvier "&amp;Variables!B6&amp;"."</f>
        <v>Fournissez des détails si les frais de livraison payés par votre entreprise ont changé depuis le 1er janvier 2023.</v>
      </c>
    </row>
    <row r="135" spans="1:16" s="28" customFormat="1" x14ac:dyDescent="0.25">
      <c r="A135" s="84"/>
      <c r="B135" s="107"/>
      <c r="C135" s="108"/>
      <c r="D135" s="108"/>
      <c r="E135" s="108"/>
      <c r="F135" s="108"/>
      <c r="G135" s="108"/>
      <c r="H135" s="108"/>
      <c r="I135" s="108"/>
      <c r="J135" s="108"/>
      <c r="K135" s="108"/>
      <c r="L135" s="104"/>
    </row>
    <row r="136" spans="1:16" s="9" customFormat="1" x14ac:dyDescent="0.25">
      <c r="A136" s="7"/>
      <c r="B136" s="462"/>
      <c r="C136" s="463"/>
      <c r="D136" s="463"/>
      <c r="E136" s="463"/>
      <c r="F136" s="463"/>
      <c r="G136" s="463"/>
      <c r="H136" s="463"/>
      <c r="I136" s="463"/>
      <c r="J136" s="463"/>
      <c r="K136" s="463"/>
      <c r="L136" s="464"/>
      <c r="M136" s="28"/>
    </row>
    <row r="137" spans="1:16" s="9" customFormat="1" x14ac:dyDescent="0.25">
      <c r="A137" s="7"/>
      <c r="B137" s="462"/>
      <c r="C137" s="463"/>
      <c r="D137" s="463"/>
      <c r="E137" s="463"/>
      <c r="F137" s="463"/>
      <c r="G137" s="463"/>
      <c r="H137" s="463"/>
      <c r="I137" s="463"/>
      <c r="J137" s="463"/>
      <c r="K137" s="463"/>
      <c r="L137" s="464"/>
      <c r="M137" s="28"/>
    </row>
    <row r="138" spans="1:16" s="9" customFormat="1" x14ac:dyDescent="0.25">
      <c r="A138" s="7"/>
      <c r="B138" s="462"/>
      <c r="C138" s="463"/>
      <c r="D138" s="463"/>
      <c r="E138" s="463"/>
      <c r="F138" s="463"/>
      <c r="G138" s="463"/>
      <c r="H138" s="463"/>
      <c r="I138" s="463"/>
      <c r="J138" s="463"/>
      <c r="K138" s="463"/>
      <c r="L138" s="464"/>
      <c r="M138" s="28"/>
    </row>
    <row r="139" spans="1:16" s="9" customFormat="1" x14ac:dyDescent="0.25">
      <c r="A139" s="7"/>
      <c r="B139" s="462"/>
      <c r="C139" s="463"/>
      <c r="D139" s="463"/>
      <c r="E139" s="463"/>
      <c r="F139" s="463"/>
      <c r="G139" s="463"/>
      <c r="H139" s="463"/>
      <c r="I139" s="463"/>
      <c r="J139" s="463"/>
      <c r="K139" s="463"/>
      <c r="L139" s="464"/>
      <c r="M139" s="28"/>
    </row>
    <row r="140" spans="1:16" s="9" customFormat="1" x14ac:dyDescent="0.25">
      <c r="A140" s="7"/>
      <c r="B140" s="462"/>
      <c r="C140" s="463"/>
      <c r="D140" s="463"/>
      <c r="E140" s="463"/>
      <c r="F140" s="463"/>
      <c r="G140" s="463"/>
      <c r="H140" s="463"/>
      <c r="I140" s="463"/>
      <c r="J140" s="463"/>
      <c r="K140" s="463"/>
      <c r="L140" s="464"/>
      <c r="M140" s="28"/>
    </row>
    <row r="141" spans="1:16" s="9" customFormat="1" x14ac:dyDescent="0.25">
      <c r="A141" s="7"/>
      <c r="B141" s="462"/>
      <c r="C141" s="463"/>
      <c r="D141" s="463"/>
      <c r="E141" s="463"/>
      <c r="F141" s="463"/>
      <c r="G141" s="463"/>
      <c r="H141" s="463"/>
      <c r="I141" s="463"/>
      <c r="J141" s="463"/>
      <c r="K141" s="463"/>
      <c r="L141" s="464"/>
      <c r="M141" s="28"/>
    </row>
    <row r="142" spans="1:16" s="9" customFormat="1" x14ac:dyDescent="0.25">
      <c r="A142" s="7"/>
      <c r="B142" s="462"/>
      <c r="C142" s="463"/>
      <c r="D142" s="463"/>
      <c r="E142" s="463"/>
      <c r="F142" s="463"/>
      <c r="G142" s="463"/>
      <c r="H142" s="463"/>
      <c r="I142" s="463"/>
      <c r="J142" s="463"/>
      <c r="K142" s="463"/>
      <c r="L142" s="464"/>
      <c r="M142" s="28"/>
    </row>
    <row r="143" spans="1:16" s="9" customFormat="1" x14ac:dyDescent="0.25">
      <c r="A143" s="7"/>
      <c r="B143" s="462"/>
      <c r="C143" s="463"/>
      <c r="D143" s="463"/>
      <c r="E143" s="463"/>
      <c r="F143" s="463"/>
      <c r="G143" s="463"/>
      <c r="H143" s="463"/>
      <c r="I143" s="463"/>
      <c r="J143" s="463"/>
      <c r="K143" s="463"/>
      <c r="L143" s="464"/>
      <c r="M143" s="28"/>
    </row>
    <row r="144" spans="1:16" s="28" customFormat="1" x14ac:dyDescent="0.25">
      <c r="A144" s="84"/>
      <c r="B144" s="86"/>
      <c r="C144" s="87"/>
      <c r="D144" s="87"/>
      <c r="E144" s="87"/>
      <c r="F144" s="87"/>
      <c r="G144" s="87"/>
      <c r="H144" s="87"/>
      <c r="I144" s="87"/>
      <c r="J144" s="87"/>
      <c r="K144" s="87"/>
      <c r="L144" s="88"/>
    </row>
    <row r="146" spans="1:16" x14ac:dyDescent="0.25">
      <c r="B146" s="454" t="str">
        <f>IF(Intro!$G$24="English",O146,P146)</f>
        <v>MARKET CHARACTERISTICS OF THE GOODS</v>
      </c>
      <c r="C146" s="455"/>
      <c r="D146" s="455"/>
      <c r="E146" s="455"/>
      <c r="F146" s="455"/>
      <c r="G146" s="455"/>
      <c r="H146" s="455"/>
      <c r="I146" s="455"/>
      <c r="J146" s="455"/>
      <c r="K146" s="455"/>
      <c r="L146" s="456"/>
      <c r="M146" s="28"/>
      <c r="O146" s="64" t="s">
        <v>240</v>
      </c>
      <c r="P146" s="64" t="s">
        <v>241</v>
      </c>
    </row>
    <row r="147" spans="1:16" s="9" customFormat="1" x14ac:dyDescent="0.25">
      <c r="A147" s="7"/>
      <c r="B147" s="457" t="s">
        <v>22</v>
      </c>
      <c r="C147" s="458"/>
      <c r="D147" s="458"/>
      <c r="E147" s="458"/>
      <c r="F147" s="458"/>
      <c r="G147" s="458"/>
      <c r="H147" s="458"/>
      <c r="I147" s="458"/>
      <c r="J147" s="458"/>
      <c r="K147" s="458"/>
      <c r="L147" s="459"/>
      <c r="M147" s="97"/>
    </row>
    <row r="148" spans="1:16" s="28" customFormat="1" x14ac:dyDescent="0.25">
      <c r="A148" s="84"/>
      <c r="B148" s="107"/>
      <c r="C148" s="108"/>
      <c r="D148" s="108"/>
      <c r="E148" s="108"/>
      <c r="F148" s="108"/>
      <c r="G148" s="108"/>
      <c r="H148" s="108"/>
      <c r="I148" s="108"/>
      <c r="J148" s="108"/>
      <c r="K148" s="108"/>
      <c r="L148" s="104"/>
    </row>
    <row r="149" spans="1:16" s="28" customFormat="1" x14ac:dyDescent="0.25">
      <c r="A149" s="84"/>
      <c r="B149" s="465" t="str">
        <f>IF(Intro!$G$24="English",O149,P149)</f>
        <v>If your firm is a distributor, indicate the primary industries in which the goods are sold.</v>
      </c>
      <c r="C149" s="466"/>
      <c r="D149" s="466"/>
      <c r="E149" s="466"/>
      <c r="F149" s="466"/>
      <c r="G149" s="466"/>
      <c r="H149" s="466"/>
      <c r="I149" s="466"/>
      <c r="J149" s="466"/>
      <c r="K149" s="466"/>
      <c r="L149" s="467"/>
      <c r="O149" s="54" t="s">
        <v>336</v>
      </c>
      <c r="P149" s="54" t="s">
        <v>337</v>
      </c>
    </row>
    <row r="150" spans="1:16" s="28" customFormat="1" x14ac:dyDescent="0.25">
      <c r="A150" s="84"/>
      <c r="B150" s="465" t="str">
        <f>IF(Intro!$G$24="English",O150,P150)</f>
        <v>If your firm is an end user, indicate your primary industries.</v>
      </c>
      <c r="C150" s="466"/>
      <c r="D150" s="466"/>
      <c r="E150" s="466"/>
      <c r="F150" s="466"/>
      <c r="G150" s="466"/>
      <c r="H150" s="466"/>
      <c r="I150" s="466"/>
      <c r="J150" s="466"/>
      <c r="K150" s="466"/>
      <c r="L150" s="467"/>
      <c r="O150" s="54" t="s">
        <v>338</v>
      </c>
      <c r="P150" s="54" t="s">
        <v>339</v>
      </c>
    </row>
    <row r="151" spans="1:16" s="28" customFormat="1" x14ac:dyDescent="0.25">
      <c r="A151" s="84"/>
      <c r="B151" s="107"/>
      <c r="C151" s="108"/>
      <c r="D151" s="108"/>
      <c r="E151" s="108"/>
      <c r="F151" s="108"/>
      <c r="G151" s="108"/>
      <c r="H151" s="108"/>
      <c r="I151" s="108"/>
      <c r="J151" s="108"/>
      <c r="K151" s="108"/>
      <c r="L151" s="104"/>
    </row>
    <row r="152" spans="1:16" x14ac:dyDescent="0.25">
      <c r="B152" s="486" t="str">
        <f>IF(Intro!$G$24="English",O152,P152)</f>
        <v xml:space="preserve">Primary Industry 1 </v>
      </c>
      <c r="C152" s="435"/>
      <c r="D152" s="487"/>
      <c r="E152" s="487"/>
      <c r="F152" s="487"/>
      <c r="G152" s="487"/>
      <c r="H152" s="487"/>
      <c r="I152" s="487"/>
      <c r="J152" s="487"/>
      <c r="K152" s="487"/>
      <c r="L152" s="488"/>
      <c r="M152" s="54"/>
      <c r="O152" s="54" t="s">
        <v>126</v>
      </c>
      <c r="P152" s="54" t="s">
        <v>127</v>
      </c>
    </row>
    <row r="153" spans="1:16" x14ac:dyDescent="0.25">
      <c r="B153" s="486"/>
      <c r="C153" s="435"/>
      <c r="D153" s="487"/>
      <c r="E153" s="487"/>
      <c r="F153" s="487"/>
      <c r="G153" s="487"/>
      <c r="H153" s="487"/>
      <c r="I153" s="487"/>
      <c r="J153" s="487"/>
      <c r="K153" s="487"/>
      <c r="L153" s="488"/>
      <c r="M153" s="54"/>
    </row>
    <row r="154" spans="1:16" x14ac:dyDescent="0.25">
      <c r="B154" s="486"/>
      <c r="C154" s="435"/>
      <c r="D154" s="487"/>
      <c r="E154" s="487"/>
      <c r="F154" s="487"/>
      <c r="G154" s="487"/>
      <c r="H154" s="487"/>
      <c r="I154" s="487"/>
      <c r="J154" s="487"/>
      <c r="K154" s="487"/>
      <c r="L154" s="488"/>
      <c r="M154" s="54"/>
    </row>
    <row r="155" spans="1:16" x14ac:dyDescent="0.25">
      <c r="B155" s="486"/>
      <c r="C155" s="435"/>
      <c r="D155" s="487"/>
      <c r="E155" s="487"/>
      <c r="F155" s="487"/>
      <c r="G155" s="487"/>
      <c r="H155" s="487"/>
      <c r="I155" s="487"/>
      <c r="J155" s="487"/>
      <c r="K155" s="487"/>
      <c r="L155" s="488"/>
      <c r="M155" s="54"/>
    </row>
    <row r="156" spans="1:16" x14ac:dyDescent="0.25">
      <c r="B156" s="486"/>
      <c r="C156" s="435"/>
      <c r="D156" s="487"/>
      <c r="E156" s="487"/>
      <c r="F156" s="487"/>
      <c r="G156" s="487"/>
      <c r="H156" s="487"/>
      <c r="I156" s="487"/>
      <c r="J156" s="487"/>
      <c r="K156" s="487"/>
      <c r="L156" s="488"/>
      <c r="M156" s="54"/>
    </row>
    <row r="157" spans="1:16" x14ac:dyDescent="0.25">
      <c r="B157" s="486" t="str">
        <f>IF(Intro!$G$24="English",O157,P157)</f>
        <v>Primary Industry 2</v>
      </c>
      <c r="C157" s="435"/>
      <c r="D157" s="487"/>
      <c r="E157" s="487"/>
      <c r="F157" s="487"/>
      <c r="G157" s="487"/>
      <c r="H157" s="487"/>
      <c r="I157" s="487"/>
      <c r="J157" s="487"/>
      <c r="K157" s="487"/>
      <c r="L157" s="488"/>
      <c r="M157" s="54"/>
      <c r="O157" s="54" t="s">
        <v>128</v>
      </c>
      <c r="P157" s="54" t="s">
        <v>129</v>
      </c>
    </row>
    <row r="158" spans="1:16" x14ac:dyDescent="0.25">
      <c r="B158" s="486"/>
      <c r="C158" s="435"/>
      <c r="D158" s="487"/>
      <c r="E158" s="487"/>
      <c r="F158" s="487"/>
      <c r="G158" s="487"/>
      <c r="H158" s="487"/>
      <c r="I158" s="487"/>
      <c r="J158" s="487"/>
      <c r="K158" s="487"/>
      <c r="L158" s="488"/>
      <c r="M158" s="54"/>
    </row>
    <row r="159" spans="1:16" x14ac:dyDescent="0.25">
      <c r="B159" s="486"/>
      <c r="C159" s="435"/>
      <c r="D159" s="487"/>
      <c r="E159" s="487"/>
      <c r="F159" s="487"/>
      <c r="G159" s="487"/>
      <c r="H159" s="487"/>
      <c r="I159" s="487"/>
      <c r="J159" s="487"/>
      <c r="K159" s="487"/>
      <c r="L159" s="488"/>
      <c r="M159" s="54"/>
    </row>
    <row r="160" spans="1:16" x14ac:dyDescent="0.25">
      <c r="B160" s="486"/>
      <c r="C160" s="435"/>
      <c r="D160" s="487"/>
      <c r="E160" s="487"/>
      <c r="F160" s="487"/>
      <c r="G160" s="487"/>
      <c r="H160" s="487"/>
      <c r="I160" s="487"/>
      <c r="J160" s="487"/>
      <c r="K160" s="487"/>
      <c r="L160" s="488"/>
      <c r="M160" s="54"/>
    </row>
    <row r="161" spans="1:16" x14ac:dyDescent="0.25">
      <c r="B161" s="486"/>
      <c r="C161" s="435"/>
      <c r="D161" s="487"/>
      <c r="E161" s="487"/>
      <c r="F161" s="487"/>
      <c r="G161" s="487"/>
      <c r="H161" s="487"/>
      <c r="I161" s="487"/>
      <c r="J161" s="487"/>
      <c r="K161" s="487"/>
      <c r="L161" s="488"/>
      <c r="M161" s="54"/>
    </row>
    <row r="162" spans="1:16" x14ac:dyDescent="0.25">
      <c r="B162" s="486" t="str">
        <f>IF(Intro!$G$24="English",O162,P162)</f>
        <v>Primary Industry 3</v>
      </c>
      <c r="C162" s="435"/>
      <c r="D162" s="487"/>
      <c r="E162" s="487"/>
      <c r="F162" s="487"/>
      <c r="G162" s="487"/>
      <c r="H162" s="487"/>
      <c r="I162" s="487"/>
      <c r="J162" s="487"/>
      <c r="K162" s="487"/>
      <c r="L162" s="488"/>
      <c r="M162" s="54"/>
      <c r="O162" s="54" t="s">
        <v>130</v>
      </c>
      <c r="P162" s="54" t="s">
        <v>131</v>
      </c>
    </row>
    <row r="163" spans="1:16" x14ac:dyDescent="0.25">
      <c r="B163" s="486"/>
      <c r="C163" s="435"/>
      <c r="D163" s="487"/>
      <c r="E163" s="487"/>
      <c r="F163" s="487"/>
      <c r="G163" s="487"/>
      <c r="H163" s="487"/>
      <c r="I163" s="487"/>
      <c r="J163" s="487"/>
      <c r="K163" s="487"/>
      <c r="L163" s="488"/>
      <c r="M163" s="54"/>
    </row>
    <row r="164" spans="1:16" x14ac:dyDescent="0.25">
      <c r="B164" s="486"/>
      <c r="C164" s="435"/>
      <c r="D164" s="487"/>
      <c r="E164" s="487"/>
      <c r="F164" s="487"/>
      <c r="G164" s="487"/>
      <c r="H164" s="487"/>
      <c r="I164" s="487"/>
      <c r="J164" s="487"/>
      <c r="K164" s="487"/>
      <c r="L164" s="488"/>
      <c r="M164" s="54"/>
    </row>
    <row r="165" spans="1:16" x14ac:dyDescent="0.25">
      <c r="B165" s="486"/>
      <c r="C165" s="435"/>
      <c r="D165" s="487"/>
      <c r="E165" s="487"/>
      <c r="F165" s="487"/>
      <c r="G165" s="487"/>
      <c r="H165" s="487"/>
      <c r="I165" s="487"/>
      <c r="J165" s="487"/>
      <c r="K165" s="487"/>
      <c r="L165" s="488"/>
      <c r="M165" s="54"/>
    </row>
    <row r="166" spans="1:16" x14ac:dyDescent="0.25">
      <c r="B166" s="486"/>
      <c r="C166" s="435"/>
      <c r="D166" s="487"/>
      <c r="E166" s="487"/>
      <c r="F166" s="487"/>
      <c r="G166" s="487"/>
      <c r="H166" s="487"/>
      <c r="I166" s="487"/>
      <c r="J166" s="487"/>
      <c r="K166" s="487"/>
      <c r="L166" s="488"/>
      <c r="M166" s="54"/>
    </row>
    <row r="167" spans="1:16" s="28" customFormat="1" x14ac:dyDescent="0.25">
      <c r="A167" s="84"/>
      <c r="B167" s="86"/>
      <c r="C167" s="87"/>
      <c r="D167" s="87"/>
      <c r="E167" s="87"/>
      <c r="F167" s="87"/>
      <c r="G167" s="87"/>
      <c r="H167" s="87"/>
      <c r="I167" s="87"/>
      <c r="J167" s="87"/>
      <c r="K167" s="87"/>
      <c r="L167" s="88"/>
    </row>
    <row r="168" spans="1:16" s="9" customFormat="1" x14ac:dyDescent="0.25">
      <c r="A168" s="7"/>
      <c r="B168" s="457" t="s">
        <v>23</v>
      </c>
      <c r="C168" s="458"/>
      <c r="D168" s="458"/>
      <c r="E168" s="458"/>
      <c r="F168" s="458"/>
      <c r="G168" s="458"/>
      <c r="H168" s="458"/>
      <c r="I168" s="458"/>
      <c r="J168" s="458"/>
      <c r="K168" s="458"/>
      <c r="L168" s="459"/>
      <c r="M168" s="97"/>
    </row>
    <row r="169" spans="1:16" s="28" customFormat="1" x14ac:dyDescent="0.25">
      <c r="A169" s="84"/>
      <c r="B169" s="107"/>
      <c r="C169" s="108"/>
      <c r="D169" s="108"/>
      <c r="E169" s="108"/>
      <c r="F169" s="108"/>
      <c r="G169" s="108"/>
      <c r="H169" s="108"/>
      <c r="I169" s="108"/>
      <c r="J169" s="108"/>
      <c r="K169" s="108"/>
      <c r="L169" s="104"/>
    </row>
    <row r="170" spans="1:16" s="28" customFormat="1" x14ac:dyDescent="0.25">
      <c r="A170" s="84"/>
      <c r="B170" s="341" t="str">
        <f>IF(Intro!$G$24="English",O170,P170)</f>
        <v>Describe whether there is seasonality in the Canadian market for the goods. Describe any seasonal patterns in your firm's imports, inventory or sales of imports in Canada.</v>
      </c>
      <c r="C170" s="342"/>
      <c r="D170" s="342"/>
      <c r="E170" s="342"/>
      <c r="F170" s="342"/>
      <c r="G170" s="342"/>
      <c r="H170" s="342"/>
      <c r="I170" s="342"/>
      <c r="J170" s="342"/>
      <c r="K170" s="342"/>
      <c r="L170" s="343"/>
      <c r="O170" s="28" t="s">
        <v>146</v>
      </c>
      <c r="P170" s="28" t="s">
        <v>147</v>
      </c>
    </row>
    <row r="171" spans="1:16" s="28" customFormat="1" x14ac:dyDescent="0.25">
      <c r="A171" s="84"/>
      <c r="B171" s="341"/>
      <c r="C171" s="342"/>
      <c r="D171" s="342"/>
      <c r="E171" s="342"/>
      <c r="F171" s="342"/>
      <c r="G171" s="342"/>
      <c r="H171" s="342"/>
      <c r="I171" s="342"/>
      <c r="J171" s="342"/>
      <c r="K171" s="342"/>
      <c r="L171" s="343"/>
    </row>
    <row r="172" spans="1:16" s="28" customFormat="1" x14ac:dyDescent="0.25">
      <c r="A172" s="84"/>
      <c r="B172" s="107"/>
      <c r="C172" s="108"/>
      <c r="D172" s="108"/>
      <c r="E172" s="108"/>
      <c r="F172" s="108"/>
      <c r="G172" s="108"/>
      <c r="H172" s="108"/>
      <c r="I172" s="108"/>
      <c r="J172" s="108"/>
      <c r="K172" s="108"/>
      <c r="L172" s="104"/>
    </row>
    <row r="173" spans="1:16" s="9" customFormat="1" x14ac:dyDescent="0.25">
      <c r="A173" s="7"/>
      <c r="B173" s="462"/>
      <c r="C173" s="463"/>
      <c r="D173" s="463"/>
      <c r="E173" s="463"/>
      <c r="F173" s="463"/>
      <c r="G173" s="463"/>
      <c r="H173" s="463"/>
      <c r="I173" s="463"/>
      <c r="J173" s="463"/>
      <c r="K173" s="463"/>
      <c r="L173" s="464"/>
      <c r="M173" s="28"/>
    </row>
    <row r="174" spans="1:16" s="9" customFormat="1" x14ac:dyDescent="0.25">
      <c r="A174" s="7"/>
      <c r="B174" s="462"/>
      <c r="C174" s="463"/>
      <c r="D174" s="463"/>
      <c r="E174" s="463"/>
      <c r="F174" s="463"/>
      <c r="G174" s="463"/>
      <c r="H174" s="463"/>
      <c r="I174" s="463"/>
      <c r="J174" s="463"/>
      <c r="K174" s="463"/>
      <c r="L174" s="464"/>
      <c r="M174" s="28"/>
    </row>
    <row r="175" spans="1:16" s="9" customFormat="1" x14ac:dyDescent="0.25">
      <c r="A175" s="7"/>
      <c r="B175" s="462"/>
      <c r="C175" s="463"/>
      <c r="D175" s="463"/>
      <c r="E175" s="463"/>
      <c r="F175" s="463"/>
      <c r="G175" s="463"/>
      <c r="H175" s="463"/>
      <c r="I175" s="463"/>
      <c r="J175" s="463"/>
      <c r="K175" s="463"/>
      <c r="L175" s="464"/>
      <c r="M175" s="28"/>
    </row>
    <row r="176" spans="1:16" s="9" customFormat="1" x14ac:dyDescent="0.25">
      <c r="A176" s="7"/>
      <c r="B176" s="462"/>
      <c r="C176" s="463"/>
      <c r="D176" s="463"/>
      <c r="E176" s="463"/>
      <c r="F176" s="463"/>
      <c r="G176" s="463"/>
      <c r="H176" s="463"/>
      <c r="I176" s="463"/>
      <c r="J176" s="463"/>
      <c r="K176" s="463"/>
      <c r="L176" s="464"/>
      <c r="M176" s="28"/>
    </row>
    <row r="177" spans="1:16" s="9" customFormat="1" x14ac:dyDescent="0.25">
      <c r="A177" s="7"/>
      <c r="B177" s="462"/>
      <c r="C177" s="463"/>
      <c r="D177" s="463"/>
      <c r="E177" s="463"/>
      <c r="F177" s="463"/>
      <c r="G177" s="463"/>
      <c r="H177" s="463"/>
      <c r="I177" s="463"/>
      <c r="J177" s="463"/>
      <c r="K177" s="463"/>
      <c r="L177" s="464"/>
      <c r="M177" s="28"/>
    </row>
    <row r="178" spans="1:16" s="9" customFormat="1" x14ac:dyDescent="0.25">
      <c r="A178" s="7"/>
      <c r="B178" s="462"/>
      <c r="C178" s="463"/>
      <c r="D178" s="463"/>
      <c r="E178" s="463"/>
      <c r="F178" s="463"/>
      <c r="G178" s="463"/>
      <c r="H178" s="463"/>
      <c r="I178" s="463"/>
      <c r="J178" s="463"/>
      <c r="K178" s="463"/>
      <c r="L178" s="464"/>
      <c r="M178" s="28"/>
    </row>
    <row r="179" spans="1:16" s="9" customFormat="1" x14ac:dyDescent="0.25">
      <c r="A179" s="7"/>
      <c r="B179" s="462"/>
      <c r="C179" s="463"/>
      <c r="D179" s="463"/>
      <c r="E179" s="463"/>
      <c r="F179" s="463"/>
      <c r="G179" s="463"/>
      <c r="H179" s="463"/>
      <c r="I179" s="463"/>
      <c r="J179" s="463"/>
      <c r="K179" s="463"/>
      <c r="L179" s="464"/>
      <c r="M179" s="28"/>
    </row>
    <row r="180" spans="1:16" s="9" customFormat="1" x14ac:dyDescent="0.25">
      <c r="A180" s="7"/>
      <c r="B180" s="462"/>
      <c r="C180" s="463"/>
      <c r="D180" s="463"/>
      <c r="E180" s="463"/>
      <c r="F180" s="463"/>
      <c r="G180" s="463"/>
      <c r="H180" s="463"/>
      <c r="I180" s="463"/>
      <c r="J180" s="463"/>
      <c r="K180" s="463"/>
      <c r="L180" s="464"/>
      <c r="M180" s="28"/>
    </row>
    <row r="181" spans="1:16" s="28" customFormat="1" x14ac:dyDescent="0.25">
      <c r="A181" s="84"/>
      <c r="B181" s="86"/>
      <c r="C181" s="87"/>
      <c r="D181" s="87"/>
      <c r="E181" s="87"/>
      <c r="F181" s="87"/>
      <c r="G181" s="87"/>
      <c r="H181" s="87"/>
      <c r="I181" s="87"/>
      <c r="J181" s="87"/>
      <c r="K181" s="87"/>
      <c r="L181" s="88"/>
    </row>
    <row r="182" spans="1:16" s="9" customFormat="1" x14ac:dyDescent="0.25">
      <c r="A182" s="7"/>
      <c r="B182" s="457" t="s">
        <v>24</v>
      </c>
      <c r="C182" s="458"/>
      <c r="D182" s="458"/>
      <c r="E182" s="458"/>
      <c r="F182" s="458"/>
      <c r="G182" s="458"/>
      <c r="H182" s="458"/>
      <c r="I182" s="458"/>
      <c r="J182" s="458"/>
      <c r="K182" s="458"/>
      <c r="L182" s="459"/>
      <c r="M182" s="97"/>
    </row>
    <row r="183" spans="1:16" s="28" customFormat="1" x14ac:dyDescent="0.25">
      <c r="A183" s="84"/>
      <c r="B183" s="107"/>
      <c r="C183" s="108"/>
      <c r="D183" s="108"/>
      <c r="E183" s="108"/>
      <c r="F183" s="108"/>
      <c r="G183" s="108"/>
      <c r="H183" s="108"/>
      <c r="I183" s="108"/>
      <c r="J183" s="108"/>
      <c r="K183" s="108"/>
      <c r="L183" s="104"/>
    </row>
    <row r="184" spans="1:16" s="28" customFormat="1" x14ac:dyDescent="0.25">
      <c r="A184" s="84"/>
      <c r="B184" s="341" t="str">
        <f>IF(Intro!$G$24="English",O184,P184)</f>
        <v>What have been the principal factors affecting the demand for the goods since January 1, 2023 (e.g., user preferences, government policy, economic conditions, exchange rate)?</v>
      </c>
      <c r="C184" s="342"/>
      <c r="D184" s="342"/>
      <c r="E184" s="342"/>
      <c r="F184" s="342"/>
      <c r="G184" s="342"/>
      <c r="H184" s="342"/>
      <c r="I184" s="342"/>
      <c r="J184" s="342"/>
      <c r="K184" s="342"/>
      <c r="L184" s="343"/>
      <c r="O184" s="28" t="str">
        <f>"What have been the principal factors affecting the demand for the goods since January 1, "&amp;Variables!B6&amp;" (e.g., user preferences, government policy, economic conditions, exchange rate)?"</f>
        <v>What have been the principal factors affecting the demand for the goods since January 1, 2023 (e.g., user preferences, government policy, economic conditions, exchange rate)?</v>
      </c>
      <c r="P184" s="28" t="str">
        <f>"Quels ont été les principaux facteurs affectant la demande des marchandises depuis le 1er janvier "&amp;Variables!B6&amp;" (par exemple, les préférences des utilisateurs, la politique gouvernementale, les conditions économiques, le taux de change)?"</f>
        <v>Quels ont été les principaux facteurs affectant la demande des marchandises depuis le 1er janvier 2023 (par exemple, les préférences des utilisateurs, la politique gouvernementale, les conditions économiques, le taux de change)?</v>
      </c>
    </row>
    <row r="185" spans="1:16" s="28" customFormat="1" x14ac:dyDescent="0.25">
      <c r="A185" s="84"/>
      <c r="B185" s="341"/>
      <c r="C185" s="342"/>
      <c r="D185" s="342"/>
      <c r="E185" s="342"/>
      <c r="F185" s="342"/>
      <c r="G185" s="342"/>
      <c r="H185" s="342"/>
      <c r="I185" s="342"/>
      <c r="J185" s="342"/>
      <c r="K185" s="342"/>
      <c r="L185" s="343"/>
    </row>
    <row r="186" spans="1:16" s="28" customFormat="1" x14ac:dyDescent="0.25">
      <c r="A186" s="84"/>
      <c r="B186" s="107"/>
      <c r="C186" s="108"/>
      <c r="D186" s="108"/>
      <c r="E186" s="108"/>
      <c r="F186" s="108"/>
      <c r="G186" s="108"/>
      <c r="H186" s="108"/>
      <c r="I186" s="108"/>
      <c r="J186" s="108"/>
      <c r="K186" s="108"/>
      <c r="L186" s="104"/>
    </row>
    <row r="187" spans="1:16" s="9" customFormat="1" x14ac:dyDescent="0.25">
      <c r="A187" s="7"/>
      <c r="B187" s="462"/>
      <c r="C187" s="463"/>
      <c r="D187" s="463"/>
      <c r="E187" s="463"/>
      <c r="F187" s="463"/>
      <c r="G187" s="463"/>
      <c r="H187" s="463"/>
      <c r="I187" s="463"/>
      <c r="J187" s="463"/>
      <c r="K187" s="463"/>
      <c r="L187" s="464"/>
      <c r="M187" s="28"/>
    </row>
    <row r="188" spans="1:16" s="9" customFormat="1" x14ac:dyDescent="0.25">
      <c r="A188" s="7"/>
      <c r="B188" s="462"/>
      <c r="C188" s="463"/>
      <c r="D188" s="463"/>
      <c r="E188" s="463"/>
      <c r="F188" s="463"/>
      <c r="G188" s="463"/>
      <c r="H188" s="463"/>
      <c r="I188" s="463"/>
      <c r="J188" s="463"/>
      <c r="K188" s="463"/>
      <c r="L188" s="464"/>
      <c r="M188" s="28"/>
    </row>
    <row r="189" spans="1:16" s="9" customFormat="1" x14ac:dyDescent="0.25">
      <c r="A189" s="7"/>
      <c r="B189" s="462"/>
      <c r="C189" s="463"/>
      <c r="D189" s="463"/>
      <c r="E189" s="463"/>
      <c r="F189" s="463"/>
      <c r="G189" s="463"/>
      <c r="H189" s="463"/>
      <c r="I189" s="463"/>
      <c r="J189" s="463"/>
      <c r="K189" s="463"/>
      <c r="L189" s="464"/>
      <c r="M189" s="28"/>
    </row>
    <row r="190" spans="1:16" s="9" customFormat="1" x14ac:dyDescent="0.25">
      <c r="A190" s="7"/>
      <c r="B190" s="462"/>
      <c r="C190" s="463"/>
      <c r="D190" s="463"/>
      <c r="E190" s="463"/>
      <c r="F190" s="463"/>
      <c r="G190" s="463"/>
      <c r="H190" s="463"/>
      <c r="I190" s="463"/>
      <c r="J190" s="463"/>
      <c r="K190" s="463"/>
      <c r="L190" s="464"/>
      <c r="M190" s="28"/>
    </row>
    <row r="191" spans="1:16" s="9" customFormat="1" x14ac:dyDescent="0.25">
      <c r="A191" s="7"/>
      <c r="B191" s="462"/>
      <c r="C191" s="463"/>
      <c r="D191" s="463"/>
      <c r="E191" s="463"/>
      <c r="F191" s="463"/>
      <c r="G191" s="463"/>
      <c r="H191" s="463"/>
      <c r="I191" s="463"/>
      <c r="J191" s="463"/>
      <c r="K191" s="463"/>
      <c r="L191" s="464"/>
      <c r="M191" s="28"/>
    </row>
    <row r="192" spans="1:16" s="9" customFormat="1" x14ac:dyDescent="0.25">
      <c r="A192" s="7"/>
      <c r="B192" s="462"/>
      <c r="C192" s="463"/>
      <c r="D192" s="463"/>
      <c r="E192" s="463"/>
      <c r="F192" s="463"/>
      <c r="G192" s="463"/>
      <c r="H192" s="463"/>
      <c r="I192" s="463"/>
      <c r="J192" s="463"/>
      <c r="K192" s="463"/>
      <c r="L192" s="464"/>
      <c r="M192" s="28"/>
    </row>
    <row r="193" spans="1:16" s="9" customFormat="1" x14ac:dyDescent="0.25">
      <c r="A193" s="7"/>
      <c r="B193" s="462"/>
      <c r="C193" s="463"/>
      <c r="D193" s="463"/>
      <c r="E193" s="463"/>
      <c r="F193" s="463"/>
      <c r="G193" s="463"/>
      <c r="H193" s="463"/>
      <c r="I193" s="463"/>
      <c r="J193" s="463"/>
      <c r="K193" s="463"/>
      <c r="L193" s="464"/>
      <c r="M193" s="28"/>
    </row>
    <row r="194" spans="1:16" s="9" customFormat="1" x14ac:dyDescent="0.25">
      <c r="A194" s="7"/>
      <c r="B194" s="462"/>
      <c r="C194" s="463"/>
      <c r="D194" s="463"/>
      <c r="E194" s="463"/>
      <c r="F194" s="463"/>
      <c r="G194" s="463"/>
      <c r="H194" s="463"/>
      <c r="I194" s="463"/>
      <c r="J194" s="463"/>
      <c r="K194" s="463"/>
      <c r="L194" s="464"/>
      <c r="M194" s="28"/>
    </row>
    <row r="195" spans="1:16" s="28" customFormat="1" x14ac:dyDescent="0.25">
      <c r="A195" s="84"/>
      <c r="B195" s="86"/>
      <c r="C195" s="87"/>
      <c r="D195" s="87"/>
      <c r="E195" s="87"/>
      <c r="F195" s="87"/>
      <c r="G195" s="87"/>
      <c r="H195" s="87"/>
      <c r="I195" s="87"/>
      <c r="J195" s="87"/>
      <c r="K195" s="87"/>
      <c r="L195" s="88"/>
    </row>
    <row r="196" spans="1:16" s="9" customFormat="1" x14ac:dyDescent="0.25">
      <c r="A196" s="7"/>
      <c r="B196" s="457" t="s">
        <v>26</v>
      </c>
      <c r="C196" s="458"/>
      <c r="D196" s="458"/>
      <c r="E196" s="458"/>
      <c r="F196" s="458"/>
      <c r="G196" s="458"/>
      <c r="H196" s="458"/>
      <c r="I196" s="458"/>
      <c r="J196" s="458"/>
      <c r="K196" s="458"/>
      <c r="L196" s="459"/>
      <c r="M196" s="97"/>
    </row>
    <row r="197" spans="1:16" s="28" customFormat="1" x14ac:dyDescent="0.25">
      <c r="A197" s="84"/>
      <c r="B197" s="107"/>
      <c r="C197" s="108"/>
      <c r="D197" s="108"/>
      <c r="E197" s="108"/>
      <c r="F197" s="108"/>
      <c r="G197" s="108"/>
      <c r="H197" s="108"/>
      <c r="I197" s="108"/>
      <c r="J197" s="108"/>
      <c r="K197" s="108"/>
      <c r="L197" s="104"/>
    </row>
    <row r="198" spans="1:16" s="28" customFormat="1" x14ac:dyDescent="0.25">
      <c r="A198" s="84"/>
      <c r="B198" s="465" t="str">
        <f>IF(Intro!$G$24="English",O198,P198)</f>
        <v>Describe any changes in technology that have impacted the Canadian market for the goods since January 1, 2023.</v>
      </c>
      <c r="C198" s="466"/>
      <c r="D198" s="466"/>
      <c r="E198" s="466"/>
      <c r="F198" s="466"/>
      <c r="G198" s="466"/>
      <c r="H198" s="466"/>
      <c r="I198" s="466"/>
      <c r="J198" s="466"/>
      <c r="K198" s="466"/>
      <c r="L198" s="467"/>
      <c r="O198" s="28" t="str">
        <f>"Describe any changes in technology that have impacted the Canadian market for the goods since January 1, "&amp;Variables!B6&amp;"."</f>
        <v>Describe any changes in technology that have impacted the Canadian market for the goods since January 1, 2023.</v>
      </c>
      <c r="P198" s="28" t="str">
        <f>"Décrivez tout changement technologique qui a eu une incidence sur le marché canadien des marchandises depuis le 1er janvier "&amp;Variables!B6&amp;"."</f>
        <v>Décrivez tout changement technologique qui a eu une incidence sur le marché canadien des marchandises depuis le 1er janvier 2023.</v>
      </c>
    </row>
    <row r="199" spans="1:16" s="28" customFormat="1" x14ac:dyDescent="0.25">
      <c r="A199" s="84"/>
      <c r="B199" s="107"/>
      <c r="C199" s="108"/>
      <c r="D199" s="108"/>
      <c r="E199" s="108"/>
      <c r="F199" s="108"/>
      <c r="G199" s="108"/>
      <c r="H199" s="108"/>
      <c r="I199" s="108"/>
      <c r="J199" s="108"/>
      <c r="K199" s="108"/>
      <c r="L199" s="104"/>
    </row>
    <row r="200" spans="1:16" s="9" customFormat="1" x14ac:dyDescent="0.25">
      <c r="A200" s="7"/>
      <c r="B200" s="462"/>
      <c r="C200" s="463"/>
      <c r="D200" s="463"/>
      <c r="E200" s="463"/>
      <c r="F200" s="463"/>
      <c r="G200" s="463"/>
      <c r="H200" s="463"/>
      <c r="I200" s="463"/>
      <c r="J200" s="463"/>
      <c r="K200" s="463"/>
      <c r="L200" s="464"/>
      <c r="M200" s="28"/>
    </row>
    <row r="201" spans="1:16" s="9" customFormat="1" x14ac:dyDescent="0.25">
      <c r="A201" s="7"/>
      <c r="B201" s="462"/>
      <c r="C201" s="463"/>
      <c r="D201" s="463"/>
      <c r="E201" s="463"/>
      <c r="F201" s="463"/>
      <c r="G201" s="463"/>
      <c r="H201" s="463"/>
      <c r="I201" s="463"/>
      <c r="J201" s="463"/>
      <c r="K201" s="463"/>
      <c r="L201" s="464"/>
      <c r="M201" s="28"/>
    </row>
    <row r="202" spans="1:16" s="9" customFormat="1" x14ac:dyDescent="0.25">
      <c r="A202" s="7"/>
      <c r="B202" s="462"/>
      <c r="C202" s="463"/>
      <c r="D202" s="463"/>
      <c r="E202" s="463"/>
      <c r="F202" s="463"/>
      <c r="G202" s="463"/>
      <c r="H202" s="463"/>
      <c r="I202" s="463"/>
      <c r="J202" s="463"/>
      <c r="K202" s="463"/>
      <c r="L202" s="464"/>
      <c r="M202" s="28"/>
    </row>
    <row r="203" spans="1:16" s="9" customFormat="1" x14ac:dyDescent="0.25">
      <c r="A203" s="7"/>
      <c r="B203" s="462"/>
      <c r="C203" s="463"/>
      <c r="D203" s="463"/>
      <c r="E203" s="463"/>
      <c r="F203" s="463"/>
      <c r="G203" s="463"/>
      <c r="H203" s="463"/>
      <c r="I203" s="463"/>
      <c r="J203" s="463"/>
      <c r="K203" s="463"/>
      <c r="L203" s="464"/>
      <c r="M203" s="28"/>
    </row>
    <row r="204" spans="1:16" s="9" customFormat="1" x14ac:dyDescent="0.25">
      <c r="A204" s="7"/>
      <c r="B204" s="462"/>
      <c r="C204" s="463"/>
      <c r="D204" s="463"/>
      <c r="E204" s="463"/>
      <c r="F204" s="463"/>
      <c r="G204" s="463"/>
      <c r="H204" s="463"/>
      <c r="I204" s="463"/>
      <c r="J204" s="463"/>
      <c r="K204" s="463"/>
      <c r="L204" s="464"/>
      <c r="M204" s="28"/>
    </row>
    <row r="205" spans="1:16" s="9" customFormat="1" x14ac:dyDescent="0.25">
      <c r="A205" s="7"/>
      <c r="B205" s="462"/>
      <c r="C205" s="463"/>
      <c r="D205" s="463"/>
      <c r="E205" s="463"/>
      <c r="F205" s="463"/>
      <c r="G205" s="463"/>
      <c r="H205" s="463"/>
      <c r="I205" s="463"/>
      <c r="J205" s="463"/>
      <c r="K205" s="463"/>
      <c r="L205" s="464"/>
      <c r="M205" s="28"/>
    </row>
    <row r="206" spans="1:16" s="9" customFormat="1" x14ac:dyDescent="0.25">
      <c r="A206" s="7"/>
      <c r="B206" s="462"/>
      <c r="C206" s="463"/>
      <c r="D206" s="463"/>
      <c r="E206" s="463"/>
      <c r="F206" s="463"/>
      <c r="G206" s="463"/>
      <c r="H206" s="463"/>
      <c r="I206" s="463"/>
      <c r="J206" s="463"/>
      <c r="K206" s="463"/>
      <c r="L206" s="464"/>
      <c r="M206" s="28"/>
    </row>
    <row r="207" spans="1:16" s="9" customFormat="1" x14ac:dyDescent="0.25">
      <c r="A207" s="7"/>
      <c r="B207" s="462"/>
      <c r="C207" s="463"/>
      <c r="D207" s="463"/>
      <c r="E207" s="463"/>
      <c r="F207" s="463"/>
      <c r="G207" s="463"/>
      <c r="H207" s="463"/>
      <c r="I207" s="463"/>
      <c r="J207" s="463"/>
      <c r="K207" s="463"/>
      <c r="L207" s="464"/>
      <c r="M207" s="28"/>
    </row>
    <row r="208" spans="1:16" s="28" customFormat="1" x14ac:dyDescent="0.25">
      <c r="A208" s="84"/>
      <c r="B208" s="86"/>
      <c r="C208" s="87"/>
      <c r="D208" s="87"/>
      <c r="E208" s="87"/>
      <c r="F208" s="87"/>
      <c r="G208" s="87"/>
      <c r="H208" s="87"/>
      <c r="I208" s="87"/>
      <c r="J208" s="87"/>
      <c r="K208" s="87"/>
      <c r="L208" s="88"/>
    </row>
    <row r="209" spans="1:16" s="9" customFormat="1" x14ac:dyDescent="0.25">
      <c r="A209" s="7"/>
      <c r="B209" s="457" t="s">
        <v>34</v>
      </c>
      <c r="C209" s="458"/>
      <c r="D209" s="458"/>
      <c r="E209" s="458"/>
      <c r="F209" s="458"/>
      <c r="G209" s="458"/>
      <c r="H209" s="458"/>
      <c r="I209" s="458"/>
      <c r="J209" s="458"/>
      <c r="K209" s="458"/>
      <c r="L209" s="459"/>
      <c r="M209" s="97"/>
    </row>
    <row r="210" spans="1:16" s="28" customFormat="1" x14ac:dyDescent="0.25">
      <c r="A210" s="84"/>
      <c r="B210" s="107"/>
      <c r="C210" s="108"/>
      <c r="D210" s="108"/>
      <c r="E210" s="108"/>
      <c r="F210" s="108"/>
      <c r="G210" s="108"/>
      <c r="H210" s="108"/>
      <c r="I210" s="108"/>
      <c r="J210" s="108"/>
      <c r="K210" s="108"/>
      <c r="L210" s="104"/>
    </row>
    <row r="211" spans="1:16" s="28" customFormat="1" x14ac:dyDescent="0.25">
      <c r="A211" s="84"/>
      <c r="B211" s="341" t="str">
        <f>IF(Intro!$G$24="English",O211,P211)</f>
        <v>Explain circumstances where Canadian purchasers are willing to pay a price premium for the goods produced in Canada and what the amount of that premium would be.</v>
      </c>
      <c r="C211" s="342"/>
      <c r="D211" s="342"/>
      <c r="E211" s="342"/>
      <c r="F211" s="342"/>
      <c r="G211" s="342"/>
      <c r="H211" s="342"/>
      <c r="I211" s="342"/>
      <c r="J211" s="342"/>
      <c r="K211" s="342"/>
      <c r="L211" s="343"/>
      <c r="O211" s="28" t="s">
        <v>125</v>
      </c>
      <c r="P211" s="28" t="s">
        <v>160</v>
      </c>
    </row>
    <row r="212" spans="1:16" s="28" customFormat="1" x14ac:dyDescent="0.25">
      <c r="A212" s="84"/>
      <c r="B212" s="107"/>
      <c r="C212" s="108"/>
      <c r="D212" s="108"/>
      <c r="E212" s="108"/>
      <c r="F212" s="108"/>
      <c r="G212" s="108"/>
      <c r="H212" s="108"/>
      <c r="I212" s="108"/>
      <c r="J212" s="108"/>
      <c r="K212" s="108"/>
      <c r="L212" s="104"/>
    </row>
    <row r="213" spans="1:16" x14ac:dyDescent="0.25">
      <c r="B213" s="478" t="str">
        <f>IF(Intro!$G$24="English",O213,P213)</f>
        <v>Price Premium</v>
      </c>
      <c r="C213" s="390"/>
      <c r="D213" s="55" t="s">
        <v>97</v>
      </c>
      <c r="E213" s="129"/>
      <c r="F213" s="108"/>
      <c r="G213" s="108"/>
      <c r="H213" s="108"/>
      <c r="I213" s="108"/>
      <c r="J213" s="108"/>
      <c r="K213" s="108"/>
      <c r="L213" s="104"/>
      <c r="M213" s="54"/>
      <c r="O213" s="54" t="s">
        <v>98</v>
      </c>
      <c r="P213" s="54" t="s">
        <v>99</v>
      </c>
    </row>
    <row r="214" spans="1:16" s="28" customFormat="1" x14ac:dyDescent="0.25">
      <c r="A214" s="84"/>
      <c r="B214" s="107"/>
      <c r="C214" s="108"/>
      <c r="D214" s="108"/>
      <c r="E214" s="108"/>
      <c r="F214" s="108"/>
      <c r="G214" s="108"/>
      <c r="H214" s="108"/>
      <c r="I214" s="108"/>
      <c r="J214" s="108"/>
      <c r="K214" s="108"/>
      <c r="L214" s="104"/>
    </row>
    <row r="215" spans="1:16" s="9" customFormat="1" x14ac:dyDescent="0.25">
      <c r="A215" s="7"/>
      <c r="B215" s="462"/>
      <c r="C215" s="463"/>
      <c r="D215" s="463"/>
      <c r="E215" s="463"/>
      <c r="F215" s="463"/>
      <c r="G215" s="463"/>
      <c r="H215" s="463"/>
      <c r="I215" s="463"/>
      <c r="J215" s="463"/>
      <c r="K215" s="463"/>
      <c r="L215" s="464"/>
      <c r="M215" s="28"/>
    </row>
    <row r="216" spans="1:16" s="9" customFormat="1" x14ac:dyDescent="0.25">
      <c r="A216" s="7"/>
      <c r="B216" s="462"/>
      <c r="C216" s="463"/>
      <c r="D216" s="463"/>
      <c r="E216" s="463"/>
      <c r="F216" s="463"/>
      <c r="G216" s="463"/>
      <c r="H216" s="463"/>
      <c r="I216" s="463"/>
      <c r="J216" s="463"/>
      <c r="K216" s="463"/>
      <c r="L216" s="464"/>
      <c r="M216" s="28"/>
    </row>
    <row r="217" spans="1:16" s="9" customFormat="1" x14ac:dyDescent="0.25">
      <c r="A217" s="7"/>
      <c r="B217" s="462"/>
      <c r="C217" s="463"/>
      <c r="D217" s="463"/>
      <c r="E217" s="463"/>
      <c r="F217" s="463"/>
      <c r="G217" s="463"/>
      <c r="H217" s="463"/>
      <c r="I217" s="463"/>
      <c r="J217" s="463"/>
      <c r="K217" s="463"/>
      <c r="L217" s="464"/>
      <c r="M217" s="28"/>
    </row>
    <row r="218" spans="1:16" s="9" customFormat="1" x14ac:dyDescent="0.25">
      <c r="A218" s="7"/>
      <c r="B218" s="462"/>
      <c r="C218" s="463"/>
      <c r="D218" s="463"/>
      <c r="E218" s="463"/>
      <c r="F218" s="463"/>
      <c r="G218" s="463"/>
      <c r="H218" s="463"/>
      <c r="I218" s="463"/>
      <c r="J218" s="463"/>
      <c r="K218" s="463"/>
      <c r="L218" s="464"/>
      <c r="M218" s="28"/>
    </row>
    <row r="219" spans="1:16" s="9" customFormat="1" x14ac:dyDescent="0.25">
      <c r="A219" s="7"/>
      <c r="B219" s="462"/>
      <c r="C219" s="463"/>
      <c r="D219" s="463"/>
      <c r="E219" s="463"/>
      <c r="F219" s="463"/>
      <c r="G219" s="463"/>
      <c r="H219" s="463"/>
      <c r="I219" s="463"/>
      <c r="J219" s="463"/>
      <c r="K219" s="463"/>
      <c r="L219" s="464"/>
      <c r="M219" s="28"/>
    </row>
    <row r="220" spans="1:16" s="9" customFormat="1" x14ac:dyDescent="0.25">
      <c r="A220" s="7"/>
      <c r="B220" s="462"/>
      <c r="C220" s="463"/>
      <c r="D220" s="463"/>
      <c r="E220" s="463"/>
      <c r="F220" s="463"/>
      <c r="G220" s="463"/>
      <c r="H220" s="463"/>
      <c r="I220" s="463"/>
      <c r="J220" s="463"/>
      <c r="K220" s="463"/>
      <c r="L220" s="464"/>
      <c r="M220" s="28"/>
    </row>
    <row r="221" spans="1:16" s="9" customFormat="1" x14ac:dyDescent="0.25">
      <c r="A221" s="7"/>
      <c r="B221" s="462"/>
      <c r="C221" s="463"/>
      <c r="D221" s="463"/>
      <c r="E221" s="463"/>
      <c r="F221" s="463"/>
      <c r="G221" s="463"/>
      <c r="H221" s="463"/>
      <c r="I221" s="463"/>
      <c r="J221" s="463"/>
      <c r="K221" s="463"/>
      <c r="L221" s="464"/>
      <c r="M221" s="28"/>
    </row>
    <row r="222" spans="1:16" s="9" customFormat="1" x14ac:dyDescent="0.25">
      <c r="A222" s="7"/>
      <c r="B222" s="462"/>
      <c r="C222" s="463"/>
      <c r="D222" s="463"/>
      <c r="E222" s="463"/>
      <c r="F222" s="463"/>
      <c r="G222" s="463"/>
      <c r="H222" s="463"/>
      <c r="I222" s="463"/>
      <c r="J222" s="463"/>
      <c r="K222" s="463"/>
      <c r="L222" s="464"/>
      <c r="M222" s="28"/>
    </row>
    <row r="223" spans="1:16" s="28" customFormat="1" x14ac:dyDescent="0.25">
      <c r="A223" s="84"/>
      <c r="B223" s="86"/>
      <c r="C223" s="87"/>
      <c r="D223" s="87"/>
      <c r="E223" s="87"/>
      <c r="F223" s="87"/>
      <c r="G223" s="87"/>
      <c r="H223" s="87"/>
      <c r="I223" s="87"/>
      <c r="J223" s="87"/>
      <c r="K223" s="87"/>
      <c r="L223" s="88"/>
    </row>
    <row r="224" spans="1:16" s="9" customFormat="1" x14ac:dyDescent="0.25">
      <c r="A224" s="7"/>
      <c r="B224" s="457" t="s">
        <v>36</v>
      </c>
      <c r="C224" s="458"/>
      <c r="D224" s="458"/>
      <c r="E224" s="458"/>
      <c r="F224" s="458"/>
      <c r="G224" s="458"/>
      <c r="H224" s="458"/>
      <c r="I224" s="458"/>
      <c r="J224" s="458"/>
      <c r="K224" s="458"/>
      <c r="L224" s="459"/>
      <c r="M224" s="97"/>
    </row>
    <row r="225" spans="1:16" s="28" customFormat="1" x14ac:dyDescent="0.25">
      <c r="A225" s="84"/>
      <c r="B225" s="107"/>
      <c r="C225" s="108"/>
      <c r="D225" s="108"/>
      <c r="E225" s="108"/>
      <c r="F225" s="108"/>
      <c r="G225" s="108"/>
      <c r="H225" s="108"/>
      <c r="I225" s="108"/>
      <c r="J225" s="108"/>
      <c r="K225" s="108"/>
      <c r="L225" s="104"/>
    </row>
    <row r="226" spans="1:16" s="28" customFormat="1" ht="47.25" customHeight="1" x14ac:dyDescent="0.25">
      <c r="A226" s="84"/>
      <c r="B226" s="465" t="str">
        <f>IF(Intro!$G$24="English",O226,P226)</f>
        <v>Are the goods produced in Canada interchangeable with the goods imported from Algeria, Egypt, Indonesia, Italy, Malaysia, Singapore, Vietnam, Oman and Russia? Explain.</v>
      </c>
      <c r="C226" s="466"/>
      <c r="D226" s="466"/>
      <c r="E226" s="466"/>
      <c r="F226" s="466"/>
      <c r="G226" s="466"/>
      <c r="H226" s="466"/>
      <c r="I226" s="466"/>
      <c r="J226" s="466"/>
      <c r="K226" s="466"/>
      <c r="L226" s="467"/>
      <c r="O226" s="28" t="str">
        <f>"Are the goods produced in Canada interchangeable with the goods imported from "&amp;Variables!B5&amp;"? Explain."</f>
        <v>Are the goods produced in Canada interchangeable with the goods imported from Algeria, Egypt, Indonesia, Italy, Malaysia, Singapore, Vietnam, Oman and Russia? Explain.</v>
      </c>
      <c r="P226" s="28" t="str">
        <f>"Les marchandises produites au Canada sont-elles interchangeables avec les marchandises importées "&amp;Variables!C5&amp;"? Expliquez."</f>
        <v>Les marchandises produites au Canada sont-elles interchangeables avec les marchandises importées de l’Algérie, de l’Égypte, de l’Indonésie, de l’Italie, de la Malaisie, de Singapour, du Vietnam, d’Oman et de la Russie? Expliquez.</v>
      </c>
    </row>
    <row r="227" spans="1:16" s="28" customFormat="1" x14ac:dyDescent="0.25">
      <c r="A227" s="84"/>
      <c r="B227" s="107"/>
      <c r="C227" s="108"/>
      <c r="D227" s="108"/>
      <c r="E227" s="108"/>
      <c r="F227" s="108"/>
      <c r="G227" s="108"/>
      <c r="H227" s="108"/>
      <c r="I227" s="108"/>
      <c r="J227" s="108"/>
      <c r="K227" s="108"/>
      <c r="L227" s="104"/>
    </row>
    <row r="228" spans="1:16" s="9" customFormat="1" x14ac:dyDescent="0.25">
      <c r="A228" s="7"/>
      <c r="B228" s="462"/>
      <c r="C228" s="463"/>
      <c r="D228" s="463"/>
      <c r="E228" s="463"/>
      <c r="F228" s="463"/>
      <c r="G228" s="463"/>
      <c r="H228" s="463"/>
      <c r="I228" s="463"/>
      <c r="J228" s="463"/>
      <c r="K228" s="463"/>
      <c r="L228" s="464"/>
      <c r="M228" s="28"/>
    </row>
    <row r="229" spans="1:16" s="9" customFormat="1" x14ac:dyDescent="0.25">
      <c r="A229" s="7"/>
      <c r="B229" s="462"/>
      <c r="C229" s="463"/>
      <c r="D229" s="463"/>
      <c r="E229" s="463"/>
      <c r="F229" s="463"/>
      <c r="G229" s="463"/>
      <c r="H229" s="463"/>
      <c r="I229" s="463"/>
      <c r="J229" s="463"/>
      <c r="K229" s="463"/>
      <c r="L229" s="464"/>
      <c r="M229" s="28"/>
    </row>
    <row r="230" spans="1:16" s="9" customFormat="1" x14ac:dyDescent="0.25">
      <c r="A230" s="7"/>
      <c r="B230" s="462"/>
      <c r="C230" s="463"/>
      <c r="D230" s="463"/>
      <c r="E230" s="463"/>
      <c r="F230" s="463"/>
      <c r="G230" s="463"/>
      <c r="H230" s="463"/>
      <c r="I230" s="463"/>
      <c r="J230" s="463"/>
      <c r="K230" s="463"/>
      <c r="L230" s="464"/>
      <c r="M230" s="28"/>
    </row>
    <row r="231" spans="1:16" s="9" customFormat="1" x14ac:dyDescent="0.25">
      <c r="A231" s="7"/>
      <c r="B231" s="462"/>
      <c r="C231" s="463"/>
      <c r="D231" s="463"/>
      <c r="E231" s="463"/>
      <c r="F231" s="463"/>
      <c r="G231" s="463"/>
      <c r="H231" s="463"/>
      <c r="I231" s="463"/>
      <c r="J231" s="463"/>
      <c r="K231" s="463"/>
      <c r="L231" s="464"/>
      <c r="M231" s="28"/>
    </row>
    <row r="232" spans="1:16" s="9" customFormat="1" x14ac:dyDescent="0.25">
      <c r="A232" s="7"/>
      <c r="B232" s="462"/>
      <c r="C232" s="463"/>
      <c r="D232" s="463"/>
      <c r="E232" s="463"/>
      <c r="F232" s="463"/>
      <c r="G232" s="463"/>
      <c r="H232" s="463"/>
      <c r="I232" s="463"/>
      <c r="J232" s="463"/>
      <c r="K232" s="463"/>
      <c r="L232" s="464"/>
      <c r="M232" s="28"/>
    </row>
    <row r="233" spans="1:16" s="9" customFormat="1" x14ac:dyDescent="0.25">
      <c r="A233" s="7"/>
      <c r="B233" s="462"/>
      <c r="C233" s="463"/>
      <c r="D233" s="463"/>
      <c r="E233" s="463"/>
      <c r="F233" s="463"/>
      <c r="G233" s="463"/>
      <c r="H233" s="463"/>
      <c r="I233" s="463"/>
      <c r="J233" s="463"/>
      <c r="K233" s="463"/>
      <c r="L233" s="464"/>
      <c r="M233" s="28"/>
    </row>
    <row r="234" spans="1:16" s="9" customFormat="1" x14ac:dyDescent="0.25">
      <c r="A234" s="7"/>
      <c r="B234" s="462"/>
      <c r="C234" s="463"/>
      <c r="D234" s="463"/>
      <c r="E234" s="463"/>
      <c r="F234" s="463"/>
      <c r="G234" s="463"/>
      <c r="H234" s="463"/>
      <c r="I234" s="463"/>
      <c r="J234" s="463"/>
      <c r="K234" s="463"/>
      <c r="L234" s="464"/>
      <c r="M234" s="28"/>
    </row>
    <row r="235" spans="1:16" s="9" customFormat="1" x14ac:dyDescent="0.25">
      <c r="A235" s="7"/>
      <c r="B235" s="462"/>
      <c r="C235" s="463"/>
      <c r="D235" s="463"/>
      <c r="E235" s="463"/>
      <c r="F235" s="463"/>
      <c r="G235" s="463"/>
      <c r="H235" s="463"/>
      <c r="I235" s="463"/>
      <c r="J235" s="463"/>
      <c r="K235" s="463"/>
      <c r="L235" s="464"/>
      <c r="M235" s="28"/>
    </row>
    <row r="236" spans="1:16" s="28" customFormat="1" x14ac:dyDescent="0.25">
      <c r="A236" s="84"/>
      <c r="B236" s="86"/>
      <c r="C236" s="87"/>
      <c r="D236" s="87"/>
      <c r="E236" s="87"/>
      <c r="F236" s="87"/>
      <c r="G236" s="87"/>
      <c r="H236" s="87"/>
      <c r="I236" s="87"/>
      <c r="J236" s="87"/>
      <c r="K236" s="87"/>
      <c r="L236" s="88"/>
    </row>
    <row r="237" spans="1:16" s="9" customFormat="1" x14ac:dyDescent="0.25">
      <c r="A237" s="7"/>
      <c r="B237" s="457" t="s">
        <v>37</v>
      </c>
      <c r="C237" s="458"/>
      <c r="D237" s="458"/>
      <c r="E237" s="458"/>
      <c r="F237" s="458"/>
      <c r="G237" s="458"/>
      <c r="H237" s="458"/>
      <c r="I237" s="458"/>
      <c r="J237" s="458"/>
      <c r="K237" s="458"/>
      <c r="L237" s="459"/>
      <c r="M237" s="97"/>
    </row>
    <row r="238" spans="1:16" s="28" customFormat="1" x14ac:dyDescent="0.25">
      <c r="A238" s="84"/>
      <c r="B238" s="107"/>
      <c r="C238" s="108"/>
      <c r="D238" s="108"/>
      <c r="E238" s="108"/>
      <c r="F238" s="108"/>
      <c r="G238" s="108"/>
      <c r="H238" s="108"/>
      <c r="I238" s="108"/>
      <c r="J238" s="108"/>
      <c r="K238" s="108"/>
      <c r="L238" s="104"/>
    </row>
    <row r="239" spans="1:16" s="28" customFormat="1" ht="44.25" customHeight="1" x14ac:dyDescent="0.25">
      <c r="A239" s="84"/>
      <c r="B239" s="465" t="str">
        <f>IF(Intro!$G$24="English",O239,P239)</f>
        <v>Are the goods produced in Canada comparable in price with the goods imported from Algeria, Egypt, Indonesia, Italy, Malaysia, Singapore, Vietnam, Oman and Russia? Explain.</v>
      </c>
      <c r="C239" s="466"/>
      <c r="D239" s="466"/>
      <c r="E239" s="466"/>
      <c r="F239" s="466"/>
      <c r="G239" s="466"/>
      <c r="H239" s="466"/>
      <c r="I239" s="466"/>
      <c r="J239" s="466"/>
      <c r="K239" s="466"/>
      <c r="L239" s="467"/>
      <c r="O239" s="28" t="str">
        <f>"Are the goods produced in Canada comparable in price with the goods imported from "&amp;Variables!B5&amp;"? Explain."</f>
        <v>Are the goods produced in Canada comparable in price with the goods imported from Algeria, Egypt, Indonesia, Italy, Malaysia, Singapore, Vietnam, Oman and Russia? Explain.</v>
      </c>
      <c r="P239" s="28" t="str">
        <f>"Les marchandises produites au Canada sont-elles comparables en prix aux marchandises importées "&amp;Variables!C5&amp;"? Expliquez."</f>
        <v>Les marchandises produites au Canada sont-elles comparables en prix aux marchandises importées de l’Algérie, de l’Égypte, de l’Indonésie, de l’Italie, de la Malaisie, de Singapour, du Vietnam, d’Oman et de la Russie? Expliquez.</v>
      </c>
    </row>
    <row r="240" spans="1:16" s="28" customFormat="1" x14ac:dyDescent="0.25">
      <c r="A240" s="84"/>
      <c r="B240" s="107"/>
      <c r="C240" s="108"/>
      <c r="D240" s="108"/>
      <c r="E240" s="108"/>
      <c r="F240" s="108"/>
      <c r="G240" s="108"/>
      <c r="H240" s="108"/>
      <c r="I240" s="108"/>
      <c r="J240" s="108"/>
      <c r="K240" s="108"/>
      <c r="L240" s="104"/>
    </row>
    <row r="241" spans="1:16" s="9" customFormat="1" x14ac:dyDescent="0.25">
      <c r="A241" s="7"/>
      <c r="B241" s="462"/>
      <c r="C241" s="463"/>
      <c r="D241" s="463"/>
      <c r="E241" s="463"/>
      <c r="F241" s="463"/>
      <c r="G241" s="463"/>
      <c r="H241" s="463"/>
      <c r="I241" s="463"/>
      <c r="J241" s="463"/>
      <c r="K241" s="463"/>
      <c r="L241" s="464"/>
      <c r="M241" s="28"/>
    </row>
    <row r="242" spans="1:16" s="9" customFormat="1" x14ac:dyDescent="0.25">
      <c r="A242" s="7"/>
      <c r="B242" s="462"/>
      <c r="C242" s="463"/>
      <c r="D242" s="463"/>
      <c r="E242" s="463"/>
      <c r="F242" s="463"/>
      <c r="G242" s="463"/>
      <c r="H242" s="463"/>
      <c r="I242" s="463"/>
      <c r="J242" s="463"/>
      <c r="K242" s="463"/>
      <c r="L242" s="464"/>
      <c r="M242" s="28"/>
    </row>
    <row r="243" spans="1:16" s="9" customFormat="1" x14ac:dyDescent="0.25">
      <c r="A243" s="7"/>
      <c r="B243" s="462"/>
      <c r="C243" s="463"/>
      <c r="D243" s="463"/>
      <c r="E243" s="463"/>
      <c r="F243" s="463"/>
      <c r="G243" s="463"/>
      <c r="H243" s="463"/>
      <c r="I243" s="463"/>
      <c r="J243" s="463"/>
      <c r="K243" s="463"/>
      <c r="L243" s="464"/>
      <c r="M243" s="28"/>
    </row>
    <row r="244" spans="1:16" s="9" customFormat="1" x14ac:dyDescent="0.25">
      <c r="A244" s="7"/>
      <c r="B244" s="462"/>
      <c r="C244" s="463"/>
      <c r="D244" s="463"/>
      <c r="E244" s="463"/>
      <c r="F244" s="463"/>
      <c r="G244" s="463"/>
      <c r="H244" s="463"/>
      <c r="I244" s="463"/>
      <c r="J244" s="463"/>
      <c r="K244" s="463"/>
      <c r="L244" s="464"/>
      <c r="M244" s="28"/>
    </row>
    <row r="245" spans="1:16" s="9" customFormat="1" x14ac:dyDescent="0.25">
      <c r="A245" s="7"/>
      <c r="B245" s="462"/>
      <c r="C245" s="463"/>
      <c r="D245" s="463"/>
      <c r="E245" s="463"/>
      <c r="F245" s="463"/>
      <c r="G245" s="463"/>
      <c r="H245" s="463"/>
      <c r="I245" s="463"/>
      <c r="J245" s="463"/>
      <c r="K245" s="463"/>
      <c r="L245" s="464"/>
      <c r="M245" s="28"/>
    </row>
    <row r="246" spans="1:16" s="9" customFormat="1" x14ac:dyDescent="0.25">
      <c r="A246" s="7"/>
      <c r="B246" s="462"/>
      <c r="C246" s="463"/>
      <c r="D246" s="463"/>
      <c r="E246" s="463"/>
      <c r="F246" s="463"/>
      <c r="G246" s="463"/>
      <c r="H246" s="463"/>
      <c r="I246" s="463"/>
      <c r="J246" s="463"/>
      <c r="K246" s="463"/>
      <c r="L246" s="464"/>
      <c r="M246" s="28"/>
    </row>
    <row r="247" spans="1:16" s="9" customFormat="1" x14ac:dyDescent="0.25">
      <c r="A247" s="7"/>
      <c r="B247" s="462"/>
      <c r="C247" s="463"/>
      <c r="D247" s="463"/>
      <c r="E247" s="463"/>
      <c r="F247" s="463"/>
      <c r="G247" s="463"/>
      <c r="H247" s="463"/>
      <c r="I247" s="463"/>
      <c r="J247" s="463"/>
      <c r="K247" s="463"/>
      <c r="L247" s="464"/>
      <c r="M247" s="28"/>
    </row>
    <row r="248" spans="1:16" s="9" customFormat="1" x14ac:dyDescent="0.25">
      <c r="A248" s="7"/>
      <c r="B248" s="462"/>
      <c r="C248" s="463"/>
      <c r="D248" s="463"/>
      <c r="E248" s="463"/>
      <c r="F248" s="463"/>
      <c r="G248" s="463"/>
      <c r="H248" s="463"/>
      <c r="I248" s="463"/>
      <c r="J248" s="463"/>
      <c r="K248" s="463"/>
      <c r="L248" s="464"/>
      <c r="M248" s="28"/>
    </row>
    <row r="249" spans="1:16" s="28" customFormat="1" x14ac:dyDescent="0.25">
      <c r="A249" s="84"/>
      <c r="B249" s="86"/>
      <c r="C249" s="87"/>
      <c r="D249" s="87"/>
      <c r="E249" s="87"/>
      <c r="F249" s="87"/>
      <c r="G249" s="87"/>
      <c r="H249" s="87"/>
      <c r="I249" s="87"/>
      <c r="J249" s="87"/>
      <c r="K249" s="87"/>
      <c r="L249" s="88"/>
    </row>
    <row r="250" spans="1:16" s="9" customFormat="1" x14ac:dyDescent="0.25">
      <c r="A250" s="7"/>
      <c r="B250" s="457" t="s">
        <v>35</v>
      </c>
      <c r="C250" s="458"/>
      <c r="D250" s="458"/>
      <c r="E250" s="458"/>
      <c r="F250" s="458"/>
      <c r="G250" s="458"/>
      <c r="H250" s="458"/>
      <c r="I250" s="458"/>
      <c r="J250" s="458"/>
      <c r="K250" s="458"/>
      <c r="L250" s="459"/>
      <c r="M250" s="97"/>
    </row>
    <row r="251" spans="1:16" s="28" customFormat="1" x14ac:dyDescent="0.25">
      <c r="A251" s="84"/>
      <c r="B251" s="107"/>
      <c r="C251" s="108"/>
      <c r="D251" s="108"/>
      <c r="E251" s="108"/>
      <c r="F251" s="108"/>
      <c r="G251" s="108"/>
      <c r="H251" s="108"/>
      <c r="I251" s="108"/>
      <c r="J251" s="108"/>
      <c r="K251" s="108"/>
      <c r="L251" s="104"/>
    </row>
    <row r="252" spans="1:16" s="28" customFormat="1" x14ac:dyDescent="0.25">
      <c r="A252" s="84"/>
      <c r="B252" s="341" t="str">
        <f>IF(Intro!$G$24="English",O252,P252)</f>
        <v>Are the goods produced in Canada comparable in non-price factors (including product quality, lead and delivery times, reliability of supply, etc.) with the goods imported from Algeria, Egypt, Indonesia, Italy, Malaysia, Singapore, Vietnam, Oman and Russia? Explain.</v>
      </c>
      <c r="C252" s="342"/>
      <c r="D252" s="342"/>
      <c r="E252" s="342"/>
      <c r="F252" s="342"/>
      <c r="G252" s="342"/>
      <c r="H252" s="342"/>
      <c r="I252" s="342"/>
      <c r="J252" s="342"/>
      <c r="K252" s="342"/>
      <c r="L252" s="343"/>
      <c r="O252" s="28" t="str">
        <f>"Are the goods produced in Canada comparable in non-price factors (including product quality, lead and delivery times, reliability of supply, etc.) with the goods imported from "&amp;Variables!B5&amp;"? Explain."</f>
        <v>Are the goods produced in Canada comparable in non-price factors (including product quality, lead and delivery times, reliability of supply, etc.) with the goods imported from Algeria, Egypt, Indonesia, Italy, Malaysia, Singapore, Vietnam, Oman and Russia? Explain.</v>
      </c>
      <c r="P252" s="28" t="str">
        <f>"Les marchandises produites au Canada sont-elles comparables en termes de facteurs autres que le prix (y compris la qualité du produit, les délais d'exécution et de livraison, la fiabilité de l'approvisionnement, etc.)"&amp;" avec les marchandises importées "&amp;Variables!C5&amp;"? Expliquez."</f>
        <v>Les marchandises produites au Canada sont-elles comparables en termes de facteurs autres que le prix (y compris la qualité du produit, les délais d'exécution et de livraison, la fiabilité de l'approvisionnement, etc.) avec les marchandises importées de l’Algérie, de l’Égypte, de l’Indonésie, de l’Italie, de la Malaisie, de Singapour, du Vietnam, d’Oman et de la Russie? Expliquez.</v>
      </c>
    </row>
    <row r="253" spans="1:16" s="28" customFormat="1" ht="32.25" customHeight="1" x14ac:dyDescent="0.25">
      <c r="A253" s="84"/>
      <c r="B253" s="341"/>
      <c r="C253" s="342"/>
      <c r="D253" s="342"/>
      <c r="E253" s="342"/>
      <c r="F253" s="342"/>
      <c r="G253" s="342"/>
      <c r="H253" s="342"/>
      <c r="I253" s="342"/>
      <c r="J253" s="342"/>
      <c r="K253" s="342"/>
      <c r="L253" s="343"/>
    </row>
    <row r="254" spans="1:16" s="28" customFormat="1" x14ac:dyDescent="0.25">
      <c r="A254" s="84"/>
      <c r="B254" s="107"/>
      <c r="C254" s="108"/>
      <c r="D254" s="108"/>
      <c r="E254" s="108"/>
      <c r="F254" s="108"/>
      <c r="G254" s="108"/>
      <c r="H254" s="108"/>
      <c r="I254" s="108"/>
      <c r="J254" s="108"/>
      <c r="K254" s="108"/>
      <c r="L254" s="104"/>
    </row>
    <row r="255" spans="1:16" s="9" customFormat="1" x14ac:dyDescent="0.25">
      <c r="A255" s="7"/>
      <c r="B255" s="462"/>
      <c r="C255" s="463"/>
      <c r="D255" s="463"/>
      <c r="E255" s="463"/>
      <c r="F255" s="463"/>
      <c r="G255" s="463"/>
      <c r="H255" s="463"/>
      <c r="I255" s="463"/>
      <c r="J255" s="463"/>
      <c r="K255" s="463"/>
      <c r="L255" s="464"/>
      <c r="M255" s="28"/>
    </row>
    <row r="256" spans="1:16" s="9" customFormat="1" x14ac:dyDescent="0.25">
      <c r="A256" s="7"/>
      <c r="B256" s="462"/>
      <c r="C256" s="463"/>
      <c r="D256" s="463"/>
      <c r="E256" s="463"/>
      <c r="F256" s="463"/>
      <c r="G256" s="463"/>
      <c r="H256" s="463"/>
      <c r="I256" s="463"/>
      <c r="J256" s="463"/>
      <c r="K256" s="463"/>
      <c r="L256" s="464"/>
      <c r="M256" s="28"/>
    </row>
    <row r="257" spans="1:16" s="9" customFormat="1" x14ac:dyDescent="0.25">
      <c r="A257" s="7"/>
      <c r="B257" s="462"/>
      <c r="C257" s="463"/>
      <c r="D257" s="463"/>
      <c r="E257" s="463"/>
      <c r="F257" s="463"/>
      <c r="G257" s="463"/>
      <c r="H257" s="463"/>
      <c r="I257" s="463"/>
      <c r="J257" s="463"/>
      <c r="K257" s="463"/>
      <c r="L257" s="464"/>
      <c r="M257" s="28"/>
    </row>
    <row r="258" spans="1:16" s="9" customFormat="1" x14ac:dyDescent="0.25">
      <c r="A258" s="7"/>
      <c r="B258" s="462"/>
      <c r="C258" s="463"/>
      <c r="D258" s="463"/>
      <c r="E258" s="463"/>
      <c r="F258" s="463"/>
      <c r="G258" s="463"/>
      <c r="H258" s="463"/>
      <c r="I258" s="463"/>
      <c r="J258" s="463"/>
      <c r="K258" s="463"/>
      <c r="L258" s="464"/>
      <c r="M258" s="28"/>
    </row>
    <row r="259" spans="1:16" s="9" customFormat="1" x14ac:dyDescent="0.25">
      <c r="A259" s="7"/>
      <c r="B259" s="462"/>
      <c r="C259" s="463"/>
      <c r="D259" s="463"/>
      <c r="E259" s="463"/>
      <c r="F259" s="463"/>
      <c r="G259" s="463"/>
      <c r="H259" s="463"/>
      <c r="I259" s="463"/>
      <c r="J259" s="463"/>
      <c r="K259" s="463"/>
      <c r="L259" s="464"/>
      <c r="M259" s="28"/>
    </row>
    <row r="260" spans="1:16" s="9" customFormat="1" x14ac:dyDescent="0.25">
      <c r="A260" s="7"/>
      <c r="B260" s="462"/>
      <c r="C260" s="463"/>
      <c r="D260" s="463"/>
      <c r="E260" s="463"/>
      <c r="F260" s="463"/>
      <c r="G260" s="463"/>
      <c r="H260" s="463"/>
      <c r="I260" s="463"/>
      <c r="J260" s="463"/>
      <c r="K260" s="463"/>
      <c r="L260" s="464"/>
      <c r="M260" s="28"/>
    </row>
    <row r="261" spans="1:16" s="9" customFormat="1" x14ac:dyDescent="0.25">
      <c r="A261" s="7"/>
      <c r="B261" s="462"/>
      <c r="C261" s="463"/>
      <c r="D261" s="463"/>
      <c r="E261" s="463"/>
      <c r="F261" s="463"/>
      <c r="G261" s="463"/>
      <c r="H261" s="463"/>
      <c r="I261" s="463"/>
      <c r="J261" s="463"/>
      <c r="K261" s="463"/>
      <c r="L261" s="464"/>
      <c r="M261" s="28"/>
    </row>
    <row r="262" spans="1:16" s="9" customFormat="1" x14ac:dyDescent="0.25">
      <c r="A262" s="7"/>
      <c r="B262" s="462"/>
      <c r="C262" s="463"/>
      <c r="D262" s="463"/>
      <c r="E262" s="463"/>
      <c r="F262" s="463"/>
      <c r="G262" s="463"/>
      <c r="H262" s="463"/>
      <c r="I262" s="463"/>
      <c r="J262" s="463"/>
      <c r="K262" s="463"/>
      <c r="L262" s="464"/>
      <c r="M262" s="28"/>
    </row>
    <row r="263" spans="1:16" s="28" customFormat="1" x14ac:dyDescent="0.25">
      <c r="A263" s="84"/>
      <c r="B263" s="86"/>
      <c r="C263" s="87"/>
      <c r="D263" s="87"/>
      <c r="E263" s="87"/>
      <c r="F263" s="87"/>
      <c r="G263" s="87"/>
      <c r="H263" s="87"/>
      <c r="I263" s="87"/>
      <c r="J263" s="87"/>
      <c r="K263" s="87"/>
      <c r="L263" s="88"/>
    </row>
    <row r="265" spans="1:16" x14ac:dyDescent="0.25">
      <c r="B265" s="454" t="str">
        <f>IF(Intro!$G$24="English",O265,P265)</f>
        <v>SALES</v>
      </c>
      <c r="C265" s="455"/>
      <c r="D265" s="455"/>
      <c r="E265" s="455"/>
      <c r="F265" s="455"/>
      <c r="G265" s="455"/>
      <c r="H265" s="455"/>
      <c r="I265" s="455"/>
      <c r="J265" s="455"/>
      <c r="K265" s="455"/>
      <c r="L265" s="456"/>
      <c r="M265" s="28"/>
      <c r="O265" s="54" t="s">
        <v>242</v>
      </c>
      <c r="P265" s="54" t="s">
        <v>243</v>
      </c>
    </row>
    <row r="266" spans="1:16" s="9" customFormat="1" x14ac:dyDescent="0.25">
      <c r="A266" s="7"/>
      <c r="B266" s="457" t="s">
        <v>56</v>
      </c>
      <c r="C266" s="458"/>
      <c r="D266" s="458"/>
      <c r="E266" s="458"/>
      <c r="F266" s="458"/>
      <c r="G266" s="458"/>
      <c r="H266" s="458"/>
      <c r="I266" s="458"/>
      <c r="J266" s="458"/>
      <c r="K266" s="458"/>
      <c r="L266" s="459"/>
      <c r="M266" s="97"/>
    </row>
    <row r="267" spans="1:16" s="28" customFormat="1" x14ac:dyDescent="0.25">
      <c r="A267" s="84"/>
      <c r="B267" s="107"/>
      <c r="C267" s="108"/>
      <c r="D267" s="108"/>
      <c r="E267" s="108"/>
      <c r="F267" s="108"/>
      <c r="G267" s="108"/>
      <c r="H267" s="108"/>
      <c r="I267" s="108"/>
      <c r="J267" s="108"/>
      <c r="K267" s="108"/>
      <c r="L267" s="104"/>
    </row>
    <row r="268" spans="1:16" s="28" customFormat="1" x14ac:dyDescent="0.25">
      <c r="A268" s="84"/>
      <c r="B268" s="465" t="str">
        <f>IF(Intro!$G$24="English",O268,P268)</f>
        <v>Describe any changes in your firm's channels of distribution since January 1, 2023.</v>
      </c>
      <c r="C268" s="466"/>
      <c r="D268" s="466"/>
      <c r="E268" s="466"/>
      <c r="F268" s="466"/>
      <c r="G268" s="466"/>
      <c r="H268" s="466"/>
      <c r="I268" s="466"/>
      <c r="J268" s="466"/>
      <c r="K268" s="466"/>
      <c r="L268" s="467"/>
      <c r="O268" s="28" t="str">
        <f>"Describe any changes in your firm's channels of distribution since January 1, "&amp;Variables!B6&amp;"."</f>
        <v>Describe any changes in your firm's channels of distribution since January 1, 2023.</v>
      </c>
      <c r="P268" s="28" t="str">
        <f>"Décrivez tout changement dans les canaux de distribution de votre entreprise depuis le 1er janvier "&amp;Variables!B6&amp;"."</f>
        <v>Décrivez tout changement dans les canaux de distribution de votre entreprise depuis le 1er janvier 2023.</v>
      </c>
    </row>
    <row r="269" spans="1:16" s="28" customFormat="1" x14ac:dyDescent="0.25">
      <c r="A269" s="84"/>
      <c r="B269" s="107"/>
      <c r="C269" s="108"/>
      <c r="D269" s="108"/>
      <c r="E269" s="108"/>
      <c r="F269" s="108"/>
      <c r="G269" s="108"/>
      <c r="H269" s="108"/>
      <c r="I269" s="108"/>
      <c r="J269" s="108"/>
      <c r="K269" s="108"/>
      <c r="L269" s="104"/>
    </row>
    <row r="270" spans="1:16" s="9" customFormat="1" x14ac:dyDescent="0.25">
      <c r="A270" s="7"/>
      <c r="B270" s="462"/>
      <c r="C270" s="463"/>
      <c r="D270" s="463"/>
      <c r="E270" s="463"/>
      <c r="F270" s="463"/>
      <c r="G270" s="463"/>
      <c r="H270" s="463"/>
      <c r="I270" s="463"/>
      <c r="J270" s="463"/>
      <c r="K270" s="463"/>
      <c r="L270" s="464"/>
      <c r="M270" s="28"/>
    </row>
    <row r="271" spans="1:16" s="9" customFormat="1" x14ac:dyDescent="0.25">
      <c r="A271" s="7"/>
      <c r="B271" s="462"/>
      <c r="C271" s="463"/>
      <c r="D271" s="463"/>
      <c r="E271" s="463"/>
      <c r="F271" s="463"/>
      <c r="G271" s="463"/>
      <c r="H271" s="463"/>
      <c r="I271" s="463"/>
      <c r="J271" s="463"/>
      <c r="K271" s="463"/>
      <c r="L271" s="464"/>
      <c r="M271" s="28"/>
    </row>
    <row r="272" spans="1:16" s="9" customFormat="1" x14ac:dyDescent="0.25">
      <c r="A272" s="7"/>
      <c r="B272" s="462"/>
      <c r="C272" s="463"/>
      <c r="D272" s="463"/>
      <c r="E272" s="463"/>
      <c r="F272" s="463"/>
      <c r="G272" s="463"/>
      <c r="H272" s="463"/>
      <c r="I272" s="463"/>
      <c r="J272" s="463"/>
      <c r="K272" s="463"/>
      <c r="L272" s="464"/>
      <c r="M272" s="28"/>
    </row>
    <row r="273" spans="1:16" s="9" customFormat="1" x14ac:dyDescent="0.25">
      <c r="A273" s="7"/>
      <c r="B273" s="462"/>
      <c r="C273" s="463"/>
      <c r="D273" s="463"/>
      <c r="E273" s="463"/>
      <c r="F273" s="463"/>
      <c r="G273" s="463"/>
      <c r="H273" s="463"/>
      <c r="I273" s="463"/>
      <c r="J273" s="463"/>
      <c r="K273" s="463"/>
      <c r="L273" s="464"/>
      <c r="M273" s="28"/>
    </row>
    <row r="274" spans="1:16" s="9" customFormat="1" x14ac:dyDescent="0.25">
      <c r="A274" s="7"/>
      <c r="B274" s="462"/>
      <c r="C274" s="463"/>
      <c r="D274" s="463"/>
      <c r="E274" s="463"/>
      <c r="F274" s="463"/>
      <c r="G274" s="463"/>
      <c r="H274" s="463"/>
      <c r="I274" s="463"/>
      <c r="J274" s="463"/>
      <c r="K274" s="463"/>
      <c r="L274" s="464"/>
      <c r="M274" s="28"/>
    </row>
    <row r="275" spans="1:16" s="9" customFormat="1" x14ac:dyDescent="0.25">
      <c r="A275" s="7"/>
      <c r="B275" s="462"/>
      <c r="C275" s="463"/>
      <c r="D275" s="463"/>
      <c r="E275" s="463"/>
      <c r="F275" s="463"/>
      <c r="G275" s="463"/>
      <c r="H275" s="463"/>
      <c r="I275" s="463"/>
      <c r="J275" s="463"/>
      <c r="K275" s="463"/>
      <c r="L275" s="464"/>
      <c r="M275" s="28"/>
    </row>
    <row r="276" spans="1:16" s="9" customFormat="1" x14ac:dyDescent="0.25">
      <c r="A276" s="7"/>
      <c r="B276" s="462"/>
      <c r="C276" s="463"/>
      <c r="D276" s="463"/>
      <c r="E276" s="463"/>
      <c r="F276" s="463"/>
      <c r="G276" s="463"/>
      <c r="H276" s="463"/>
      <c r="I276" s="463"/>
      <c r="J276" s="463"/>
      <c r="K276" s="463"/>
      <c r="L276" s="464"/>
      <c r="M276" s="28"/>
    </row>
    <row r="277" spans="1:16" s="9" customFormat="1" x14ac:dyDescent="0.25">
      <c r="A277" s="7"/>
      <c r="B277" s="462"/>
      <c r="C277" s="463"/>
      <c r="D277" s="463"/>
      <c r="E277" s="463"/>
      <c r="F277" s="463"/>
      <c r="G277" s="463"/>
      <c r="H277" s="463"/>
      <c r="I277" s="463"/>
      <c r="J277" s="463"/>
      <c r="K277" s="463"/>
      <c r="L277" s="464"/>
      <c r="M277" s="28"/>
    </row>
    <row r="278" spans="1:16" s="28" customFormat="1" x14ac:dyDescent="0.25">
      <c r="A278" s="84"/>
      <c r="B278" s="86"/>
      <c r="C278" s="87"/>
      <c r="D278" s="87"/>
      <c r="E278" s="87"/>
      <c r="F278" s="87"/>
      <c r="G278" s="87"/>
      <c r="H278" s="87"/>
      <c r="I278" s="87"/>
      <c r="J278" s="87"/>
      <c r="K278" s="87"/>
      <c r="L278" s="88"/>
    </row>
    <row r="279" spans="1:16" s="9" customFormat="1" x14ac:dyDescent="0.25">
      <c r="A279" s="7"/>
      <c r="B279" s="457" t="s">
        <v>57</v>
      </c>
      <c r="C279" s="458"/>
      <c r="D279" s="458"/>
      <c r="E279" s="458"/>
      <c r="F279" s="458"/>
      <c r="G279" s="458"/>
      <c r="H279" s="458"/>
      <c r="I279" s="458"/>
      <c r="J279" s="458"/>
      <c r="K279" s="458"/>
      <c r="L279" s="459"/>
      <c r="M279" s="97"/>
    </row>
    <row r="280" spans="1:16" s="28" customFormat="1" x14ac:dyDescent="0.25">
      <c r="A280" s="84"/>
      <c r="B280" s="107"/>
      <c r="C280" s="108"/>
      <c r="D280" s="108"/>
      <c r="E280" s="108"/>
      <c r="F280" s="108"/>
      <c r="G280" s="108"/>
      <c r="H280" s="108"/>
      <c r="I280" s="108"/>
      <c r="J280" s="108"/>
      <c r="K280" s="108"/>
      <c r="L280" s="104"/>
    </row>
    <row r="281" spans="1:16" s="28" customFormat="1" ht="14.85" customHeight="1" x14ac:dyDescent="0.25">
      <c r="A281" s="84"/>
      <c r="B281" s="341" t="str">
        <f>IF(Intro!$G$24="English",O281,P281)</f>
        <v>How does your firm promote sales of the goods in the Canadian market? Have your methods changed since January 1, 2023?</v>
      </c>
      <c r="C281" s="342"/>
      <c r="D281" s="342"/>
      <c r="E281" s="342"/>
      <c r="F281" s="342"/>
      <c r="G281" s="342"/>
      <c r="H281" s="342"/>
      <c r="I281" s="342"/>
      <c r="J281" s="342"/>
      <c r="K281" s="342"/>
      <c r="L281" s="343"/>
      <c r="O281" s="28" t="str">
        <f>"How does your firm promote sales of the goods in the Canadian market? Have your methods changed since January 1, "&amp;Variables!B6&amp;"?"</f>
        <v>How does your firm promote sales of the goods in the Canadian market? Have your methods changed since January 1, 2023?</v>
      </c>
      <c r="P281" s="28" t="str">
        <f>"Comment votre entreprise favorise-t-elle les ventes des marchandises sur le marché canadien? Vos méthodes ont-elles changées depuis le 1er janvier "&amp;Variables!B6&amp;"?"</f>
        <v>Comment votre entreprise favorise-t-elle les ventes des marchandises sur le marché canadien? Vos méthodes ont-elles changées depuis le 1er janvier 2023?</v>
      </c>
    </row>
    <row r="282" spans="1:16" s="28" customFormat="1" x14ac:dyDescent="0.25">
      <c r="A282" s="84"/>
      <c r="B282" s="107"/>
      <c r="C282" s="108"/>
      <c r="D282" s="108"/>
      <c r="E282" s="108"/>
      <c r="F282" s="108"/>
      <c r="G282" s="108"/>
      <c r="H282" s="108"/>
      <c r="I282" s="108"/>
      <c r="J282" s="108"/>
      <c r="K282" s="108"/>
      <c r="L282" s="104"/>
    </row>
    <row r="283" spans="1:16" s="9" customFormat="1" x14ac:dyDescent="0.25">
      <c r="A283" s="7"/>
      <c r="B283" s="462"/>
      <c r="C283" s="463"/>
      <c r="D283" s="463"/>
      <c r="E283" s="463"/>
      <c r="F283" s="463"/>
      <c r="G283" s="463"/>
      <c r="H283" s="463"/>
      <c r="I283" s="463"/>
      <c r="J283" s="463"/>
      <c r="K283" s="463"/>
      <c r="L283" s="464"/>
      <c r="M283" s="28"/>
    </row>
    <row r="284" spans="1:16" s="9" customFormat="1" x14ac:dyDescent="0.25">
      <c r="A284" s="7"/>
      <c r="B284" s="462"/>
      <c r="C284" s="463"/>
      <c r="D284" s="463"/>
      <c r="E284" s="463"/>
      <c r="F284" s="463"/>
      <c r="G284" s="463"/>
      <c r="H284" s="463"/>
      <c r="I284" s="463"/>
      <c r="J284" s="463"/>
      <c r="K284" s="463"/>
      <c r="L284" s="464"/>
      <c r="M284" s="28"/>
    </row>
    <row r="285" spans="1:16" s="9" customFormat="1" x14ac:dyDescent="0.25">
      <c r="A285" s="7"/>
      <c r="B285" s="462"/>
      <c r="C285" s="463"/>
      <c r="D285" s="463"/>
      <c r="E285" s="463"/>
      <c r="F285" s="463"/>
      <c r="G285" s="463"/>
      <c r="H285" s="463"/>
      <c r="I285" s="463"/>
      <c r="J285" s="463"/>
      <c r="K285" s="463"/>
      <c r="L285" s="464"/>
      <c r="M285" s="28"/>
    </row>
    <row r="286" spans="1:16" s="9" customFormat="1" x14ac:dyDescent="0.25">
      <c r="A286" s="7"/>
      <c r="B286" s="462"/>
      <c r="C286" s="463"/>
      <c r="D286" s="463"/>
      <c r="E286" s="463"/>
      <c r="F286" s="463"/>
      <c r="G286" s="463"/>
      <c r="H286" s="463"/>
      <c r="I286" s="463"/>
      <c r="J286" s="463"/>
      <c r="K286" s="463"/>
      <c r="L286" s="464"/>
      <c r="M286" s="28"/>
    </row>
    <row r="287" spans="1:16" s="9" customFormat="1" x14ac:dyDescent="0.25">
      <c r="A287" s="7"/>
      <c r="B287" s="462"/>
      <c r="C287" s="463"/>
      <c r="D287" s="463"/>
      <c r="E287" s="463"/>
      <c r="F287" s="463"/>
      <c r="G287" s="463"/>
      <c r="H287" s="463"/>
      <c r="I287" s="463"/>
      <c r="J287" s="463"/>
      <c r="K287" s="463"/>
      <c r="L287" s="464"/>
      <c r="M287" s="28"/>
    </row>
    <row r="288" spans="1:16" s="9" customFormat="1" x14ac:dyDescent="0.25">
      <c r="A288" s="7"/>
      <c r="B288" s="462"/>
      <c r="C288" s="463"/>
      <c r="D288" s="463"/>
      <c r="E288" s="463"/>
      <c r="F288" s="463"/>
      <c r="G288" s="463"/>
      <c r="H288" s="463"/>
      <c r="I288" s="463"/>
      <c r="J288" s="463"/>
      <c r="K288" s="463"/>
      <c r="L288" s="464"/>
      <c r="M288" s="28"/>
    </row>
    <row r="289" spans="1:16" s="9" customFormat="1" x14ac:dyDescent="0.25">
      <c r="A289" s="7"/>
      <c r="B289" s="462"/>
      <c r="C289" s="463"/>
      <c r="D289" s="463"/>
      <c r="E289" s="463"/>
      <c r="F289" s="463"/>
      <c r="G289" s="463"/>
      <c r="H289" s="463"/>
      <c r="I289" s="463"/>
      <c r="J289" s="463"/>
      <c r="K289" s="463"/>
      <c r="L289" s="464"/>
      <c r="M289" s="28"/>
    </row>
    <row r="290" spans="1:16" s="9" customFormat="1" x14ac:dyDescent="0.25">
      <c r="A290" s="7"/>
      <c r="B290" s="462"/>
      <c r="C290" s="463"/>
      <c r="D290" s="463"/>
      <c r="E290" s="463"/>
      <c r="F290" s="463"/>
      <c r="G290" s="463"/>
      <c r="H290" s="463"/>
      <c r="I290" s="463"/>
      <c r="J290" s="463"/>
      <c r="K290" s="463"/>
      <c r="L290" s="464"/>
      <c r="M290" s="28"/>
    </row>
    <row r="291" spans="1:16" s="28" customFormat="1" x14ac:dyDescent="0.25">
      <c r="A291" s="84"/>
      <c r="B291" s="86"/>
      <c r="C291" s="87"/>
      <c r="D291" s="87"/>
      <c r="E291" s="87"/>
      <c r="F291" s="87"/>
      <c r="G291" s="87"/>
      <c r="H291" s="87"/>
      <c r="I291" s="87"/>
      <c r="J291" s="87"/>
      <c r="K291" s="87"/>
      <c r="L291" s="88"/>
    </row>
    <row r="292" spans="1:16" s="9" customFormat="1" x14ac:dyDescent="0.25">
      <c r="A292" s="7"/>
      <c r="B292" s="457" t="s">
        <v>45</v>
      </c>
      <c r="C292" s="458"/>
      <c r="D292" s="458"/>
      <c r="E292" s="458"/>
      <c r="F292" s="458"/>
      <c r="G292" s="458"/>
      <c r="H292" s="458"/>
      <c r="I292" s="458"/>
      <c r="J292" s="458"/>
      <c r="K292" s="458"/>
      <c r="L292" s="459"/>
      <c r="M292" s="97"/>
    </row>
    <row r="293" spans="1:16" s="28" customFormat="1" x14ac:dyDescent="0.25">
      <c r="A293" s="84"/>
      <c r="B293" s="107"/>
      <c r="C293" s="108"/>
      <c r="D293" s="108"/>
      <c r="E293" s="108"/>
      <c r="F293" s="108"/>
      <c r="G293" s="108"/>
      <c r="H293" s="108"/>
      <c r="I293" s="108"/>
      <c r="J293" s="108"/>
      <c r="K293" s="108"/>
      <c r="L293" s="104"/>
    </row>
    <row r="294" spans="1:16" s="28" customFormat="1" x14ac:dyDescent="0.25">
      <c r="A294" s="84"/>
      <c r="B294" s="341" t="str">
        <f>IF(Intro!$G$24="English",O294,P294)</f>
        <v>How does your firm price the goods in the Canadian market? Explain any firm-specific terms used. Explain whether these general pricing practices have changed since January 1, 2023.</v>
      </c>
      <c r="C294" s="342"/>
      <c r="D294" s="342"/>
      <c r="E294" s="342"/>
      <c r="F294" s="342"/>
      <c r="G294" s="342"/>
      <c r="H294" s="342"/>
      <c r="I294" s="342"/>
      <c r="J294" s="342"/>
      <c r="K294" s="342"/>
      <c r="L294" s="343"/>
      <c r="O294" s="28" t="str">
        <f>"How does your firm price the goods in the Canadian market? Explain any firm-specific terms used. Explain whether these general pricing practices have changed since January 1, "&amp;Variables!B6&amp;"."</f>
        <v>How does your firm price the goods in the Canadian market? Explain any firm-specific terms used. Explain whether these general pricing practices have changed since January 1, 2023.</v>
      </c>
      <c r="P294" s="28" t="str">
        <f>"Comment votre entreprise fixe-t-elle le prix de ses marchandises sur le marché canadien? Expliquez en détail les termes spécifiques à votre entreprise. Indiquez si ces pratiques générales de fixation des prix ont changé depuis le 1er janvier "&amp;Variables!B6&amp;"."</f>
        <v>Comment votre entreprise fixe-t-elle le prix de ses marchandises sur le marché canadien? Expliquez en détail les termes spécifiques à votre entreprise. Indiquez si ces pratiques générales de fixation des prix ont changé depuis le 1er janvier 2023.</v>
      </c>
    </row>
    <row r="295" spans="1:16" s="28" customFormat="1" x14ac:dyDescent="0.25">
      <c r="A295" s="84"/>
      <c r="B295" s="341"/>
      <c r="C295" s="342"/>
      <c r="D295" s="342"/>
      <c r="E295" s="342"/>
      <c r="F295" s="342"/>
      <c r="G295" s="342"/>
      <c r="H295" s="342"/>
      <c r="I295" s="342"/>
      <c r="J295" s="342"/>
      <c r="K295" s="342"/>
      <c r="L295" s="343"/>
    </row>
    <row r="296" spans="1:16" s="28" customFormat="1" x14ac:dyDescent="0.25">
      <c r="A296" s="84"/>
      <c r="B296" s="107"/>
      <c r="C296" s="108"/>
      <c r="D296" s="108"/>
      <c r="E296" s="108"/>
      <c r="F296" s="108"/>
      <c r="G296" s="108"/>
      <c r="H296" s="108"/>
      <c r="I296" s="108"/>
      <c r="J296" s="108"/>
      <c r="K296" s="108"/>
      <c r="L296" s="104"/>
    </row>
    <row r="297" spans="1:16" s="9" customFormat="1" x14ac:dyDescent="0.25">
      <c r="A297" s="7"/>
      <c r="B297" s="462"/>
      <c r="C297" s="463"/>
      <c r="D297" s="463"/>
      <c r="E297" s="463"/>
      <c r="F297" s="463"/>
      <c r="G297" s="463"/>
      <c r="H297" s="463"/>
      <c r="I297" s="463"/>
      <c r="J297" s="463"/>
      <c r="K297" s="463"/>
      <c r="L297" s="464"/>
      <c r="M297" s="28"/>
    </row>
    <row r="298" spans="1:16" s="9" customFormat="1" x14ac:dyDescent="0.25">
      <c r="A298" s="7"/>
      <c r="B298" s="462"/>
      <c r="C298" s="463"/>
      <c r="D298" s="463"/>
      <c r="E298" s="463"/>
      <c r="F298" s="463"/>
      <c r="G298" s="463"/>
      <c r="H298" s="463"/>
      <c r="I298" s="463"/>
      <c r="J298" s="463"/>
      <c r="K298" s="463"/>
      <c r="L298" s="464"/>
      <c r="M298" s="28"/>
    </row>
    <row r="299" spans="1:16" s="9" customFormat="1" x14ac:dyDescent="0.25">
      <c r="A299" s="7"/>
      <c r="B299" s="462"/>
      <c r="C299" s="463"/>
      <c r="D299" s="463"/>
      <c r="E299" s="463"/>
      <c r="F299" s="463"/>
      <c r="G299" s="463"/>
      <c r="H299" s="463"/>
      <c r="I299" s="463"/>
      <c r="J299" s="463"/>
      <c r="K299" s="463"/>
      <c r="L299" s="464"/>
      <c r="M299" s="28"/>
    </row>
    <row r="300" spans="1:16" s="9" customFormat="1" x14ac:dyDescent="0.25">
      <c r="A300" s="7"/>
      <c r="B300" s="462"/>
      <c r="C300" s="463"/>
      <c r="D300" s="463"/>
      <c r="E300" s="463"/>
      <c r="F300" s="463"/>
      <c r="G300" s="463"/>
      <c r="H300" s="463"/>
      <c r="I300" s="463"/>
      <c r="J300" s="463"/>
      <c r="K300" s="463"/>
      <c r="L300" s="464"/>
      <c r="M300" s="28"/>
    </row>
    <row r="301" spans="1:16" s="9" customFormat="1" x14ac:dyDescent="0.25">
      <c r="A301" s="7"/>
      <c r="B301" s="462"/>
      <c r="C301" s="463"/>
      <c r="D301" s="463"/>
      <c r="E301" s="463"/>
      <c r="F301" s="463"/>
      <c r="G301" s="463"/>
      <c r="H301" s="463"/>
      <c r="I301" s="463"/>
      <c r="J301" s="463"/>
      <c r="K301" s="463"/>
      <c r="L301" s="464"/>
      <c r="M301" s="28"/>
    </row>
    <row r="302" spans="1:16" s="9" customFormat="1" x14ac:dyDescent="0.25">
      <c r="A302" s="7"/>
      <c r="B302" s="462"/>
      <c r="C302" s="463"/>
      <c r="D302" s="463"/>
      <c r="E302" s="463"/>
      <c r="F302" s="463"/>
      <c r="G302" s="463"/>
      <c r="H302" s="463"/>
      <c r="I302" s="463"/>
      <c r="J302" s="463"/>
      <c r="K302" s="463"/>
      <c r="L302" s="464"/>
      <c r="M302" s="28"/>
    </row>
    <row r="303" spans="1:16" s="9" customFormat="1" x14ac:dyDescent="0.25">
      <c r="A303" s="7"/>
      <c r="B303" s="462"/>
      <c r="C303" s="463"/>
      <c r="D303" s="463"/>
      <c r="E303" s="463"/>
      <c r="F303" s="463"/>
      <c r="G303" s="463"/>
      <c r="H303" s="463"/>
      <c r="I303" s="463"/>
      <c r="J303" s="463"/>
      <c r="K303" s="463"/>
      <c r="L303" s="464"/>
      <c r="M303" s="28"/>
    </row>
    <row r="304" spans="1:16" s="9" customFormat="1" x14ac:dyDescent="0.25">
      <c r="A304" s="7"/>
      <c r="B304" s="462"/>
      <c r="C304" s="463"/>
      <c r="D304" s="463"/>
      <c r="E304" s="463"/>
      <c r="F304" s="463"/>
      <c r="G304" s="463"/>
      <c r="H304" s="463"/>
      <c r="I304" s="463"/>
      <c r="J304" s="463"/>
      <c r="K304" s="463"/>
      <c r="L304" s="464"/>
      <c r="M304" s="28"/>
    </row>
    <row r="305" spans="1:16" s="28" customFormat="1" x14ac:dyDescent="0.25">
      <c r="A305" s="84"/>
      <c r="B305" s="86"/>
      <c r="C305" s="87"/>
      <c r="D305" s="87"/>
      <c r="E305" s="87"/>
      <c r="F305" s="87"/>
      <c r="G305" s="87"/>
      <c r="H305" s="87"/>
      <c r="I305" s="87"/>
      <c r="J305" s="87"/>
      <c r="K305" s="87"/>
      <c r="L305" s="88"/>
    </row>
    <row r="306" spans="1:16" s="9" customFormat="1" x14ac:dyDescent="0.25">
      <c r="A306" s="7"/>
      <c r="B306" s="457" t="s">
        <v>58</v>
      </c>
      <c r="C306" s="458"/>
      <c r="D306" s="458"/>
      <c r="E306" s="458"/>
      <c r="F306" s="458"/>
      <c r="G306" s="458"/>
      <c r="H306" s="458"/>
      <c r="I306" s="458"/>
      <c r="J306" s="458"/>
      <c r="K306" s="458"/>
      <c r="L306" s="459"/>
      <c r="M306" s="97"/>
    </row>
    <row r="307" spans="1:16" s="28" customFormat="1" x14ac:dyDescent="0.25">
      <c r="A307" s="84"/>
      <c r="B307" s="107"/>
      <c r="C307" s="108"/>
      <c r="D307" s="108"/>
      <c r="E307" s="108"/>
      <c r="F307" s="108"/>
      <c r="G307" s="108"/>
      <c r="H307" s="108"/>
      <c r="I307" s="108"/>
      <c r="J307" s="108"/>
      <c r="K307" s="108"/>
      <c r="L307" s="104"/>
    </row>
    <row r="308" spans="1:16" s="28" customFormat="1" x14ac:dyDescent="0.25">
      <c r="A308" s="84"/>
      <c r="B308" s="341" t="str">
        <f>IF(Intro!$G$24="English",O308,P308)</f>
        <v>Provide details of any factors other than material costs (for example, exchange rate fluctuations) that have affected the prices of the goods in the Canadian market since January 1, 2023.</v>
      </c>
      <c r="C308" s="342"/>
      <c r="D308" s="342"/>
      <c r="E308" s="342"/>
      <c r="F308" s="342"/>
      <c r="G308" s="342"/>
      <c r="H308" s="342"/>
      <c r="I308" s="342"/>
      <c r="J308" s="342"/>
      <c r="K308" s="342"/>
      <c r="L308" s="343"/>
      <c r="O308" s="28" t="str">
        <f>"Provide details of any factors other than material costs (for example, exchange rate fluctuations) that have affected the prices of the goods in the Canadian market since January 1, "&amp;Variables!B6&amp;"."</f>
        <v>Provide details of any factors other than material costs (for example, exchange rate fluctuations) that have affected the prices of the goods in the Canadian market since January 1, 2023.</v>
      </c>
      <c r="P308" s="28" t="str">
        <f>"Fournissez des détails sur tous les facteurs autres que les coûts des matériaux (par exemple, les fluctuations du taux de change) qui ont affecté les prix des marchandises sur le marché canadien depuis le 1er janvier "&amp;Variables!B6&amp;"."</f>
        <v>Fournissez des détails sur tous les facteurs autres que les coûts des matériaux (par exemple, les fluctuations du taux de change) qui ont affecté les prix des marchandises sur le marché canadien depuis le 1er janvier 2023.</v>
      </c>
    </row>
    <row r="309" spans="1:16" s="28" customFormat="1" x14ac:dyDescent="0.25">
      <c r="A309" s="84"/>
      <c r="B309" s="341"/>
      <c r="C309" s="342"/>
      <c r="D309" s="342"/>
      <c r="E309" s="342"/>
      <c r="F309" s="342"/>
      <c r="G309" s="342"/>
      <c r="H309" s="342"/>
      <c r="I309" s="342"/>
      <c r="J309" s="342"/>
      <c r="K309" s="342"/>
      <c r="L309" s="343"/>
    </row>
    <row r="310" spans="1:16" s="28" customFormat="1" x14ac:dyDescent="0.25">
      <c r="A310" s="84"/>
      <c r="B310" s="107"/>
      <c r="C310" s="108"/>
      <c r="D310" s="108"/>
      <c r="E310" s="108"/>
      <c r="F310" s="108"/>
      <c r="G310" s="108"/>
      <c r="H310" s="108"/>
      <c r="I310" s="108"/>
      <c r="J310" s="108"/>
      <c r="K310" s="108"/>
      <c r="L310" s="104"/>
    </row>
    <row r="311" spans="1:16" s="9" customFormat="1" x14ac:dyDescent="0.25">
      <c r="A311" s="7"/>
      <c r="B311" s="462"/>
      <c r="C311" s="463"/>
      <c r="D311" s="463"/>
      <c r="E311" s="463"/>
      <c r="F311" s="463"/>
      <c r="G311" s="463"/>
      <c r="H311" s="463"/>
      <c r="I311" s="463"/>
      <c r="J311" s="463"/>
      <c r="K311" s="463"/>
      <c r="L311" s="464"/>
      <c r="M311" s="28"/>
    </row>
    <row r="312" spans="1:16" s="9" customFormat="1" x14ac:dyDescent="0.25">
      <c r="A312" s="7"/>
      <c r="B312" s="462"/>
      <c r="C312" s="463"/>
      <c r="D312" s="463"/>
      <c r="E312" s="463"/>
      <c r="F312" s="463"/>
      <c r="G312" s="463"/>
      <c r="H312" s="463"/>
      <c r="I312" s="463"/>
      <c r="J312" s="463"/>
      <c r="K312" s="463"/>
      <c r="L312" s="464"/>
      <c r="M312" s="28"/>
    </row>
    <row r="313" spans="1:16" s="9" customFormat="1" x14ac:dyDescent="0.25">
      <c r="A313" s="7"/>
      <c r="B313" s="462"/>
      <c r="C313" s="463"/>
      <c r="D313" s="463"/>
      <c r="E313" s="463"/>
      <c r="F313" s="463"/>
      <c r="G313" s="463"/>
      <c r="H313" s="463"/>
      <c r="I313" s="463"/>
      <c r="J313" s="463"/>
      <c r="K313" s="463"/>
      <c r="L313" s="464"/>
      <c r="M313" s="28"/>
    </row>
    <row r="314" spans="1:16" s="9" customFormat="1" x14ac:dyDescent="0.25">
      <c r="A314" s="7"/>
      <c r="B314" s="462"/>
      <c r="C314" s="463"/>
      <c r="D314" s="463"/>
      <c r="E314" s="463"/>
      <c r="F314" s="463"/>
      <c r="G314" s="463"/>
      <c r="H314" s="463"/>
      <c r="I314" s="463"/>
      <c r="J314" s="463"/>
      <c r="K314" s="463"/>
      <c r="L314" s="464"/>
      <c r="M314" s="28"/>
    </row>
    <row r="315" spans="1:16" s="9" customFormat="1" x14ac:dyDescent="0.25">
      <c r="A315" s="7"/>
      <c r="B315" s="462"/>
      <c r="C315" s="463"/>
      <c r="D315" s="463"/>
      <c r="E315" s="463"/>
      <c r="F315" s="463"/>
      <c r="G315" s="463"/>
      <c r="H315" s="463"/>
      <c r="I315" s="463"/>
      <c r="J315" s="463"/>
      <c r="K315" s="463"/>
      <c r="L315" s="464"/>
      <c r="M315" s="28"/>
    </row>
    <row r="316" spans="1:16" s="9" customFormat="1" x14ac:dyDescent="0.25">
      <c r="A316" s="7"/>
      <c r="B316" s="462"/>
      <c r="C316" s="463"/>
      <c r="D316" s="463"/>
      <c r="E316" s="463"/>
      <c r="F316" s="463"/>
      <c r="G316" s="463"/>
      <c r="H316" s="463"/>
      <c r="I316" s="463"/>
      <c r="J316" s="463"/>
      <c r="K316" s="463"/>
      <c r="L316" s="464"/>
      <c r="M316" s="28"/>
    </row>
    <row r="317" spans="1:16" s="9" customFormat="1" x14ac:dyDescent="0.25">
      <c r="A317" s="7"/>
      <c r="B317" s="462"/>
      <c r="C317" s="463"/>
      <c r="D317" s="463"/>
      <c r="E317" s="463"/>
      <c r="F317" s="463"/>
      <c r="G317" s="463"/>
      <c r="H317" s="463"/>
      <c r="I317" s="463"/>
      <c r="J317" s="463"/>
      <c r="K317" s="463"/>
      <c r="L317" s="464"/>
      <c r="M317" s="28"/>
    </row>
    <row r="318" spans="1:16" s="9" customFormat="1" x14ac:dyDescent="0.25">
      <c r="A318" s="7"/>
      <c r="B318" s="462"/>
      <c r="C318" s="463"/>
      <c r="D318" s="463"/>
      <c r="E318" s="463"/>
      <c r="F318" s="463"/>
      <c r="G318" s="463"/>
      <c r="H318" s="463"/>
      <c r="I318" s="463"/>
      <c r="J318" s="463"/>
      <c r="K318" s="463"/>
      <c r="L318" s="464"/>
      <c r="M318" s="28"/>
    </row>
    <row r="319" spans="1:16" s="28" customFormat="1" x14ac:dyDescent="0.25">
      <c r="A319" s="84"/>
      <c r="B319" s="86"/>
      <c r="C319" s="87"/>
      <c r="D319" s="87"/>
      <c r="E319" s="87"/>
      <c r="F319" s="87"/>
      <c r="G319" s="87"/>
      <c r="H319" s="87"/>
      <c r="I319" s="87"/>
      <c r="J319" s="87"/>
      <c r="K319" s="87"/>
      <c r="L319" s="88"/>
    </row>
    <row r="320" spans="1:16" s="9" customFormat="1" x14ac:dyDescent="0.25">
      <c r="A320" s="7"/>
      <c r="B320" s="457" t="s">
        <v>59</v>
      </c>
      <c r="C320" s="458"/>
      <c r="D320" s="458"/>
      <c r="E320" s="458"/>
      <c r="F320" s="458"/>
      <c r="G320" s="458"/>
      <c r="H320" s="458"/>
      <c r="I320" s="458"/>
      <c r="J320" s="458"/>
      <c r="K320" s="458"/>
      <c r="L320" s="459"/>
      <c r="M320" s="97"/>
    </row>
    <row r="321" spans="1:16" s="28" customFormat="1" x14ac:dyDescent="0.25">
      <c r="A321" s="84"/>
      <c r="B321" s="107"/>
      <c r="C321" s="108"/>
      <c r="D321" s="108"/>
      <c r="E321" s="108"/>
      <c r="F321" s="108"/>
      <c r="G321" s="108"/>
      <c r="H321" s="108"/>
      <c r="I321" s="108"/>
      <c r="J321" s="108"/>
      <c r="K321" s="108"/>
      <c r="L321" s="104"/>
    </row>
    <row r="322" spans="1:16" s="28" customFormat="1" x14ac:dyDescent="0.25">
      <c r="A322" s="84"/>
      <c r="B322" s="465" t="str">
        <f>IF(Intro!$G$24="English",O322,P322)</f>
        <v>Describe how delivery of the goods sold by your firm is paid for.</v>
      </c>
      <c r="C322" s="466"/>
      <c r="D322" s="466"/>
      <c r="E322" s="466"/>
      <c r="F322" s="466"/>
      <c r="G322" s="466"/>
      <c r="H322" s="466"/>
      <c r="I322" s="466"/>
      <c r="J322" s="466"/>
      <c r="K322" s="466"/>
      <c r="L322" s="467"/>
      <c r="O322" s="28" t="s">
        <v>100</v>
      </c>
      <c r="P322" s="28" t="s">
        <v>159</v>
      </c>
    </row>
    <row r="323" spans="1:16" s="28" customFormat="1" x14ac:dyDescent="0.25">
      <c r="A323" s="84"/>
      <c r="B323" s="107"/>
      <c r="C323" s="108"/>
      <c r="D323" s="108"/>
      <c r="E323" s="108"/>
      <c r="F323" s="108"/>
      <c r="G323" s="108"/>
      <c r="H323" s="150" t="str">
        <f>IF(Intro!$G$24="English",O323,P323)</f>
        <v>Select all that apply</v>
      </c>
      <c r="J323" s="108"/>
      <c r="K323" s="108"/>
      <c r="L323" s="104"/>
      <c r="O323" s="28" t="s">
        <v>331</v>
      </c>
      <c r="P323" s="54" t="s">
        <v>332</v>
      </c>
    </row>
    <row r="324" spans="1:16" ht="14.25" customHeight="1" x14ac:dyDescent="0.25">
      <c r="B324" s="449" t="str">
        <f>IF(Intro!$G$24="English",O324,P324)</f>
        <v xml:space="preserve">Your firm handles delivery, and the cost is built into the price. </v>
      </c>
      <c r="C324" s="450"/>
      <c r="D324" s="450"/>
      <c r="E324" s="450"/>
      <c r="F324" s="450"/>
      <c r="G324" s="451"/>
      <c r="H324" s="65"/>
      <c r="J324" s="108"/>
      <c r="K324" s="108"/>
      <c r="L324" s="104"/>
      <c r="M324" s="54"/>
      <c r="O324" s="6" t="s">
        <v>324</v>
      </c>
      <c r="P324" s="6" t="s">
        <v>325</v>
      </c>
    </row>
    <row r="325" spans="1:16" ht="14.25" customHeight="1" x14ac:dyDescent="0.25">
      <c r="B325" s="449" t="str">
        <f>IF(Intro!$G$24="English",O325,P325)</f>
        <v xml:space="preserve">Your firm handles delivery, but charges the purchaser separately for it. </v>
      </c>
      <c r="C325" s="450"/>
      <c r="D325" s="450"/>
      <c r="E325" s="450"/>
      <c r="F325" s="450"/>
      <c r="G325" s="451"/>
      <c r="H325" s="65"/>
      <c r="J325" s="108"/>
      <c r="K325" s="108"/>
      <c r="L325" s="104"/>
      <c r="M325" s="54"/>
      <c r="O325" s="6" t="s">
        <v>326</v>
      </c>
      <c r="P325" s="6" t="s">
        <v>327</v>
      </c>
    </row>
    <row r="326" spans="1:16" ht="14.25" customHeight="1" x14ac:dyDescent="0.25">
      <c r="B326" s="449" t="str">
        <f>IF(Intro!$G$24="English",O326,P326)</f>
        <v xml:space="preserve">The purchaser arranges and pays for delivery directly. </v>
      </c>
      <c r="C326" s="450"/>
      <c r="D326" s="450"/>
      <c r="E326" s="450"/>
      <c r="F326" s="450"/>
      <c r="G326" s="451"/>
      <c r="H326" s="65"/>
      <c r="J326" s="108"/>
      <c r="K326" s="108"/>
      <c r="L326" s="104"/>
      <c r="M326" s="54"/>
      <c r="O326" s="6" t="s">
        <v>328</v>
      </c>
      <c r="P326" s="6" t="s">
        <v>329</v>
      </c>
    </row>
    <row r="327" spans="1:16" s="28" customFormat="1" x14ac:dyDescent="0.25">
      <c r="A327" s="84"/>
      <c r="B327" s="107"/>
      <c r="C327" s="108"/>
      <c r="D327" s="108"/>
      <c r="E327" s="108"/>
      <c r="F327" s="108"/>
      <c r="G327" s="108"/>
      <c r="H327" s="108"/>
      <c r="I327" s="108"/>
      <c r="J327" s="108"/>
      <c r="K327" s="108"/>
      <c r="L327" s="104"/>
    </row>
    <row r="328" spans="1:16" s="28" customFormat="1" x14ac:dyDescent="0.25">
      <c r="A328" s="84"/>
      <c r="B328" s="465" t="str">
        <f>IF(Intro!$G$24="English",O328,P328)</f>
        <v>Explain whether the method of paying for delivery of the goods sold by your firm has changed since January 1, 2023.</v>
      </c>
      <c r="C328" s="466"/>
      <c r="D328" s="466"/>
      <c r="E328" s="466"/>
      <c r="F328" s="466"/>
      <c r="G328" s="466"/>
      <c r="H328" s="466"/>
      <c r="I328" s="466"/>
      <c r="J328" s="466"/>
      <c r="K328" s="466"/>
      <c r="L328" s="467"/>
      <c r="O328" s="28" t="str">
        <f>"Explain whether the method of paying for delivery of the goods sold by your firm has changed since January 1, "&amp;Variables!B6&amp;"."</f>
        <v>Explain whether the method of paying for delivery of the goods sold by your firm has changed since January 1, 2023.</v>
      </c>
      <c r="P328" s="28" t="str">
        <f>"Expliquez si le mode de paiement de la livraison des marchandises vendues par votre entreprise a changé depuis le 1er janvier "&amp;Variables!B6&amp;"."</f>
        <v>Expliquez si le mode de paiement de la livraison des marchandises vendues par votre entreprise a changé depuis le 1er janvier 2023.</v>
      </c>
    </row>
    <row r="329" spans="1:16" s="28" customFormat="1" x14ac:dyDescent="0.25">
      <c r="A329" s="84"/>
      <c r="B329" s="107"/>
      <c r="C329" s="108"/>
      <c r="D329" s="108"/>
      <c r="E329" s="108"/>
      <c r="F329" s="108"/>
      <c r="G329" s="108"/>
      <c r="H329" s="108"/>
      <c r="I329" s="108"/>
      <c r="J329" s="108"/>
      <c r="K329" s="108"/>
      <c r="L329" s="104"/>
    </row>
    <row r="330" spans="1:16" s="9" customFormat="1" x14ac:dyDescent="0.25">
      <c r="A330" s="7"/>
      <c r="B330" s="462"/>
      <c r="C330" s="463"/>
      <c r="D330" s="463"/>
      <c r="E330" s="463"/>
      <c r="F330" s="463"/>
      <c r="G330" s="463"/>
      <c r="H330" s="463"/>
      <c r="I330" s="463"/>
      <c r="J330" s="463"/>
      <c r="K330" s="463"/>
      <c r="L330" s="464"/>
      <c r="M330" s="28"/>
    </row>
    <row r="331" spans="1:16" s="9" customFormat="1" x14ac:dyDescent="0.25">
      <c r="A331" s="7"/>
      <c r="B331" s="462"/>
      <c r="C331" s="463"/>
      <c r="D331" s="463"/>
      <c r="E331" s="463"/>
      <c r="F331" s="463"/>
      <c r="G331" s="463"/>
      <c r="H331" s="463"/>
      <c r="I331" s="463"/>
      <c r="J331" s="463"/>
      <c r="K331" s="463"/>
      <c r="L331" s="464"/>
      <c r="M331" s="28"/>
    </row>
    <row r="332" spans="1:16" s="9" customFormat="1" x14ac:dyDescent="0.25">
      <c r="A332" s="7"/>
      <c r="B332" s="462"/>
      <c r="C332" s="463"/>
      <c r="D332" s="463"/>
      <c r="E332" s="463"/>
      <c r="F332" s="463"/>
      <c r="G332" s="463"/>
      <c r="H332" s="463"/>
      <c r="I332" s="463"/>
      <c r="J332" s="463"/>
      <c r="K332" s="463"/>
      <c r="L332" s="464"/>
      <c r="M332" s="28"/>
    </row>
    <row r="333" spans="1:16" s="9" customFormat="1" x14ac:dyDescent="0.25">
      <c r="A333" s="7"/>
      <c r="B333" s="462"/>
      <c r="C333" s="463"/>
      <c r="D333" s="463"/>
      <c r="E333" s="463"/>
      <c r="F333" s="463"/>
      <c r="G333" s="463"/>
      <c r="H333" s="463"/>
      <c r="I333" s="463"/>
      <c r="J333" s="463"/>
      <c r="K333" s="463"/>
      <c r="L333" s="464"/>
      <c r="M333" s="28"/>
    </row>
    <row r="334" spans="1:16" s="9" customFormat="1" x14ac:dyDescent="0.25">
      <c r="A334" s="7"/>
      <c r="B334" s="462"/>
      <c r="C334" s="463"/>
      <c r="D334" s="463"/>
      <c r="E334" s="463"/>
      <c r="F334" s="463"/>
      <c r="G334" s="463"/>
      <c r="H334" s="463"/>
      <c r="I334" s="463"/>
      <c r="J334" s="463"/>
      <c r="K334" s="463"/>
      <c r="L334" s="464"/>
      <c r="M334" s="28"/>
    </row>
    <row r="335" spans="1:16" s="9" customFormat="1" x14ac:dyDescent="0.25">
      <c r="A335" s="7"/>
      <c r="B335" s="462"/>
      <c r="C335" s="463"/>
      <c r="D335" s="463"/>
      <c r="E335" s="463"/>
      <c r="F335" s="463"/>
      <c r="G335" s="463"/>
      <c r="H335" s="463"/>
      <c r="I335" s="463"/>
      <c r="J335" s="463"/>
      <c r="K335" s="463"/>
      <c r="L335" s="464"/>
      <c r="M335" s="28"/>
    </row>
    <row r="336" spans="1:16" s="9" customFormat="1" x14ac:dyDescent="0.25">
      <c r="A336" s="7"/>
      <c r="B336" s="462"/>
      <c r="C336" s="463"/>
      <c r="D336" s="463"/>
      <c r="E336" s="463"/>
      <c r="F336" s="463"/>
      <c r="G336" s="463"/>
      <c r="H336" s="463"/>
      <c r="I336" s="463"/>
      <c r="J336" s="463"/>
      <c r="K336" s="463"/>
      <c r="L336" s="464"/>
      <c r="M336" s="28"/>
    </row>
    <row r="337" spans="1:16" s="9" customFormat="1" x14ac:dyDescent="0.25">
      <c r="A337" s="7"/>
      <c r="B337" s="462"/>
      <c r="C337" s="463"/>
      <c r="D337" s="463"/>
      <c r="E337" s="463"/>
      <c r="F337" s="463"/>
      <c r="G337" s="463"/>
      <c r="H337" s="463"/>
      <c r="I337" s="463"/>
      <c r="J337" s="463"/>
      <c r="K337" s="463"/>
      <c r="L337" s="464"/>
      <c r="M337" s="28"/>
    </row>
    <row r="338" spans="1:16" s="28" customFormat="1" x14ac:dyDescent="0.25">
      <c r="A338" s="84"/>
      <c r="B338" s="86"/>
      <c r="C338" s="87"/>
      <c r="D338" s="87"/>
      <c r="E338" s="87"/>
      <c r="F338" s="87"/>
      <c r="G338" s="87"/>
      <c r="H338" s="87"/>
      <c r="I338" s="87"/>
      <c r="J338" s="87"/>
      <c r="K338" s="87"/>
      <c r="L338" s="88"/>
    </row>
    <row r="339" spans="1:16" s="9" customFormat="1" x14ac:dyDescent="0.25">
      <c r="A339" s="7"/>
      <c r="B339" s="457" t="s">
        <v>60</v>
      </c>
      <c r="C339" s="458"/>
      <c r="D339" s="458"/>
      <c r="E339" s="458"/>
      <c r="F339" s="458"/>
      <c r="G339" s="458"/>
      <c r="H339" s="458"/>
      <c r="I339" s="458"/>
      <c r="J339" s="458"/>
      <c r="K339" s="458"/>
      <c r="L339" s="459"/>
      <c r="M339" s="97"/>
    </row>
    <row r="340" spans="1:16" s="28" customFormat="1" x14ac:dyDescent="0.25">
      <c r="A340" s="84"/>
      <c r="B340" s="107"/>
      <c r="C340" s="108"/>
      <c r="D340" s="108"/>
      <c r="E340" s="108"/>
      <c r="F340" s="108"/>
      <c r="G340" s="108"/>
      <c r="H340" s="108"/>
      <c r="I340" s="108"/>
      <c r="J340" s="108"/>
      <c r="K340" s="108"/>
      <c r="L340" s="104"/>
    </row>
    <row r="341" spans="1:16" s="28" customFormat="1" x14ac:dyDescent="0.25">
      <c r="A341" s="84"/>
      <c r="B341" s="465" t="str">
        <f>IF(Intro!$G$24="English",O341,P341)</f>
        <v>Explain whether demand for the goods or sales of the goods has changed since January 1, 2023.</v>
      </c>
      <c r="C341" s="466"/>
      <c r="D341" s="466"/>
      <c r="E341" s="466"/>
      <c r="F341" s="466"/>
      <c r="G341" s="466"/>
      <c r="H341" s="466"/>
      <c r="I341" s="466"/>
      <c r="J341" s="466"/>
      <c r="K341" s="466"/>
      <c r="L341" s="467"/>
      <c r="O341" s="28" t="str">
        <f>"Explain whether demand for the goods or sales of the goods has changed since January 1, "&amp;Variables!B6&amp;"."</f>
        <v>Explain whether demand for the goods or sales of the goods has changed since January 1, 2023.</v>
      </c>
      <c r="P341" s="28" t="str">
        <f>"Expliquez si la demande pour les marchandises ou les ventes de marchandises ont changé depuis le 1er janvier "&amp;Variables!B6&amp;"."</f>
        <v>Expliquez si la demande pour les marchandises ou les ventes de marchandises ont changé depuis le 1er janvier 2023.</v>
      </c>
    </row>
    <row r="342" spans="1:16" s="28" customFormat="1" x14ac:dyDescent="0.25">
      <c r="A342" s="84"/>
      <c r="B342" s="107"/>
      <c r="C342" s="108"/>
      <c r="D342" s="108"/>
      <c r="E342" s="108"/>
      <c r="F342" s="108"/>
      <c r="G342" s="108"/>
      <c r="H342" s="108"/>
      <c r="I342" s="108"/>
      <c r="J342" s="108"/>
      <c r="K342" s="108"/>
      <c r="L342" s="104"/>
    </row>
    <row r="343" spans="1:16" s="9" customFormat="1" x14ac:dyDescent="0.25">
      <c r="A343" s="7"/>
      <c r="B343" s="462"/>
      <c r="C343" s="463"/>
      <c r="D343" s="463"/>
      <c r="E343" s="463"/>
      <c r="F343" s="463"/>
      <c r="G343" s="463"/>
      <c r="H343" s="463"/>
      <c r="I343" s="463"/>
      <c r="J343" s="463"/>
      <c r="K343" s="463"/>
      <c r="L343" s="464"/>
      <c r="M343" s="28"/>
    </row>
    <row r="344" spans="1:16" s="9" customFormat="1" x14ac:dyDescent="0.25">
      <c r="A344" s="7"/>
      <c r="B344" s="462"/>
      <c r="C344" s="463"/>
      <c r="D344" s="463"/>
      <c r="E344" s="463"/>
      <c r="F344" s="463"/>
      <c r="G344" s="463"/>
      <c r="H344" s="463"/>
      <c r="I344" s="463"/>
      <c r="J344" s="463"/>
      <c r="K344" s="463"/>
      <c r="L344" s="464"/>
      <c r="M344" s="28"/>
    </row>
    <row r="345" spans="1:16" s="9" customFormat="1" x14ac:dyDescent="0.25">
      <c r="A345" s="7"/>
      <c r="B345" s="462"/>
      <c r="C345" s="463"/>
      <c r="D345" s="463"/>
      <c r="E345" s="463"/>
      <c r="F345" s="463"/>
      <c r="G345" s="463"/>
      <c r="H345" s="463"/>
      <c r="I345" s="463"/>
      <c r="J345" s="463"/>
      <c r="K345" s="463"/>
      <c r="L345" s="464"/>
      <c r="M345" s="28"/>
    </row>
    <row r="346" spans="1:16" s="9" customFormat="1" x14ac:dyDescent="0.25">
      <c r="A346" s="7"/>
      <c r="B346" s="462"/>
      <c r="C346" s="463"/>
      <c r="D346" s="463"/>
      <c r="E346" s="463"/>
      <c r="F346" s="463"/>
      <c r="G346" s="463"/>
      <c r="H346" s="463"/>
      <c r="I346" s="463"/>
      <c r="J346" s="463"/>
      <c r="K346" s="463"/>
      <c r="L346" s="464"/>
      <c r="M346" s="28"/>
    </row>
    <row r="347" spans="1:16" s="9" customFormat="1" x14ac:dyDescent="0.25">
      <c r="A347" s="7"/>
      <c r="B347" s="462"/>
      <c r="C347" s="463"/>
      <c r="D347" s="463"/>
      <c r="E347" s="463"/>
      <c r="F347" s="463"/>
      <c r="G347" s="463"/>
      <c r="H347" s="463"/>
      <c r="I347" s="463"/>
      <c r="J347" s="463"/>
      <c r="K347" s="463"/>
      <c r="L347" s="464"/>
      <c r="M347" s="28"/>
    </row>
    <row r="348" spans="1:16" s="9" customFormat="1" x14ac:dyDescent="0.25">
      <c r="A348" s="7"/>
      <c r="B348" s="462"/>
      <c r="C348" s="463"/>
      <c r="D348" s="463"/>
      <c r="E348" s="463"/>
      <c r="F348" s="463"/>
      <c r="G348" s="463"/>
      <c r="H348" s="463"/>
      <c r="I348" s="463"/>
      <c r="J348" s="463"/>
      <c r="K348" s="463"/>
      <c r="L348" s="464"/>
      <c r="M348" s="28"/>
    </row>
    <row r="349" spans="1:16" s="9" customFormat="1" x14ac:dyDescent="0.25">
      <c r="A349" s="7"/>
      <c r="B349" s="462"/>
      <c r="C349" s="463"/>
      <c r="D349" s="463"/>
      <c r="E349" s="463"/>
      <c r="F349" s="463"/>
      <c r="G349" s="463"/>
      <c r="H349" s="463"/>
      <c r="I349" s="463"/>
      <c r="J349" s="463"/>
      <c r="K349" s="463"/>
      <c r="L349" s="464"/>
      <c r="M349" s="28"/>
    </row>
    <row r="350" spans="1:16" s="9" customFormat="1" x14ac:dyDescent="0.25">
      <c r="A350" s="7"/>
      <c r="B350" s="462"/>
      <c r="C350" s="463"/>
      <c r="D350" s="463"/>
      <c r="E350" s="463"/>
      <c r="F350" s="463"/>
      <c r="G350" s="463"/>
      <c r="H350" s="463"/>
      <c r="I350" s="463"/>
      <c r="J350" s="463"/>
      <c r="K350" s="463"/>
      <c r="L350" s="464"/>
      <c r="M350" s="28"/>
    </row>
    <row r="351" spans="1:16" s="28" customFormat="1" x14ac:dyDescent="0.25">
      <c r="A351" s="84"/>
      <c r="B351" s="86"/>
      <c r="C351" s="87"/>
      <c r="D351" s="87"/>
      <c r="E351" s="87"/>
      <c r="F351" s="87"/>
      <c r="G351" s="87"/>
      <c r="H351" s="87"/>
      <c r="I351" s="87"/>
      <c r="J351" s="87"/>
      <c r="K351" s="87"/>
      <c r="L351" s="88"/>
    </row>
    <row r="353" spans="1:16" x14ac:dyDescent="0.25">
      <c r="B353" s="364" t="str">
        <f>IF(Intro!$G$24="English",O353,P353)</f>
        <v>MARKETS</v>
      </c>
      <c r="C353" s="365"/>
      <c r="D353" s="365"/>
      <c r="E353" s="365"/>
      <c r="F353" s="365"/>
      <c r="G353" s="365"/>
      <c r="H353" s="365"/>
      <c r="I353" s="365"/>
      <c r="J353" s="365"/>
      <c r="K353" s="365"/>
      <c r="L353" s="366"/>
      <c r="M353" s="28"/>
      <c r="O353" s="54" t="s">
        <v>244</v>
      </c>
      <c r="P353" s="54" t="s">
        <v>245</v>
      </c>
    </row>
    <row r="354" spans="1:16" x14ac:dyDescent="0.25">
      <c r="B354" s="475" t="s">
        <v>61</v>
      </c>
      <c r="C354" s="476"/>
      <c r="D354" s="476"/>
      <c r="E354" s="476"/>
      <c r="F354" s="476"/>
      <c r="G354" s="476"/>
      <c r="H354" s="476"/>
      <c r="I354" s="476"/>
      <c r="J354" s="476"/>
      <c r="K354" s="476"/>
      <c r="L354" s="477"/>
      <c r="M354" s="54"/>
    </row>
    <row r="355" spans="1:16" x14ac:dyDescent="0.25">
      <c r="B355" s="16"/>
      <c r="C355" s="26"/>
      <c r="D355" s="27"/>
      <c r="E355" s="27"/>
      <c r="F355" s="27"/>
      <c r="G355" s="27"/>
      <c r="H355" s="27"/>
      <c r="I355" s="27"/>
      <c r="J355" s="27"/>
      <c r="K355" s="27"/>
      <c r="L355" s="17"/>
      <c r="M355" s="54"/>
    </row>
    <row r="356" spans="1:16" x14ac:dyDescent="0.25">
      <c r="B356" s="341" t="str">
        <f>IF(Intro!$G$24="English",O356,P356)</f>
        <v>Describe the markets for the goods in Canada and globally since January 1, 2023. Factors to consider in your response include, but are not limited to, demand, sales, prices, capacity utilization and import volumes of the goods.</v>
      </c>
      <c r="C356" s="342"/>
      <c r="D356" s="342"/>
      <c r="E356" s="342"/>
      <c r="F356" s="342"/>
      <c r="G356" s="342"/>
      <c r="H356" s="342"/>
      <c r="I356" s="342"/>
      <c r="J356" s="342"/>
      <c r="K356" s="342"/>
      <c r="L356" s="343"/>
      <c r="M356" s="54"/>
      <c r="O356" s="18" t="str">
        <f>"Describe the markets for the goods in Canada and globally since January 1, "&amp;Variables!B6&amp;". Factors to consider in your response include, but are not limited to, demand, sales, prices, capacity utilization and import volumes of the goods."</f>
        <v>Describe the markets for the goods in Canada and globally since January 1, 2023. Factors to consider in your response include, but are not limited to, demand, sales, prices, capacity utilization and import volumes of the goods.</v>
      </c>
      <c r="P356" s="54" t="str">
        <f>"Décrivez les marchés des marchandises au Canada et dans le monde depuis le 1er janvier "&amp;Variables!B6&amp;". Les facteurs à prendre en compte dans votre réponse comprennent, sans s'y limiter, la demande, les ventes, les prix, l'utilisation de la capacité et les volumes d'importations des marchandises."</f>
        <v>Décrivez les marchés des marchandises au Canada et dans le monde depuis le 1er janvier 2023. Les facteurs à prendre en compte dans votre réponse comprennent, sans s'y limiter, la demande, les ventes, les prix, l'utilisation de la capacité et les volumes d'importations des marchandises.</v>
      </c>
    </row>
    <row r="357" spans="1:16" x14ac:dyDescent="0.25">
      <c r="B357" s="341"/>
      <c r="C357" s="342"/>
      <c r="D357" s="342"/>
      <c r="E357" s="342"/>
      <c r="F357" s="342"/>
      <c r="G357" s="342"/>
      <c r="H357" s="342"/>
      <c r="I357" s="342"/>
      <c r="J357" s="342"/>
      <c r="K357" s="342"/>
      <c r="L357" s="343"/>
      <c r="M357" s="54"/>
      <c r="O357" s="18"/>
    </row>
    <row r="358" spans="1:16" s="28" customFormat="1" x14ac:dyDescent="0.25">
      <c r="A358" s="84"/>
      <c r="B358" s="107"/>
      <c r="C358" s="108"/>
      <c r="D358" s="108"/>
      <c r="E358" s="108"/>
      <c r="F358" s="108"/>
      <c r="G358" s="108"/>
      <c r="H358" s="108"/>
      <c r="I358" s="108"/>
      <c r="J358" s="108"/>
      <c r="K358" s="108"/>
      <c r="L358" s="104"/>
    </row>
    <row r="359" spans="1:16" s="9" customFormat="1" x14ac:dyDescent="0.25">
      <c r="A359" s="7"/>
      <c r="B359" s="462"/>
      <c r="C359" s="463"/>
      <c r="D359" s="463"/>
      <c r="E359" s="463"/>
      <c r="F359" s="463"/>
      <c r="G359" s="463"/>
      <c r="H359" s="463"/>
      <c r="I359" s="463"/>
      <c r="J359" s="463"/>
      <c r="K359" s="463"/>
      <c r="L359" s="464"/>
      <c r="M359" s="28"/>
    </row>
    <row r="360" spans="1:16" s="9" customFormat="1" x14ac:dyDescent="0.25">
      <c r="A360" s="7"/>
      <c r="B360" s="462"/>
      <c r="C360" s="463"/>
      <c r="D360" s="463"/>
      <c r="E360" s="463"/>
      <c r="F360" s="463"/>
      <c r="G360" s="463"/>
      <c r="H360" s="463"/>
      <c r="I360" s="463"/>
      <c r="J360" s="463"/>
      <c r="K360" s="463"/>
      <c r="L360" s="464"/>
      <c r="M360" s="28"/>
    </row>
    <row r="361" spans="1:16" s="9" customFormat="1" x14ac:dyDescent="0.25">
      <c r="A361" s="7"/>
      <c r="B361" s="462"/>
      <c r="C361" s="463"/>
      <c r="D361" s="463"/>
      <c r="E361" s="463"/>
      <c r="F361" s="463"/>
      <c r="G361" s="463"/>
      <c r="H361" s="463"/>
      <c r="I361" s="463"/>
      <c r="J361" s="463"/>
      <c r="K361" s="463"/>
      <c r="L361" s="464"/>
      <c r="M361" s="28"/>
    </row>
    <row r="362" spans="1:16" s="9" customFormat="1" x14ac:dyDescent="0.25">
      <c r="A362" s="7"/>
      <c r="B362" s="462"/>
      <c r="C362" s="463"/>
      <c r="D362" s="463"/>
      <c r="E362" s="463"/>
      <c r="F362" s="463"/>
      <c r="G362" s="463"/>
      <c r="H362" s="463"/>
      <c r="I362" s="463"/>
      <c r="J362" s="463"/>
      <c r="K362" s="463"/>
      <c r="L362" s="464"/>
      <c r="M362" s="28"/>
    </row>
    <row r="363" spans="1:16" s="9" customFormat="1" x14ac:dyDescent="0.25">
      <c r="A363" s="7"/>
      <c r="B363" s="462"/>
      <c r="C363" s="463"/>
      <c r="D363" s="463"/>
      <c r="E363" s="463"/>
      <c r="F363" s="463"/>
      <c r="G363" s="463"/>
      <c r="H363" s="463"/>
      <c r="I363" s="463"/>
      <c r="J363" s="463"/>
      <c r="K363" s="463"/>
      <c r="L363" s="464"/>
      <c r="M363" s="28"/>
    </row>
    <row r="364" spans="1:16" s="9" customFormat="1" x14ac:dyDescent="0.25">
      <c r="A364" s="7"/>
      <c r="B364" s="462"/>
      <c r="C364" s="463"/>
      <c r="D364" s="463"/>
      <c r="E364" s="463"/>
      <c r="F364" s="463"/>
      <c r="G364" s="463"/>
      <c r="H364" s="463"/>
      <c r="I364" s="463"/>
      <c r="J364" s="463"/>
      <c r="K364" s="463"/>
      <c r="L364" s="464"/>
      <c r="M364" s="28"/>
    </row>
    <row r="365" spans="1:16" s="9" customFormat="1" x14ac:dyDescent="0.25">
      <c r="A365" s="7"/>
      <c r="B365" s="462"/>
      <c r="C365" s="463"/>
      <c r="D365" s="463"/>
      <c r="E365" s="463"/>
      <c r="F365" s="463"/>
      <c r="G365" s="463"/>
      <c r="H365" s="463"/>
      <c r="I365" s="463"/>
      <c r="J365" s="463"/>
      <c r="K365" s="463"/>
      <c r="L365" s="464"/>
      <c r="M365" s="28"/>
    </row>
    <row r="366" spans="1:16" s="9" customFormat="1" x14ac:dyDescent="0.25">
      <c r="A366" s="7"/>
      <c r="B366" s="462"/>
      <c r="C366" s="463"/>
      <c r="D366" s="463"/>
      <c r="E366" s="463"/>
      <c r="F366" s="463"/>
      <c r="G366" s="463"/>
      <c r="H366" s="463"/>
      <c r="I366" s="463"/>
      <c r="J366" s="463"/>
      <c r="K366" s="463"/>
      <c r="L366" s="464"/>
      <c r="M366" s="28"/>
    </row>
    <row r="367" spans="1:16" s="28" customFormat="1" x14ac:dyDescent="0.25">
      <c r="A367" s="84"/>
      <c r="B367" s="86"/>
      <c r="C367" s="87"/>
      <c r="D367" s="87"/>
      <c r="E367" s="87"/>
      <c r="F367" s="87"/>
      <c r="G367" s="87"/>
      <c r="H367" s="87"/>
      <c r="I367" s="87"/>
      <c r="J367" s="87"/>
      <c r="K367" s="87"/>
      <c r="L367" s="88"/>
    </row>
    <row r="368" spans="1:16" x14ac:dyDescent="0.25">
      <c r="B368" s="457" t="s">
        <v>62</v>
      </c>
      <c r="C368" s="458"/>
      <c r="D368" s="458"/>
      <c r="E368" s="458"/>
      <c r="F368" s="458"/>
      <c r="G368" s="458"/>
      <c r="H368" s="458"/>
      <c r="I368" s="458"/>
      <c r="J368" s="458"/>
      <c r="K368" s="458"/>
      <c r="L368" s="459"/>
      <c r="M368" s="54"/>
    </row>
    <row r="369" spans="1:17" x14ac:dyDescent="0.25">
      <c r="B369" s="16"/>
      <c r="C369" s="26"/>
      <c r="D369" s="27"/>
      <c r="E369" s="27"/>
      <c r="F369" s="27"/>
      <c r="G369" s="27"/>
      <c r="H369" s="27"/>
      <c r="I369" s="27"/>
      <c r="J369" s="27"/>
      <c r="K369" s="27"/>
      <c r="L369" s="17"/>
      <c r="M369" s="54"/>
    </row>
    <row r="370" spans="1:17" x14ac:dyDescent="0.25">
      <c r="B370" s="341" t="str">
        <f>IF(Intro!$G$24="English",O370,P370)</f>
        <v>Explain any changes you expect to see in the Canadian market and in other markets globally for the goods over the next two years with respect to demand, prices, import volumes or any other factor.</v>
      </c>
      <c r="C370" s="342"/>
      <c r="D370" s="342"/>
      <c r="E370" s="342"/>
      <c r="F370" s="342"/>
      <c r="G370" s="342"/>
      <c r="H370" s="342"/>
      <c r="I370" s="342"/>
      <c r="J370" s="342"/>
      <c r="K370" s="342"/>
      <c r="L370" s="343"/>
      <c r="M370" s="54"/>
      <c r="O370" s="18" t="s">
        <v>179</v>
      </c>
      <c r="P370" s="54" t="s">
        <v>148</v>
      </c>
    </row>
    <row r="371" spans="1:17" x14ac:dyDescent="0.25">
      <c r="B371" s="341"/>
      <c r="C371" s="342"/>
      <c r="D371" s="342"/>
      <c r="E371" s="342"/>
      <c r="F371" s="342"/>
      <c r="G371" s="342"/>
      <c r="H371" s="342"/>
      <c r="I371" s="342"/>
      <c r="J371" s="342"/>
      <c r="K371" s="342"/>
      <c r="L371" s="343"/>
      <c r="M371" s="54"/>
      <c r="O371" s="18"/>
    </row>
    <row r="372" spans="1:17" s="28" customFormat="1" x14ac:dyDescent="0.25">
      <c r="A372" s="84"/>
      <c r="B372" s="107"/>
      <c r="C372" s="108"/>
      <c r="D372" s="108"/>
      <c r="E372" s="108"/>
      <c r="F372" s="108"/>
      <c r="G372" s="108"/>
      <c r="H372" s="108"/>
      <c r="I372" s="108"/>
      <c r="J372" s="108"/>
      <c r="K372" s="108"/>
      <c r="L372" s="104"/>
    </row>
    <row r="373" spans="1:17" s="9" customFormat="1" x14ac:dyDescent="0.25">
      <c r="A373" s="7"/>
      <c r="B373" s="462"/>
      <c r="C373" s="463"/>
      <c r="D373" s="463"/>
      <c r="E373" s="463"/>
      <c r="F373" s="463"/>
      <c r="G373" s="463"/>
      <c r="H373" s="463"/>
      <c r="I373" s="463"/>
      <c r="J373" s="463"/>
      <c r="K373" s="463"/>
      <c r="L373" s="464"/>
      <c r="M373" s="28"/>
    </row>
    <row r="374" spans="1:17" s="9" customFormat="1" x14ac:dyDescent="0.25">
      <c r="A374" s="7"/>
      <c r="B374" s="462"/>
      <c r="C374" s="463"/>
      <c r="D374" s="463"/>
      <c r="E374" s="463"/>
      <c r="F374" s="463"/>
      <c r="G374" s="463"/>
      <c r="H374" s="463"/>
      <c r="I374" s="463"/>
      <c r="J374" s="463"/>
      <c r="K374" s="463"/>
      <c r="L374" s="464"/>
      <c r="M374" s="28"/>
    </row>
    <row r="375" spans="1:17" s="9" customFormat="1" x14ac:dyDescent="0.25">
      <c r="A375" s="7"/>
      <c r="B375" s="462"/>
      <c r="C375" s="463"/>
      <c r="D375" s="463"/>
      <c r="E375" s="463"/>
      <c r="F375" s="463"/>
      <c r="G375" s="463"/>
      <c r="H375" s="463"/>
      <c r="I375" s="463"/>
      <c r="J375" s="463"/>
      <c r="K375" s="463"/>
      <c r="L375" s="464"/>
      <c r="M375" s="28"/>
    </row>
    <row r="376" spans="1:17" s="9" customFormat="1" x14ac:dyDescent="0.25">
      <c r="A376" s="7"/>
      <c r="B376" s="462"/>
      <c r="C376" s="463"/>
      <c r="D376" s="463"/>
      <c r="E376" s="463"/>
      <c r="F376" s="463"/>
      <c r="G376" s="463"/>
      <c r="H376" s="463"/>
      <c r="I376" s="463"/>
      <c r="J376" s="463"/>
      <c r="K376" s="463"/>
      <c r="L376" s="464"/>
      <c r="M376" s="28"/>
    </row>
    <row r="377" spans="1:17" s="9" customFormat="1" x14ac:dyDescent="0.25">
      <c r="A377" s="7"/>
      <c r="B377" s="462"/>
      <c r="C377" s="463"/>
      <c r="D377" s="463"/>
      <c r="E377" s="463"/>
      <c r="F377" s="463"/>
      <c r="G377" s="463"/>
      <c r="H377" s="463"/>
      <c r="I377" s="463"/>
      <c r="J377" s="463"/>
      <c r="K377" s="463"/>
      <c r="L377" s="464"/>
      <c r="M377" s="28"/>
    </row>
    <row r="378" spans="1:17" s="9" customFormat="1" x14ac:dyDescent="0.25">
      <c r="A378" s="7"/>
      <c r="B378" s="462"/>
      <c r="C378" s="463"/>
      <c r="D378" s="463"/>
      <c r="E378" s="463"/>
      <c r="F378" s="463"/>
      <c r="G378" s="463"/>
      <c r="H378" s="463"/>
      <c r="I378" s="463"/>
      <c r="J378" s="463"/>
      <c r="K378" s="463"/>
      <c r="L378" s="464"/>
      <c r="M378" s="28"/>
    </row>
    <row r="379" spans="1:17" s="9" customFormat="1" x14ac:dyDescent="0.25">
      <c r="A379" s="7"/>
      <c r="B379" s="462"/>
      <c r="C379" s="463"/>
      <c r="D379" s="463"/>
      <c r="E379" s="463"/>
      <c r="F379" s="463"/>
      <c r="G379" s="463"/>
      <c r="H379" s="463"/>
      <c r="I379" s="463"/>
      <c r="J379" s="463"/>
      <c r="K379" s="463"/>
      <c r="L379" s="464"/>
      <c r="M379" s="28"/>
    </row>
    <row r="380" spans="1:17" s="9" customFormat="1" x14ac:dyDescent="0.25">
      <c r="A380" s="7"/>
      <c r="B380" s="462"/>
      <c r="C380" s="463"/>
      <c r="D380" s="463"/>
      <c r="E380" s="463"/>
      <c r="F380" s="463"/>
      <c r="G380" s="463"/>
      <c r="H380" s="463"/>
      <c r="I380" s="463"/>
      <c r="J380" s="463"/>
      <c r="K380" s="463"/>
      <c r="L380" s="464"/>
      <c r="M380" s="28"/>
    </row>
    <row r="381" spans="1:17" s="28" customFormat="1" x14ac:dyDescent="0.25">
      <c r="A381" s="84"/>
      <c r="B381" s="86"/>
      <c r="C381" s="87"/>
      <c r="D381" s="87"/>
      <c r="E381" s="87"/>
      <c r="F381" s="87"/>
      <c r="G381" s="87"/>
      <c r="H381" s="87"/>
      <c r="I381" s="87"/>
      <c r="J381" s="87"/>
      <c r="K381" s="87"/>
      <c r="L381" s="88"/>
    </row>
    <row r="382" spans="1:17" x14ac:dyDescent="0.25">
      <c r="B382" s="471" t="s">
        <v>63</v>
      </c>
      <c r="C382" s="472"/>
      <c r="D382" s="472"/>
      <c r="E382" s="472"/>
      <c r="F382" s="473"/>
      <c r="G382" s="473"/>
      <c r="H382" s="473"/>
      <c r="I382" s="473"/>
      <c r="J382" s="473"/>
      <c r="K382" s="473"/>
      <c r="L382" s="474"/>
    </row>
    <row r="383" spans="1:17" x14ac:dyDescent="0.25">
      <c r="B383" s="45"/>
      <c r="C383" s="46"/>
      <c r="D383" s="46"/>
      <c r="E383" s="46"/>
      <c r="F383" s="30"/>
      <c r="G383" s="30"/>
      <c r="H383" s="30"/>
      <c r="I383" s="30"/>
      <c r="J383" s="30"/>
      <c r="K383" s="30"/>
      <c r="L383" s="98"/>
    </row>
    <row r="384" spans="1:17" x14ac:dyDescent="0.25">
      <c r="B384" s="341" t="str">
        <f>IF(Intro!$G$24="English",O384,P384)</f>
        <v>Explain any impacts on these outlooks should the finding or order be continued or rescinded. Provide documents, or the names of documents, such as studies or articles in trade journals, that support your firm's statement.</v>
      </c>
      <c r="C384" s="342"/>
      <c r="D384" s="342"/>
      <c r="E384" s="342"/>
      <c r="F384" s="342"/>
      <c r="G384" s="342"/>
      <c r="H384" s="342"/>
      <c r="I384" s="342"/>
      <c r="J384" s="342"/>
      <c r="K384" s="342"/>
      <c r="L384" s="343"/>
      <c r="O384" s="66" t="s">
        <v>185</v>
      </c>
      <c r="P384" s="15" t="s">
        <v>186</v>
      </c>
      <c r="Q384" s="15"/>
    </row>
    <row r="385" spans="1:17" x14ac:dyDescent="0.25">
      <c r="B385" s="341"/>
      <c r="C385" s="342"/>
      <c r="D385" s="342"/>
      <c r="E385" s="342"/>
      <c r="F385" s="342"/>
      <c r="G385" s="342"/>
      <c r="H385" s="342"/>
      <c r="I385" s="342"/>
      <c r="J385" s="342"/>
      <c r="K385" s="342"/>
      <c r="L385" s="343"/>
      <c r="O385" s="66"/>
      <c r="P385" s="66"/>
      <c r="Q385" s="66"/>
    </row>
    <row r="386" spans="1:17" x14ac:dyDescent="0.25">
      <c r="B386" s="73"/>
      <c r="C386" s="34"/>
      <c r="D386" s="34"/>
      <c r="E386" s="34"/>
      <c r="F386" s="34"/>
      <c r="G386" s="34"/>
      <c r="H386" s="34"/>
      <c r="I386" s="34"/>
      <c r="J386" s="34"/>
      <c r="K386" s="34"/>
      <c r="L386" s="74"/>
      <c r="O386" s="66"/>
      <c r="P386" s="66"/>
      <c r="Q386" s="66"/>
    </row>
    <row r="387" spans="1:17" x14ac:dyDescent="0.25">
      <c r="B387" s="468"/>
      <c r="C387" s="469"/>
      <c r="D387" s="469"/>
      <c r="E387" s="469"/>
      <c r="F387" s="469"/>
      <c r="G387" s="469"/>
      <c r="H387" s="469"/>
      <c r="I387" s="469"/>
      <c r="J387" s="469"/>
      <c r="K387" s="469"/>
      <c r="L387" s="470"/>
    </row>
    <row r="388" spans="1:17" s="9" customFormat="1" x14ac:dyDescent="0.25">
      <c r="A388" s="7"/>
      <c r="B388" s="468"/>
      <c r="C388" s="469"/>
      <c r="D388" s="469"/>
      <c r="E388" s="469"/>
      <c r="F388" s="469"/>
      <c r="G388" s="469"/>
      <c r="H388" s="469"/>
      <c r="I388" s="469"/>
      <c r="J388" s="469"/>
      <c r="K388" s="469"/>
      <c r="L388" s="470"/>
      <c r="M388" s="28"/>
    </row>
    <row r="389" spans="1:17" s="9" customFormat="1" x14ac:dyDescent="0.25">
      <c r="A389" s="7"/>
      <c r="B389" s="468"/>
      <c r="C389" s="469"/>
      <c r="D389" s="469"/>
      <c r="E389" s="469"/>
      <c r="F389" s="469"/>
      <c r="G389" s="469"/>
      <c r="H389" s="469"/>
      <c r="I389" s="469"/>
      <c r="J389" s="469"/>
      <c r="K389" s="469"/>
      <c r="L389" s="470"/>
      <c r="M389" s="28"/>
    </row>
    <row r="390" spans="1:17" s="9" customFormat="1" x14ac:dyDescent="0.25">
      <c r="A390" s="7"/>
      <c r="B390" s="468"/>
      <c r="C390" s="469"/>
      <c r="D390" s="469"/>
      <c r="E390" s="469"/>
      <c r="F390" s="469"/>
      <c r="G390" s="469"/>
      <c r="H390" s="469"/>
      <c r="I390" s="469"/>
      <c r="J390" s="469"/>
      <c r="K390" s="469"/>
      <c r="L390" s="470"/>
      <c r="M390" s="28"/>
    </row>
    <row r="391" spans="1:17" x14ac:dyDescent="0.25">
      <c r="B391" s="468"/>
      <c r="C391" s="469"/>
      <c r="D391" s="469"/>
      <c r="E391" s="469"/>
      <c r="F391" s="469"/>
      <c r="G391" s="469"/>
      <c r="H391" s="469"/>
      <c r="I391" s="469"/>
      <c r="J391" s="469"/>
      <c r="K391" s="469"/>
      <c r="L391" s="470"/>
    </row>
    <row r="392" spans="1:17" x14ac:dyDescent="0.25">
      <c r="B392" s="468"/>
      <c r="C392" s="469"/>
      <c r="D392" s="469"/>
      <c r="E392" s="469"/>
      <c r="F392" s="469"/>
      <c r="G392" s="469"/>
      <c r="H392" s="469"/>
      <c r="I392" s="469"/>
      <c r="J392" s="469"/>
      <c r="K392" s="469"/>
      <c r="L392" s="470"/>
    </row>
    <row r="393" spans="1:17" x14ac:dyDescent="0.25">
      <c r="B393" s="468"/>
      <c r="C393" s="469"/>
      <c r="D393" s="469"/>
      <c r="E393" s="469"/>
      <c r="F393" s="469"/>
      <c r="G393" s="469"/>
      <c r="H393" s="469"/>
      <c r="I393" s="469"/>
      <c r="J393" s="469"/>
      <c r="K393" s="469"/>
      <c r="L393" s="470"/>
    </row>
    <row r="394" spans="1:17" x14ac:dyDescent="0.25">
      <c r="B394" s="468"/>
      <c r="C394" s="469"/>
      <c r="D394" s="469"/>
      <c r="E394" s="469"/>
      <c r="F394" s="469"/>
      <c r="G394" s="469"/>
      <c r="H394" s="469"/>
      <c r="I394" s="469"/>
      <c r="J394" s="469"/>
      <c r="K394" s="469"/>
      <c r="L394" s="470"/>
    </row>
    <row r="395" spans="1:17" x14ac:dyDescent="0.25">
      <c r="B395" s="121"/>
      <c r="C395" s="122"/>
      <c r="D395" s="122"/>
      <c r="E395" s="122"/>
      <c r="F395" s="122"/>
      <c r="G395" s="122"/>
      <c r="H395" s="122"/>
      <c r="I395" s="122"/>
      <c r="J395" s="122"/>
      <c r="K395" s="122"/>
      <c r="L395" s="123"/>
    </row>
  </sheetData>
  <sheetProtection algorithmName="SHA-512" hashValue="9JlWO2bCVLmb0/t73hyEeoqswyE0uZ1Mw+AjjgUTooHe192TdGt4FOA7Cnu2lWzXvzH2rLlXWwX5iv6gr4GkDA==" saltValue="u/psmj7cg/e6fqs0TfJqew==" spinCount="100000" sheet="1" objects="1" scenarios="1" selectLockedCells="1"/>
  <mergeCells count="160">
    <mergeCell ref="C51:D52"/>
    <mergeCell ref="E51:F52"/>
    <mergeCell ref="J57:L58"/>
    <mergeCell ref="B99:L100"/>
    <mergeCell ref="E61:F62"/>
    <mergeCell ref="G61:I62"/>
    <mergeCell ref="J61:L62"/>
    <mergeCell ref="C65:D66"/>
    <mergeCell ref="E65:F66"/>
    <mergeCell ref="G65:I66"/>
    <mergeCell ref="B88:L95"/>
    <mergeCell ref="B97:L97"/>
    <mergeCell ref="C63:D64"/>
    <mergeCell ref="G57:I58"/>
    <mergeCell ref="G63:I64"/>
    <mergeCell ref="B68:L68"/>
    <mergeCell ref="J53:L54"/>
    <mergeCell ref="G53:I54"/>
    <mergeCell ref="B12:L12"/>
    <mergeCell ref="E63:F64"/>
    <mergeCell ref="B15:L15"/>
    <mergeCell ref="B19:J20"/>
    <mergeCell ref="K19:K20"/>
    <mergeCell ref="B136:L143"/>
    <mergeCell ref="B168:L168"/>
    <mergeCell ref="B18:J18"/>
    <mergeCell ref="C55:D56"/>
    <mergeCell ref="B72:L79"/>
    <mergeCell ref="B85:L86"/>
    <mergeCell ref="B24:L24"/>
    <mergeCell ref="B37:L37"/>
    <mergeCell ref="C49:D50"/>
    <mergeCell ref="E49:F50"/>
    <mergeCell ref="G49:I50"/>
    <mergeCell ref="J49:L50"/>
    <mergeCell ref="J45:L46"/>
    <mergeCell ref="J51:L52"/>
    <mergeCell ref="J65:L66"/>
    <mergeCell ref="J55:L56"/>
    <mergeCell ref="C57:D58"/>
    <mergeCell ref="E57:F58"/>
    <mergeCell ref="J47:L48"/>
    <mergeCell ref="B196:L196"/>
    <mergeCell ref="G59:I60"/>
    <mergeCell ref="B128:L128"/>
    <mergeCell ref="J63:L64"/>
    <mergeCell ref="B150:L150"/>
    <mergeCell ref="B170:L171"/>
    <mergeCell ref="B157:C161"/>
    <mergeCell ref="D157:L161"/>
    <mergeCell ref="B184:L185"/>
    <mergeCell ref="B152:C156"/>
    <mergeCell ref="D152:L156"/>
    <mergeCell ref="B126:L126"/>
    <mergeCell ref="B134:L134"/>
    <mergeCell ref="B187:L194"/>
    <mergeCell ref="B149:L149"/>
    <mergeCell ref="B117:L124"/>
    <mergeCell ref="B162:C166"/>
    <mergeCell ref="D162:L166"/>
    <mergeCell ref="B182:L182"/>
    <mergeCell ref="B173:L180"/>
    <mergeCell ref="B146:L146"/>
    <mergeCell ref="B147:L147"/>
    <mergeCell ref="B4:L4"/>
    <mergeCell ref="B5:L5"/>
    <mergeCell ref="B6:L6"/>
    <mergeCell ref="B28:L35"/>
    <mergeCell ref="B39:L43"/>
    <mergeCell ref="B47:B48"/>
    <mergeCell ref="B49:B50"/>
    <mergeCell ref="B51:B52"/>
    <mergeCell ref="B53:B54"/>
    <mergeCell ref="B8:L8"/>
    <mergeCell ref="B9:L9"/>
    <mergeCell ref="B10:L10"/>
    <mergeCell ref="B26:L26"/>
    <mergeCell ref="C45:D46"/>
    <mergeCell ref="E45:F46"/>
    <mergeCell ref="G45:I46"/>
    <mergeCell ref="C53:D54"/>
    <mergeCell ref="E53:F54"/>
    <mergeCell ref="G51:I52"/>
    <mergeCell ref="B13:L13"/>
    <mergeCell ref="B21:J22"/>
    <mergeCell ref="K21:K22"/>
    <mergeCell ref="C47:D48"/>
    <mergeCell ref="E47:F48"/>
    <mergeCell ref="B311:L318"/>
    <mergeCell ref="B320:L320"/>
    <mergeCell ref="B322:L322"/>
    <mergeCell ref="B279:L279"/>
    <mergeCell ref="B292:L292"/>
    <mergeCell ref="B306:L306"/>
    <mergeCell ref="B115:L115"/>
    <mergeCell ref="B17:J17"/>
    <mergeCell ref="B112:L112"/>
    <mergeCell ref="B130:H130"/>
    <mergeCell ref="B131:H131"/>
    <mergeCell ref="B132:H132"/>
    <mergeCell ref="B237:L237"/>
    <mergeCell ref="B250:L250"/>
    <mergeCell ref="B265:L265"/>
    <mergeCell ref="B266:L266"/>
    <mergeCell ref="B200:L207"/>
    <mergeCell ref="B211:L211"/>
    <mergeCell ref="B215:L222"/>
    <mergeCell ref="B228:L235"/>
    <mergeCell ref="B241:L248"/>
    <mergeCell ref="B297:L304"/>
    <mergeCell ref="B113:L113"/>
    <mergeCell ref="G47:I48"/>
    <mergeCell ref="B198:L198"/>
    <mergeCell ref="B226:L226"/>
    <mergeCell ref="B239:L239"/>
    <mergeCell ref="B213:C213"/>
    <mergeCell ref="B252:L253"/>
    <mergeCell ref="B255:L262"/>
    <mergeCell ref="B224:L224"/>
    <mergeCell ref="B209:L209"/>
    <mergeCell ref="B308:L309"/>
    <mergeCell ref="B387:L394"/>
    <mergeCell ref="B384:L385"/>
    <mergeCell ref="B343:L350"/>
    <mergeCell ref="B356:L357"/>
    <mergeCell ref="B353:L353"/>
    <mergeCell ref="B382:L382"/>
    <mergeCell ref="B328:L328"/>
    <mergeCell ref="B341:L341"/>
    <mergeCell ref="B359:L366"/>
    <mergeCell ref="B370:L371"/>
    <mergeCell ref="B373:L380"/>
    <mergeCell ref="B339:L339"/>
    <mergeCell ref="B354:L354"/>
    <mergeCell ref="B368:L368"/>
    <mergeCell ref="B330:L337"/>
    <mergeCell ref="B324:G324"/>
    <mergeCell ref="B325:G325"/>
    <mergeCell ref="B326:G326"/>
    <mergeCell ref="B59:B60"/>
    <mergeCell ref="B82:L82"/>
    <mergeCell ref="B83:L83"/>
    <mergeCell ref="E55:F56"/>
    <mergeCell ref="G55:I56"/>
    <mergeCell ref="B61:B62"/>
    <mergeCell ref="B55:B56"/>
    <mergeCell ref="B57:B58"/>
    <mergeCell ref="J59:L60"/>
    <mergeCell ref="B70:L70"/>
    <mergeCell ref="B63:B64"/>
    <mergeCell ref="B65:B66"/>
    <mergeCell ref="C61:D62"/>
    <mergeCell ref="C59:D60"/>
    <mergeCell ref="E59:F60"/>
    <mergeCell ref="B102:L109"/>
    <mergeCell ref="B283:L290"/>
    <mergeCell ref="B294:L295"/>
    <mergeCell ref="B270:L277"/>
    <mergeCell ref="B281:L281"/>
    <mergeCell ref="B268:L268"/>
  </mergeCells>
  <dataValidations xWindow="209" yWindow="565" count="4">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88 B243:B245 B136 B102 B202:B204 B359 B200 B215 B228 B241 B255 B270 B283 B297 B311 B343 B72 B257:B259 B117 B272:B274 B286:B288 B28:B31 B299:B301 B313:B315 B332:B334 B345:B347 B361:B363 B375:B377 B388:B390 B218:B220 B230:B232 B373 B173 B187 B330 B74:B76 B91:B93 B104:B106 B119:B121 B138:B140 B175:B177 B189:B191" xr:uid="{0155555F-4732-48E6-8926-69F0399FC606}">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13" xr:uid="{6FC76BB9-7D2B-4EF9-A9AF-552B723B2C27}">
      <formula1>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387" xr:uid="{6F276A13-7059-4685-8F32-7B51E494BB7C}">
      <formula1>1001</formula1>
    </dataValidation>
    <dataValidation type="list" allowBlank="1" showInputMessage="1" showErrorMessage="1" sqref="I130:I132 H324:H326 K17:K22" xr:uid="{33C14547-26E7-4808-9E30-56714C4A419C}">
      <formula1>"X"</formula1>
    </dataValidation>
  </dataValidations>
  <printOptions horizontalCentered="1"/>
  <pageMargins left="0.25" right="0.25" top="0.75" bottom="0.75" header="0.3" footer="0.3"/>
  <pageSetup scale="63" fitToHeight="0" orientation="portrait" r:id="rId1"/>
  <headerFooter>
    <oddFooter>&amp;L&amp;A</oddFooter>
  </headerFooter>
  <rowBreaks count="6" manualBreakCount="6">
    <brk id="67" min="1" max="11" man="1"/>
    <brk id="111" min="1" max="11" man="1"/>
    <brk id="167" min="1" max="11" man="1"/>
    <brk id="223" min="1" max="11" man="1"/>
    <brk id="278" min="1" max="11" man="1"/>
    <brk id="319" min="1"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D09D1-0CAF-47FB-921F-31179EA96436}">
  <sheetPr codeName="Sheet7">
    <tabColor rgb="FF00B0F0"/>
    <pageSetUpPr fitToPage="1"/>
  </sheetPr>
  <dimension ref="A1:P63"/>
  <sheetViews>
    <sheetView showGridLines="0" zoomScaleNormal="100" workbookViewId="0"/>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17" width="9.42578125" style="54" customWidth="1"/>
    <col min="18" max="16384" width="9.42578125" style="54"/>
  </cols>
  <sheetData>
    <row r="1" spans="1:16" x14ac:dyDescent="0.25">
      <c r="O1" s="54" t="s">
        <v>314</v>
      </c>
      <c r="P1" s="54" t="s">
        <v>314</v>
      </c>
    </row>
    <row r="2" spans="1:16" x14ac:dyDescent="0.25">
      <c r="B2" s="10" t="s">
        <v>46</v>
      </c>
      <c r="C2" s="10"/>
      <c r="O2" s="9" t="s">
        <v>70</v>
      </c>
      <c r="P2" s="9" t="s">
        <v>83</v>
      </c>
    </row>
    <row r="3" spans="1:16" x14ac:dyDescent="0.25">
      <c r="B3" s="12"/>
      <c r="C3" s="12"/>
      <c r="O3" s="2"/>
      <c r="P3" s="2"/>
    </row>
    <row r="4" spans="1:16" s="2" customFormat="1" x14ac:dyDescent="0.25">
      <c r="A4" s="4"/>
      <c r="B4" s="396" t="str">
        <f>Info!B4</f>
        <v>IMPORTER QUESTIONNAIRE</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CONCRETE REINFORCING BAR</v>
      </c>
      <c r="C6" s="396"/>
      <c r="D6" s="396"/>
      <c r="E6" s="396"/>
      <c r="F6" s="396"/>
      <c r="G6" s="396"/>
      <c r="H6" s="396"/>
      <c r="I6" s="396"/>
      <c r="J6" s="396"/>
      <c r="K6" s="396"/>
      <c r="L6" s="396"/>
      <c r="M6" s="20"/>
      <c r="N6" s="20"/>
      <c r="O6" s="15"/>
      <c r="P6" s="15"/>
    </row>
    <row r="7" spans="1:16" s="6" customFormat="1" x14ac:dyDescent="0.25">
      <c r="A7" s="4"/>
      <c r="B7" s="14"/>
      <c r="C7" s="14"/>
      <c r="D7" s="3"/>
      <c r="E7" s="3"/>
      <c r="F7" s="3"/>
      <c r="G7" s="3"/>
      <c r="H7" s="3"/>
      <c r="I7" s="3"/>
      <c r="J7" s="3"/>
      <c r="K7" s="3"/>
      <c r="L7" s="3"/>
      <c r="O7" s="15"/>
      <c r="P7" s="15"/>
    </row>
    <row r="8" spans="1:16" x14ac:dyDescent="0.25">
      <c r="B8" s="335" t="str">
        <f>UPPER(IF(Intro!$G$24="English",O8,P8))</f>
        <v>PUBLIC COMMENTS</v>
      </c>
      <c r="C8" s="336"/>
      <c r="D8" s="336"/>
      <c r="E8" s="336"/>
      <c r="F8" s="336"/>
      <c r="G8" s="336"/>
      <c r="H8" s="336"/>
      <c r="I8" s="336"/>
      <c r="J8" s="336"/>
      <c r="K8" s="336"/>
      <c r="L8" s="337"/>
      <c r="M8" s="54"/>
      <c r="O8" s="54" t="s">
        <v>33</v>
      </c>
      <c r="P8" s="54" t="s">
        <v>64</v>
      </c>
    </row>
    <row r="9" spans="1:16" x14ac:dyDescent="0.25">
      <c r="B9" s="16"/>
      <c r="C9" s="26"/>
      <c r="D9" s="27"/>
      <c r="E9" s="27"/>
      <c r="F9" s="27"/>
      <c r="G9" s="27"/>
      <c r="H9" s="27"/>
      <c r="I9" s="27"/>
      <c r="J9" s="27"/>
      <c r="K9" s="27"/>
      <c r="L9" s="17"/>
      <c r="M9" s="54"/>
    </row>
    <row r="10" spans="1:16" x14ac:dyDescent="0.25">
      <c r="B10" s="332" t="str">
        <f>IF(Intro!$G$24="English",O10,P10)</f>
        <v>Should your firm wish to add any comments related to its responses, submit them here. Be sure to indicate the applicable question number.</v>
      </c>
      <c r="C10" s="333"/>
      <c r="D10" s="333"/>
      <c r="E10" s="333"/>
      <c r="F10" s="333"/>
      <c r="G10" s="333"/>
      <c r="H10" s="333"/>
      <c r="I10" s="333"/>
      <c r="J10" s="333"/>
      <c r="K10" s="333"/>
      <c r="L10" s="334"/>
      <c r="M10" s="54"/>
      <c r="O10" s="18" t="s">
        <v>175</v>
      </c>
      <c r="P10" s="54" t="s">
        <v>162</v>
      </c>
    </row>
    <row r="11" spans="1:16" x14ac:dyDescent="0.25">
      <c r="B11" s="69"/>
      <c r="C11" s="26"/>
      <c r="D11" s="27"/>
      <c r="E11" s="27"/>
      <c r="F11" s="27"/>
      <c r="G11" s="27"/>
      <c r="H11" s="27"/>
      <c r="I11" s="27"/>
      <c r="J11" s="27"/>
      <c r="K11" s="27"/>
      <c r="L11" s="17"/>
      <c r="M11" s="54"/>
      <c r="O11" s="76" t="s">
        <v>305</v>
      </c>
      <c r="P11" s="76" t="s">
        <v>306</v>
      </c>
    </row>
    <row r="12" spans="1:16" ht="28.5" x14ac:dyDescent="0.25">
      <c r="A12" s="78" t="s">
        <v>340</v>
      </c>
      <c r="B12" s="152"/>
      <c r="C12" s="153" t="str">
        <f>IF(Intro!$G$24="English",O11,P11)</f>
        <v>Tab and Question</v>
      </c>
      <c r="D12" s="512" t="str">
        <f>IF(Intro!$G$24="English",O12,P12)</f>
        <v>Comments</v>
      </c>
      <c r="E12" s="513"/>
      <c r="F12" s="513"/>
      <c r="G12" s="513"/>
      <c r="H12" s="513"/>
      <c r="I12" s="513"/>
      <c r="J12" s="513"/>
      <c r="K12" s="513"/>
      <c r="L12" s="514"/>
      <c r="M12" s="54"/>
      <c r="O12" s="18" t="s">
        <v>101</v>
      </c>
      <c r="P12" s="54" t="s">
        <v>102</v>
      </c>
    </row>
    <row r="13" spans="1:16" x14ac:dyDescent="0.25">
      <c r="A13" s="78"/>
      <c r="B13" s="515" t="str">
        <f>IF(Intro!$G$24="English",O13,P13)</f>
        <v>Comment 1</v>
      </c>
      <c r="C13" s="498"/>
      <c r="D13" s="499"/>
      <c r="E13" s="500"/>
      <c r="F13" s="500"/>
      <c r="G13" s="500"/>
      <c r="H13" s="500"/>
      <c r="I13" s="500"/>
      <c r="J13" s="500"/>
      <c r="K13" s="500"/>
      <c r="L13" s="501"/>
      <c r="M13" s="54"/>
      <c r="O13" s="18" t="s">
        <v>103</v>
      </c>
      <c r="P13" s="54" t="s">
        <v>104</v>
      </c>
    </row>
    <row r="14" spans="1:16" x14ac:dyDescent="0.25">
      <c r="A14" s="78"/>
      <c r="B14" s="516"/>
      <c r="C14" s="498"/>
      <c r="D14" s="502"/>
      <c r="E14" s="503"/>
      <c r="F14" s="503"/>
      <c r="G14" s="503"/>
      <c r="H14" s="503"/>
      <c r="I14" s="503"/>
      <c r="J14" s="503"/>
      <c r="K14" s="503"/>
      <c r="L14" s="504"/>
      <c r="M14" s="54"/>
      <c r="O14" s="18"/>
    </row>
    <row r="15" spans="1:16" x14ac:dyDescent="0.25">
      <c r="A15" s="78"/>
      <c r="B15" s="516"/>
      <c r="C15" s="498"/>
      <c r="D15" s="502"/>
      <c r="E15" s="503"/>
      <c r="F15" s="503"/>
      <c r="G15" s="503"/>
      <c r="H15" s="503"/>
      <c r="I15" s="503"/>
      <c r="J15" s="503"/>
      <c r="K15" s="503"/>
      <c r="L15" s="504"/>
      <c r="M15" s="54"/>
      <c r="O15" s="18"/>
    </row>
    <row r="16" spans="1:16" x14ac:dyDescent="0.25">
      <c r="A16" s="78"/>
      <c r="B16" s="516"/>
      <c r="C16" s="498"/>
      <c r="D16" s="502"/>
      <c r="E16" s="503"/>
      <c r="F16" s="503"/>
      <c r="G16" s="503"/>
      <c r="H16" s="503"/>
      <c r="I16" s="503"/>
      <c r="J16" s="503"/>
      <c r="K16" s="503"/>
      <c r="L16" s="504"/>
      <c r="M16" s="54"/>
      <c r="O16" s="18"/>
    </row>
    <row r="17" spans="1:16" x14ac:dyDescent="0.25">
      <c r="A17" s="78"/>
      <c r="B17" s="516"/>
      <c r="C17" s="498"/>
      <c r="D17" s="502"/>
      <c r="E17" s="503"/>
      <c r="F17" s="503"/>
      <c r="G17" s="503"/>
      <c r="H17" s="503"/>
      <c r="I17" s="503"/>
      <c r="J17" s="503"/>
      <c r="K17" s="503"/>
      <c r="L17" s="504"/>
      <c r="M17" s="54"/>
      <c r="O17" s="18"/>
    </row>
    <row r="18" spans="1:16" x14ac:dyDescent="0.25">
      <c r="A18" s="78"/>
      <c r="B18" s="516"/>
      <c r="C18" s="498"/>
      <c r="D18" s="502"/>
      <c r="E18" s="503"/>
      <c r="F18" s="503"/>
      <c r="G18" s="503"/>
      <c r="H18" s="503"/>
      <c r="I18" s="503"/>
      <c r="J18" s="503"/>
      <c r="K18" s="503"/>
      <c r="L18" s="504"/>
      <c r="M18" s="54"/>
      <c r="O18" s="18"/>
    </row>
    <row r="19" spans="1:16" x14ac:dyDescent="0.25">
      <c r="A19" s="78"/>
      <c r="B19" s="516"/>
      <c r="C19" s="498"/>
      <c r="D19" s="502"/>
      <c r="E19" s="503"/>
      <c r="F19" s="503"/>
      <c r="G19" s="503"/>
      <c r="H19" s="503"/>
      <c r="I19" s="503"/>
      <c r="J19" s="503"/>
      <c r="K19" s="503"/>
      <c r="L19" s="504"/>
      <c r="M19" s="54"/>
      <c r="O19" s="18"/>
    </row>
    <row r="20" spans="1:16" x14ac:dyDescent="0.25">
      <c r="A20" s="78"/>
      <c r="B20" s="516"/>
      <c r="C20" s="498"/>
      <c r="D20" s="502"/>
      <c r="E20" s="503"/>
      <c r="F20" s="503"/>
      <c r="G20" s="503"/>
      <c r="H20" s="503"/>
      <c r="I20" s="503"/>
      <c r="J20" s="503"/>
      <c r="K20" s="503"/>
      <c r="L20" s="504"/>
      <c r="M20" s="54"/>
      <c r="O20" s="18"/>
    </row>
    <row r="21" spans="1:16" x14ac:dyDescent="0.25">
      <c r="A21" s="78"/>
      <c r="B21" s="516"/>
      <c r="C21" s="498"/>
      <c r="D21" s="502"/>
      <c r="E21" s="503"/>
      <c r="F21" s="503"/>
      <c r="G21" s="503"/>
      <c r="H21" s="503"/>
      <c r="I21" s="503"/>
      <c r="J21" s="503"/>
      <c r="K21" s="503"/>
      <c r="L21" s="504"/>
      <c r="M21" s="54"/>
      <c r="O21" s="18"/>
    </row>
    <row r="22" spans="1:16" x14ac:dyDescent="0.25">
      <c r="A22" s="78"/>
      <c r="B22" s="517"/>
      <c r="C22" s="498"/>
      <c r="D22" s="505"/>
      <c r="E22" s="506"/>
      <c r="F22" s="506"/>
      <c r="G22" s="506"/>
      <c r="H22" s="506"/>
      <c r="I22" s="506"/>
      <c r="J22" s="506"/>
      <c r="K22" s="506"/>
      <c r="L22" s="507"/>
      <c r="M22" s="54"/>
      <c r="O22" s="18"/>
    </row>
    <row r="23" spans="1:16" x14ac:dyDescent="0.25">
      <c r="A23" s="78"/>
      <c r="B23" s="515" t="str">
        <f>IF(Intro!$G$24="English",O23,P23)</f>
        <v>Comment 2</v>
      </c>
      <c r="C23" s="498"/>
      <c r="D23" s="499"/>
      <c r="E23" s="500"/>
      <c r="F23" s="500"/>
      <c r="G23" s="500"/>
      <c r="H23" s="500"/>
      <c r="I23" s="500"/>
      <c r="J23" s="500"/>
      <c r="K23" s="500"/>
      <c r="L23" s="501"/>
      <c r="M23" s="54"/>
      <c r="O23" s="18" t="s">
        <v>105</v>
      </c>
      <c r="P23" s="54" t="s">
        <v>106</v>
      </c>
    </row>
    <row r="24" spans="1:16" x14ac:dyDescent="0.25">
      <c r="A24" s="78"/>
      <c r="B24" s="516"/>
      <c r="C24" s="498"/>
      <c r="D24" s="502"/>
      <c r="E24" s="503"/>
      <c r="F24" s="503"/>
      <c r="G24" s="503"/>
      <c r="H24" s="503"/>
      <c r="I24" s="503"/>
      <c r="J24" s="503"/>
      <c r="K24" s="503"/>
      <c r="L24" s="504"/>
      <c r="M24" s="54"/>
      <c r="O24" s="18"/>
    </row>
    <row r="25" spans="1:16" x14ac:dyDescent="0.25">
      <c r="A25" s="78"/>
      <c r="B25" s="516"/>
      <c r="C25" s="498"/>
      <c r="D25" s="502"/>
      <c r="E25" s="503"/>
      <c r="F25" s="503"/>
      <c r="G25" s="503"/>
      <c r="H25" s="503"/>
      <c r="I25" s="503"/>
      <c r="J25" s="503"/>
      <c r="K25" s="503"/>
      <c r="L25" s="504"/>
      <c r="M25" s="54"/>
      <c r="O25" s="18"/>
    </row>
    <row r="26" spans="1:16" x14ac:dyDescent="0.25">
      <c r="A26" s="78"/>
      <c r="B26" s="516"/>
      <c r="C26" s="498"/>
      <c r="D26" s="502"/>
      <c r="E26" s="503"/>
      <c r="F26" s="503"/>
      <c r="G26" s="503"/>
      <c r="H26" s="503"/>
      <c r="I26" s="503"/>
      <c r="J26" s="503"/>
      <c r="K26" s="503"/>
      <c r="L26" s="504"/>
      <c r="M26" s="54"/>
      <c r="O26" s="18"/>
    </row>
    <row r="27" spans="1:16" x14ac:dyDescent="0.25">
      <c r="A27" s="78"/>
      <c r="B27" s="516"/>
      <c r="C27" s="498"/>
      <c r="D27" s="502"/>
      <c r="E27" s="503"/>
      <c r="F27" s="503"/>
      <c r="G27" s="503"/>
      <c r="H27" s="503"/>
      <c r="I27" s="503"/>
      <c r="J27" s="503"/>
      <c r="K27" s="503"/>
      <c r="L27" s="504"/>
      <c r="M27" s="54"/>
      <c r="O27" s="18"/>
    </row>
    <row r="28" spans="1:16" x14ac:dyDescent="0.25">
      <c r="A28" s="78"/>
      <c r="B28" s="516"/>
      <c r="C28" s="498"/>
      <c r="D28" s="502"/>
      <c r="E28" s="503"/>
      <c r="F28" s="503"/>
      <c r="G28" s="503"/>
      <c r="H28" s="503"/>
      <c r="I28" s="503"/>
      <c r="J28" s="503"/>
      <c r="K28" s="503"/>
      <c r="L28" s="504"/>
      <c r="M28" s="54"/>
      <c r="O28" s="18"/>
    </row>
    <row r="29" spans="1:16" x14ac:dyDescent="0.25">
      <c r="A29" s="154"/>
      <c r="B29" s="516"/>
      <c r="C29" s="498"/>
      <c r="D29" s="502"/>
      <c r="E29" s="503"/>
      <c r="F29" s="503"/>
      <c r="G29" s="503"/>
      <c r="H29" s="503"/>
      <c r="I29" s="503"/>
      <c r="J29" s="503"/>
      <c r="K29" s="503"/>
      <c r="L29" s="504"/>
      <c r="M29" s="54"/>
      <c r="O29" s="18"/>
    </row>
    <row r="30" spans="1:16" x14ac:dyDescent="0.25">
      <c r="A30" s="78"/>
      <c r="B30" s="516"/>
      <c r="C30" s="498"/>
      <c r="D30" s="502"/>
      <c r="E30" s="503"/>
      <c r="F30" s="503"/>
      <c r="G30" s="503"/>
      <c r="H30" s="503"/>
      <c r="I30" s="503"/>
      <c r="J30" s="503"/>
      <c r="K30" s="503"/>
      <c r="L30" s="504"/>
      <c r="M30" s="54"/>
      <c r="O30" s="18"/>
    </row>
    <row r="31" spans="1:16" x14ac:dyDescent="0.25">
      <c r="A31" s="78"/>
      <c r="B31" s="516"/>
      <c r="C31" s="498"/>
      <c r="D31" s="502"/>
      <c r="E31" s="503"/>
      <c r="F31" s="503"/>
      <c r="G31" s="503"/>
      <c r="H31" s="503"/>
      <c r="I31" s="503"/>
      <c r="J31" s="503"/>
      <c r="K31" s="503"/>
      <c r="L31" s="504"/>
      <c r="M31" s="54"/>
      <c r="O31" s="18"/>
    </row>
    <row r="32" spans="1:16" x14ac:dyDescent="0.25">
      <c r="A32" s="78"/>
      <c r="B32" s="517"/>
      <c r="C32" s="498"/>
      <c r="D32" s="505"/>
      <c r="E32" s="506"/>
      <c r="F32" s="506"/>
      <c r="G32" s="506"/>
      <c r="H32" s="506"/>
      <c r="I32" s="506"/>
      <c r="J32" s="506"/>
      <c r="K32" s="506"/>
      <c r="L32" s="507"/>
      <c r="M32" s="54"/>
      <c r="O32" s="18"/>
    </row>
    <row r="33" spans="1:16" x14ac:dyDescent="0.25">
      <c r="A33" s="78"/>
      <c r="B33" s="515" t="str">
        <f>IF(Intro!$G$24="English",O33,P33)</f>
        <v>Comment 3</v>
      </c>
      <c r="C33" s="498"/>
      <c r="D33" s="499"/>
      <c r="E33" s="500"/>
      <c r="F33" s="500"/>
      <c r="G33" s="500"/>
      <c r="H33" s="500"/>
      <c r="I33" s="500"/>
      <c r="J33" s="500"/>
      <c r="K33" s="500"/>
      <c r="L33" s="501"/>
      <c r="M33" s="54"/>
      <c r="O33" s="18" t="s">
        <v>107</v>
      </c>
      <c r="P33" s="54" t="s">
        <v>108</v>
      </c>
    </row>
    <row r="34" spans="1:16" x14ac:dyDescent="0.25">
      <c r="A34" s="78"/>
      <c r="B34" s="516"/>
      <c r="C34" s="498"/>
      <c r="D34" s="502"/>
      <c r="E34" s="503"/>
      <c r="F34" s="503"/>
      <c r="G34" s="503"/>
      <c r="H34" s="503"/>
      <c r="I34" s="503"/>
      <c r="J34" s="503"/>
      <c r="K34" s="503"/>
      <c r="L34" s="504"/>
      <c r="M34" s="54"/>
      <c r="O34" s="18"/>
    </row>
    <row r="35" spans="1:16" x14ac:dyDescent="0.25">
      <c r="A35" s="78"/>
      <c r="B35" s="516"/>
      <c r="C35" s="498"/>
      <c r="D35" s="502"/>
      <c r="E35" s="503"/>
      <c r="F35" s="503"/>
      <c r="G35" s="503"/>
      <c r="H35" s="503"/>
      <c r="I35" s="503"/>
      <c r="J35" s="503"/>
      <c r="K35" s="503"/>
      <c r="L35" s="504"/>
      <c r="M35" s="54"/>
      <c r="O35" s="18"/>
    </row>
    <row r="36" spans="1:16" x14ac:dyDescent="0.25">
      <c r="A36" s="78"/>
      <c r="B36" s="516"/>
      <c r="C36" s="498"/>
      <c r="D36" s="502"/>
      <c r="E36" s="503"/>
      <c r="F36" s="503"/>
      <c r="G36" s="503"/>
      <c r="H36" s="503"/>
      <c r="I36" s="503"/>
      <c r="J36" s="503"/>
      <c r="K36" s="503"/>
      <c r="L36" s="504"/>
      <c r="M36" s="54"/>
      <c r="O36" s="18"/>
    </row>
    <row r="37" spans="1:16" x14ac:dyDescent="0.25">
      <c r="A37" s="78"/>
      <c r="B37" s="516"/>
      <c r="C37" s="498"/>
      <c r="D37" s="502"/>
      <c r="E37" s="503"/>
      <c r="F37" s="503"/>
      <c r="G37" s="503"/>
      <c r="H37" s="503"/>
      <c r="I37" s="503"/>
      <c r="J37" s="503"/>
      <c r="K37" s="503"/>
      <c r="L37" s="504"/>
      <c r="M37" s="54"/>
      <c r="O37" s="18"/>
    </row>
    <row r="38" spans="1:16" x14ac:dyDescent="0.25">
      <c r="A38" s="78"/>
      <c r="B38" s="516"/>
      <c r="C38" s="498"/>
      <c r="D38" s="502"/>
      <c r="E38" s="503"/>
      <c r="F38" s="503"/>
      <c r="G38" s="503"/>
      <c r="H38" s="503"/>
      <c r="I38" s="503"/>
      <c r="J38" s="503"/>
      <c r="K38" s="503"/>
      <c r="L38" s="504"/>
      <c r="M38" s="54"/>
      <c r="O38" s="18"/>
    </row>
    <row r="39" spans="1:16" x14ac:dyDescent="0.25">
      <c r="A39" s="78"/>
      <c r="B39" s="516"/>
      <c r="C39" s="498"/>
      <c r="D39" s="502"/>
      <c r="E39" s="503"/>
      <c r="F39" s="503"/>
      <c r="G39" s="503"/>
      <c r="H39" s="503"/>
      <c r="I39" s="503"/>
      <c r="J39" s="503"/>
      <c r="K39" s="503"/>
      <c r="L39" s="504"/>
      <c r="M39" s="54"/>
      <c r="O39" s="18"/>
    </row>
    <row r="40" spans="1:16" x14ac:dyDescent="0.25">
      <c r="A40" s="78"/>
      <c r="B40" s="516"/>
      <c r="C40" s="498"/>
      <c r="D40" s="502"/>
      <c r="E40" s="503"/>
      <c r="F40" s="503"/>
      <c r="G40" s="503"/>
      <c r="H40" s="503"/>
      <c r="I40" s="503"/>
      <c r="J40" s="503"/>
      <c r="K40" s="503"/>
      <c r="L40" s="504"/>
      <c r="M40" s="54"/>
      <c r="O40" s="18"/>
    </row>
    <row r="41" spans="1:16" x14ac:dyDescent="0.25">
      <c r="A41" s="78"/>
      <c r="B41" s="516"/>
      <c r="C41" s="498"/>
      <c r="D41" s="502"/>
      <c r="E41" s="503"/>
      <c r="F41" s="503"/>
      <c r="G41" s="503"/>
      <c r="H41" s="503"/>
      <c r="I41" s="503"/>
      <c r="J41" s="503"/>
      <c r="K41" s="503"/>
      <c r="L41" s="504"/>
      <c r="M41" s="54"/>
      <c r="O41" s="18"/>
    </row>
    <row r="42" spans="1:16" x14ac:dyDescent="0.25">
      <c r="A42" s="78"/>
      <c r="B42" s="517"/>
      <c r="C42" s="498"/>
      <c r="D42" s="505"/>
      <c r="E42" s="506"/>
      <c r="F42" s="506"/>
      <c r="G42" s="506"/>
      <c r="H42" s="506"/>
      <c r="I42" s="506"/>
      <c r="J42" s="506"/>
      <c r="K42" s="506"/>
      <c r="L42" s="507"/>
      <c r="M42" s="54"/>
      <c r="O42" s="18"/>
    </row>
    <row r="43" spans="1:16" x14ac:dyDescent="0.25">
      <c r="A43" s="78"/>
      <c r="B43" s="515" t="str">
        <f>IF(Intro!$G$24="English",O43,P43)</f>
        <v>Comment 4</v>
      </c>
      <c r="C43" s="498"/>
      <c r="D43" s="499"/>
      <c r="E43" s="500"/>
      <c r="F43" s="500"/>
      <c r="G43" s="500"/>
      <c r="H43" s="500"/>
      <c r="I43" s="500"/>
      <c r="J43" s="500"/>
      <c r="K43" s="500"/>
      <c r="L43" s="501"/>
      <c r="M43" s="54"/>
      <c r="O43" s="18" t="s">
        <v>109</v>
      </c>
      <c r="P43" s="54" t="s">
        <v>110</v>
      </c>
    </row>
    <row r="44" spans="1:16" x14ac:dyDescent="0.25">
      <c r="A44" s="78"/>
      <c r="B44" s="516"/>
      <c r="C44" s="498"/>
      <c r="D44" s="502"/>
      <c r="E44" s="503"/>
      <c r="F44" s="503"/>
      <c r="G44" s="503"/>
      <c r="H44" s="503"/>
      <c r="I44" s="503"/>
      <c r="J44" s="503"/>
      <c r="K44" s="503"/>
      <c r="L44" s="504"/>
      <c r="M44" s="54"/>
      <c r="O44" s="18"/>
    </row>
    <row r="45" spans="1:16" x14ac:dyDescent="0.25">
      <c r="A45" s="78"/>
      <c r="B45" s="516"/>
      <c r="C45" s="498"/>
      <c r="D45" s="502"/>
      <c r="E45" s="503"/>
      <c r="F45" s="503"/>
      <c r="G45" s="503"/>
      <c r="H45" s="503"/>
      <c r="I45" s="503"/>
      <c r="J45" s="503"/>
      <c r="K45" s="503"/>
      <c r="L45" s="504"/>
      <c r="M45" s="54"/>
      <c r="O45" s="18"/>
    </row>
    <row r="46" spans="1:16" x14ac:dyDescent="0.25">
      <c r="A46" s="78"/>
      <c r="B46" s="516"/>
      <c r="C46" s="498"/>
      <c r="D46" s="502"/>
      <c r="E46" s="503"/>
      <c r="F46" s="503"/>
      <c r="G46" s="503"/>
      <c r="H46" s="503"/>
      <c r="I46" s="503"/>
      <c r="J46" s="503"/>
      <c r="K46" s="503"/>
      <c r="L46" s="504"/>
      <c r="M46" s="54"/>
      <c r="O46" s="18"/>
    </row>
    <row r="47" spans="1:16" x14ac:dyDescent="0.25">
      <c r="A47" s="78"/>
      <c r="B47" s="516"/>
      <c r="C47" s="498"/>
      <c r="D47" s="502"/>
      <c r="E47" s="503"/>
      <c r="F47" s="503"/>
      <c r="G47" s="503"/>
      <c r="H47" s="503"/>
      <c r="I47" s="503"/>
      <c r="J47" s="503"/>
      <c r="K47" s="503"/>
      <c r="L47" s="504"/>
      <c r="M47" s="54"/>
      <c r="O47" s="18"/>
    </row>
    <row r="48" spans="1:16" x14ac:dyDescent="0.25">
      <c r="A48" s="78"/>
      <c r="B48" s="516"/>
      <c r="C48" s="498"/>
      <c r="D48" s="502"/>
      <c r="E48" s="503"/>
      <c r="F48" s="503"/>
      <c r="G48" s="503"/>
      <c r="H48" s="503"/>
      <c r="I48" s="503"/>
      <c r="J48" s="503"/>
      <c r="K48" s="503"/>
      <c r="L48" s="504"/>
      <c r="M48" s="54"/>
      <c r="O48" s="18"/>
    </row>
    <row r="49" spans="1:16" x14ac:dyDescent="0.25">
      <c r="A49" s="78"/>
      <c r="B49" s="516"/>
      <c r="C49" s="498"/>
      <c r="D49" s="502"/>
      <c r="E49" s="503"/>
      <c r="F49" s="503"/>
      <c r="G49" s="503"/>
      <c r="H49" s="503"/>
      <c r="I49" s="503"/>
      <c r="J49" s="503"/>
      <c r="K49" s="503"/>
      <c r="L49" s="504"/>
      <c r="M49" s="54"/>
      <c r="O49" s="18"/>
    </row>
    <row r="50" spans="1:16" x14ac:dyDescent="0.25">
      <c r="A50" s="78"/>
      <c r="B50" s="516"/>
      <c r="C50" s="498"/>
      <c r="D50" s="502"/>
      <c r="E50" s="503"/>
      <c r="F50" s="503"/>
      <c r="G50" s="503"/>
      <c r="H50" s="503"/>
      <c r="I50" s="503"/>
      <c r="J50" s="503"/>
      <c r="K50" s="503"/>
      <c r="L50" s="504"/>
      <c r="M50" s="54"/>
      <c r="O50" s="18"/>
    </row>
    <row r="51" spans="1:16" x14ac:dyDescent="0.25">
      <c r="A51" s="78"/>
      <c r="B51" s="516"/>
      <c r="C51" s="498"/>
      <c r="D51" s="502"/>
      <c r="E51" s="503"/>
      <c r="F51" s="503"/>
      <c r="G51" s="503"/>
      <c r="H51" s="503"/>
      <c r="I51" s="503"/>
      <c r="J51" s="503"/>
      <c r="K51" s="503"/>
      <c r="L51" s="504"/>
      <c r="M51" s="54"/>
      <c r="O51" s="18"/>
    </row>
    <row r="52" spans="1:16" x14ac:dyDescent="0.25">
      <c r="A52" s="78"/>
      <c r="B52" s="517"/>
      <c r="C52" s="498"/>
      <c r="D52" s="505"/>
      <c r="E52" s="506"/>
      <c r="F52" s="506"/>
      <c r="G52" s="506"/>
      <c r="H52" s="506"/>
      <c r="I52" s="506"/>
      <c r="J52" s="506"/>
      <c r="K52" s="506"/>
      <c r="L52" s="507"/>
      <c r="M52" s="54"/>
      <c r="O52" s="18"/>
    </row>
    <row r="53" spans="1:16" x14ac:dyDescent="0.25">
      <c r="A53" s="78"/>
      <c r="B53" s="515" t="str">
        <f>IF(Intro!$G$24="English",O53,P53)</f>
        <v>Comment 5</v>
      </c>
      <c r="C53" s="498"/>
      <c r="D53" s="499"/>
      <c r="E53" s="500"/>
      <c r="F53" s="500"/>
      <c r="G53" s="500"/>
      <c r="H53" s="500"/>
      <c r="I53" s="500"/>
      <c r="J53" s="500"/>
      <c r="K53" s="500"/>
      <c r="L53" s="501"/>
      <c r="M53" s="54"/>
      <c r="O53" s="18" t="s">
        <v>111</v>
      </c>
      <c r="P53" s="54" t="s">
        <v>112</v>
      </c>
    </row>
    <row r="54" spans="1:16" x14ac:dyDescent="0.25">
      <c r="A54" s="78"/>
      <c r="B54" s="516"/>
      <c r="C54" s="498"/>
      <c r="D54" s="502"/>
      <c r="E54" s="503"/>
      <c r="F54" s="503"/>
      <c r="G54" s="503"/>
      <c r="H54" s="503"/>
      <c r="I54" s="503"/>
      <c r="J54" s="503"/>
      <c r="K54" s="503"/>
      <c r="L54" s="504"/>
      <c r="M54" s="54"/>
      <c r="O54" s="18"/>
    </row>
    <row r="55" spans="1:16" x14ac:dyDescent="0.25">
      <c r="A55" s="78"/>
      <c r="B55" s="516"/>
      <c r="C55" s="498"/>
      <c r="D55" s="502"/>
      <c r="E55" s="503"/>
      <c r="F55" s="503"/>
      <c r="G55" s="503"/>
      <c r="H55" s="503"/>
      <c r="I55" s="503"/>
      <c r="J55" s="503"/>
      <c r="K55" s="503"/>
      <c r="L55" s="504"/>
      <c r="M55" s="54"/>
      <c r="O55" s="18"/>
    </row>
    <row r="56" spans="1:16" x14ac:dyDescent="0.25">
      <c r="A56" s="78"/>
      <c r="B56" s="516"/>
      <c r="C56" s="498"/>
      <c r="D56" s="502"/>
      <c r="E56" s="503"/>
      <c r="F56" s="503"/>
      <c r="G56" s="503"/>
      <c r="H56" s="503"/>
      <c r="I56" s="503"/>
      <c r="J56" s="503"/>
      <c r="K56" s="503"/>
      <c r="L56" s="504"/>
      <c r="M56" s="54"/>
      <c r="O56" s="18"/>
    </row>
    <row r="57" spans="1:16" x14ac:dyDescent="0.25">
      <c r="A57" s="78"/>
      <c r="B57" s="516"/>
      <c r="C57" s="498"/>
      <c r="D57" s="502"/>
      <c r="E57" s="503"/>
      <c r="F57" s="503"/>
      <c r="G57" s="503"/>
      <c r="H57" s="503"/>
      <c r="I57" s="503"/>
      <c r="J57" s="503"/>
      <c r="K57" s="503"/>
      <c r="L57" s="504"/>
      <c r="M57" s="54"/>
      <c r="O57" s="18"/>
    </row>
    <row r="58" spans="1:16" x14ac:dyDescent="0.25">
      <c r="A58" s="78"/>
      <c r="B58" s="516"/>
      <c r="C58" s="498"/>
      <c r="D58" s="502"/>
      <c r="E58" s="503"/>
      <c r="F58" s="503"/>
      <c r="G58" s="503"/>
      <c r="H58" s="503"/>
      <c r="I58" s="503"/>
      <c r="J58" s="503"/>
      <c r="K58" s="503"/>
      <c r="L58" s="504"/>
      <c r="M58" s="54"/>
      <c r="O58" s="18"/>
    </row>
    <row r="59" spans="1:16" x14ac:dyDescent="0.25">
      <c r="A59" s="78"/>
      <c r="B59" s="516"/>
      <c r="C59" s="498"/>
      <c r="D59" s="502"/>
      <c r="E59" s="503"/>
      <c r="F59" s="503"/>
      <c r="G59" s="503"/>
      <c r="H59" s="503"/>
      <c r="I59" s="503"/>
      <c r="J59" s="503"/>
      <c r="K59" s="503"/>
      <c r="L59" s="504"/>
      <c r="M59" s="54"/>
      <c r="O59" s="18"/>
    </row>
    <row r="60" spans="1:16" x14ac:dyDescent="0.25">
      <c r="A60" s="78"/>
      <c r="B60" s="516"/>
      <c r="C60" s="498"/>
      <c r="D60" s="502"/>
      <c r="E60" s="503"/>
      <c r="F60" s="503"/>
      <c r="G60" s="503"/>
      <c r="H60" s="503"/>
      <c r="I60" s="503"/>
      <c r="J60" s="503"/>
      <c r="K60" s="503"/>
      <c r="L60" s="504"/>
      <c r="M60" s="54"/>
      <c r="O60" s="18"/>
    </row>
    <row r="61" spans="1:16" x14ac:dyDescent="0.25">
      <c r="A61" s="78"/>
      <c r="B61" s="516"/>
      <c r="C61" s="498"/>
      <c r="D61" s="502"/>
      <c r="E61" s="503"/>
      <c r="F61" s="503"/>
      <c r="G61" s="503"/>
      <c r="H61" s="503"/>
      <c r="I61" s="503"/>
      <c r="J61" s="503"/>
      <c r="K61" s="503"/>
      <c r="L61" s="504"/>
      <c r="M61" s="54"/>
      <c r="O61" s="18"/>
    </row>
    <row r="62" spans="1:16" x14ac:dyDescent="0.25">
      <c r="A62" s="78"/>
      <c r="B62" s="518"/>
      <c r="C62" s="508"/>
      <c r="D62" s="509"/>
      <c r="E62" s="510"/>
      <c r="F62" s="510"/>
      <c r="G62" s="510"/>
      <c r="H62" s="510"/>
      <c r="I62" s="510"/>
      <c r="J62" s="510"/>
      <c r="K62" s="510"/>
      <c r="L62" s="511"/>
      <c r="M62" s="54"/>
      <c r="O62" s="18"/>
    </row>
    <row r="63" spans="1:16" s="48" customFormat="1" x14ac:dyDescent="0.25">
      <c r="A63" s="82"/>
      <c r="B63" s="4"/>
      <c r="C63" s="43"/>
      <c r="D63" s="43"/>
      <c r="E63" s="43"/>
      <c r="F63" s="43"/>
      <c r="G63" s="43"/>
      <c r="H63" s="43"/>
      <c r="I63" s="43"/>
      <c r="J63" s="43"/>
      <c r="K63" s="43"/>
      <c r="L63" s="43"/>
      <c r="N63" s="83"/>
    </row>
  </sheetData>
  <sheetProtection algorithmName="SHA-512" hashValue="MmpHXNL7OiQo13LQm2OLclNp11BNHMe6UBblE6AJFHn73ftA6O4YhZsru1/cOQ7Dy5fZgP2IKb5iFJPK3ywHsw==" saltValue="6H/O0sZDJe8KVocwxajO5Q==" spinCount="100000" sheet="1" objects="1" scenarios="1" selectLockedCells="1"/>
  <mergeCells count="21">
    <mergeCell ref="B13:B22"/>
    <mergeCell ref="B23:B32"/>
    <mergeCell ref="B33:B42"/>
    <mergeCell ref="B43:B52"/>
    <mergeCell ref="B53:B62"/>
    <mergeCell ref="D12:L12"/>
    <mergeCell ref="C13:C22"/>
    <mergeCell ref="D13:L22"/>
    <mergeCell ref="C23:C32"/>
    <mergeCell ref="D23:L32"/>
    <mergeCell ref="B4:L4"/>
    <mergeCell ref="B5:L5"/>
    <mergeCell ref="B6:L6"/>
    <mergeCell ref="B10:L10"/>
    <mergeCell ref="B8:L8"/>
    <mergeCell ref="C33:C42"/>
    <mergeCell ref="D33:L42"/>
    <mergeCell ref="C43:C52"/>
    <mergeCell ref="D43:L52"/>
    <mergeCell ref="C53:C62"/>
    <mergeCell ref="D53:L62"/>
  </mergeCells>
  <printOptions horizontalCentered="1"/>
  <pageMargins left="0.25" right="0.25" top="0.75" bottom="0.75" header="0.3" footer="0.3"/>
  <pageSetup scale="63"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F97CB-483D-45C7-BF88-B1B1CB7EBD09}">
  <sheetPr codeName="Sheet8">
    <tabColor rgb="FF92D050"/>
    <pageSetUpPr fitToPage="1"/>
  </sheetPr>
  <dimension ref="A1:S100"/>
  <sheetViews>
    <sheetView showGridLines="0" zoomScaleNormal="100" workbookViewId="0"/>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IF(Intro!$G$24="English",O3,P3)</f>
        <v>PROTECTED</v>
      </c>
      <c r="C2" s="10"/>
      <c r="D2" s="10"/>
      <c r="O2" s="9" t="s">
        <v>70</v>
      </c>
      <c r="P2" s="9" t="s">
        <v>83</v>
      </c>
    </row>
    <row r="3" spans="1:16" x14ac:dyDescent="0.25">
      <c r="B3" s="12"/>
      <c r="C3" s="12"/>
      <c r="D3" s="12"/>
      <c r="O3" s="2" t="s">
        <v>246</v>
      </c>
      <c r="P3" s="64" t="s">
        <v>247</v>
      </c>
    </row>
    <row r="4" spans="1:16" s="2" customFormat="1" x14ac:dyDescent="0.25">
      <c r="A4" s="4"/>
      <c r="B4" s="396" t="str">
        <f>Info!B4</f>
        <v>IMPORTER QUESTIONNAIRE</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CONCRETE REINFORCING BAR</v>
      </c>
      <c r="C6" s="396"/>
      <c r="D6" s="396"/>
      <c r="E6" s="396"/>
      <c r="F6" s="396"/>
      <c r="G6" s="396"/>
      <c r="H6" s="396"/>
      <c r="I6" s="396"/>
      <c r="J6" s="396"/>
      <c r="K6" s="396"/>
      <c r="L6" s="396"/>
      <c r="M6" s="20"/>
      <c r="N6" s="20"/>
      <c r="O6" s="15"/>
      <c r="P6" s="15"/>
    </row>
    <row r="7" spans="1:16" s="6" customFormat="1" x14ac:dyDescent="0.25">
      <c r="A7" s="4"/>
      <c r="B7" s="19"/>
      <c r="C7" s="19"/>
      <c r="D7" s="19"/>
      <c r="E7" s="19"/>
      <c r="F7" s="19"/>
      <c r="G7" s="19"/>
      <c r="H7" s="19"/>
      <c r="I7" s="19"/>
      <c r="J7" s="19"/>
      <c r="K7" s="19"/>
      <c r="L7" s="19"/>
      <c r="M7" s="20"/>
      <c r="N7" s="20"/>
      <c r="O7" s="21"/>
    </row>
    <row r="8" spans="1:16" s="6" customFormat="1" x14ac:dyDescent="0.25">
      <c r="A8" s="4"/>
      <c r="B8" s="485" t="str">
        <f>Public!B8</f>
        <v>The following questions refer to the goods as defined in the product description on the Intro tab.</v>
      </c>
      <c r="C8" s="485"/>
      <c r="D8" s="485"/>
      <c r="E8" s="485"/>
      <c r="F8" s="485"/>
      <c r="G8" s="485"/>
      <c r="H8" s="485"/>
      <c r="I8" s="485"/>
      <c r="J8" s="485"/>
      <c r="K8" s="485"/>
      <c r="L8" s="485"/>
      <c r="M8" s="20"/>
      <c r="N8" s="20"/>
      <c r="O8" s="15"/>
      <c r="P8" s="15"/>
    </row>
    <row r="9" spans="1:16" s="6" customFormat="1" x14ac:dyDescent="0.25">
      <c r="A9" s="4"/>
      <c r="B9" s="485" t="str">
        <f>Public!B9</f>
        <v xml:space="preserve">Product information and a glossary of terms can be found in the Info tab.
</v>
      </c>
      <c r="C9" s="485"/>
      <c r="D9" s="485"/>
      <c r="E9" s="485"/>
      <c r="F9" s="485"/>
      <c r="G9" s="485"/>
      <c r="H9" s="485"/>
      <c r="I9" s="485"/>
      <c r="J9" s="485"/>
      <c r="K9" s="485"/>
      <c r="L9" s="485"/>
      <c r="M9" s="20"/>
      <c r="N9" s="20"/>
      <c r="O9" s="15"/>
    </row>
    <row r="10" spans="1:16" s="6" customFormat="1" x14ac:dyDescent="0.25">
      <c r="A10" s="4"/>
      <c r="B10" s="485" t="str">
        <f>IF(Intro!$G$24="English",O10,P10)</f>
        <v xml:space="preserve">Use the AddPro tab if more space is needed.
</v>
      </c>
      <c r="C10" s="485"/>
      <c r="D10" s="485"/>
      <c r="E10" s="485"/>
      <c r="F10" s="485"/>
      <c r="G10" s="485"/>
      <c r="H10" s="485"/>
      <c r="I10" s="485"/>
      <c r="J10" s="485"/>
      <c r="K10" s="485"/>
      <c r="L10" s="485"/>
      <c r="M10" s="20"/>
      <c r="N10" s="20"/>
      <c r="O10" s="15" t="s">
        <v>113</v>
      </c>
      <c r="P10" s="15" t="s">
        <v>204</v>
      </c>
    </row>
    <row r="11" spans="1:16" s="6" customFormat="1" x14ac:dyDescent="0.25">
      <c r="A11" s="4"/>
      <c r="B11" s="485"/>
      <c r="C11" s="485"/>
      <c r="D11" s="485"/>
      <c r="E11" s="485"/>
      <c r="F11" s="485"/>
      <c r="G11" s="485"/>
      <c r="H11" s="485"/>
      <c r="I11" s="485"/>
      <c r="J11" s="485"/>
      <c r="K11" s="485"/>
      <c r="L11" s="485"/>
      <c r="M11" s="20"/>
      <c r="N11" s="20"/>
      <c r="O11" s="15"/>
      <c r="P11" s="15"/>
    </row>
    <row r="12" spans="1:16" s="6" customFormat="1" x14ac:dyDescent="0.25">
      <c r="A12" s="4"/>
      <c r="B12" s="485" t="str">
        <f>IF(Intro!$G$24="English",O12,P12)</f>
        <v>For the questions in this tab, note the following:</v>
      </c>
      <c r="C12" s="485"/>
      <c r="D12" s="485"/>
      <c r="E12" s="485"/>
      <c r="F12" s="485"/>
      <c r="G12" s="485"/>
      <c r="H12" s="485"/>
      <c r="I12" s="485"/>
      <c r="J12" s="485"/>
      <c r="K12" s="485"/>
      <c r="L12" s="485"/>
      <c r="M12" s="20"/>
      <c r="N12" s="20"/>
      <c r="O12" s="15" t="s">
        <v>114</v>
      </c>
      <c r="P12" s="15" t="s">
        <v>115</v>
      </c>
    </row>
    <row r="13" spans="1:16" s="6" customFormat="1" ht="14.1" customHeight="1" x14ac:dyDescent="0.25">
      <c r="A13" s="4"/>
      <c r="B13" s="519" t="str">
        <f>IF(Intro!$G$24="English",O13,P13)</f>
        <v>• Report only sales from your firm’s imports. Sales of purchased goods from Canadian producers must be excluded.</v>
      </c>
      <c r="C13" s="519"/>
      <c r="D13" s="519"/>
      <c r="E13" s="519"/>
      <c r="F13" s="519"/>
      <c r="G13" s="519"/>
      <c r="H13" s="519"/>
      <c r="I13" s="519"/>
      <c r="J13" s="519"/>
      <c r="K13" s="519"/>
      <c r="L13" s="519"/>
      <c r="M13" s="20"/>
      <c r="N13" s="20"/>
      <c r="O13" s="15" t="s">
        <v>275</v>
      </c>
      <c r="P13" s="15" t="s">
        <v>189</v>
      </c>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IF(Intro!$G$24="English",O15,P15)</f>
        <v>• Report all sales to Canadian and foreign associated firms.</v>
      </c>
      <c r="C15" s="485"/>
      <c r="D15" s="485"/>
      <c r="E15" s="485"/>
      <c r="F15" s="485"/>
      <c r="G15" s="485"/>
      <c r="H15" s="485"/>
      <c r="I15" s="485"/>
      <c r="J15" s="485"/>
      <c r="K15" s="485"/>
      <c r="L15" s="485"/>
      <c r="M15" s="20"/>
      <c r="N15" s="20"/>
      <c r="O15" s="15" t="s">
        <v>190</v>
      </c>
      <c r="P15" s="15" t="s">
        <v>191</v>
      </c>
    </row>
    <row r="16" spans="1:16" s="6" customFormat="1" x14ac:dyDescent="0.25">
      <c r="A16" s="4"/>
      <c r="B16" s="485" t="str">
        <f>IF(Intro!$G$24="English",O16,P16)</f>
        <v>• Report all sales as of the date of shipment to the customer or the customer’s warehouse.</v>
      </c>
      <c r="C16" s="485"/>
      <c r="D16" s="485"/>
      <c r="E16" s="485"/>
      <c r="F16" s="485"/>
      <c r="G16" s="485"/>
      <c r="H16" s="485"/>
      <c r="I16" s="485"/>
      <c r="J16" s="485"/>
      <c r="K16" s="485"/>
      <c r="L16" s="485"/>
      <c r="M16" s="20"/>
      <c r="N16" s="20"/>
      <c r="O16" s="15" t="s">
        <v>192</v>
      </c>
      <c r="P16" s="15" t="s">
        <v>193</v>
      </c>
    </row>
    <row r="17" spans="1:16" s="6" customFormat="1" x14ac:dyDescent="0.25">
      <c r="A17" s="4"/>
      <c r="B17" s="485" t="str">
        <f>IF(Intro!$G$24="English",O17,P17)</f>
        <v>• Report all values in Canadian dollars.</v>
      </c>
      <c r="C17" s="485"/>
      <c r="D17" s="485"/>
      <c r="E17" s="485"/>
      <c r="F17" s="485"/>
      <c r="G17" s="485"/>
      <c r="H17" s="485"/>
      <c r="I17" s="485"/>
      <c r="J17" s="485"/>
      <c r="K17" s="485"/>
      <c r="L17" s="485"/>
      <c r="M17" s="20"/>
      <c r="N17" s="20"/>
      <c r="O17" s="15" t="s">
        <v>194</v>
      </c>
      <c r="P17" s="15" t="s">
        <v>195</v>
      </c>
    </row>
    <row r="18" spans="1:16" s="6" customFormat="1" x14ac:dyDescent="0.25">
      <c r="A18" s="4"/>
      <c r="B18" s="14"/>
      <c r="C18" s="14"/>
      <c r="D18" s="14"/>
      <c r="E18" s="3"/>
      <c r="F18" s="3"/>
      <c r="G18" s="3"/>
      <c r="H18" s="3"/>
      <c r="I18" s="3"/>
      <c r="J18" s="3"/>
      <c r="K18" s="3"/>
      <c r="L18" s="3"/>
      <c r="O18" s="15"/>
      <c r="P18" s="15"/>
    </row>
    <row r="19" spans="1:16" x14ac:dyDescent="0.25">
      <c r="B19" s="396" t="str">
        <f>IF(Intro!$G$24="English",O19,P19)</f>
        <v>SALES</v>
      </c>
      <c r="C19" s="396"/>
      <c r="D19" s="396"/>
      <c r="E19" s="396"/>
      <c r="F19" s="396"/>
      <c r="G19" s="396"/>
      <c r="H19" s="396"/>
      <c r="I19" s="396"/>
      <c r="J19" s="396"/>
      <c r="K19" s="396"/>
      <c r="L19" s="396"/>
      <c r="M19" s="54"/>
      <c r="O19" s="54" t="s">
        <v>242</v>
      </c>
      <c r="P19" s="54" t="s">
        <v>243</v>
      </c>
    </row>
    <row r="20" spans="1:16" x14ac:dyDescent="0.25">
      <c r="B20" s="475" t="s">
        <v>12</v>
      </c>
      <c r="C20" s="476"/>
      <c r="D20" s="476"/>
      <c r="E20" s="476"/>
      <c r="F20" s="476"/>
      <c r="G20" s="476"/>
      <c r="H20" s="476"/>
      <c r="I20" s="476"/>
      <c r="J20" s="476"/>
      <c r="K20" s="476"/>
      <c r="L20" s="477"/>
      <c r="M20" s="54"/>
    </row>
    <row r="21" spans="1:16" x14ac:dyDescent="0.25">
      <c r="B21" s="62"/>
      <c r="C21" s="30"/>
      <c r="D21" s="30"/>
      <c r="E21" s="30"/>
      <c r="F21" s="30"/>
      <c r="G21" s="30"/>
      <c r="H21" s="30"/>
      <c r="I21" s="30"/>
      <c r="J21" s="30"/>
      <c r="K21" s="30"/>
      <c r="L21" s="98"/>
      <c r="M21" s="54"/>
    </row>
    <row r="22" spans="1:16" x14ac:dyDescent="0.25">
      <c r="B22" s="332" t="str">
        <f>IF(Intro!$G$24="English",O22,P22)</f>
        <v>Describe the method used to value your firm's sales to Canadian or foreign associated firms.</v>
      </c>
      <c r="C22" s="333"/>
      <c r="D22" s="333"/>
      <c r="E22" s="333"/>
      <c r="F22" s="333"/>
      <c r="G22" s="333"/>
      <c r="H22" s="333"/>
      <c r="I22" s="333"/>
      <c r="J22" s="333"/>
      <c r="K22" s="333"/>
      <c r="L22" s="334"/>
      <c r="M22" s="54"/>
      <c r="O22" s="54" t="s">
        <v>196</v>
      </c>
      <c r="P22" s="47" t="s">
        <v>197</v>
      </c>
    </row>
    <row r="23" spans="1:16" x14ac:dyDescent="0.25">
      <c r="B23" s="332" t="str">
        <f>IF(Intro!$G$24="English",O23,P23)</f>
        <v>Note - Only complete this question if your firm sold the goods between January 1, 2023, and June 30, 2026.</v>
      </c>
      <c r="C23" s="333"/>
      <c r="D23" s="333"/>
      <c r="E23" s="333"/>
      <c r="F23" s="333"/>
      <c r="G23" s="333"/>
      <c r="H23" s="333"/>
      <c r="I23" s="333"/>
      <c r="J23" s="333"/>
      <c r="K23" s="333"/>
      <c r="L23" s="334"/>
      <c r="M23" s="54"/>
      <c r="O23" s="18" t="str">
        <f>"Note - Only complete this question if your firm sold the goods between January 1, "&amp;Variables!B6&amp;", and "&amp;Variables!B7&amp;", "&amp;Variables!B8&amp;"."</f>
        <v>Note - Only complete this question if your firm sold the goods between January 1, 2023, and June 30, 2026.</v>
      </c>
      <c r="P23" s="54" t="str">
        <f>"Note - Ne répondez à cette question que si votre entreprise a vendu les marchandises du 1er janvier "&amp;Variables!C6&amp;" au "&amp;Variables!C7&amp; " "&amp;Variables!C8&amp;"."</f>
        <v>Note - Ne répondez à cette question que si votre entreprise a vendu les marchandises du 1er janvier 2023 au 30 juin 2026.</v>
      </c>
    </row>
    <row r="24" spans="1:16" x14ac:dyDescent="0.25">
      <c r="B24" s="62"/>
      <c r="C24" s="30"/>
      <c r="D24" s="30"/>
      <c r="E24" s="30"/>
      <c r="F24" s="30"/>
      <c r="G24" s="30"/>
      <c r="H24" s="30"/>
      <c r="I24" s="30"/>
      <c r="J24" s="30"/>
      <c r="K24" s="30"/>
      <c r="L24" s="98"/>
      <c r="M24" s="54"/>
    </row>
    <row r="25" spans="1:16" s="9" customFormat="1" x14ac:dyDescent="0.25">
      <c r="A25" s="7"/>
      <c r="B25" s="462"/>
      <c r="C25" s="463"/>
      <c r="D25" s="463"/>
      <c r="E25" s="463"/>
      <c r="F25" s="463"/>
      <c r="G25" s="463"/>
      <c r="H25" s="463"/>
      <c r="I25" s="463"/>
      <c r="J25" s="463"/>
      <c r="K25" s="463"/>
      <c r="L25" s="464"/>
      <c r="M25" s="28"/>
    </row>
    <row r="26" spans="1:16" s="9" customFormat="1" x14ac:dyDescent="0.25">
      <c r="A26" s="7"/>
      <c r="B26" s="462"/>
      <c r="C26" s="463"/>
      <c r="D26" s="463"/>
      <c r="E26" s="463"/>
      <c r="F26" s="463"/>
      <c r="G26" s="463"/>
      <c r="H26" s="463"/>
      <c r="I26" s="463"/>
      <c r="J26" s="463"/>
      <c r="K26" s="463"/>
      <c r="L26" s="464"/>
      <c r="M26" s="28"/>
    </row>
    <row r="27" spans="1:16" s="9" customFormat="1" x14ac:dyDescent="0.25">
      <c r="A27" s="7"/>
      <c r="B27" s="462"/>
      <c r="C27" s="463"/>
      <c r="D27" s="463"/>
      <c r="E27" s="463"/>
      <c r="F27" s="463"/>
      <c r="G27" s="463"/>
      <c r="H27" s="463"/>
      <c r="I27" s="463"/>
      <c r="J27" s="463"/>
      <c r="K27" s="463"/>
      <c r="L27" s="464"/>
      <c r="M27" s="28"/>
    </row>
    <row r="28" spans="1:16" s="9" customFormat="1" x14ac:dyDescent="0.25">
      <c r="A28" s="7"/>
      <c r="B28" s="462"/>
      <c r="C28" s="463"/>
      <c r="D28" s="463"/>
      <c r="E28" s="463"/>
      <c r="F28" s="463"/>
      <c r="G28" s="463"/>
      <c r="H28" s="463"/>
      <c r="I28" s="463"/>
      <c r="J28" s="463"/>
      <c r="K28" s="463"/>
      <c r="L28" s="464"/>
      <c r="M28" s="28"/>
    </row>
    <row r="29" spans="1:16" s="9" customFormat="1" x14ac:dyDescent="0.25">
      <c r="A29" s="7"/>
      <c r="B29" s="462"/>
      <c r="C29" s="463"/>
      <c r="D29" s="463"/>
      <c r="E29" s="463"/>
      <c r="F29" s="463"/>
      <c r="G29" s="463"/>
      <c r="H29" s="463"/>
      <c r="I29" s="463"/>
      <c r="J29" s="463"/>
      <c r="K29" s="463"/>
      <c r="L29" s="464"/>
      <c r="M29" s="28"/>
    </row>
    <row r="30" spans="1:16" s="9" customFormat="1" x14ac:dyDescent="0.25">
      <c r="A30" s="7"/>
      <c r="B30" s="462"/>
      <c r="C30" s="463"/>
      <c r="D30" s="463"/>
      <c r="E30" s="463"/>
      <c r="F30" s="463"/>
      <c r="G30" s="463"/>
      <c r="H30" s="463"/>
      <c r="I30" s="463"/>
      <c r="J30" s="463"/>
      <c r="K30" s="463"/>
      <c r="L30" s="464"/>
      <c r="M30" s="28"/>
    </row>
    <row r="31" spans="1:16" s="9" customFormat="1" x14ac:dyDescent="0.25">
      <c r="A31" s="7"/>
      <c r="B31" s="462"/>
      <c r="C31" s="463"/>
      <c r="D31" s="463"/>
      <c r="E31" s="463"/>
      <c r="F31" s="463"/>
      <c r="G31" s="463"/>
      <c r="H31" s="463"/>
      <c r="I31" s="463"/>
      <c r="J31" s="463"/>
      <c r="K31" s="463"/>
      <c r="L31" s="464"/>
      <c r="M31" s="28"/>
    </row>
    <row r="32" spans="1:16" s="9" customFormat="1" x14ac:dyDescent="0.25">
      <c r="A32" s="7"/>
      <c r="B32" s="462"/>
      <c r="C32" s="463"/>
      <c r="D32" s="463"/>
      <c r="E32" s="463"/>
      <c r="F32" s="463"/>
      <c r="G32" s="463"/>
      <c r="H32" s="463"/>
      <c r="I32" s="463"/>
      <c r="J32" s="463"/>
      <c r="K32" s="463"/>
      <c r="L32" s="464"/>
      <c r="M32" s="28"/>
    </row>
    <row r="33" spans="1:19" x14ac:dyDescent="0.25">
      <c r="B33" s="94"/>
      <c r="C33" s="95"/>
      <c r="D33" s="95"/>
      <c r="E33" s="95"/>
      <c r="F33" s="95"/>
      <c r="G33" s="95"/>
      <c r="H33" s="95"/>
      <c r="I33" s="95"/>
      <c r="J33" s="95"/>
      <c r="K33" s="95"/>
      <c r="L33" s="96"/>
      <c r="M33" s="54"/>
    </row>
    <row r="34" spans="1:19" s="9" customFormat="1" x14ac:dyDescent="0.25">
      <c r="A34" s="7"/>
      <c r="B34" s="457" t="s">
        <v>15</v>
      </c>
      <c r="C34" s="458"/>
      <c r="D34" s="458"/>
      <c r="E34" s="458"/>
      <c r="F34" s="458"/>
      <c r="G34" s="458"/>
      <c r="H34" s="458"/>
      <c r="I34" s="458"/>
      <c r="J34" s="458"/>
      <c r="K34" s="458"/>
      <c r="L34" s="459"/>
      <c r="M34" s="97"/>
    </row>
    <row r="35" spans="1:19" x14ac:dyDescent="0.25">
      <c r="B35" s="62"/>
      <c r="C35" s="30"/>
      <c r="D35" s="30"/>
      <c r="E35" s="30"/>
      <c r="F35" s="30"/>
      <c r="G35" s="30"/>
      <c r="H35" s="30"/>
      <c r="I35" s="30"/>
      <c r="J35" s="30"/>
      <c r="K35" s="30"/>
      <c r="L35" s="98"/>
      <c r="M35" s="54"/>
    </row>
    <row r="36" spans="1:19" x14ac:dyDescent="0.25">
      <c r="B36" s="332" t="str">
        <f>IF(Intro!$G$24="English",O36,P36)</f>
        <v>Explain your firm’s method of calculating the prices of the goods to your customers. Include details related to any terms, discounts, allowances, rebates and incentives, price adjustments or other considerations offered to purchasers since January 1, 2023. If your firm uses price or discount lists, provide copies. Explain whether these pricing practices to your customers changed since January 1, 2023.</v>
      </c>
      <c r="C36" s="333"/>
      <c r="D36" s="333"/>
      <c r="E36" s="333"/>
      <c r="F36" s="333"/>
      <c r="G36" s="333"/>
      <c r="H36" s="333"/>
      <c r="I36" s="333"/>
      <c r="J36" s="333"/>
      <c r="K36" s="333"/>
      <c r="L36" s="334"/>
      <c r="M36" s="54"/>
      <c r="O36" s="54" t="str">
        <f>"Explain your firm’s method of calculating the prices of the goods to your customers. Include details related to any terms, discounts, allowances, rebates and incentives, price adjustments or other considerations offered to purchasers since January 1, "&amp;Variables!B6&amp;". If your firm uses price or discount lists, provide copies. Explain whether these pricing practices to your customers changed since January 1, "&amp;Variables!B6&amp;"."</f>
        <v>Explain your firm’s method of calculating the prices of the goods to your customers. Include details related to any terms, discounts, allowances, rebates and incentives, price adjustments or other considerations offered to purchasers since January 1, 2023. If your firm uses price or discount lists, provide copies. Explain whether these pricing practices to your customers changed since January 1, 2023.</v>
      </c>
      <c r="P36" s="54" t="str">
        <f>"Expliquez la façon dont votre entreprise calcule les prix des marchandises pour ses clients."&amp;" Donnez les détails au sujet des modalités, rabais, réductions, remises, primes, ajustements de prix et autres mesures offertes aux acheteurs depuis le 1er janvier "&amp;Variables!B6&amp;". Si votre entreprise utilise des listes de prix ou de remises, fournissez-en des copies. Expliquez comment ces pratiques de fixation des prix ont changé depuis le 1er janvier "&amp;Variables!B6&amp;"."</f>
        <v>Expliquez la façon dont votre entreprise calcule les prix des marchandises pour ses clients. Donnez les détails au sujet des modalités, rabais, réductions, remises, primes, ajustements de prix et autres mesures offertes aux acheteurs depuis le 1er janvier 2023. Si votre entreprise utilise des listes de prix ou de remises, fournissez-en des copies. Expliquez comment ces pratiques de fixation des prix ont changé depuis le 1er janvier 2023.</v>
      </c>
      <c r="Q36" s="28"/>
      <c r="R36" s="28"/>
      <c r="S36" s="28"/>
    </row>
    <row r="37" spans="1:19" x14ac:dyDescent="0.25">
      <c r="B37" s="332"/>
      <c r="C37" s="333"/>
      <c r="D37" s="333"/>
      <c r="E37" s="333"/>
      <c r="F37" s="333"/>
      <c r="G37" s="333"/>
      <c r="H37" s="333"/>
      <c r="I37" s="333"/>
      <c r="J37" s="333"/>
      <c r="K37" s="333"/>
      <c r="L37" s="334"/>
      <c r="M37" s="54"/>
      <c r="Q37" s="28"/>
      <c r="R37" s="28"/>
      <c r="S37" s="28"/>
    </row>
    <row r="38" spans="1:19" x14ac:dyDescent="0.25">
      <c r="B38" s="332"/>
      <c r="C38" s="333"/>
      <c r="D38" s="333"/>
      <c r="E38" s="333"/>
      <c r="F38" s="333"/>
      <c r="G38" s="333"/>
      <c r="H38" s="333"/>
      <c r="I38" s="333"/>
      <c r="J38" s="333"/>
      <c r="K38" s="333"/>
      <c r="L38" s="334"/>
      <c r="M38" s="54"/>
      <c r="Q38" s="28"/>
      <c r="R38" s="28"/>
      <c r="S38" s="28"/>
    </row>
    <row r="39" spans="1:19" x14ac:dyDescent="0.25">
      <c r="B39" s="332" t="str">
        <f>B23</f>
        <v>Note - Only complete this question if your firm sold the goods between January 1, 2023, and June 30, 2026.</v>
      </c>
      <c r="C39" s="333"/>
      <c r="D39" s="333"/>
      <c r="E39" s="333"/>
      <c r="F39" s="333"/>
      <c r="G39" s="333"/>
      <c r="H39" s="333"/>
      <c r="I39" s="333"/>
      <c r="J39" s="333"/>
      <c r="K39" s="333"/>
      <c r="L39" s="334"/>
      <c r="M39" s="54"/>
      <c r="O39" s="18"/>
    </row>
    <row r="40" spans="1:19" x14ac:dyDescent="0.25">
      <c r="B40" s="62"/>
      <c r="C40" s="30"/>
      <c r="D40" s="30"/>
      <c r="E40" s="30"/>
      <c r="F40" s="30"/>
      <c r="G40" s="30"/>
      <c r="H40" s="30"/>
      <c r="I40" s="30"/>
      <c r="J40" s="30"/>
      <c r="K40" s="30"/>
      <c r="L40" s="98"/>
      <c r="M40" s="54"/>
    </row>
    <row r="41" spans="1:19" s="9" customFormat="1" x14ac:dyDescent="0.25">
      <c r="A41" s="7"/>
      <c r="B41" s="462"/>
      <c r="C41" s="463"/>
      <c r="D41" s="463"/>
      <c r="E41" s="463"/>
      <c r="F41" s="463"/>
      <c r="G41" s="463"/>
      <c r="H41" s="463"/>
      <c r="I41" s="463"/>
      <c r="J41" s="463"/>
      <c r="K41" s="463"/>
      <c r="L41" s="464"/>
      <c r="M41" s="28"/>
    </row>
    <row r="42" spans="1:19" s="9" customFormat="1" x14ac:dyDescent="0.25">
      <c r="A42" s="7"/>
      <c r="B42" s="462"/>
      <c r="C42" s="463"/>
      <c r="D42" s="463"/>
      <c r="E42" s="463"/>
      <c r="F42" s="463"/>
      <c r="G42" s="463"/>
      <c r="H42" s="463"/>
      <c r="I42" s="463"/>
      <c r="J42" s="463"/>
      <c r="K42" s="463"/>
      <c r="L42" s="464"/>
      <c r="M42" s="28"/>
    </row>
    <row r="43" spans="1:19" s="9" customFormat="1" x14ac:dyDescent="0.25">
      <c r="A43" s="7"/>
      <c r="B43" s="462"/>
      <c r="C43" s="463"/>
      <c r="D43" s="463"/>
      <c r="E43" s="463"/>
      <c r="F43" s="463"/>
      <c r="G43" s="463"/>
      <c r="H43" s="463"/>
      <c r="I43" s="463"/>
      <c r="J43" s="463"/>
      <c r="K43" s="463"/>
      <c r="L43" s="464"/>
      <c r="M43" s="28"/>
    </row>
    <row r="44" spans="1:19" s="9" customFormat="1" x14ac:dyDescent="0.25">
      <c r="A44" s="7"/>
      <c r="B44" s="462"/>
      <c r="C44" s="463"/>
      <c r="D44" s="463"/>
      <c r="E44" s="463"/>
      <c r="F44" s="463"/>
      <c r="G44" s="463"/>
      <c r="H44" s="463"/>
      <c r="I44" s="463"/>
      <c r="J44" s="463"/>
      <c r="K44" s="463"/>
      <c r="L44" s="464"/>
      <c r="M44" s="28"/>
    </row>
    <row r="45" spans="1:19" s="9" customFormat="1" x14ac:dyDescent="0.25">
      <c r="A45" s="7"/>
      <c r="B45" s="462"/>
      <c r="C45" s="463"/>
      <c r="D45" s="463"/>
      <c r="E45" s="463"/>
      <c r="F45" s="463"/>
      <c r="G45" s="463"/>
      <c r="H45" s="463"/>
      <c r="I45" s="463"/>
      <c r="J45" s="463"/>
      <c r="K45" s="463"/>
      <c r="L45" s="464"/>
      <c r="M45" s="28"/>
    </row>
    <row r="46" spans="1:19" s="9" customFormat="1" x14ac:dyDescent="0.25">
      <c r="A46" s="7"/>
      <c r="B46" s="462"/>
      <c r="C46" s="463"/>
      <c r="D46" s="463"/>
      <c r="E46" s="463"/>
      <c r="F46" s="463"/>
      <c r="G46" s="463"/>
      <c r="H46" s="463"/>
      <c r="I46" s="463"/>
      <c r="J46" s="463"/>
      <c r="K46" s="463"/>
      <c r="L46" s="464"/>
      <c r="M46" s="28"/>
    </row>
    <row r="47" spans="1:19" s="9" customFormat="1" x14ac:dyDescent="0.25">
      <c r="A47" s="7"/>
      <c r="B47" s="462"/>
      <c r="C47" s="463"/>
      <c r="D47" s="463"/>
      <c r="E47" s="463"/>
      <c r="F47" s="463"/>
      <c r="G47" s="463"/>
      <c r="H47" s="463"/>
      <c r="I47" s="463"/>
      <c r="J47" s="463"/>
      <c r="K47" s="463"/>
      <c r="L47" s="464"/>
      <c r="M47" s="28"/>
    </row>
    <row r="48" spans="1:19" s="9" customFormat="1" x14ac:dyDescent="0.25">
      <c r="A48" s="7"/>
      <c r="B48" s="462"/>
      <c r="C48" s="463"/>
      <c r="D48" s="463"/>
      <c r="E48" s="463"/>
      <c r="F48" s="463"/>
      <c r="G48" s="463"/>
      <c r="H48" s="463"/>
      <c r="I48" s="463"/>
      <c r="J48" s="463"/>
      <c r="K48" s="463"/>
      <c r="L48" s="464"/>
      <c r="M48" s="28"/>
    </row>
    <row r="49" spans="1:16" x14ac:dyDescent="0.25">
      <c r="B49" s="94"/>
      <c r="C49" s="95"/>
      <c r="D49" s="95"/>
      <c r="E49" s="95"/>
      <c r="F49" s="95"/>
      <c r="G49" s="95"/>
      <c r="H49" s="95"/>
      <c r="I49" s="95"/>
      <c r="J49" s="95"/>
      <c r="K49" s="95"/>
      <c r="L49" s="96"/>
      <c r="M49" s="54"/>
    </row>
    <row r="50" spans="1:16" s="9" customFormat="1" x14ac:dyDescent="0.25">
      <c r="A50" s="7"/>
      <c r="B50" s="105"/>
      <c r="C50" s="105"/>
      <c r="D50" s="105"/>
      <c r="E50" s="106"/>
      <c r="F50" s="106"/>
      <c r="G50" s="106"/>
      <c r="H50" s="106"/>
      <c r="I50" s="106"/>
      <c r="J50" s="106"/>
      <c r="K50" s="106"/>
      <c r="L50" s="106"/>
      <c r="M50" s="97"/>
    </row>
    <row r="51" spans="1:16" x14ac:dyDescent="0.25">
      <c r="B51" s="396" t="str">
        <f>IF(Intro!$G$24="English",O51,P51)</f>
        <v>PURCHASES</v>
      </c>
      <c r="C51" s="396"/>
      <c r="D51" s="396"/>
      <c r="E51" s="396"/>
      <c r="F51" s="396"/>
      <c r="G51" s="396"/>
      <c r="H51" s="396"/>
      <c r="I51" s="396"/>
      <c r="J51" s="396"/>
      <c r="K51" s="396"/>
      <c r="L51" s="396"/>
      <c r="M51" s="54"/>
      <c r="O51" s="54" t="s">
        <v>248</v>
      </c>
      <c r="P51" s="54" t="s">
        <v>249</v>
      </c>
    </row>
    <row r="52" spans="1:16" s="9" customFormat="1" x14ac:dyDescent="0.25">
      <c r="A52" s="7"/>
      <c r="B52" s="457" t="s">
        <v>16</v>
      </c>
      <c r="C52" s="458"/>
      <c r="D52" s="458"/>
      <c r="E52" s="458"/>
      <c r="F52" s="458"/>
      <c r="G52" s="458"/>
      <c r="H52" s="458"/>
      <c r="I52" s="458"/>
      <c r="J52" s="458"/>
      <c r="K52" s="458"/>
      <c r="L52" s="459"/>
      <c r="M52" s="97"/>
    </row>
    <row r="53" spans="1:16" x14ac:dyDescent="0.25">
      <c r="B53" s="62"/>
      <c r="C53" s="30"/>
      <c r="D53" s="30"/>
      <c r="E53" s="30"/>
      <c r="F53" s="30"/>
      <c r="G53" s="30"/>
      <c r="H53" s="30"/>
      <c r="I53" s="30"/>
      <c r="J53" s="30"/>
      <c r="K53" s="30"/>
      <c r="L53" s="98"/>
      <c r="M53" s="54"/>
    </row>
    <row r="54" spans="1:16" ht="14.25" customHeight="1" x14ac:dyDescent="0.25">
      <c r="B54" s="332" t="str">
        <f>IF(Intro!$G$24="English",O54,P54)</f>
        <v>Provide your firm’s strategies and objectives for the next two years with respect to the purchases of the goods made in Canada. Provide the rationale and assumptions underlying these strategies and objectives.</v>
      </c>
      <c r="C54" s="333"/>
      <c r="D54" s="333"/>
      <c r="E54" s="333"/>
      <c r="F54" s="333"/>
      <c r="G54" s="333"/>
      <c r="H54" s="333"/>
      <c r="I54" s="333"/>
      <c r="J54" s="333"/>
      <c r="K54" s="333"/>
      <c r="L54" s="334"/>
      <c r="M54" s="54"/>
      <c r="O54" s="54" t="s">
        <v>198</v>
      </c>
      <c r="P54" s="54" t="s">
        <v>199</v>
      </c>
    </row>
    <row r="55" spans="1:16" x14ac:dyDescent="0.25">
      <c r="B55" s="332"/>
      <c r="C55" s="333"/>
      <c r="D55" s="333"/>
      <c r="E55" s="333"/>
      <c r="F55" s="333"/>
      <c r="G55" s="333"/>
      <c r="H55" s="333"/>
      <c r="I55" s="333"/>
      <c r="J55" s="333"/>
      <c r="K55" s="333"/>
      <c r="L55" s="334"/>
      <c r="M55" s="54"/>
    </row>
    <row r="56" spans="1:16" x14ac:dyDescent="0.25">
      <c r="B56" s="62"/>
      <c r="C56" s="30"/>
      <c r="D56" s="30"/>
      <c r="E56" s="30"/>
      <c r="F56" s="30"/>
      <c r="G56" s="30"/>
      <c r="H56" s="30"/>
      <c r="I56" s="30"/>
      <c r="J56" s="30"/>
      <c r="K56" s="30"/>
      <c r="L56" s="98"/>
      <c r="M56" s="54"/>
    </row>
    <row r="57" spans="1:16" s="9" customFormat="1" x14ac:dyDescent="0.25">
      <c r="A57" s="7"/>
      <c r="B57" s="462"/>
      <c r="C57" s="463"/>
      <c r="D57" s="463"/>
      <c r="E57" s="463"/>
      <c r="F57" s="463"/>
      <c r="G57" s="463"/>
      <c r="H57" s="463"/>
      <c r="I57" s="463"/>
      <c r="J57" s="463"/>
      <c r="K57" s="463"/>
      <c r="L57" s="464"/>
      <c r="M57" s="28"/>
    </row>
    <row r="58" spans="1:16" s="9" customFormat="1" x14ac:dyDescent="0.25">
      <c r="A58" s="7"/>
      <c r="B58" s="462"/>
      <c r="C58" s="463"/>
      <c r="D58" s="463"/>
      <c r="E58" s="463"/>
      <c r="F58" s="463"/>
      <c r="G58" s="463"/>
      <c r="H58" s="463"/>
      <c r="I58" s="463"/>
      <c r="J58" s="463"/>
      <c r="K58" s="463"/>
      <c r="L58" s="464"/>
      <c r="M58" s="28"/>
    </row>
    <row r="59" spans="1:16" s="9" customFormat="1" x14ac:dyDescent="0.25">
      <c r="A59" s="7"/>
      <c r="B59" s="462"/>
      <c r="C59" s="463"/>
      <c r="D59" s="463"/>
      <c r="E59" s="463"/>
      <c r="F59" s="463"/>
      <c r="G59" s="463"/>
      <c r="H59" s="463"/>
      <c r="I59" s="463"/>
      <c r="J59" s="463"/>
      <c r="K59" s="463"/>
      <c r="L59" s="464"/>
      <c r="M59" s="28"/>
    </row>
    <row r="60" spans="1:16" s="9" customFormat="1" x14ac:dyDescent="0.25">
      <c r="A60" s="7"/>
      <c r="B60" s="462"/>
      <c r="C60" s="463"/>
      <c r="D60" s="463"/>
      <c r="E60" s="463"/>
      <c r="F60" s="463"/>
      <c r="G60" s="463"/>
      <c r="H60" s="463"/>
      <c r="I60" s="463"/>
      <c r="J60" s="463"/>
      <c r="K60" s="463"/>
      <c r="L60" s="464"/>
      <c r="M60" s="28"/>
    </row>
    <row r="61" spans="1:16" s="9" customFormat="1" x14ac:dyDescent="0.25">
      <c r="A61" s="7"/>
      <c r="B61" s="462"/>
      <c r="C61" s="463"/>
      <c r="D61" s="463"/>
      <c r="E61" s="463"/>
      <c r="F61" s="463"/>
      <c r="G61" s="463"/>
      <c r="H61" s="463"/>
      <c r="I61" s="463"/>
      <c r="J61" s="463"/>
      <c r="K61" s="463"/>
      <c r="L61" s="464"/>
      <c r="M61" s="28"/>
    </row>
    <row r="62" spans="1:16" s="9" customFormat="1" x14ac:dyDescent="0.25">
      <c r="A62" s="7"/>
      <c r="B62" s="462"/>
      <c r="C62" s="463"/>
      <c r="D62" s="463"/>
      <c r="E62" s="463"/>
      <c r="F62" s="463"/>
      <c r="G62" s="463"/>
      <c r="H62" s="463"/>
      <c r="I62" s="463"/>
      <c r="J62" s="463"/>
      <c r="K62" s="463"/>
      <c r="L62" s="464"/>
      <c r="M62" s="28"/>
    </row>
    <row r="63" spans="1:16" s="9" customFormat="1" x14ac:dyDescent="0.25">
      <c r="A63" s="7"/>
      <c r="B63" s="462"/>
      <c r="C63" s="463"/>
      <c r="D63" s="463"/>
      <c r="E63" s="463"/>
      <c r="F63" s="463"/>
      <c r="G63" s="463"/>
      <c r="H63" s="463"/>
      <c r="I63" s="463"/>
      <c r="J63" s="463"/>
      <c r="K63" s="463"/>
      <c r="L63" s="464"/>
      <c r="M63" s="28"/>
    </row>
    <row r="64" spans="1:16" s="9" customFormat="1" x14ac:dyDescent="0.25">
      <c r="A64" s="7"/>
      <c r="B64" s="462"/>
      <c r="C64" s="463"/>
      <c r="D64" s="463"/>
      <c r="E64" s="463"/>
      <c r="F64" s="463"/>
      <c r="G64" s="463"/>
      <c r="H64" s="463"/>
      <c r="I64" s="463"/>
      <c r="J64" s="463"/>
      <c r="K64" s="463"/>
      <c r="L64" s="464"/>
      <c r="M64" s="28"/>
    </row>
    <row r="65" spans="1:16" x14ac:dyDescent="0.25">
      <c r="B65" s="94"/>
      <c r="C65" s="95"/>
      <c r="D65" s="95"/>
      <c r="E65" s="95"/>
      <c r="F65" s="95"/>
      <c r="G65" s="95"/>
      <c r="H65" s="95"/>
      <c r="I65" s="95"/>
      <c r="J65" s="95"/>
      <c r="K65" s="95"/>
      <c r="L65" s="96"/>
      <c r="M65" s="54"/>
    </row>
    <row r="66" spans="1:16" s="9" customFormat="1" x14ac:dyDescent="0.25">
      <c r="A66" s="7"/>
      <c r="B66" s="457" t="s">
        <v>17</v>
      </c>
      <c r="C66" s="458"/>
      <c r="D66" s="458"/>
      <c r="E66" s="458"/>
      <c r="F66" s="458"/>
      <c r="G66" s="458"/>
      <c r="H66" s="458"/>
      <c r="I66" s="458"/>
      <c r="J66" s="458"/>
      <c r="K66" s="458"/>
      <c r="L66" s="459"/>
      <c r="M66" s="97"/>
    </row>
    <row r="67" spans="1:16" x14ac:dyDescent="0.25">
      <c r="B67" s="62"/>
      <c r="C67" s="30"/>
      <c r="D67" s="30"/>
      <c r="E67" s="30"/>
      <c r="F67" s="30"/>
      <c r="G67" s="30"/>
      <c r="H67" s="30"/>
      <c r="I67" s="30"/>
      <c r="J67" s="30"/>
      <c r="K67" s="30"/>
      <c r="L67" s="98"/>
      <c r="M67" s="54"/>
    </row>
    <row r="68" spans="1:16" ht="14.25" customHeight="1" x14ac:dyDescent="0.25">
      <c r="B68" s="332" t="str">
        <f>IF(Intro!$G$24="English",O68,P68)</f>
        <v>Provide your firm’s strategies and objectives for the next two years with respect to imports and sales of imports of the goods. Provide the rationale and assumptions underlying these strategies and objectives.</v>
      </c>
      <c r="C68" s="333"/>
      <c r="D68" s="333"/>
      <c r="E68" s="333"/>
      <c r="F68" s="333"/>
      <c r="G68" s="333"/>
      <c r="H68" s="333"/>
      <c r="I68" s="333"/>
      <c r="J68" s="333"/>
      <c r="K68" s="333"/>
      <c r="L68" s="334"/>
      <c r="M68" s="54"/>
      <c r="O68" s="54" t="s">
        <v>200</v>
      </c>
      <c r="P68" s="54" t="s">
        <v>201</v>
      </c>
    </row>
    <row r="69" spans="1:16" x14ac:dyDescent="0.25">
      <c r="B69" s="332"/>
      <c r="C69" s="333"/>
      <c r="D69" s="333"/>
      <c r="E69" s="333"/>
      <c r="F69" s="333"/>
      <c r="G69" s="333"/>
      <c r="H69" s="333"/>
      <c r="I69" s="333"/>
      <c r="J69" s="333"/>
      <c r="K69" s="333"/>
      <c r="L69" s="334"/>
      <c r="M69" s="54"/>
    </row>
    <row r="70" spans="1:16" x14ac:dyDescent="0.25">
      <c r="B70" s="62"/>
      <c r="C70" s="30"/>
      <c r="D70" s="30"/>
      <c r="E70" s="30"/>
      <c r="F70" s="30"/>
      <c r="G70" s="30"/>
      <c r="H70" s="30"/>
      <c r="I70" s="30"/>
      <c r="J70" s="30"/>
      <c r="K70" s="30"/>
      <c r="L70" s="98"/>
      <c r="M70" s="54"/>
    </row>
    <row r="71" spans="1:16" s="9" customFormat="1" x14ac:dyDescent="0.25">
      <c r="A71" s="7"/>
      <c r="B71" s="462"/>
      <c r="C71" s="463"/>
      <c r="D71" s="463"/>
      <c r="E71" s="463"/>
      <c r="F71" s="463"/>
      <c r="G71" s="463"/>
      <c r="H71" s="463"/>
      <c r="I71" s="463"/>
      <c r="J71" s="463"/>
      <c r="K71" s="463"/>
      <c r="L71" s="464"/>
      <c r="M71" s="28"/>
    </row>
    <row r="72" spans="1:16" s="9" customFormat="1" x14ac:dyDescent="0.25">
      <c r="A72" s="7"/>
      <c r="B72" s="462"/>
      <c r="C72" s="463"/>
      <c r="D72" s="463"/>
      <c r="E72" s="463"/>
      <c r="F72" s="463"/>
      <c r="G72" s="463"/>
      <c r="H72" s="463"/>
      <c r="I72" s="463"/>
      <c r="J72" s="463"/>
      <c r="K72" s="463"/>
      <c r="L72" s="464"/>
      <c r="M72" s="28"/>
    </row>
    <row r="73" spans="1:16" s="9" customFormat="1" x14ac:dyDescent="0.25">
      <c r="A73" s="7"/>
      <c r="B73" s="462"/>
      <c r="C73" s="463"/>
      <c r="D73" s="463"/>
      <c r="E73" s="463"/>
      <c r="F73" s="463"/>
      <c r="G73" s="463"/>
      <c r="H73" s="463"/>
      <c r="I73" s="463"/>
      <c r="J73" s="463"/>
      <c r="K73" s="463"/>
      <c r="L73" s="464"/>
      <c r="M73" s="28"/>
    </row>
    <row r="74" spans="1:16" s="9" customFormat="1" x14ac:dyDescent="0.25">
      <c r="A74" s="7"/>
      <c r="B74" s="462"/>
      <c r="C74" s="463"/>
      <c r="D74" s="463"/>
      <c r="E74" s="463"/>
      <c r="F74" s="463"/>
      <c r="G74" s="463"/>
      <c r="H74" s="463"/>
      <c r="I74" s="463"/>
      <c r="J74" s="463"/>
      <c r="K74" s="463"/>
      <c r="L74" s="464"/>
      <c r="M74" s="28"/>
    </row>
    <row r="75" spans="1:16" s="9" customFormat="1" x14ac:dyDescent="0.25">
      <c r="A75" s="7"/>
      <c r="B75" s="462"/>
      <c r="C75" s="463"/>
      <c r="D75" s="463"/>
      <c r="E75" s="463"/>
      <c r="F75" s="463"/>
      <c r="G75" s="463"/>
      <c r="H75" s="463"/>
      <c r="I75" s="463"/>
      <c r="J75" s="463"/>
      <c r="K75" s="463"/>
      <c r="L75" s="464"/>
      <c r="M75" s="28"/>
    </row>
    <row r="76" spans="1:16" s="9" customFormat="1" x14ac:dyDescent="0.25">
      <c r="A76" s="7"/>
      <c r="B76" s="462"/>
      <c r="C76" s="463"/>
      <c r="D76" s="463"/>
      <c r="E76" s="463"/>
      <c r="F76" s="463"/>
      <c r="G76" s="463"/>
      <c r="H76" s="463"/>
      <c r="I76" s="463"/>
      <c r="J76" s="463"/>
      <c r="K76" s="463"/>
      <c r="L76" s="464"/>
      <c r="M76" s="28"/>
    </row>
    <row r="77" spans="1:16" s="9" customFormat="1" x14ac:dyDescent="0.25">
      <c r="A77" s="7"/>
      <c r="B77" s="462"/>
      <c r="C77" s="463"/>
      <c r="D77" s="463"/>
      <c r="E77" s="463"/>
      <c r="F77" s="463"/>
      <c r="G77" s="463"/>
      <c r="H77" s="463"/>
      <c r="I77" s="463"/>
      <c r="J77" s="463"/>
      <c r="K77" s="463"/>
      <c r="L77" s="464"/>
      <c r="M77" s="28"/>
    </row>
    <row r="78" spans="1:16" s="9" customFormat="1" x14ac:dyDescent="0.25">
      <c r="A78" s="7"/>
      <c r="B78" s="462"/>
      <c r="C78" s="463"/>
      <c r="D78" s="463"/>
      <c r="E78" s="463"/>
      <c r="F78" s="463"/>
      <c r="G78" s="463"/>
      <c r="H78" s="463"/>
      <c r="I78" s="463"/>
      <c r="J78" s="463"/>
      <c r="K78" s="463"/>
      <c r="L78" s="464"/>
      <c r="M78" s="28"/>
    </row>
    <row r="79" spans="1:16" x14ac:dyDescent="0.25">
      <c r="B79" s="94"/>
      <c r="C79" s="95"/>
      <c r="D79" s="95"/>
      <c r="E79" s="95"/>
      <c r="F79" s="95"/>
      <c r="G79" s="95"/>
      <c r="H79" s="95"/>
      <c r="I79" s="95"/>
      <c r="J79" s="95"/>
      <c r="K79" s="95"/>
      <c r="L79" s="96"/>
      <c r="M79" s="54"/>
    </row>
    <row r="80" spans="1:16" s="48" customFormat="1" x14ac:dyDescent="0.25">
      <c r="A80" s="82"/>
      <c r="B80" s="4"/>
      <c r="C80" s="4"/>
      <c r="D80" s="43"/>
      <c r="E80" s="43"/>
      <c r="F80" s="43"/>
      <c r="G80" s="43"/>
      <c r="H80" s="43"/>
      <c r="I80" s="43"/>
      <c r="J80" s="43"/>
      <c r="K80" s="43"/>
      <c r="L80" s="43"/>
      <c r="N80" s="83"/>
    </row>
    <row r="81" spans="1:14" s="48" customFormat="1" x14ac:dyDescent="0.25">
      <c r="A81" s="82"/>
      <c r="B81" s="4"/>
      <c r="C81" s="4"/>
      <c r="D81" s="43"/>
      <c r="E81" s="43"/>
      <c r="F81" s="43"/>
      <c r="G81" s="43"/>
      <c r="H81" s="43"/>
      <c r="I81" s="43"/>
      <c r="J81" s="43"/>
      <c r="K81" s="43"/>
      <c r="L81" s="43"/>
      <c r="N81" s="83"/>
    </row>
    <row r="82" spans="1:14" s="48" customFormat="1" x14ac:dyDescent="0.25">
      <c r="A82" s="82"/>
      <c r="B82" s="4"/>
      <c r="C82" s="4"/>
      <c r="D82" s="43"/>
      <c r="E82" s="43"/>
      <c r="F82" s="43"/>
      <c r="G82" s="43"/>
      <c r="H82" s="43"/>
      <c r="I82" s="43"/>
      <c r="J82" s="43"/>
      <c r="K82" s="43"/>
      <c r="L82" s="43"/>
      <c r="N82" s="83"/>
    </row>
    <row r="83" spans="1:14" s="48" customFormat="1" x14ac:dyDescent="0.25">
      <c r="A83" s="82"/>
      <c r="B83" s="4"/>
      <c r="C83" s="4"/>
      <c r="D83" s="43"/>
      <c r="E83" s="43"/>
      <c r="F83" s="43"/>
      <c r="G83" s="43"/>
      <c r="H83" s="43"/>
      <c r="I83" s="43"/>
      <c r="J83" s="43"/>
      <c r="K83" s="43"/>
      <c r="L83" s="43"/>
      <c r="N83" s="83"/>
    </row>
    <row r="84" spans="1:14" s="48" customFormat="1" x14ac:dyDescent="0.25">
      <c r="A84" s="82"/>
      <c r="B84" s="4"/>
      <c r="C84" s="4"/>
      <c r="D84" s="43"/>
      <c r="E84" s="43"/>
      <c r="F84" s="43"/>
      <c r="G84" s="43"/>
      <c r="H84" s="43"/>
      <c r="I84" s="43"/>
      <c r="J84" s="43"/>
      <c r="K84" s="43"/>
      <c r="L84" s="43"/>
      <c r="N84" s="83"/>
    </row>
    <row r="85" spans="1:14" s="48" customFormat="1" x14ac:dyDescent="0.25">
      <c r="A85" s="82"/>
      <c r="B85" s="4"/>
      <c r="C85" s="4"/>
      <c r="D85" s="43"/>
      <c r="E85" s="43"/>
      <c r="F85" s="43"/>
      <c r="G85" s="43"/>
      <c r="H85" s="43"/>
      <c r="I85" s="43"/>
      <c r="J85" s="43"/>
      <c r="K85" s="43"/>
      <c r="L85" s="43"/>
      <c r="N85" s="83"/>
    </row>
    <row r="86" spans="1:14" s="48" customFormat="1" x14ac:dyDescent="0.25">
      <c r="A86" s="82"/>
      <c r="B86" s="4"/>
      <c r="C86" s="4"/>
      <c r="D86" s="43"/>
      <c r="E86" s="43"/>
      <c r="F86" s="43"/>
      <c r="G86" s="43"/>
      <c r="H86" s="43"/>
      <c r="I86" s="43"/>
      <c r="J86" s="43"/>
      <c r="K86" s="43"/>
      <c r="L86" s="43"/>
      <c r="N86" s="83"/>
    </row>
    <row r="87" spans="1:14" s="48" customFormat="1" x14ac:dyDescent="0.25">
      <c r="A87" s="82"/>
      <c r="B87" s="4"/>
      <c r="C87" s="4"/>
      <c r="D87" s="43"/>
      <c r="E87" s="43"/>
      <c r="F87" s="43"/>
      <c r="G87" s="43"/>
      <c r="H87" s="43"/>
      <c r="I87" s="43"/>
      <c r="J87" s="43"/>
      <c r="K87" s="43"/>
      <c r="L87" s="43"/>
      <c r="N87" s="83"/>
    </row>
    <row r="88" spans="1:14" s="48" customFormat="1" x14ac:dyDescent="0.25">
      <c r="A88" s="82"/>
      <c r="B88" s="4"/>
      <c r="C88" s="4"/>
      <c r="D88" s="43"/>
      <c r="E88" s="43"/>
      <c r="F88" s="43"/>
      <c r="G88" s="43"/>
      <c r="H88" s="43"/>
      <c r="I88" s="43"/>
      <c r="J88" s="43"/>
      <c r="K88" s="43"/>
      <c r="L88" s="43"/>
      <c r="N88" s="83"/>
    </row>
    <row r="89" spans="1:14" s="48" customFormat="1" x14ac:dyDescent="0.25">
      <c r="A89" s="82"/>
      <c r="B89" s="4"/>
      <c r="C89" s="4"/>
      <c r="D89" s="43"/>
      <c r="E89" s="43"/>
      <c r="F89" s="43"/>
      <c r="G89" s="43"/>
      <c r="H89" s="43"/>
      <c r="I89" s="43"/>
      <c r="J89" s="43"/>
      <c r="K89" s="43"/>
      <c r="L89" s="43"/>
      <c r="N89" s="83"/>
    </row>
    <row r="90" spans="1:14" s="48" customFormat="1" x14ac:dyDescent="0.25">
      <c r="A90" s="82"/>
      <c r="B90" s="4"/>
      <c r="C90" s="4"/>
      <c r="D90" s="43"/>
      <c r="E90" s="43"/>
      <c r="F90" s="43"/>
      <c r="G90" s="43"/>
      <c r="H90" s="43"/>
      <c r="I90" s="43"/>
      <c r="J90" s="43"/>
      <c r="K90" s="43"/>
      <c r="L90" s="43"/>
      <c r="N90" s="83"/>
    </row>
    <row r="91" spans="1:14" s="48" customFormat="1" x14ac:dyDescent="0.25">
      <c r="A91" s="82"/>
      <c r="B91" s="4"/>
      <c r="C91" s="4"/>
      <c r="D91" s="43"/>
      <c r="E91" s="43"/>
      <c r="F91" s="43"/>
      <c r="G91" s="43"/>
      <c r="H91" s="43"/>
      <c r="I91" s="43"/>
      <c r="J91" s="43"/>
      <c r="K91" s="43"/>
      <c r="L91" s="43"/>
      <c r="N91" s="83"/>
    </row>
    <row r="92" spans="1:14" s="48" customFormat="1" x14ac:dyDescent="0.25">
      <c r="A92" s="82"/>
      <c r="B92" s="4"/>
      <c r="C92" s="4"/>
      <c r="D92" s="43"/>
      <c r="E92" s="43"/>
      <c r="F92" s="43"/>
      <c r="G92" s="43"/>
      <c r="H92" s="43"/>
      <c r="I92" s="43"/>
      <c r="J92" s="43"/>
      <c r="K92" s="43"/>
      <c r="L92" s="43"/>
      <c r="N92" s="83"/>
    </row>
    <row r="93" spans="1:14" s="48" customFormat="1" x14ac:dyDescent="0.25">
      <c r="A93" s="82"/>
      <c r="B93" s="4"/>
      <c r="C93" s="4"/>
      <c r="D93" s="43"/>
      <c r="E93" s="43"/>
      <c r="F93" s="43"/>
      <c r="G93" s="43"/>
      <c r="H93" s="43"/>
      <c r="I93" s="43"/>
      <c r="J93" s="43"/>
      <c r="K93" s="43"/>
      <c r="L93" s="43"/>
      <c r="N93" s="83"/>
    </row>
    <row r="94" spans="1:14" s="48" customFormat="1" x14ac:dyDescent="0.25">
      <c r="A94" s="82"/>
      <c r="B94" s="4"/>
      <c r="C94" s="4"/>
      <c r="D94" s="43"/>
      <c r="E94" s="43"/>
      <c r="F94" s="43"/>
      <c r="G94" s="43"/>
      <c r="H94" s="43"/>
      <c r="I94" s="43"/>
      <c r="J94" s="43"/>
      <c r="K94" s="43"/>
      <c r="L94" s="43"/>
      <c r="N94" s="83"/>
    </row>
    <row r="95" spans="1:14" s="48" customFormat="1" x14ac:dyDescent="0.25">
      <c r="A95" s="82"/>
      <c r="B95" s="4"/>
      <c r="C95" s="4"/>
      <c r="D95" s="43"/>
      <c r="E95" s="43"/>
      <c r="F95" s="43"/>
      <c r="G95" s="43"/>
      <c r="H95" s="43"/>
      <c r="I95" s="43"/>
      <c r="J95" s="43"/>
      <c r="K95" s="43"/>
      <c r="L95" s="43"/>
      <c r="N95" s="83"/>
    </row>
    <row r="96" spans="1:14" s="48" customFormat="1" x14ac:dyDescent="0.25">
      <c r="A96" s="82"/>
      <c r="B96" s="4"/>
      <c r="C96" s="4"/>
      <c r="D96" s="43"/>
      <c r="E96" s="43"/>
      <c r="F96" s="43"/>
      <c r="G96" s="43"/>
      <c r="H96" s="43"/>
      <c r="I96" s="43"/>
      <c r="J96" s="43"/>
      <c r="K96" s="43"/>
      <c r="L96" s="43"/>
      <c r="N96" s="83"/>
    </row>
    <row r="97" spans="1:14" s="48" customFormat="1" x14ac:dyDescent="0.25">
      <c r="A97" s="82"/>
      <c r="B97" s="4"/>
      <c r="C97" s="4"/>
      <c r="D97" s="43"/>
      <c r="E97" s="43"/>
      <c r="F97" s="43"/>
      <c r="G97" s="43"/>
      <c r="H97" s="43"/>
      <c r="I97" s="43"/>
      <c r="J97" s="43"/>
      <c r="K97" s="43"/>
      <c r="L97" s="43"/>
      <c r="N97" s="83"/>
    </row>
    <row r="98" spans="1:14" s="48" customFormat="1" x14ac:dyDescent="0.25">
      <c r="A98" s="82"/>
      <c r="B98" s="4"/>
      <c r="C98" s="4"/>
      <c r="D98" s="43"/>
      <c r="E98" s="43"/>
      <c r="F98" s="43"/>
      <c r="G98" s="43"/>
      <c r="H98" s="43"/>
      <c r="I98" s="43"/>
      <c r="J98" s="43"/>
      <c r="K98" s="43"/>
      <c r="L98" s="43"/>
      <c r="N98" s="83"/>
    </row>
    <row r="99" spans="1:14" s="48" customFormat="1" x14ac:dyDescent="0.25">
      <c r="A99" s="82"/>
      <c r="B99" s="4"/>
      <c r="C99" s="4"/>
      <c r="D99" s="43"/>
      <c r="E99" s="43"/>
      <c r="F99" s="43"/>
      <c r="G99" s="43"/>
      <c r="H99" s="43"/>
      <c r="I99" s="43"/>
      <c r="J99" s="43"/>
      <c r="K99" s="43"/>
      <c r="L99" s="43"/>
      <c r="N99" s="83"/>
    </row>
    <row r="100" spans="1:14" s="48" customFormat="1" x14ac:dyDescent="0.25">
      <c r="A100" s="82"/>
      <c r="B100" s="4"/>
      <c r="C100" s="4"/>
      <c r="D100" s="43"/>
      <c r="E100" s="43"/>
      <c r="F100" s="43"/>
      <c r="G100" s="43"/>
      <c r="H100" s="43"/>
      <c r="I100" s="43"/>
      <c r="J100" s="43"/>
      <c r="K100" s="43"/>
      <c r="L100" s="43"/>
      <c r="N100" s="83"/>
    </row>
  </sheetData>
  <sheetProtection algorithmName="SHA-512" hashValue="xYHv5j9jaxva+MX2ALoF4JPSsd4dHzk/ObqyZn5dKm2+pGiE80Hto/Oib+40dqjfc2Y1YcX1i3oBHEZQigxhLg==" saltValue="fOeF0lYKMNunDNsaJMztfQ==" spinCount="100000" sheet="1" objects="1" scenarios="1" selectLockedCells="1"/>
  <mergeCells count="28">
    <mergeCell ref="B13:L14"/>
    <mergeCell ref="B41:L48"/>
    <mergeCell ref="B36:L38"/>
    <mergeCell ref="B16:L16"/>
    <mergeCell ref="B4:L4"/>
    <mergeCell ref="B5:L5"/>
    <mergeCell ref="B6:L6"/>
    <mergeCell ref="B8:L8"/>
    <mergeCell ref="B9:L9"/>
    <mergeCell ref="B10:L10"/>
    <mergeCell ref="B11:L11"/>
    <mergeCell ref="B12:L12"/>
    <mergeCell ref="B15:L15"/>
    <mergeCell ref="B39:L39"/>
    <mergeCell ref="B17:L17"/>
    <mergeCell ref="B19:L19"/>
    <mergeCell ref="B22:L22"/>
    <mergeCell ref="B23:L23"/>
    <mergeCell ref="B20:L20"/>
    <mergeCell ref="B34:L34"/>
    <mergeCell ref="B25:L32"/>
    <mergeCell ref="B51:L51"/>
    <mergeCell ref="B52:L52"/>
    <mergeCell ref="B66:L66"/>
    <mergeCell ref="B57:L64"/>
    <mergeCell ref="B71:L78"/>
    <mergeCell ref="B54:L55"/>
    <mergeCell ref="B68:L69"/>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5:B28 B41 B43:B45 B57:B60 B71:B74" xr:uid="{2265F3D7-5129-4495-A1C8-FA5A0CE66815}">
      <formula1>1000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50" min="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A3B46-3B01-4F78-A34B-17C682E1A8C7}">
  <sheetPr codeName="Sheet9">
    <tabColor rgb="FFFFC000"/>
  </sheetPr>
  <dimension ref="A1"/>
  <sheetViews>
    <sheetView showGridLines="0" workbookViewId="0"/>
  </sheetViews>
  <sheetFormatPr defaultColWidth="9.140625" defaultRowHeight="14.25" x14ac:dyDescent="0.25"/>
  <cols>
    <col min="1" max="16384" width="9.140625" style="28"/>
  </cols>
  <sheetData/>
  <sheetProtection algorithmName="SHA-512" hashValue="x5b1j5VdNlvLMtiGxwX78voP4cZjEkX2qd1kown3sF61HQx2BRWgysQ3d85PJD60h5dEnDMf/NObsfpPfD1h+Q==" saltValue="vqOd1iF7m7SFRRGivvPlhQ==" spinCount="100000" sheet="1" objects="1" scenarios="1" selectLockedCell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0270A-4A37-4CFE-9430-201FA6EB5B0C}">
  <sheetPr codeName="Sheet10">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PROTECTED</v>
      </c>
      <c r="C2" s="10"/>
      <c r="O2" s="9" t="s">
        <v>70</v>
      </c>
      <c r="P2" s="9" t="s">
        <v>83</v>
      </c>
    </row>
    <row r="3" spans="1:16" x14ac:dyDescent="0.25">
      <c r="B3" s="12"/>
      <c r="C3" s="12"/>
      <c r="O3" s="2"/>
      <c r="P3" s="2"/>
    </row>
    <row r="4" spans="1:16" s="2" customFormat="1" x14ac:dyDescent="0.25">
      <c r="A4" s="4"/>
      <c r="B4" s="396" t="str">
        <f>Info!B4</f>
        <v>IMPORTER QUESTIONNAIRE</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CONCRETE REINFORCING BAR</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The following questions refer to the goods as defined in the product description on the Intro tab.</v>
      </c>
      <c r="C8" s="485"/>
      <c r="D8" s="485"/>
      <c r="E8" s="485"/>
      <c r="F8" s="485"/>
      <c r="G8" s="485"/>
      <c r="H8" s="485"/>
      <c r="I8" s="485"/>
      <c r="J8" s="485"/>
      <c r="K8" s="485"/>
      <c r="L8" s="485"/>
      <c r="M8" s="20"/>
      <c r="N8" s="20"/>
      <c r="O8" s="21"/>
    </row>
    <row r="9" spans="1:16" s="6" customFormat="1" x14ac:dyDescent="0.25">
      <c r="A9" s="4"/>
      <c r="B9" s="485" t="str">
        <f>Pro!B9</f>
        <v xml:space="preserve">Product information and a glossary of terms can be found in the Info tab.
</v>
      </c>
      <c r="C9" s="485"/>
      <c r="D9" s="485"/>
      <c r="E9" s="485"/>
      <c r="F9" s="485"/>
      <c r="G9" s="485"/>
      <c r="H9" s="485"/>
      <c r="I9" s="485"/>
      <c r="J9" s="485"/>
      <c r="K9" s="485"/>
      <c r="L9" s="485"/>
      <c r="M9" s="20"/>
      <c r="N9" s="20"/>
      <c r="O9" s="15"/>
    </row>
    <row r="10" spans="1:16" s="6" customFormat="1" x14ac:dyDescent="0.25">
      <c r="A10" s="4"/>
      <c r="B10" s="485" t="str">
        <f>Pro!B10</f>
        <v xml:space="preserve">Use the AddPro tab if more space is needed.
</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For the questions in this tab, note the following:</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Report only sales from your firm’s imports. Sales of purchased goods from Canadian producers must be excluded.</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Report all sales to Canadian and foreign associated firms.</v>
      </c>
      <c r="C15" s="485"/>
      <c r="D15" s="485"/>
      <c r="E15" s="485"/>
      <c r="F15" s="485"/>
      <c r="G15" s="485"/>
      <c r="H15" s="485"/>
      <c r="I15" s="485"/>
      <c r="J15" s="485"/>
      <c r="K15" s="485"/>
      <c r="L15" s="485"/>
      <c r="M15" s="20"/>
      <c r="N15" s="20"/>
      <c r="O15" s="15"/>
      <c r="P15" s="15"/>
    </row>
    <row r="16" spans="1:16" s="6" customFormat="1" x14ac:dyDescent="0.25">
      <c r="A16" s="4"/>
      <c r="B16" s="485" t="str">
        <f>Pro!B16</f>
        <v>• Report all sales as of the date of shipment to the customer or the customer’s warehouse.</v>
      </c>
      <c r="C16" s="485"/>
      <c r="D16" s="485"/>
      <c r="E16" s="485"/>
      <c r="F16" s="485"/>
      <c r="G16" s="485"/>
      <c r="H16" s="485"/>
      <c r="I16" s="485"/>
      <c r="J16" s="485"/>
      <c r="K16" s="485"/>
      <c r="L16" s="485"/>
      <c r="M16" s="20"/>
      <c r="N16" s="20"/>
      <c r="O16" s="15"/>
      <c r="P16" s="15"/>
    </row>
    <row r="17" spans="1:23" s="6" customFormat="1" x14ac:dyDescent="0.25">
      <c r="A17" s="4"/>
      <c r="B17" s="485" t="str">
        <f>Pro!B17</f>
        <v>• Report all values in Canadian dollars.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If your firm is an end user or a fabricator, your firm does not need to report sales of imports or inventories of imports.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IMPORTS AND SALES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Provide your firm's imports and sales of imports of the goods originating in: </v>
      </c>
      <c r="C23" s="342"/>
      <c r="D23" s="342"/>
      <c r="E23" s="342"/>
      <c r="F23" s="342"/>
      <c r="G23" s="367" t="str">
        <f>IF(Intro!$G$24="English",Variables!B30,Variables!C30)</f>
        <v>Algeria</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Jan-Jun 2025</v>
      </c>
      <c r="K27" s="523" t="str">
        <f>IF(Intro!$G$24="English",Variables!B10,Variables!C10)</f>
        <v>Jan-Jun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 xml:space="preserve">Imports </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 xml:space="preserve">Imports </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net delivered purchase value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Sales of imports in Canada</v>
      </c>
      <c r="C33" s="539"/>
      <c r="D33" s="539"/>
      <c r="E33" s="539"/>
      <c r="F33" s="539"/>
      <c r="G33" s="539"/>
      <c r="H33" s="539"/>
      <c r="I33" s="539"/>
      <c r="J33" s="539"/>
      <c r="K33" s="539"/>
      <c r="L33" s="77"/>
      <c r="M33" s="54"/>
      <c r="O33" s="76" t="s">
        <v>352</v>
      </c>
      <c r="P33" s="54" t="s">
        <v>353</v>
      </c>
    </row>
    <row r="34" spans="1:22" x14ac:dyDescent="0.25">
      <c r="B34" s="486" t="str">
        <f>IF(Intro!$G$24="English",O35,P35)</f>
        <v>Sales to distributors / service centres in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net delivered selling value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Sales to end users / fabricators in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net delivered selling value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Total sales of imports in Canada</v>
      </c>
      <c r="C40" s="432"/>
      <c r="D40" s="533" t="str">
        <f>D30</f>
        <v>Tonnes</v>
      </c>
      <c r="E40" s="533"/>
      <c r="F40" s="533"/>
      <c r="G40" s="169">
        <f>G34+G37</f>
        <v>0</v>
      </c>
      <c r="H40" s="169">
        <f t="shared" ref="H40:K40" si="0">H34+H37</f>
        <v>0</v>
      </c>
      <c r="I40" s="169">
        <f t="shared" si="0"/>
        <v>0</v>
      </c>
      <c r="J40" s="169">
        <f t="shared" si="0"/>
        <v>0</v>
      </c>
      <c r="K40" s="169">
        <f t="shared" si="0"/>
        <v>0</v>
      </c>
      <c r="L40" s="102"/>
      <c r="M40" s="54"/>
      <c r="O40" s="64" t="s">
        <v>268</v>
      </c>
      <c r="P40" s="64" t="s">
        <v>269</v>
      </c>
    </row>
    <row r="41" spans="1:22" x14ac:dyDescent="0.25">
      <c r="B41" s="417"/>
      <c r="C41" s="418"/>
      <c r="D41" s="534" t="str">
        <f>D38</f>
        <v>net delivered selling value (CAD)</v>
      </c>
      <c r="E41" s="534"/>
      <c r="F41" s="534"/>
      <c r="G41" s="170">
        <f>G35+G38</f>
        <v>0</v>
      </c>
      <c r="H41" s="170">
        <f t="shared" ref="H41:K41" si="1">H35+H38</f>
        <v>0</v>
      </c>
      <c r="I41" s="170">
        <f t="shared" si="1"/>
        <v>0</v>
      </c>
      <c r="J41" s="170">
        <f t="shared" si="1"/>
        <v>0</v>
      </c>
      <c r="K41" s="170">
        <f t="shared" si="1"/>
        <v>0</v>
      </c>
      <c r="L41" s="102"/>
      <c r="M41" s="54"/>
    </row>
    <row r="42" spans="1:22" x14ac:dyDescent="0.25">
      <c r="B42" s="417"/>
      <c r="C42" s="418"/>
      <c r="D42" s="535" t="str">
        <f>D32</f>
        <v>$ / Tonne</v>
      </c>
      <c r="E42" s="535"/>
      <c r="F42" s="535"/>
      <c r="G42" s="167" t="str">
        <f>IF(G40=0,"-",G41/G40)</f>
        <v>-</v>
      </c>
      <c r="H42" s="167" t="str">
        <f t="shared" ref="H42:K42" si="2">IF(H40=0,"-",H41/H40)</f>
        <v>-</v>
      </c>
      <c r="I42" s="167" t="str">
        <f t="shared" si="2"/>
        <v>-</v>
      </c>
      <c r="J42" s="167" t="str">
        <f t="shared" si="2"/>
        <v>-</v>
      </c>
      <c r="K42" s="167" t="str">
        <f t="shared" si="2"/>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Provide the average percentage of net delivered selling values that is represented by delivery costs.</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Only complete this question if your firm sold the goods between January 1, 2023, and June 30,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Jan-Jun 2025</v>
      </c>
      <c r="H49" s="523" t="str">
        <f>IF(Intro!$G$24="English",Variables!B10,Variables!C10)</f>
        <v>Jan-Jun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Delivery Cost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If the percentages changed between periods, please provide the reason.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rjcbCvyA9St5Gt9vOHRyP3q0hZ7pjzv4QGc04zxdyAcHPZ3Aa3LLJXaDWBd/7b94LGoNhYef3nik9pK+5YPtmA==" saltValue="NSwjctJ6u48IyPpz4mdSUA==" spinCount="100000" sheet="1" objects="1" scenarios="1" selectLockedCells="1"/>
  <mergeCells count="51">
    <mergeCell ref="B8:L8"/>
    <mergeCell ref="B10:L10"/>
    <mergeCell ref="B33:K33"/>
    <mergeCell ref="B23:F24"/>
    <mergeCell ref="G23:K24"/>
    <mergeCell ref="B13:L14"/>
    <mergeCell ref="B15:L15"/>
    <mergeCell ref="B20:L20"/>
    <mergeCell ref="B21:L21"/>
    <mergeCell ref="F49:F50"/>
    <mergeCell ref="G49:G50"/>
    <mergeCell ref="H49:H50"/>
    <mergeCell ref="B9:L9"/>
    <mergeCell ref="B48:L48"/>
    <mergeCell ref="B12:L12"/>
    <mergeCell ref="B44:L44"/>
    <mergeCell ref="D43:E43"/>
    <mergeCell ref="B37:C39"/>
    <mergeCell ref="D38:F38"/>
    <mergeCell ref="B4:L4"/>
    <mergeCell ref="B5:L5"/>
    <mergeCell ref="B47:L47"/>
    <mergeCell ref="B46:L46"/>
    <mergeCell ref="D40:F40"/>
    <mergeCell ref="D41:F41"/>
    <mergeCell ref="D42:F42"/>
    <mergeCell ref="B34:C36"/>
    <mergeCell ref="B16:L16"/>
    <mergeCell ref="B17:L17"/>
    <mergeCell ref="B18:L18"/>
    <mergeCell ref="D39:F39"/>
    <mergeCell ref="B29:K29"/>
    <mergeCell ref="B40:C42"/>
    <mergeCell ref="K27:K28"/>
    <mergeCell ref="B6:L6"/>
    <mergeCell ref="B55:L62"/>
    <mergeCell ref="G27:G28"/>
    <mergeCell ref="H27:H28"/>
    <mergeCell ref="I27:I28"/>
    <mergeCell ref="J27:J28"/>
    <mergeCell ref="D30:F30"/>
    <mergeCell ref="D31:F31"/>
    <mergeCell ref="D32:F32"/>
    <mergeCell ref="D34:F34"/>
    <mergeCell ref="D35:F35"/>
    <mergeCell ref="D36:F36"/>
    <mergeCell ref="D37:F37"/>
    <mergeCell ref="B30:C32"/>
    <mergeCell ref="B53:L53"/>
    <mergeCell ref="D49:D50"/>
    <mergeCell ref="E49:E50"/>
  </mergeCells>
  <dataValidations count="3">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9EB41193-EDA9-43A2-ACA1-A3CCCF9C52FF}">
      <formula1>1001</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11470ED8-462C-4B2E-92B3-56753D326229}">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4C286827-4D08-4B57-82C3-1015D06FC348}">
      <formula1>-1000000000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5178E-3A1D-4D7D-8291-7D6E14F4A6F6}">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PROTECTED</v>
      </c>
      <c r="C2" s="10"/>
      <c r="O2" s="9" t="s">
        <v>70</v>
      </c>
      <c r="P2" s="9" t="s">
        <v>83</v>
      </c>
    </row>
    <row r="3" spans="1:16" x14ac:dyDescent="0.25">
      <c r="B3" s="12"/>
      <c r="C3" s="12"/>
      <c r="O3" s="2"/>
      <c r="P3" s="2"/>
    </row>
    <row r="4" spans="1:16" s="2" customFormat="1" x14ac:dyDescent="0.25">
      <c r="A4" s="4"/>
      <c r="B4" s="396" t="str">
        <f>Info!B4</f>
        <v>IMPORTER QUESTIONNAIRE</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CONCRETE REINFORCING BAR</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The following questions refer to the goods as defined in the product description on the Intro tab.</v>
      </c>
      <c r="C8" s="485"/>
      <c r="D8" s="485"/>
      <c r="E8" s="485"/>
      <c r="F8" s="485"/>
      <c r="G8" s="485"/>
      <c r="H8" s="485"/>
      <c r="I8" s="485"/>
      <c r="J8" s="485"/>
      <c r="K8" s="485"/>
      <c r="L8" s="485"/>
      <c r="M8" s="20"/>
      <c r="N8" s="20"/>
      <c r="O8" s="21"/>
    </row>
    <row r="9" spans="1:16" s="6" customFormat="1" x14ac:dyDescent="0.25">
      <c r="A9" s="4"/>
      <c r="B9" s="485" t="str">
        <f>Pro!B9</f>
        <v xml:space="preserve">Product information and a glossary of terms can be found in the Info tab.
</v>
      </c>
      <c r="C9" s="485"/>
      <c r="D9" s="485"/>
      <c r="E9" s="485"/>
      <c r="F9" s="485"/>
      <c r="G9" s="485"/>
      <c r="H9" s="485"/>
      <c r="I9" s="485"/>
      <c r="J9" s="485"/>
      <c r="K9" s="485"/>
      <c r="L9" s="485"/>
      <c r="M9" s="20"/>
      <c r="N9" s="20"/>
      <c r="O9" s="15"/>
    </row>
    <row r="10" spans="1:16" s="6" customFormat="1" x14ac:dyDescent="0.25">
      <c r="A10" s="4"/>
      <c r="B10" s="485" t="str">
        <f>Pro!B10</f>
        <v xml:space="preserve">Use the AddPro tab if more space is needed.
</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For the questions in this tab, note the following:</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Report only sales from your firm’s imports. Sales of purchased goods from Canadian producers must be excluded.</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Report all sales to Canadian and foreign associated firms.</v>
      </c>
      <c r="C15" s="485"/>
      <c r="D15" s="485"/>
      <c r="E15" s="485"/>
      <c r="F15" s="485"/>
      <c r="G15" s="485"/>
      <c r="H15" s="485"/>
      <c r="I15" s="485"/>
      <c r="J15" s="485"/>
      <c r="K15" s="485"/>
      <c r="L15" s="485"/>
      <c r="M15" s="20"/>
      <c r="N15" s="20"/>
      <c r="O15" s="15"/>
      <c r="P15" s="15"/>
    </row>
    <row r="16" spans="1:16" s="6" customFormat="1" x14ac:dyDescent="0.25">
      <c r="A16" s="4"/>
      <c r="B16" s="485" t="str">
        <f>Pro!B16</f>
        <v>• Report all sales as of the date of shipment to the customer or the customer’s warehouse.</v>
      </c>
      <c r="C16" s="485"/>
      <c r="D16" s="485"/>
      <c r="E16" s="485"/>
      <c r="F16" s="485"/>
      <c r="G16" s="485"/>
      <c r="H16" s="485"/>
      <c r="I16" s="485"/>
      <c r="J16" s="485"/>
      <c r="K16" s="485"/>
      <c r="L16" s="485"/>
      <c r="M16" s="20"/>
      <c r="N16" s="20"/>
      <c r="O16" s="15"/>
      <c r="P16" s="15"/>
    </row>
    <row r="17" spans="1:23" s="6" customFormat="1" x14ac:dyDescent="0.25">
      <c r="A17" s="4"/>
      <c r="B17" s="485" t="str">
        <f>Pro!B17</f>
        <v>• Report all values in Canadian dollars.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If your firm is an end user or a fabricator, your firm does not need to report sales of imports or inventories of imports.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IMPORTS AND SALES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Provide your firm's imports and sales of imports of the goods originating in: </v>
      </c>
      <c r="C23" s="342"/>
      <c r="D23" s="342"/>
      <c r="E23" s="342"/>
      <c r="F23" s="342"/>
      <c r="G23" s="367" t="str">
        <f>IF(Intro!$G$24="English",Variables!B33,Variables!C33)</f>
        <v>Egypt</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Jan-Jun 2025</v>
      </c>
      <c r="K27" s="523" t="str">
        <f>IF(Intro!$G$24="English",Variables!B10,Variables!C10)</f>
        <v>Jan-Jun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 xml:space="preserve">Imports </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 xml:space="preserve">Imports </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net delivered purchase value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Sales of imports in Canada</v>
      </c>
      <c r="C33" s="539"/>
      <c r="D33" s="539"/>
      <c r="E33" s="539"/>
      <c r="F33" s="539"/>
      <c r="G33" s="539"/>
      <c r="H33" s="539"/>
      <c r="I33" s="539"/>
      <c r="J33" s="539"/>
      <c r="K33" s="539"/>
      <c r="L33" s="77"/>
      <c r="M33" s="54"/>
      <c r="O33" s="76" t="s">
        <v>352</v>
      </c>
      <c r="P33" s="54" t="s">
        <v>353</v>
      </c>
    </row>
    <row r="34" spans="1:22" x14ac:dyDescent="0.25">
      <c r="B34" s="486" t="str">
        <f>IF(Intro!$G$24="English",O35,P35)</f>
        <v>Sales to distributors / service centres in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net delivered selling value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Sales to end users / fabricators in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net delivered selling value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Total sales of imports in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net delivered selling value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Provide the average percentage of net delivered selling values that is represented by delivery costs.</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Only complete this question if your firm sold the goods between January 1, 2023, and June 30,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Jan-Jun 2025</v>
      </c>
      <c r="H49" s="523" t="str">
        <f>IF(Intro!$G$24="English",Variables!B10,Variables!C10)</f>
        <v>Jan-Jun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Delivery Cost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If the percentages changed between periods, please provide the reason.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MoDyTWM0yrkjybjlsA23v8FKtPGcA7Uiqz1Btm3/dFBzRV+9wV7vp2S6tHhV61pBplEPihAnpXfP4xtJqF+j0g==" saltValue="e7qrvXEskJgUlvhpDjdhSQ=="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338015B9-053B-4522-8B91-C28BCF550F6A}">
      <formula1>-1000000000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7715E35F-0524-4FD0-A715-22C44B8F2108}">
      <formula1>1000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0CA5CD1A-9C51-4292-B3B4-978C85B719CF}">
      <formula1>1001</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F6673-B634-499F-9CF1-154B3FDE2CCF}">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PROTECTED</v>
      </c>
      <c r="C2" s="10"/>
      <c r="O2" s="9" t="s">
        <v>70</v>
      </c>
      <c r="P2" s="9" t="s">
        <v>83</v>
      </c>
    </row>
    <row r="3" spans="1:16" x14ac:dyDescent="0.25">
      <c r="B3" s="12"/>
      <c r="C3" s="12"/>
      <c r="O3" s="2"/>
      <c r="P3" s="2"/>
    </row>
    <row r="4" spans="1:16" s="2" customFormat="1" x14ac:dyDescent="0.25">
      <c r="A4" s="4"/>
      <c r="B4" s="396" t="str">
        <f>Info!B4</f>
        <v>IMPORTER QUESTIONNAIRE</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CONCRETE REINFORCING BAR</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The following questions refer to the goods as defined in the product description on the Intro tab.</v>
      </c>
      <c r="C8" s="485"/>
      <c r="D8" s="485"/>
      <c r="E8" s="485"/>
      <c r="F8" s="485"/>
      <c r="G8" s="485"/>
      <c r="H8" s="485"/>
      <c r="I8" s="485"/>
      <c r="J8" s="485"/>
      <c r="K8" s="485"/>
      <c r="L8" s="485"/>
      <c r="M8" s="20"/>
      <c r="N8" s="20"/>
      <c r="O8" s="21"/>
    </row>
    <row r="9" spans="1:16" s="6" customFormat="1" x14ac:dyDescent="0.25">
      <c r="A9" s="4"/>
      <c r="B9" s="485" t="str">
        <f>Pro!B9</f>
        <v xml:space="preserve">Product information and a glossary of terms can be found in the Info tab.
</v>
      </c>
      <c r="C9" s="485"/>
      <c r="D9" s="485"/>
      <c r="E9" s="485"/>
      <c r="F9" s="485"/>
      <c r="G9" s="485"/>
      <c r="H9" s="485"/>
      <c r="I9" s="485"/>
      <c r="J9" s="485"/>
      <c r="K9" s="485"/>
      <c r="L9" s="485"/>
      <c r="M9" s="20"/>
      <c r="N9" s="20"/>
      <c r="O9" s="15"/>
    </row>
    <row r="10" spans="1:16" s="6" customFormat="1" x14ac:dyDescent="0.25">
      <c r="A10" s="4"/>
      <c r="B10" s="485" t="str">
        <f>Pro!B10</f>
        <v xml:space="preserve">Use the AddPro tab if more space is needed.
</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For the questions in this tab, note the following:</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Report only sales from your firm’s imports. Sales of purchased goods from Canadian producers must be excluded.</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Report all sales to Canadian and foreign associated firms.</v>
      </c>
      <c r="C15" s="485"/>
      <c r="D15" s="485"/>
      <c r="E15" s="485"/>
      <c r="F15" s="485"/>
      <c r="G15" s="485"/>
      <c r="H15" s="485"/>
      <c r="I15" s="485"/>
      <c r="J15" s="485"/>
      <c r="K15" s="485"/>
      <c r="L15" s="485"/>
      <c r="M15" s="20"/>
      <c r="N15" s="20"/>
      <c r="O15" s="15"/>
      <c r="P15" s="15"/>
    </row>
    <row r="16" spans="1:16" s="6" customFormat="1" x14ac:dyDescent="0.25">
      <c r="A16" s="4"/>
      <c r="B16" s="485" t="str">
        <f>Pro!B16</f>
        <v>• Report all sales as of the date of shipment to the customer or the customer’s warehouse.</v>
      </c>
      <c r="C16" s="485"/>
      <c r="D16" s="485"/>
      <c r="E16" s="485"/>
      <c r="F16" s="485"/>
      <c r="G16" s="485"/>
      <c r="H16" s="485"/>
      <c r="I16" s="485"/>
      <c r="J16" s="485"/>
      <c r="K16" s="485"/>
      <c r="L16" s="485"/>
      <c r="M16" s="20"/>
      <c r="N16" s="20"/>
      <c r="O16" s="15"/>
      <c r="P16" s="15"/>
    </row>
    <row r="17" spans="1:23" s="6" customFormat="1" x14ac:dyDescent="0.25">
      <c r="A17" s="4"/>
      <c r="B17" s="485" t="str">
        <f>Pro!B17</f>
        <v>• Report all values in Canadian dollars.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If your firm is an end user or a fabricator, your firm does not need to report sales of imports or inventories of imports.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IMPORTS AND SALES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Provide your firm's imports and sales of imports of the goods originating in: </v>
      </c>
      <c r="C23" s="342"/>
      <c r="D23" s="342"/>
      <c r="E23" s="342"/>
      <c r="F23" s="342"/>
      <c r="G23" s="367" t="str">
        <f>IF(Intro!$G$24="English",Variables!B34,Variables!C34)</f>
        <v>Indonesia</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Jan-Jun 2025</v>
      </c>
      <c r="K27" s="523" t="str">
        <f>IF(Intro!$G$24="English",Variables!B10,Variables!C10)</f>
        <v>Jan-Jun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 xml:space="preserve">Imports </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 xml:space="preserve">Imports </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net delivered purchase value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Sales of imports in Canada</v>
      </c>
      <c r="C33" s="539"/>
      <c r="D33" s="539"/>
      <c r="E33" s="539"/>
      <c r="F33" s="539"/>
      <c r="G33" s="539"/>
      <c r="H33" s="539"/>
      <c r="I33" s="539"/>
      <c r="J33" s="539"/>
      <c r="K33" s="539"/>
      <c r="L33" s="77"/>
      <c r="M33" s="54"/>
      <c r="O33" s="76" t="s">
        <v>352</v>
      </c>
      <c r="P33" s="54" t="s">
        <v>353</v>
      </c>
    </row>
    <row r="34" spans="1:22" x14ac:dyDescent="0.25">
      <c r="B34" s="486" t="str">
        <f>IF(Intro!$G$24="English",O35,P35)</f>
        <v>Sales to distributors / service centres in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net delivered selling value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Sales to end users / fabricators in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net delivered selling value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Total sales of imports in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net delivered selling value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Provide the average percentage of net delivered selling values that is represented by delivery costs.</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Only complete this question if your firm sold the goods between January 1, 2023, and June 30,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Jan-Jun 2025</v>
      </c>
      <c r="H49" s="523" t="str">
        <f>IF(Intro!$G$24="English",Variables!B10,Variables!C10)</f>
        <v>Jan-Jun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Delivery Cost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If the percentages changed between periods, please provide the reason.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0vF/+iRa6AunMbpxtWomPRIayUDPd1KinosRdlvmN6VEPEdhlk8qU35CYJVhLp5PndcbfhFyFq1A0su1y71nLA==" saltValue="bQk4gotEofnU0ZtBVDxkcA=="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CA5AD077-6403-4897-AFAF-7EAA4AAFFED7}">
      <formula1>1001</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92D70620-8AE6-4682-87CB-07668E3EC801}">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16E54F91-3484-4219-B19E-25C26B22A928}">
      <formula1>-1000000000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E3C49-6FD4-4BF9-84D0-24FC0D297D5E}">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PROTECTED</v>
      </c>
      <c r="C2" s="10"/>
      <c r="O2" s="9" t="s">
        <v>70</v>
      </c>
      <c r="P2" s="9" t="s">
        <v>83</v>
      </c>
    </row>
    <row r="3" spans="1:16" x14ac:dyDescent="0.25">
      <c r="B3" s="12"/>
      <c r="C3" s="12"/>
      <c r="O3" s="2"/>
      <c r="P3" s="2"/>
    </row>
    <row r="4" spans="1:16" s="2" customFormat="1" x14ac:dyDescent="0.25">
      <c r="A4" s="4"/>
      <c r="B4" s="396" t="str">
        <f>Info!B4</f>
        <v>IMPORTER QUESTIONNAIRE</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CONCRETE REINFORCING BAR</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The following questions refer to the goods as defined in the product description on the Intro tab.</v>
      </c>
      <c r="C8" s="485"/>
      <c r="D8" s="485"/>
      <c r="E8" s="485"/>
      <c r="F8" s="485"/>
      <c r="G8" s="485"/>
      <c r="H8" s="485"/>
      <c r="I8" s="485"/>
      <c r="J8" s="485"/>
      <c r="K8" s="485"/>
      <c r="L8" s="485"/>
      <c r="M8" s="20"/>
      <c r="N8" s="20"/>
      <c r="O8" s="21"/>
    </row>
    <row r="9" spans="1:16" s="6" customFormat="1" x14ac:dyDescent="0.25">
      <c r="A9" s="4"/>
      <c r="B9" s="485" t="str">
        <f>Pro!B9</f>
        <v xml:space="preserve">Product information and a glossary of terms can be found in the Info tab.
</v>
      </c>
      <c r="C9" s="485"/>
      <c r="D9" s="485"/>
      <c r="E9" s="485"/>
      <c r="F9" s="485"/>
      <c r="G9" s="485"/>
      <c r="H9" s="485"/>
      <c r="I9" s="485"/>
      <c r="J9" s="485"/>
      <c r="K9" s="485"/>
      <c r="L9" s="485"/>
      <c r="M9" s="20"/>
      <c r="N9" s="20"/>
      <c r="O9" s="15"/>
    </row>
    <row r="10" spans="1:16" s="6" customFormat="1" x14ac:dyDescent="0.25">
      <c r="A10" s="4"/>
      <c r="B10" s="485" t="str">
        <f>Pro!B10</f>
        <v xml:space="preserve">Use the AddPro tab if more space is needed.
</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For the questions in this tab, note the following:</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Report only sales from your firm’s imports. Sales of purchased goods from Canadian producers must be excluded.</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Report all sales to Canadian and foreign associated firms.</v>
      </c>
      <c r="C15" s="485"/>
      <c r="D15" s="485"/>
      <c r="E15" s="485"/>
      <c r="F15" s="485"/>
      <c r="G15" s="485"/>
      <c r="H15" s="485"/>
      <c r="I15" s="485"/>
      <c r="J15" s="485"/>
      <c r="K15" s="485"/>
      <c r="L15" s="485"/>
      <c r="M15" s="20"/>
      <c r="N15" s="20"/>
      <c r="O15" s="15"/>
      <c r="P15" s="15"/>
    </row>
    <row r="16" spans="1:16" s="6" customFormat="1" x14ac:dyDescent="0.25">
      <c r="A16" s="4"/>
      <c r="B16" s="485" t="str">
        <f>Pro!B16</f>
        <v>• Report all sales as of the date of shipment to the customer or the customer’s warehouse.</v>
      </c>
      <c r="C16" s="485"/>
      <c r="D16" s="485"/>
      <c r="E16" s="485"/>
      <c r="F16" s="485"/>
      <c r="G16" s="485"/>
      <c r="H16" s="485"/>
      <c r="I16" s="485"/>
      <c r="J16" s="485"/>
      <c r="K16" s="485"/>
      <c r="L16" s="485"/>
      <c r="M16" s="20"/>
      <c r="N16" s="20"/>
      <c r="O16" s="15"/>
      <c r="P16" s="15"/>
    </row>
    <row r="17" spans="1:23" s="6" customFormat="1" x14ac:dyDescent="0.25">
      <c r="A17" s="4"/>
      <c r="B17" s="485" t="str">
        <f>Pro!B17</f>
        <v>• Report all values in Canadian dollars.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If your firm is an end user or a fabricator, your firm does not need to report sales of imports or inventories of imports.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IMPORTS AND SALES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Provide your firm's imports and sales of imports of the goods originating in: </v>
      </c>
      <c r="C23" s="342"/>
      <c r="D23" s="342"/>
      <c r="E23" s="342"/>
      <c r="F23" s="342"/>
      <c r="G23" s="367" t="str">
        <f>IF(Intro!$G$24="English",Variables!B35,Variables!C35)</f>
        <v>Italy</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Jan-Jun 2025</v>
      </c>
      <c r="K27" s="523" t="str">
        <f>IF(Intro!$G$24="English",Variables!B10,Variables!C10)</f>
        <v>Jan-Jun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 xml:space="preserve">Imports </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 xml:space="preserve">Imports </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net delivered purchase value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Sales of imports in Canada</v>
      </c>
      <c r="C33" s="539"/>
      <c r="D33" s="539"/>
      <c r="E33" s="539"/>
      <c r="F33" s="539"/>
      <c r="G33" s="539"/>
      <c r="H33" s="539"/>
      <c r="I33" s="539"/>
      <c r="J33" s="539"/>
      <c r="K33" s="539"/>
      <c r="L33" s="77"/>
      <c r="M33" s="54"/>
      <c r="O33" s="76" t="s">
        <v>352</v>
      </c>
      <c r="P33" s="54" t="s">
        <v>353</v>
      </c>
    </row>
    <row r="34" spans="1:22" x14ac:dyDescent="0.25">
      <c r="B34" s="486" t="str">
        <f>IF(Intro!$G$24="English",O35,P35)</f>
        <v>Sales to distributors / service centres in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net delivered selling value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Sales to end users / fabricators in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net delivered selling value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Total sales of imports in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net delivered selling value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Provide the average percentage of net delivered selling values that is represented by delivery costs.</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Only complete this question if your firm sold the goods between January 1, 2023, and June 30,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Jan-Jun 2025</v>
      </c>
      <c r="H49" s="523" t="str">
        <f>IF(Intro!$G$24="English",Variables!B10,Variables!C10)</f>
        <v>Jan-Jun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Delivery Cost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If the percentages changed between periods, please provide the reason.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6LW/vLYohu74fYCqWM2Ykkhj//vS0pMG2FRXasClG9W4l7yAMdOKiRLz9sbbgwHwcmouZJtIh3AOz7qLwDGpzQ==" saltValue="fXn+blk4mJVjIIaVLlL5jg=="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96781CC6-DF83-4E87-AC39-4499695A25AA}">
      <formula1>-1000000000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D3A7E265-D130-4313-8F26-22EEF461E294}">
      <formula1>1000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CF0FF5D0-8377-452A-B1A6-96033741ACE1}">
      <formula1>1001</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4BF70-A222-4430-BB8A-06186E651F3B}">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PROTECTED</v>
      </c>
      <c r="C2" s="10"/>
      <c r="O2" s="9" t="s">
        <v>70</v>
      </c>
      <c r="P2" s="9" t="s">
        <v>83</v>
      </c>
    </row>
    <row r="3" spans="1:16" x14ac:dyDescent="0.25">
      <c r="B3" s="12"/>
      <c r="C3" s="12"/>
      <c r="O3" s="2"/>
      <c r="P3" s="2"/>
    </row>
    <row r="4" spans="1:16" s="2" customFormat="1" x14ac:dyDescent="0.25">
      <c r="A4" s="4"/>
      <c r="B4" s="396" t="str">
        <f>Info!B4</f>
        <v>IMPORTER QUESTIONNAIRE</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CONCRETE REINFORCING BAR</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The following questions refer to the goods as defined in the product description on the Intro tab.</v>
      </c>
      <c r="C8" s="485"/>
      <c r="D8" s="485"/>
      <c r="E8" s="485"/>
      <c r="F8" s="485"/>
      <c r="G8" s="485"/>
      <c r="H8" s="485"/>
      <c r="I8" s="485"/>
      <c r="J8" s="485"/>
      <c r="K8" s="485"/>
      <c r="L8" s="485"/>
      <c r="M8" s="20"/>
      <c r="N8" s="20"/>
      <c r="O8" s="21"/>
    </row>
    <row r="9" spans="1:16" s="6" customFormat="1" x14ac:dyDescent="0.25">
      <c r="A9" s="4"/>
      <c r="B9" s="485" t="str">
        <f>Pro!B9</f>
        <v xml:space="preserve">Product information and a glossary of terms can be found in the Info tab.
</v>
      </c>
      <c r="C9" s="485"/>
      <c r="D9" s="485"/>
      <c r="E9" s="485"/>
      <c r="F9" s="485"/>
      <c r="G9" s="485"/>
      <c r="H9" s="485"/>
      <c r="I9" s="485"/>
      <c r="J9" s="485"/>
      <c r="K9" s="485"/>
      <c r="L9" s="485"/>
      <c r="M9" s="20"/>
      <c r="N9" s="20"/>
      <c r="O9" s="15"/>
    </row>
    <row r="10" spans="1:16" s="6" customFormat="1" x14ac:dyDescent="0.25">
      <c r="A10" s="4"/>
      <c r="B10" s="485" t="str">
        <f>Pro!B10</f>
        <v xml:space="preserve">Use the AddPro tab if more space is needed.
</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For the questions in this tab, note the following:</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Report only sales from your firm’s imports. Sales of purchased goods from Canadian producers must be excluded.</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Report all sales to Canadian and foreign associated firms.</v>
      </c>
      <c r="C15" s="485"/>
      <c r="D15" s="485"/>
      <c r="E15" s="485"/>
      <c r="F15" s="485"/>
      <c r="G15" s="485"/>
      <c r="H15" s="485"/>
      <c r="I15" s="485"/>
      <c r="J15" s="485"/>
      <c r="K15" s="485"/>
      <c r="L15" s="485"/>
      <c r="M15" s="20"/>
      <c r="N15" s="20"/>
      <c r="O15" s="15"/>
      <c r="P15" s="15"/>
    </row>
    <row r="16" spans="1:16" s="6" customFormat="1" x14ac:dyDescent="0.25">
      <c r="A16" s="4"/>
      <c r="B16" s="485" t="str">
        <f>Pro!B16</f>
        <v>• Report all sales as of the date of shipment to the customer or the customer’s warehouse.</v>
      </c>
      <c r="C16" s="485"/>
      <c r="D16" s="485"/>
      <c r="E16" s="485"/>
      <c r="F16" s="485"/>
      <c r="G16" s="485"/>
      <c r="H16" s="485"/>
      <c r="I16" s="485"/>
      <c r="J16" s="485"/>
      <c r="K16" s="485"/>
      <c r="L16" s="485"/>
      <c r="M16" s="20"/>
      <c r="N16" s="20"/>
      <c r="O16" s="15"/>
      <c r="P16" s="15"/>
    </row>
    <row r="17" spans="1:23" s="6" customFormat="1" x14ac:dyDescent="0.25">
      <c r="A17" s="4"/>
      <c r="B17" s="485" t="str">
        <f>Pro!B17</f>
        <v>• Report all values in Canadian dollars.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If your firm is an end user or a fabricator, your firm does not need to report sales of imports or inventories of imports.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IMPORTS AND SALES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Provide your firm's imports and sales of imports of the goods originating in: </v>
      </c>
      <c r="C23" s="342"/>
      <c r="D23" s="342"/>
      <c r="E23" s="342"/>
      <c r="F23" s="342"/>
      <c r="G23" s="367" t="str">
        <f>IF(Intro!$G$24="English",Variables!B45,Variables!C45)</f>
        <v>Malaysia</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Jan-Jun 2025</v>
      </c>
      <c r="K27" s="523" t="str">
        <f>IF(Intro!$G$24="English",Variables!B10,Variables!C10)</f>
        <v>Jan-Jun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 xml:space="preserve">Imports </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 xml:space="preserve">Imports </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net delivered purchase value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Sales of imports in Canada</v>
      </c>
      <c r="C33" s="539"/>
      <c r="D33" s="539"/>
      <c r="E33" s="539"/>
      <c r="F33" s="539"/>
      <c r="G33" s="539"/>
      <c r="H33" s="539"/>
      <c r="I33" s="539"/>
      <c r="J33" s="539"/>
      <c r="K33" s="539"/>
      <c r="L33" s="77"/>
      <c r="M33" s="54"/>
      <c r="O33" s="76" t="s">
        <v>352</v>
      </c>
      <c r="P33" s="54" t="s">
        <v>353</v>
      </c>
    </row>
    <row r="34" spans="1:22" x14ac:dyDescent="0.25">
      <c r="B34" s="486" t="str">
        <f>IF(Intro!$G$24="English",O35,P35)</f>
        <v>Sales to distributors / service centres in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net delivered selling value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Sales to end users / fabricators in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net delivered selling value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Total sales of imports in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net delivered selling value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Provide the average percentage of net delivered selling values that is represented by delivery costs.</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Only complete this question if your firm sold the goods between January 1, 2023, and June 30,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Jan-Jun 2025</v>
      </c>
      <c r="H49" s="523" t="str">
        <f>IF(Intro!$G$24="English",Variables!B10,Variables!C10)</f>
        <v>Jan-Jun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Delivery Cost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If the percentages changed between periods, please provide the reason.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zoRIhE9DBwMTJiirGc1D85LnFqnwypiMGPQ574GIuPFvoc7ZUfB4IQDDQXDNGu+lQdYKqXjJOJVISUzVcH4euA==" saltValue="KSMjraAAnjcZgmiQ1F3P4A=="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1232793E-CB35-4DFD-BCDC-69AFD6C7D98F}">
      <formula1>1001</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F7D8952E-C27F-4312-BD9E-E5C8A3F63F9F}">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82635758-9628-4D9A-954F-1215889370EA}">
      <formula1>-1000000000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F3A89-9250-433C-A76D-20F429A18B26}">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PROTECTED</v>
      </c>
      <c r="C2" s="10"/>
      <c r="O2" s="9" t="s">
        <v>70</v>
      </c>
      <c r="P2" s="9" t="s">
        <v>83</v>
      </c>
    </row>
    <row r="3" spans="1:16" x14ac:dyDescent="0.25">
      <c r="B3" s="12"/>
      <c r="C3" s="12"/>
      <c r="O3" s="2"/>
      <c r="P3" s="2"/>
    </row>
    <row r="4" spans="1:16" s="2" customFormat="1" x14ac:dyDescent="0.25">
      <c r="A4" s="4"/>
      <c r="B4" s="396" t="str">
        <f>Info!B4</f>
        <v>IMPORTER QUESTIONNAIRE</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CONCRETE REINFORCING BAR</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The following questions refer to the goods as defined in the product description on the Intro tab.</v>
      </c>
      <c r="C8" s="485"/>
      <c r="D8" s="485"/>
      <c r="E8" s="485"/>
      <c r="F8" s="485"/>
      <c r="G8" s="485"/>
      <c r="H8" s="485"/>
      <c r="I8" s="485"/>
      <c r="J8" s="485"/>
      <c r="K8" s="485"/>
      <c r="L8" s="485"/>
      <c r="M8" s="20"/>
      <c r="N8" s="20"/>
      <c r="O8" s="21"/>
    </row>
    <row r="9" spans="1:16" s="6" customFormat="1" x14ac:dyDescent="0.25">
      <c r="A9" s="4"/>
      <c r="B9" s="485" t="str">
        <f>Pro!B9</f>
        <v xml:space="preserve">Product information and a glossary of terms can be found in the Info tab.
</v>
      </c>
      <c r="C9" s="485"/>
      <c r="D9" s="485"/>
      <c r="E9" s="485"/>
      <c r="F9" s="485"/>
      <c r="G9" s="485"/>
      <c r="H9" s="485"/>
      <c r="I9" s="485"/>
      <c r="J9" s="485"/>
      <c r="K9" s="485"/>
      <c r="L9" s="485"/>
      <c r="M9" s="20"/>
      <c r="N9" s="20"/>
      <c r="O9" s="15"/>
    </row>
    <row r="10" spans="1:16" s="6" customFormat="1" x14ac:dyDescent="0.25">
      <c r="A10" s="4"/>
      <c r="B10" s="485" t="str">
        <f>Pro!B10</f>
        <v xml:space="preserve">Use the AddPro tab if more space is needed.
</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For the questions in this tab, note the following:</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Report only sales from your firm’s imports. Sales of purchased goods from Canadian producers must be excluded.</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Report all sales to Canadian and foreign associated firms.</v>
      </c>
      <c r="C15" s="485"/>
      <c r="D15" s="485"/>
      <c r="E15" s="485"/>
      <c r="F15" s="485"/>
      <c r="G15" s="485"/>
      <c r="H15" s="485"/>
      <c r="I15" s="485"/>
      <c r="J15" s="485"/>
      <c r="K15" s="485"/>
      <c r="L15" s="485"/>
      <c r="M15" s="20"/>
      <c r="N15" s="20"/>
      <c r="O15" s="15"/>
      <c r="P15" s="15"/>
    </row>
    <row r="16" spans="1:16" s="6" customFormat="1" x14ac:dyDescent="0.25">
      <c r="A16" s="4"/>
      <c r="B16" s="485" t="str">
        <f>Pro!B16</f>
        <v>• Report all sales as of the date of shipment to the customer or the customer’s warehouse.</v>
      </c>
      <c r="C16" s="485"/>
      <c r="D16" s="485"/>
      <c r="E16" s="485"/>
      <c r="F16" s="485"/>
      <c r="G16" s="485"/>
      <c r="H16" s="485"/>
      <c r="I16" s="485"/>
      <c r="J16" s="485"/>
      <c r="K16" s="485"/>
      <c r="L16" s="485"/>
      <c r="M16" s="20"/>
      <c r="N16" s="20"/>
      <c r="O16" s="15"/>
      <c r="P16" s="15"/>
    </row>
    <row r="17" spans="1:23" s="6" customFormat="1" x14ac:dyDescent="0.25">
      <c r="A17" s="4"/>
      <c r="B17" s="485" t="str">
        <f>Pro!B17</f>
        <v>• Report all values in Canadian dollars.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If your firm is an end user or a fabricator, your firm does not need to report sales of imports or inventories of imports.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IMPORTS AND SALES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Provide your firm's imports and sales of imports of the goods originating in: </v>
      </c>
      <c r="C23" s="342"/>
      <c r="D23" s="342"/>
      <c r="E23" s="342"/>
      <c r="F23" s="342"/>
      <c r="G23" s="367" t="str">
        <f>IF(Intro!$G$24="English",Variables!B46,Variables!C46)</f>
        <v>Singapore</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Jan-Jun 2025</v>
      </c>
      <c r="K27" s="523" t="str">
        <f>IF(Intro!$G$24="English",Variables!B10,Variables!C10)</f>
        <v>Jan-Jun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 xml:space="preserve">Imports </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 xml:space="preserve">Imports </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net delivered purchase value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Sales of imports in Canada</v>
      </c>
      <c r="C33" s="539"/>
      <c r="D33" s="539"/>
      <c r="E33" s="539"/>
      <c r="F33" s="539"/>
      <c r="G33" s="539"/>
      <c r="H33" s="539"/>
      <c r="I33" s="539"/>
      <c r="J33" s="539"/>
      <c r="K33" s="539"/>
      <c r="L33" s="77"/>
      <c r="M33" s="54"/>
      <c r="O33" s="76" t="s">
        <v>352</v>
      </c>
      <c r="P33" s="54" t="s">
        <v>353</v>
      </c>
    </row>
    <row r="34" spans="1:22" x14ac:dyDescent="0.25">
      <c r="B34" s="486" t="str">
        <f>IF(Intro!$G$24="English",O35,P35)</f>
        <v>Sales to distributors / service centres in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net delivered selling value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Sales to end users / fabricators in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net delivered selling value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Total sales of imports in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net delivered selling value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Provide the average percentage of net delivered selling values that is represented by delivery costs.</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Only complete this question if your firm sold the goods between January 1, 2023, and June 30,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Jan-Jun 2025</v>
      </c>
      <c r="H49" s="523" t="str">
        <f>IF(Intro!$G$24="English",Variables!B10,Variables!C10)</f>
        <v>Jan-Jun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Delivery Cost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If the percentages changed between periods, please provide the reason.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bnl41mOfx1AEQr+jzKgWzRF+/7TlutpurYh67lQRAt+6kCnK/YXoBJau7dE2X3Fq1wycNsUGNsGvjAc2na6e4A==" saltValue="gXpYVbFmGkS4WQf+XbVfsw=="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21B07FCF-DC2E-4699-AD19-ADF990CDA881}">
      <formula1>-1000000000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6FC595A2-FC52-49B1-8C94-7F72D91180D9}">
      <formula1>1000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19B0268A-72BE-4953-A2EB-551EE537222D}">
      <formula1>1001</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8B6DF-2D97-42CD-904F-0674D4F84029}">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PROTECTED</v>
      </c>
      <c r="C2" s="10"/>
      <c r="O2" s="9" t="s">
        <v>70</v>
      </c>
      <c r="P2" s="9" t="s">
        <v>83</v>
      </c>
    </row>
    <row r="3" spans="1:16" x14ac:dyDescent="0.25">
      <c r="B3" s="12"/>
      <c r="C3" s="12"/>
      <c r="O3" s="2"/>
      <c r="P3" s="2"/>
    </row>
    <row r="4" spans="1:16" s="2" customFormat="1" x14ac:dyDescent="0.25">
      <c r="A4" s="4"/>
      <c r="B4" s="396" t="str">
        <f>Info!B4</f>
        <v>IMPORTER QUESTIONNAIRE</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CONCRETE REINFORCING BAR</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The following questions refer to the goods as defined in the product description on the Intro tab.</v>
      </c>
      <c r="C8" s="485"/>
      <c r="D8" s="485"/>
      <c r="E8" s="485"/>
      <c r="F8" s="485"/>
      <c r="G8" s="485"/>
      <c r="H8" s="485"/>
      <c r="I8" s="485"/>
      <c r="J8" s="485"/>
      <c r="K8" s="485"/>
      <c r="L8" s="485"/>
      <c r="M8" s="20"/>
      <c r="N8" s="20"/>
      <c r="O8" s="21"/>
    </row>
    <row r="9" spans="1:16" s="6" customFormat="1" x14ac:dyDescent="0.25">
      <c r="A9" s="4"/>
      <c r="B9" s="485" t="str">
        <f>Pro!B9</f>
        <v xml:space="preserve">Product information and a glossary of terms can be found in the Info tab.
</v>
      </c>
      <c r="C9" s="485"/>
      <c r="D9" s="485"/>
      <c r="E9" s="485"/>
      <c r="F9" s="485"/>
      <c r="G9" s="485"/>
      <c r="H9" s="485"/>
      <c r="I9" s="485"/>
      <c r="J9" s="485"/>
      <c r="K9" s="485"/>
      <c r="L9" s="485"/>
      <c r="M9" s="20"/>
      <c r="N9" s="20"/>
      <c r="O9" s="15"/>
    </row>
    <row r="10" spans="1:16" s="6" customFormat="1" x14ac:dyDescent="0.25">
      <c r="A10" s="4"/>
      <c r="B10" s="485" t="str">
        <f>Pro!B10</f>
        <v xml:space="preserve">Use the AddPro tab if more space is needed.
</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For the questions in this tab, note the following:</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Report only sales from your firm’s imports. Sales of purchased goods from Canadian producers must be excluded.</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Report all sales to Canadian and foreign associated firms.</v>
      </c>
      <c r="C15" s="485"/>
      <c r="D15" s="485"/>
      <c r="E15" s="485"/>
      <c r="F15" s="485"/>
      <c r="G15" s="485"/>
      <c r="H15" s="485"/>
      <c r="I15" s="485"/>
      <c r="J15" s="485"/>
      <c r="K15" s="485"/>
      <c r="L15" s="485"/>
      <c r="M15" s="20"/>
      <c r="N15" s="20"/>
      <c r="O15" s="15"/>
      <c r="P15" s="15"/>
    </row>
    <row r="16" spans="1:16" s="6" customFormat="1" x14ac:dyDescent="0.25">
      <c r="A16" s="4"/>
      <c r="B16" s="485" t="str">
        <f>Pro!B16</f>
        <v>• Report all sales as of the date of shipment to the customer or the customer’s warehouse.</v>
      </c>
      <c r="C16" s="485"/>
      <c r="D16" s="485"/>
      <c r="E16" s="485"/>
      <c r="F16" s="485"/>
      <c r="G16" s="485"/>
      <c r="H16" s="485"/>
      <c r="I16" s="485"/>
      <c r="J16" s="485"/>
      <c r="K16" s="485"/>
      <c r="L16" s="485"/>
      <c r="M16" s="20"/>
      <c r="N16" s="20"/>
      <c r="O16" s="15"/>
      <c r="P16" s="15"/>
    </row>
    <row r="17" spans="1:23" s="6" customFormat="1" x14ac:dyDescent="0.25">
      <c r="A17" s="4"/>
      <c r="B17" s="485" t="str">
        <f>Pro!B17</f>
        <v>• Report all values in Canadian dollars.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If your firm is an end user or a fabricator, your firm does not need to report sales of imports or inventories of imports.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IMPORTS AND SALES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Provide your firm's imports and sales of imports of the goods originating in: </v>
      </c>
      <c r="C23" s="342"/>
      <c r="D23" s="342"/>
      <c r="E23" s="342"/>
      <c r="F23" s="342"/>
      <c r="G23" s="367" t="str">
        <f>IF(Intro!$G$24="English",Variables!B47,Variables!C47)</f>
        <v>Vietnam</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Jan-Jun 2025</v>
      </c>
      <c r="K27" s="523" t="str">
        <f>IF(Intro!$G$24="English",Variables!B10,Variables!C10)</f>
        <v>Jan-Jun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 xml:space="preserve">Imports </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 xml:space="preserve">Imports </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net delivered purchase value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Sales of imports in Canada</v>
      </c>
      <c r="C33" s="539"/>
      <c r="D33" s="539"/>
      <c r="E33" s="539"/>
      <c r="F33" s="539"/>
      <c r="G33" s="539"/>
      <c r="H33" s="539"/>
      <c r="I33" s="539"/>
      <c r="J33" s="539"/>
      <c r="K33" s="539"/>
      <c r="L33" s="77"/>
      <c r="M33" s="54"/>
      <c r="O33" s="76" t="s">
        <v>352</v>
      </c>
      <c r="P33" s="54" t="s">
        <v>353</v>
      </c>
    </row>
    <row r="34" spans="1:22" x14ac:dyDescent="0.25">
      <c r="B34" s="486" t="str">
        <f>IF(Intro!$G$24="English",O35,P35)</f>
        <v>Sales to distributors / service centres in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net delivered selling value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Sales to end users / fabricators in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net delivered selling value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Total sales of imports in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net delivered selling value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Provide the average percentage of net delivered selling values that is represented by delivery costs.</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Only complete this question if your firm sold the goods between January 1, 2023, and June 30,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Jan-Jun 2025</v>
      </c>
      <c r="H49" s="523" t="str">
        <f>IF(Intro!$G$24="English",Variables!B10,Variables!C10)</f>
        <v>Jan-Jun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Delivery Cost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If the percentages changed between periods, please provide the reason.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7ip5sHcT7DUf5H33dlEeMoAjg9QghamW9jiidKQ56PgpMAgw+LDig1scZJBa3urr+zjakrZWbS73dOslHnal2Q==" saltValue="3oDQ0GOLjhuUGkRERBGNbQ=="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89EF2FD4-306A-4E61-9A4B-9BE8F94E5624}">
      <formula1>1001</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1BDEC5F4-0461-42FD-BE9F-CE59592B8C51}">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EDA001CC-69E9-4AE9-9A82-E1D3ED7866A2}">
      <formula1>-1000000000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7B7BF-4FD0-4EA1-A89B-9E5A07B5C492}">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PROTECTED</v>
      </c>
      <c r="C2" s="10"/>
      <c r="O2" s="9" t="s">
        <v>70</v>
      </c>
      <c r="P2" s="9" t="s">
        <v>83</v>
      </c>
    </row>
    <row r="3" spans="1:16" x14ac:dyDescent="0.25">
      <c r="B3" s="12"/>
      <c r="C3" s="12"/>
      <c r="O3" s="2"/>
      <c r="P3" s="2"/>
    </row>
    <row r="4" spans="1:16" s="2" customFormat="1" x14ac:dyDescent="0.25">
      <c r="A4" s="4"/>
      <c r="B4" s="396" t="str">
        <f>Info!B4</f>
        <v>IMPORTER QUESTIONNAIRE</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CONCRETE REINFORCING BAR</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The following questions refer to the goods as defined in the product description on the Intro tab.</v>
      </c>
      <c r="C8" s="485"/>
      <c r="D8" s="485"/>
      <c r="E8" s="485"/>
      <c r="F8" s="485"/>
      <c r="G8" s="485"/>
      <c r="H8" s="485"/>
      <c r="I8" s="485"/>
      <c r="J8" s="485"/>
      <c r="K8" s="485"/>
      <c r="L8" s="485"/>
      <c r="M8" s="20"/>
      <c r="N8" s="20"/>
      <c r="O8" s="21"/>
    </row>
    <row r="9" spans="1:16" s="6" customFormat="1" x14ac:dyDescent="0.25">
      <c r="A9" s="4"/>
      <c r="B9" s="485" t="str">
        <f>Pro!B9</f>
        <v xml:space="preserve">Product information and a glossary of terms can be found in the Info tab.
</v>
      </c>
      <c r="C9" s="485"/>
      <c r="D9" s="485"/>
      <c r="E9" s="485"/>
      <c r="F9" s="485"/>
      <c r="G9" s="485"/>
      <c r="H9" s="485"/>
      <c r="I9" s="485"/>
      <c r="J9" s="485"/>
      <c r="K9" s="485"/>
      <c r="L9" s="485"/>
      <c r="M9" s="20"/>
      <c r="N9" s="20"/>
      <c r="O9" s="15"/>
    </row>
    <row r="10" spans="1:16" s="6" customFormat="1" x14ac:dyDescent="0.25">
      <c r="A10" s="4"/>
      <c r="B10" s="485" t="str">
        <f>Pro!B10</f>
        <v xml:space="preserve">Use the AddPro tab if more space is needed.
</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For the questions in this tab, note the following:</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Report only sales from your firm’s imports. Sales of purchased goods from Canadian producers must be excluded.</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Report all sales to Canadian and foreign associated firms.</v>
      </c>
      <c r="C15" s="485"/>
      <c r="D15" s="485"/>
      <c r="E15" s="485"/>
      <c r="F15" s="485"/>
      <c r="G15" s="485"/>
      <c r="H15" s="485"/>
      <c r="I15" s="485"/>
      <c r="J15" s="485"/>
      <c r="K15" s="485"/>
      <c r="L15" s="485"/>
      <c r="M15" s="20"/>
      <c r="N15" s="20"/>
      <c r="O15" s="15"/>
      <c r="P15" s="15"/>
    </row>
    <row r="16" spans="1:16" s="6" customFormat="1" x14ac:dyDescent="0.25">
      <c r="A16" s="4"/>
      <c r="B16" s="485" t="str">
        <f>Pro!B16</f>
        <v>• Report all sales as of the date of shipment to the customer or the customer’s warehouse.</v>
      </c>
      <c r="C16" s="485"/>
      <c r="D16" s="485"/>
      <c r="E16" s="485"/>
      <c r="F16" s="485"/>
      <c r="G16" s="485"/>
      <c r="H16" s="485"/>
      <c r="I16" s="485"/>
      <c r="J16" s="485"/>
      <c r="K16" s="485"/>
      <c r="L16" s="485"/>
      <c r="M16" s="20"/>
      <c r="N16" s="20"/>
      <c r="O16" s="15"/>
      <c r="P16" s="15"/>
    </row>
    <row r="17" spans="1:23" s="6" customFormat="1" x14ac:dyDescent="0.25">
      <c r="A17" s="4"/>
      <c r="B17" s="485" t="str">
        <f>Pro!B17</f>
        <v>• Report all values in Canadian dollars.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If your firm is an end user or a fabricator, your firm does not need to report sales of imports or inventories of imports.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IMPORTS AND SALES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Provide your firm's imports and sales of imports of the goods originating in: </v>
      </c>
      <c r="C23" s="342"/>
      <c r="D23" s="342"/>
      <c r="E23" s="342"/>
      <c r="F23" s="342"/>
      <c r="G23" s="367" t="str">
        <f>IF(Intro!$G$24="English",Variables!B48,Variables!C48)</f>
        <v>Oman</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Jan-Jun 2025</v>
      </c>
      <c r="K27" s="523" t="str">
        <f>IF(Intro!$G$24="English",Variables!B10,Variables!C10)</f>
        <v>Jan-Jun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 xml:space="preserve">Imports </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 xml:space="preserve">Imports </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net delivered purchase value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Sales of imports in Canada</v>
      </c>
      <c r="C33" s="539"/>
      <c r="D33" s="539"/>
      <c r="E33" s="539"/>
      <c r="F33" s="539"/>
      <c r="G33" s="539"/>
      <c r="H33" s="539"/>
      <c r="I33" s="539"/>
      <c r="J33" s="539"/>
      <c r="K33" s="539"/>
      <c r="L33" s="77"/>
      <c r="M33" s="54"/>
      <c r="O33" s="76" t="s">
        <v>352</v>
      </c>
      <c r="P33" s="54" t="s">
        <v>353</v>
      </c>
    </row>
    <row r="34" spans="1:22" x14ac:dyDescent="0.25">
      <c r="B34" s="486" t="str">
        <f>IF(Intro!$G$24="English",O35,P35)</f>
        <v>Sales to distributors / service centres in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net delivered selling value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Sales to end users / fabricators in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net delivered selling value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Total sales of imports in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net delivered selling value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Provide the average percentage of net delivered selling values that is represented by delivery costs.</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Only complete this question if your firm sold the goods between January 1, 2023, and June 30,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Jan-Jun 2025</v>
      </c>
      <c r="H49" s="523" t="str">
        <f>IF(Intro!$G$24="English",Variables!B10,Variables!C10)</f>
        <v>Jan-Jun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Delivery Cost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If the percentages changed between periods, please provide the reason.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c3WAoxtwEo0Is9m0OWl8oq4dTaNWz1DRu1KBSYeOt0/LNLJfL/IFVSkTrXPcZIbRCSBKkwLlfml4gF5UH98t8A==" saltValue="VRmlel+4apEuv5dAxFc8Gw=="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2884B68E-284C-44F7-ACD5-9113C21850DD}">
      <formula1>-1000000000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C10C9899-226D-4424-A4F5-BA1356FC62A3}">
      <formula1>1000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F9995CE1-56ED-4995-A7BC-6D7619E0217C}">
      <formula1>1001</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EEAE1-7632-4964-9D9D-47A933B7AD24}">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PROTECTED</v>
      </c>
      <c r="C2" s="10"/>
      <c r="O2" s="9" t="s">
        <v>70</v>
      </c>
      <c r="P2" s="9" t="s">
        <v>83</v>
      </c>
    </row>
    <row r="3" spans="1:16" x14ac:dyDescent="0.25">
      <c r="B3" s="12"/>
      <c r="C3" s="12"/>
      <c r="O3" s="2"/>
      <c r="P3" s="2"/>
    </row>
    <row r="4" spans="1:16" s="2" customFormat="1" x14ac:dyDescent="0.25">
      <c r="A4" s="4"/>
      <c r="B4" s="396" t="str">
        <f>Info!B4</f>
        <v>IMPORTER QUESTIONNAIRE</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CONCRETE REINFORCING BAR</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The following questions refer to the goods as defined in the product description on the Intro tab.</v>
      </c>
      <c r="C8" s="485"/>
      <c r="D8" s="485"/>
      <c r="E8" s="485"/>
      <c r="F8" s="485"/>
      <c r="G8" s="485"/>
      <c r="H8" s="485"/>
      <c r="I8" s="485"/>
      <c r="J8" s="485"/>
      <c r="K8" s="485"/>
      <c r="L8" s="485"/>
      <c r="M8" s="20"/>
      <c r="N8" s="20"/>
      <c r="O8" s="21"/>
    </row>
    <row r="9" spans="1:16" s="6" customFormat="1" x14ac:dyDescent="0.25">
      <c r="A9" s="4"/>
      <c r="B9" s="485" t="str">
        <f>Pro!B9</f>
        <v xml:space="preserve">Product information and a glossary of terms can be found in the Info tab.
</v>
      </c>
      <c r="C9" s="485"/>
      <c r="D9" s="485"/>
      <c r="E9" s="485"/>
      <c r="F9" s="485"/>
      <c r="G9" s="485"/>
      <c r="H9" s="485"/>
      <c r="I9" s="485"/>
      <c r="J9" s="485"/>
      <c r="K9" s="485"/>
      <c r="L9" s="485"/>
      <c r="M9" s="20"/>
      <c r="N9" s="20"/>
      <c r="O9" s="15"/>
    </row>
    <row r="10" spans="1:16" s="6" customFormat="1" x14ac:dyDescent="0.25">
      <c r="A10" s="4"/>
      <c r="B10" s="485" t="str">
        <f>Pro!B10</f>
        <v xml:space="preserve">Use the AddPro tab if more space is needed.
</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For the questions in this tab, note the following:</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Report only sales from your firm’s imports. Sales of purchased goods from Canadian producers must be excluded.</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Report all sales to Canadian and foreign associated firms.</v>
      </c>
      <c r="C15" s="485"/>
      <c r="D15" s="485"/>
      <c r="E15" s="485"/>
      <c r="F15" s="485"/>
      <c r="G15" s="485"/>
      <c r="H15" s="485"/>
      <c r="I15" s="485"/>
      <c r="J15" s="485"/>
      <c r="K15" s="485"/>
      <c r="L15" s="485"/>
      <c r="M15" s="20"/>
      <c r="N15" s="20"/>
      <c r="O15" s="15"/>
      <c r="P15" s="15"/>
    </row>
    <row r="16" spans="1:16" s="6" customFormat="1" x14ac:dyDescent="0.25">
      <c r="A16" s="4"/>
      <c r="B16" s="485" t="str">
        <f>Pro!B16</f>
        <v>• Report all sales as of the date of shipment to the customer or the customer’s warehouse.</v>
      </c>
      <c r="C16" s="485"/>
      <c r="D16" s="485"/>
      <c r="E16" s="485"/>
      <c r="F16" s="485"/>
      <c r="G16" s="485"/>
      <c r="H16" s="485"/>
      <c r="I16" s="485"/>
      <c r="J16" s="485"/>
      <c r="K16" s="485"/>
      <c r="L16" s="485"/>
      <c r="M16" s="20"/>
      <c r="N16" s="20"/>
      <c r="O16" s="15"/>
      <c r="P16" s="15"/>
    </row>
    <row r="17" spans="1:23" s="6" customFormat="1" x14ac:dyDescent="0.25">
      <c r="A17" s="4"/>
      <c r="B17" s="485" t="str">
        <f>Pro!B17</f>
        <v>• Report all values in Canadian dollars.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If your firm is an end user or a fabricator, your firm does not need to report sales of imports or inventories of imports.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IMPORTS AND SALES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Provide your firm's imports and sales of imports of the goods originating in: </v>
      </c>
      <c r="C23" s="342"/>
      <c r="D23" s="342"/>
      <c r="E23" s="342"/>
      <c r="F23" s="342"/>
      <c r="G23" s="367" t="str">
        <f>IF(Intro!$G$24="English",Variables!B49,Variables!C49)</f>
        <v>Russia</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Jan-Jun 2025</v>
      </c>
      <c r="K27" s="523" t="str">
        <f>IF(Intro!$G$24="English",Variables!B10,Variables!C10)</f>
        <v>Jan-Jun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 xml:space="preserve">Imports </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 xml:space="preserve">Imports </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net delivered purchase value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Sales of imports in Canada</v>
      </c>
      <c r="C33" s="539"/>
      <c r="D33" s="539"/>
      <c r="E33" s="539"/>
      <c r="F33" s="539"/>
      <c r="G33" s="539"/>
      <c r="H33" s="539"/>
      <c r="I33" s="539"/>
      <c r="J33" s="539"/>
      <c r="K33" s="539"/>
      <c r="L33" s="77"/>
      <c r="M33" s="54"/>
      <c r="O33" s="76" t="s">
        <v>352</v>
      </c>
      <c r="P33" s="54" t="s">
        <v>353</v>
      </c>
    </row>
    <row r="34" spans="1:22" x14ac:dyDescent="0.25">
      <c r="B34" s="486" t="str">
        <f>IF(Intro!$G$24="English",O35,P35)</f>
        <v>Sales to distributors / service centres in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net delivered selling value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Sales to end users / fabricators in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net delivered selling value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Total sales of imports in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net delivered selling value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Provide the average percentage of net delivered selling values that is represented by delivery costs.</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Only complete this question if your firm sold the goods between January 1, 2023, and June 30,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Jan-Jun 2025</v>
      </c>
      <c r="H49" s="523" t="str">
        <f>IF(Intro!$G$24="English",Variables!B10,Variables!C10)</f>
        <v>Jan-Jun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Delivery Cost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If the percentages changed between periods, please provide the reason.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GDjZhGjF9ztzO0MX3UwyQ003AW74p+o9Fndgurvh6/90iNEAEF+DIpzQdKtPOarcuMyke0ZeBronZuuAUjlNTw==" saltValue="FkrNdPqLlSS//3ZHB8hDyA=="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6DF20C9C-FAB8-4CA6-B9D7-7AEA8AD7B7F7}">
      <formula1>1001</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D285A6B7-F05A-4504-92F2-AF6550BBF37B}">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55577C3A-97DD-4936-8949-A6822BF29F0D}">
      <formula1>-1000000000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9D63C-6C2D-495E-A5F6-6BF4518249E2}">
  <sheetPr>
    <tabColor rgb="FF92D050"/>
    <pageSetUpPr fitToPage="1"/>
  </sheetPr>
  <dimension ref="A2:W67"/>
  <sheetViews>
    <sheetView showGridLines="0" zoomScaleNormal="100" zoomScaleSheetLayoutView="98"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7" width="9.42578125" style="54" customWidth="1"/>
    <col min="18" max="16384" width="9.42578125" style="54"/>
  </cols>
  <sheetData>
    <row r="2" spans="1:16" x14ac:dyDescent="0.25">
      <c r="B2" s="10" t="str">
        <f>Pro!B2</f>
        <v>PROTECTED</v>
      </c>
      <c r="C2" s="10"/>
      <c r="O2" s="9"/>
      <c r="P2" s="9"/>
    </row>
    <row r="3" spans="1:16" x14ac:dyDescent="0.25">
      <c r="B3" s="12"/>
      <c r="C3" s="12"/>
      <c r="O3" s="2"/>
      <c r="P3" s="2"/>
    </row>
    <row r="4" spans="1:16" s="2" customFormat="1" x14ac:dyDescent="0.25">
      <c r="A4" s="4"/>
      <c r="B4" s="484" t="str">
        <f>Info!B4</f>
        <v>IMPORTER QUESTIONNAIRE</v>
      </c>
      <c r="C4" s="484"/>
      <c r="D4" s="484"/>
      <c r="E4" s="484"/>
      <c r="F4" s="484"/>
      <c r="G4" s="484"/>
      <c r="H4" s="484"/>
      <c r="I4" s="484"/>
      <c r="J4" s="484"/>
      <c r="K4" s="484"/>
      <c r="L4" s="484"/>
      <c r="M4" s="22"/>
      <c r="N4" s="22"/>
      <c r="O4" s="20"/>
      <c r="P4" s="20"/>
    </row>
    <row r="5" spans="1:16" s="2" customFormat="1" x14ac:dyDescent="0.25">
      <c r="A5" s="4"/>
      <c r="B5" s="484" t="str">
        <f>Info!B5</f>
        <v>RR-2026-002 &amp; RR-2026-003</v>
      </c>
      <c r="C5" s="484"/>
      <c r="D5" s="484"/>
      <c r="E5" s="484"/>
      <c r="F5" s="484"/>
      <c r="G5" s="484"/>
      <c r="H5" s="484"/>
      <c r="I5" s="484"/>
      <c r="J5" s="484"/>
      <c r="K5" s="484"/>
      <c r="L5" s="484"/>
      <c r="M5" s="22"/>
      <c r="N5" s="22"/>
      <c r="O5" s="20"/>
      <c r="P5" s="20"/>
    </row>
    <row r="6" spans="1:16" s="6" customFormat="1" x14ac:dyDescent="0.25">
      <c r="A6" s="4"/>
      <c r="B6" s="484" t="str">
        <f>Info!B6</f>
        <v>CONCRETE REINFORCING BAR</v>
      </c>
      <c r="C6" s="484"/>
      <c r="D6" s="484"/>
      <c r="E6" s="484"/>
      <c r="F6" s="484"/>
      <c r="G6" s="484"/>
      <c r="H6" s="484"/>
      <c r="I6" s="484"/>
      <c r="J6" s="484"/>
      <c r="K6" s="484"/>
      <c r="L6" s="484"/>
      <c r="M6" s="20"/>
      <c r="N6" s="20"/>
      <c r="O6" s="15"/>
      <c r="P6" s="15"/>
    </row>
    <row r="7" spans="1:16" s="6" customFormat="1" x14ac:dyDescent="0.25">
      <c r="A7" s="4"/>
      <c r="B7" s="19"/>
      <c r="C7" s="19"/>
      <c r="D7" s="19"/>
      <c r="E7" s="19"/>
      <c r="F7" s="19"/>
      <c r="G7" s="19"/>
      <c r="H7" s="19"/>
      <c r="I7" s="19"/>
      <c r="J7" s="19"/>
      <c r="K7" s="19"/>
      <c r="L7" s="19"/>
      <c r="M7" s="20"/>
      <c r="N7" s="20"/>
      <c r="O7" s="21"/>
    </row>
    <row r="8" spans="1:16" s="6" customFormat="1" x14ac:dyDescent="0.25">
      <c r="A8" s="4"/>
      <c r="B8" s="485" t="str">
        <f>Pro!B8</f>
        <v>The following questions refer to the goods as defined in the product description on the Intro tab.</v>
      </c>
      <c r="C8" s="485"/>
      <c r="D8" s="485"/>
      <c r="E8" s="485"/>
      <c r="F8" s="485"/>
      <c r="G8" s="485"/>
      <c r="H8" s="485"/>
      <c r="I8" s="485"/>
      <c r="J8" s="485"/>
      <c r="K8" s="485"/>
      <c r="L8" s="485"/>
      <c r="M8" s="20"/>
      <c r="N8" s="20"/>
      <c r="O8" s="21"/>
    </row>
    <row r="9" spans="1:16" s="6" customFormat="1" x14ac:dyDescent="0.25">
      <c r="A9" s="4"/>
      <c r="B9" s="485" t="str">
        <f>Pro!B9</f>
        <v xml:space="preserve">Product information and a glossary of terms can be found in the Info tab.
</v>
      </c>
      <c r="C9" s="485"/>
      <c r="D9" s="485"/>
      <c r="E9" s="485"/>
      <c r="F9" s="485"/>
      <c r="G9" s="485"/>
      <c r="H9" s="485"/>
      <c r="I9" s="485"/>
      <c r="J9" s="485"/>
      <c r="K9" s="485"/>
      <c r="L9" s="485"/>
      <c r="M9" s="20"/>
      <c r="N9" s="20"/>
      <c r="O9" s="15"/>
    </row>
    <row r="10" spans="1:16" s="6" customFormat="1" x14ac:dyDescent="0.25">
      <c r="A10" s="4"/>
      <c r="B10" s="485" t="str">
        <f>Pro!B10</f>
        <v xml:space="preserve">Use the AddPro tab if more space is needed.
</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For the questions in this tab, note the following:</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Report only sales from your firm’s imports. Sales of purchased goods from Canadian producers must be excluded.</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Report all sales to Canadian and foreign associated firms.</v>
      </c>
      <c r="C15" s="485"/>
      <c r="D15" s="485"/>
      <c r="E15" s="485"/>
      <c r="F15" s="485"/>
      <c r="G15" s="485"/>
      <c r="H15" s="485"/>
      <c r="I15" s="485"/>
      <c r="J15" s="485"/>
      <c r="K15" s="485"/>
      <c r="L15" s="485"/>
      <c r="M15" s="20"/>
      <c r="N15" s="20"/>
      <c r="O15" s="15"/>
      <c r="P15" s="15"/>
    </row>
    <row r="16" spans="1:16" s="6" customFormat="1" x14ac:dyDescent="0.25">
      <c r="A16" s="4"/>
      <c r="B16" s="485" t="str">
        <f>Pro!B16</f>
        <v>• Report all sales as of the date of shipment to the customer or the customer’s warehouse.</v>
      </c>
      <c r="C16" s="485"/>
      <c r="D16" s="485"/>
      <c r="E16" s="485"/>
      <c r="F16" s="485"/>
      <c r="G16" s="485"/>
      <c r="H16" s="485"/>
      <c r="I16" s="485"/>
      <c r="J16" s="485"/>
      <c r="K16" s="485"/>
      <c r="L16" s="485"/>
      <c r="M16" s="20"/>
      <c r="N16" s="20"/>
      <c r="O16" s="15"/>
      <c r="P16" s="15"/>
    </row>
    <row r="17" spans="1:23" s="6" customFormat="1" x14ac:dyDescent="0.25">
      <c r="A17" s="4"/>
      <c r="B17" s="485" t="str">
        <f>Pro!B17</f>
        <v>• Report all values in Canadian dollars.</v>
      </c>
      <c r="C17" s="485"/>
      <c r="D17" s="485"/>
      <c r="E17" s="485"/>
      <c r="F17" s="485"/>
      <c r="G17" s="485"/>
      <c r="H17" s="485"/>
      <c r="I17" s="485"/>
      <c r="J17" s="485"/>
      <c r="K17" s="485"/>
      <c r="L17" s="485"/>
      <c r="M17" s="20"/>
      <c r="N17" s="20"/>
      <c r="O17" s="15"/>
      <c r="P17" s="15"/>
    </row>
    <row r="18" spans="1:23" s="6" customFormat="1" x14ac:dyDescent="0.25">
      <c r="A18" s="4"/>
      <c r="B18" s="485" t="str">
        <f>DZA!B18</f>
        <v>• If your firm is an end user or a fabricator, your firm does not need to report sales of imports or inventories of imports.</v>
      </c>
      <c r="C18" s="485"/>
      <c r="D18" s="485"/>
      <c r="E18" s="485"/>
      <c r="F18" s="485"/>
      <c r="G18" s="485"/>
      <c r="H18" s="485"/>
      <c r="I18" s="485"/>
      <c r="J18" s="485"/>
      <c r="K18" s="485"/>
      <c r="L18" s="485"/>
      <c r="M18" s="20"/>
      <c r="N18" s="20"/>
      <c r="O18" s="15"/>
      <c r="P18" s="15"/>
    </row>
    <row r="19" spans="1:23" s="6" customFormat="1" x14ac:dyDescent="0.25">
      <c r="A19" s="4"/>
      <c r="B19" s="14"/>
      <c r="C19" s="14"/>
      <c r="D19" s="3"/>
      <c r="E19" s="3"/>
      <c r="F19" s="3"/>
      <c r="G19" s="3"/>
      <c r="H19" s="3"/>
      <c r="I19" s="3"/>
      <c r="J19" s="3"/>
      <c r="K19" s="3"/>
      <c r="L19" s="3"/>
      <c r="O19" s="15"/>
      <c r="P19" s="15"/>
    </row>
    <row r="20" spans="1:23" x14ac:dyDescent="0.25">
      <c r="B20" s="335" t="str">
        <f>DZA!B20</f>
        <v>IMPORTS AND SALES</v>
      </c>
      <c r="C20" s="336"/>
      <c r="D20" s="336"/>
      <c r="E20" s="336"/>
      <c r="F20" s="336"/>
      <c r="G20" s="336"/>
      <c r="H20" s="336"/>
      <c r="I20" s="336"/>
      <c r="J20" s="336"/>
      <c r="K20" s="336"/>
      <c r="L20" s="337"/>
      <c r="M20" s="54"/>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Q22" s="8"/>
      <c r="R22" s="8"/>
      <c r="S22" s="8"/>
      <c r="T22" s="8"/>
      <c r="U22" s="8"/>
      <c r="V22" s="8"/>
      <c r="W22" s="8"/>
    </row>
    <row r="23" spans="1:23" ht="30" customHeight="1" x14ac:dyDescent="0.25">
      <c r="B23" s="341" t="str">
        <f>DZA!B23</f>
        <v xml:space="preserve">Provide your firm's imports and sales of imports of the goods originating in: </v>
      </c>
      <c r="C23" s="342"/>
      <c r="D23" s="342"/>
      <c r="E23" s="342"/>
      <c r="F23" s="342"/>
      <c r="G23" s="367" t="str">
        <f>IF(Intro!$G$24="English",Variables!B50,Variables!C50)</f>
        <v>China, Korea, Türkiye, Belarus, Chinese Taipei, Hong Kong, Japan, Portugal, Spain, Bulgaria, Thailand (excluding goods exported from Thai Steel Profile Public Company Limited), United Arab Emirates</v>
      </c>
      <c r="H23" s="368"/>
      <c r="I23" s="368"/>
      <c r="J23" s="368"/>
      <c r="K23" s="369"/>
      <c r="L23" s="17"/>
      <c r="M23" s="54"/>
      <c r="Q23" s="8"/>
      <c r="R23" s="8"/>
      <c r="S23" s="8"/>
      <c r="T23" s="8"/>
      <c r="U23" s="8"/>
      <c r="V23" s="8"/>
      <c r="W23" s="8"/>
    </row>
    <row r="24" spans="1:23" ht="30" customHeight="1" x14ac:dyDescent="0.25">
      <c r="B24" s="341"/>
      <c r="C24" s="342"/>
      <c r="D24" s="342"/>
      <c r="E24" s="342"/>
      <c r="F24" s="342"/>
      <c r="G24" s="546"/>
      <c r="H24" s="547"/>
      <c r="I24" s="547"/>
      <c r="J24" s="547"/>
      <c r="K24" s="548"/>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Jan-Jun 2025</v>
      </c>
      <c r="K27" s="523" t="str">
        <f>IF(Intro!$G$24="English",Variables!B10,Variables!C10)</f>
        <v>Jan-Jun 2026</v>
      </c>
      <c r="L27" s="77"/>
      <c r="M27" s="54"/>
      <c r="O27" s="18"/>
      <c r="Q27" s="8"/>
      <c r="R27" s="8"/>
      <c r="S27" s="8"/>
      <c r="T27" s="8"/>
      <c r="U27" s="8"/>
      <c r="V27" s="8"/>
      <c r="W27" s="8"/>
    </row>
    <row r="28" spans="1:23" x14ac:dyDescent="0.25">
      <c r="B28" s="69"/>
      <c r="E28" s="26"/>
      <c r="F28" s="54"/>
      <c r="G28" s="524"/>
      <c r="H28" s="525"/>
      <c r="I28" s="525"/>
      <c r="J28" s="525"/>
      <c r="K28" s="525"/>
      <c r="L28" s="77"/>
      <c r="M28" s="54"/>
      <c r="O28" s="18"/>
      <c r="Q28" s="8"/>
      <c r="R28" s="8"/>
      <c r="S28" s="8"/>
      <c r="T28" s="8"/>
      <c r="U28" s="8"/>
      <c r="V28" s="8"/>
      <c r="W28" s="8"/>
    </row>
    <row r="29" spans="1:23" x14ac:dyDescent="0.25">
      <c r="B29" s="538" t="str">
        <f>DZA!B29</f>
        <v xml:space="preserve">Imports </v>
      </c>
      <c r="C29" s="539"/>
      <c r="D29" s="539"/>
      <c r="E29" s="539"/>
      <c r="F29" s="539"/>
      <c r="G29" s="539"/>
      <c r="H29" s="539"/>
      <c r="I29" s="539"/>
      <c r="J29" s="539"/>
      <c r="K29" s="539"/>
      <c r="L29" s="77"/>
      <c r="M29" s="54"/>
      <c r="O29" s="24"/>
      <c r="P29" s="9"/>
      <c r="Q29" s="8"/>
      <c r="R29" s="8"/>
      <c r="S29" s="8"/>
      <c r="T29" s="8"/>
      <c r="U29" s="8"/>
      <c r="V29" s="8"/>
      <c r="W29" s="8"/>
    </row>
    <row r="30" spans="1:23" x14ac:dyDescent="0.25">
      <c r="B30" s="529" t="str">
        <f>DZA!B30</f>
        <v xml:space="preserve">Imports </v>
      </c>
      <c r="C30" s="419"/>
      <c r="D30" s="526" t="str">
        <f>DZA!D30</f>
        <v>Tonnes</v>
      </c>
      <c r="E30" s="526"/>
      <c r="F30" s="526"/>
      <c r="G30" s="173"/>
      <c r="H30" s="173"/>
      <c r="I30" s="173"/>
      <c r="J30" s="173"/>
      <c r="K30" s="173"/>
      <c r="L30" s="77"/>
      <c r="M30" s="54"/>
      <c r="Q30" s="8"/>
      <c r="R30" s="8"/>
      <c r="S30" s="8"/>
      <c r="T30" s="8"/>
      <c r="U30" s="8"/>
      <c r="V30" s="8"/>
      <c r="W30" s="8"/>
    </row>
    <row r="31" spans="1:23" x14ac:dyDescent="0.25">
      <c r="B31" s="529"/>
      <c r="C31" s="419"/>
      <c r="D31" s="526" t="str">
        <f>DZA!D31</f>
        <v>net delivered purchase value (CAD)</v>
      </c>
      <c r="E31" s="526"/>
      <c r="F31" s="526"/>
      <c r="G31" s="173"/>
      <c r="H31" s="173"/>
      <c r="I31" s="173"/>
      <c r="J31" s="173"/>
      <c r="K31" s="173"/>
      <c r="L31" s="77"/>
      <c r="M31" s="54"/>
      <c r="Q31" s="8"/>
      <c r="R31" s="8"/>
      <c r="S31" s="8"/>
      <c r="T31" s="8"/>
      <c r="U31" s="8"/>
      <c r="V31" s="8"/>
      <c r="W31" s="8"/>
    </row>
    <row r="32" spans="1:23" x14ac:dyDescent="0.25">
      <c r="B32" s="529"/>
      <c r="C32" s="419"/>
      <c r="D32" s="526" t="str">
        <f>DZA!D32</f>
        <v>$ / Tonne</v>
      </c>
      <c r="E32" s="526"/>
      <c r="F32" s="526"/>
      <c r="G32" s="174" t="str">
        <f>IF(G30=0,"-",G31/G30)</f>
        <v>-</v>
      </c>
      <c r="H32" s="174" t="str">
        <f>IF(H30=0,"-",H31/H30)</f>
        <v>-</v>
      </c>
      <c r="I32" s="174" t="str">
        <f>IF(I30=0,"-",I31/I30)</f>
        <v>-</v>
      </c>
      <c r="J32" s="174" t="str">
        <f>IF(J30=0,"-",J31/J30)</f>
        <v>-</v>
      </c>
      <c r="K32" s="174" t="str">
        <f>IF(K30=0,"-",K31/K30)</f>
        <v>-</v>
      </c>
      <c r="L32" s="77"/>
      <c r="M32" s="54"/>
      <c r="O32" s="164" t="s">
        <v>370</v>
      </c>
      <c r="P32" s="164"/>
      <c r="Q32" s="8"/>
      <c r="R32" s="8"/>
      <c r="S32" s="8"/>
      <c r="T32" s="8"/>
      <c r="U32" s="8"/>
      <c r="V32" s="8"/>
      <c r="W32" s="8"/>
    </row>
    <row r="33" spans="1:22" x14ac:dyDescent="0.25">
      <c r="B33" s="538" t="str">
        <f>DZA!B33</f>
        <v>Sales of imports in Canada</v>
      </c>
      <c r="C33" s="539"/>
      <c r="D33" s="539"/>
      <c r="E33" s="539"/>
      <c r="F33" s="539"/>
      <c r="G33" s="539"/>
      <c r="H33" s="539"/>
      <c r="I33" s="539"/>
      <c r="J33" s="539"/>
      <c r="K33" s="539"/>
      <c r="L33" s="77"/>
      <c r="M33" s="54"/>
      <c r="O33" s="53"/>
    </row>
    <row r="34" spans="1:22" x14ac:dyDescent="0.25">
      <c r="B34" s="486" t="str">
        <f>DZA!B34</f>
        <v>Sales to distributors / service centres in Canada</v>
      </c>
      <c r="C34" s="435"/>
      <c r="D34" s="526" t="str">
        <f>DZA!D34</f>
        <v>Tonnes</v>
      </c>
      <c r="E34" s="526"/>
      <c r="F34" s="526"/>
      <c r="G34" s="173"/>
      <c r="H34" s="173"/>
      <c r="I34" s="173"/>
      <c r="J34" s="173"/>
      <c r="K34" s="173"/>
      <c r="L34" s="77"/>
      <c r="M34" s="54"/>
    </row>
    <row r="35" spans="1:22" x14ac:dyDescent="0.25">
      <c r="B35" s="486"/>
      <c r="C35" s="435"/>
      <c r="D35" s="526" t="str">
        <f>DZA!D35</f>
        <v>net delivered selling value (CAD)</v>
      </c>
      <c r="E35" s="526"/>
      <c r="F35" s="526"/>
      <c r="G35" s="173"/>
      <c r="H35" s="173"/>
      <c r="I35" s="173"/>
      <c r="J35" s="173"/>
      <c r="K35" s="173"/>
      <c r="L35" s="77"/>
      <c r="M35" s="54"/>
    </row>
    <row r="36" spans="1:22" ht="15" thickBot="1" x14ac:dyDescent="0.3">
      <c r="B36" s="536"/>
      <c r="C36" s="537"/>
      <c r="D36" s="549" t="str">
        <f>DZA!D36</f>
        <v>$ / Tonne</v>
      </c>
      <c r="E36" s="549"/>
      <c r="F36" s="549"/>
      <c r="G36" s="175" t="str">
        <f>IF(G34=0,"-",G35/G34)</f>
        <v>-</v>
      </c>
      <c r="H36" s="175" t="str">
        <f>IF(H34=0,"-",H35/H34)</f>
        <v>-</v>
      </c>
      <c r="I36" s="175" t="str">
        <f>IF(I34=0,"-",I35/I34)</f>
        <v>-</v>
      </c>
      <c r="J36" s="175" t="str">
        <f>IF(J34=0,"-",J35/J34)</f>
        <v>-</v>
      </c>
      <c r="K36" s="175" t="str">
        <f>IF(K34=0,"-",K35/K34)</f>
        <v>-</v>
      </c>
      <c r="L36" s="77"/>
      <c r="M36" s="54"/>
      <c r="O36" s="31"/>
      <c r="P36" s="31"/>
    </row>
    <row r="37" spans="1:22" x14ac:dyDescent="0.25">
      <c r="B37" s="544" t="str">
        <f>DZA!B37</f>
        <v>Sales to end users / fabricators in Canada</v>
      </c>
      <c r="C37" s="545"/>
      <c r="D37" s="528" t="str">
        <f>DZA!D37</f>
        <v>Tonnes</v>
      </c>
      <c r="E37" s="528"/>
      <c r="F37" s="528"/>
      <c r="G37" s="176"/>
      <c r="H37" s="176"/>
      <c r="I37" s="176"/>
      <c r="J37" s="176"/>
      <c r="K37" s="176"/>
      <c r="L37" s="77"/>
      <c r="M37" s="54"/>
      <c r="O37" s="31"/>
      <c r="P37" s="31"/>
    </row>
    <row r="38" spans="1:22" x14ac:dyDescent="0.25">
      <c r="B38" s="486"/>
      <c r="C38" s="435"/>
      <c r="D38" s="526" t="str">
        <f>DZA!D38</f>
        <v>net delivered selling value (CAD)</v>
      </c>
      <c r="E38" s="526"/>
      <c r="F38" s="526"/>
      <c r="G38" s="173"/>
      <c r="H38" s="173"/>
      <c r="I38" s="173"/>
      <c r="J38" s="173"/>
      <c r="K38" s="173"/>
      <c r="L38" s="77"/>
      <c r="M38" s="54"/>
      <c r="O38" s="31"/>
      <c r="P38" s="31"/>
    </row>
    <row r="39" spans="1:22" ht="15" thickBot="1" x14ac:dyDescent="0.3">
      <c r="B39" s="536"/>
      <c r="C39" s="537"/>
      <c r="D39" s="549" t="str">
        <f>DZA!D39</f>
        <v>$ / Tonne</v>
      </c>
      <c r="E39" s="549"/>
      <c r="F39" s="549"/>
      <c r="G39" s="175" t="str">
        <f>IF(G37=0,"-",G38/G37)</f>
        <v>-</v>
      </c>
      <c r="H39" s="175" t="str">
        <f>IF(H37=0,"-",H38/H37)</f>
        <v>-</v>
      </c>
      <c r="I39" s="175" t="str">
        <f>IF(I37=0,"-",I38/I37)</f>
        <v>-</v>
      </c>
      <c r="J39" s="175" t="str">
        <f>IF(J37=0,"-",J38/J37)</f>
        <v>-</v>
      </c>
      <c r="K39" s="175" t="str">
        <f>IF(K37=0,"-",K38/K37)</f>
        <v>-</v>
      </c>
      <c r="L39" s="77"/>
      <c r="M39" s="54"/>
      <c r="O39" s="41"/>
      <c r="P39" s="31"/>
    </row>
    <row r="40" spans="1:22" x14ac:dyDescent="0.25">
      <c r="B40" s="431" t="str">
        <f>DZA!B40</f>
        <v>Total sales of imports in Canada</v>
      </c>
      <c r="C40" s="432"/>
      <c r="D40" s="533" t="str">
        <f>DZA!D40</f>
        <v>Tonnes</v>
      </c>
      <c r="E40" s="533"/>
      <c r="F40" s="533"/>
      <c r="G40" s="177">
        <f>G34+G37</f>
        <v>0</v>
      </c>
      <c r="H40" s="177">
        <f t="shared" ref="H40:K41" si="0">H34+H37</f>
        <v>0</v>
      </c>
      <c r="I40" s="177">
        <f t="shared" si="0"/>
        <v>0</v>
      </c>
      <c r="J40" s="177">
        <f t="shared" si="0"/>
        <v>0</v>
      </c>
      <c r="K40" s="177">
        <f t="shared" si="0"/>
        <v>0</v>
      </c>
      <c r="L40" s="102"/>
      <c r="M40" s="54"/>
    </row>
    <row r="41" spans="1:22" x14ac:dyDescent="0.25">
      <c r="B41" s="417"/>
      <c r="C41" s="418"/>
      <c r="D41" s="534" t="str">
        <f>DZA!D41</f>
        <v>net delivered selling value (CAD)</v>
      </c>
      <c r="E41" s="534"/>
      <c r="F41" s="534"/>
      <c r="G41" s="178">
        <f>G35+G38</f>
        <v>0</v>
      </c>
      <c r="H41" s="178">
        <f t="shared" si="0"/>
        <v>0</v>
      </c>
      <c r="I41" s="178">
        <f t="shared" si="0"/>
        <v>0</v>
      </c>
      <c r="J41" s="178">
        <f t="shared" si="0"/>
        <v>0</v>
      </c>
      <c r="K41" s="178">
        <f t="shared" si="0"/>
        <v>0</v>
      </c>
      <c r="L41" s="102"/>
      <c r="M41" s="54"/>
    </row>
    <row r="42" spans="1:22" x14ac:dyDescent="0.25">
      <c r="B42" s="417"/>
      <c r="C42" s="418"/>
      <c r="D42" s="534" t="str">
        <f>DZA!D42</f>
        <v>$ / Tonne</v>
      </c>
      <c r="E42" s="534"/>
      <c r="F42" s="534"/>
      <c r="G42" s="174" t="str">
        <f>IF(G40=0,"-",G41/G40)</f>
        <v>-</v>
      </c>
      <c r="H42" s="174" t="str">
        <f t="shared" ref="H42:K42" si="1">IF(H40=0,"-",H41/H40)</f>
        <v>-</v>
      </c>
      <c r="I42" s="174" t="str">
        <f t="shared" si="1"/>
        <v>-</v>
      </c>
      <c r="J42" s="174" t="str">
        <f t="shared" si="1"/>
        <v>-</v>
      </c>
      <c r="K42" s="174"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DZA!B46</f>
        <v>Provide the average percentage of net delivered selling values that is represented by delivery costs.</v>
      </c>
      <c r="C46" s="553"/>
      <c r="D46" s="553"/>
      <c r="E46" s="553"/>
      <c r="F46" s="553"/>
      <c r="G46" s="553"/>
      <c r="H46" s="553"/>
      <c r="I46" s="553"/>
      <c r="J46" s="553"/>
      <c r="K46" s="553"/>
      <c r="L46" s="554"/>
      <c r="M46" s="43"/>
      <c r="N46" s="43"/>
      <c r="O46" s="54"/>
      <c r="P46" s="54"/>
      <c r="Q46" s="31"/>
      <c r="R46" s="43"/>
      <c r="S46" s="43"/>
      <c r="T46" s="43"/>
      <c r="U46" s="43"/>
      <c r="V46" s="43"/>
    </row>
    <row r="47" spans="1:22" s="9" customFormat="1" x14ac:dyDescent="0.25">
      <c r="A47" s="7"/>
      <c r="B47" s="530" t="str">
        <f>DZA!B47</f>
        <v>Note - Only complete this question if your firm sold the goods between January 1, 2023, and June 30, 2026.</v>
      </c>
      <c r="C47" s="553"/>
      <c r="D47" s="553"/>
      <c r="E47" s="553"/>
      <c r="F47" s="553"/>
      <c r="G47" s="553"/>
      <c r="H47" s="553"/>
      <c r="I47" s="553"/>
      <c r="J47" s="553"/>
      <c r="K47" s="553"/>
      <c r="L47" s="554"/>
      <c r="M47" s="43"/>
      <c r="N47" s="43"/>
      <c r="O47" s="18"/>
      <c r="P47" s="54"/>
      <c r="Q47" s="31"/>
      <c r="R47" s="43"/>
      <c r="S47" s="43"/>
      <c r="T47" s="43"/>
      <c r="U47" s="43"/>
      <c r="V47" s="43"/>
    </row>
    <row r="48" spans="1:22" x14ac:dyDescent="0.25">
      <c r="B48" s="540"/>
      <c r="C48" s="541"/>
      <c r="D48" s="541"/>
      <c r="E48" s="541"/>
      <c r="F48" s="541"/>
      <c r="G48" s="403"/>
      <c r="H48" s="403"/>
      <c r="I48" s="403"/>
      <c r="J48" s="403"/>
      <c r="K48" s="403"/>
      <c r="L48" s="404"/>
      <c r="M48" s="43"/>
      <c r="N48" s="43"/>
      <c r="Q48" s="41"/>
      <c r="R48" s="43"/>
      <c r="S48" s="43"/>
      <c r="T48" s="43"/>
      <c r="U48" s="43"/>
      <c r="V48" s="43"/>
    </row>
    <row r="49" spans="1:22" x14ac:dyDescent="0.25">
      <c r="B49" s="69"/>
      <c r="C49" s="90"/>
      <c r="D49" s="523">
        <f>Variables!$B$6</f>
        <v>2023</v>
      </c>
      <c r="E49" s="523">
        <f>D49+1</f>
        <v>2024</v>
      </c>
      <c r="F49" s="523">
        <f>E49+1</f>
        <v>2025</v>
      </c>
      <c r="G49" s="523" t="str">
        <f>IF(Intro!$G$24="English",Variables!B9,Variables!C9)</f>
        <v>Jan-Jun 2025</v>
      </c>
      <c r="H49" s="523" t="str">
        <f>IF(Intro!$G$24="English",Variables!B10,Variables!C10)</f>
        <v>Jan-Jun 2026</v>
      </c>
      <c r="I49" s="54"/>
      <c r="J49" s="43"/>
      <c r="K49" s="43"/>
      <c r="L49" s="42"/>
      <c r="M49" s="43"/>
      <c r="N49" s="43"/>
      <c r="Q49" s="41"/>
      <c r="R49" s="43"/>
      <c r="S49" s="43"/>
      <c r="T49" s="43"/>
      <c r="U49" s="43"/>
      <c r="V49" s="43"/>
    </row>
    <row r="50" spans="1:22" x14ac:dyDescent="0.25">
      <c r="B50" s="69"/>
      <c r="C50" s="91"/>
      <c r="D50" s="525"/>
      <c r="E50" s="525"/>
      <c r="F50" s="525"/>
      <c r="G50" s="525"/>
      <c r="H50" s="524"/>
      <c r="I50" s="54"/>
      <c r="J50" s="43"/>
      <c r="K50" s="43"/>
      <c r="L50" s="42"/>
      <c r="M50" s="43"/>
      <c r="N50" s="43"/>
      <c r="Q50" s="41"/>
      <c r="R50" s="43"/>
      <c r="S50" s="43"/>
      <c r="T50" s="43"/>
      <c r="U50" s="43"/>
      <c r="V50" s="43"/>
    </row>
    <row r="51" spans="1:22" x14ac:dyDescent="0.25">
      <c r="B51" s="92"/>
      <c r="C51" s="179" t="str">
        <f>DZA!C51</f>
        <v>Delivery Cost (%)</v>
      </c>
      <c r="D51" s="173"/>
      <c r="E51" s="173"/>
      <c r="F51" s="173"/>
      <c r="G51" s="173"/>
      <c r="H51" s="173"/>
      <c r="I51" s="54"/>
      <c r="J51" s="43"/>
      <c r="K51" s="43"/>
      <c r="L51" s="42"/>
      <c r="M51" s="43"/>
      <c r="N51" s="43"/>
      <c r="Q51" s="4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ht="14.25" customHeight="1" x14ac:dyDescent="0.25">
      <c r="B53" s="530" t="str">
        <f>DZA!B53</f>
        <v>If the percentages changed between periods, please provide the reason.</v>
      </c>
      <c r="C53" s="531"/>
      <c r="D53" s="531"/>
      <c r="E53" s="531"/>
      <c r="F53" s="531"/>
      <c r="G53" s="531"/>
      <c r="H53" s="531"/>
      <c r="I53" s="531"/>
      <c r="J53" s="531"/>
      <c r="K53" s="531"/>
      <c r="L53" s="532"/>
      <c r="M53" s="43"/>
      <c r="N53" s="43"/>
      <c r="Q53" s="31"/>
      <c r="R53" s="43"/>
      <c r="S53" s="43"/>
      <c r="T53" s="43"/>
      <c r="U53" s="43"/>
      <c r="V53" s="43"/>
    </row>
    <row r="54" spans="1:22" x14ac:dyDescent="0.25">
      <c r="B54" s="128"/>
      <c r="C54" s="79"/>
      <c r="D54" s="79"/>
      <c r="E54" s="79"/>
      <c r="F54" s="79"/>
      <c r="G54" s="79"/>
      <c r="H54" s="79"/>
      <c r="I54" s="79"/>
      <c r="J54" s="79"/>
      <c r="K54" s="79"/>
      <c r="L54" s="80"/>
      <c r="M54" s="43"/>
      <c r="N54" s="43"/>
      <c r="Q54" s="31"/>
      <c r="R54" s="43"/>
      <c r="S54" s="43"/>
      <c r="T54" s="43"/>
      <c r="U54" s="43"/>
      <c r="V54" s="43"/>
    </row>
    <row r="55" spans="1:22" x14ac:dyDescent="0.25">
      <c r="B55" s="550"/>
      <c r="C55" s="551"/>
      <c r="D55" s="551"/>
      <c r="E55" s="551"/>
      <c r="F55" s="551"/>
      <c r="G55" s="551"/>
      <c r="H55" s="551"/>
      <c r="I55" s="551"/>
      <c r="J55" s="551"/>
      <c r="K55" s="551"/>
      <c r="L55" s="552"/>
      <c r="M55" s="43"/>
      <c r="N55" s="43"/>
      <c r="Q55" s="31"/>
      <c r="R55" s="43"/>
      <c r="S55" s="43"/>
      <c r="T55" s="43"/>
      <c r="U55" s="43"/>
      <c r="V55" s="43"/>
    </row>
    <row r="56" spans="1:22" x14ac:dyDescent="0.25">
      <c r="B56" s="550"/>
      <c r="C56" s="551"/>
      <c r="D56" s="551"/>
      <c r="E56" s="551"/>
      <c r="F56" s="551"/>
      <c r="G56" s="551"/>
      <c r="H56" s="551"/>
      <c r="I56" s="551"/>
      <c r="J56" s="551"/>
      <c r="K56" s="551"/>
      <c r="L56" s="552"/>
      <c r="M56" s="43"/>
      <c r="N56" s="43"/>
      <c r="Q56" s="31"/>
      <c r="R56" s="43"/>
      <c r="S56" s="43"/>
      <c r="T56" s="43"/>
      <c r="U56" s="43"/>
      <c r="V56" s="43"/>
    </row>
    <row r="57" spans="1:22" x14ac:dyDescent="0.25">
      <c r="B57" s="550"/>
      <c r="C57" s="551"/>
      <c r="D57" s="551"/>
      <c r="E57" s="551"/>
      <c r="F57" s="551"/>
      <c r="G57" s="551"/>
      <c r="H57" s="551"/>
      <c r="I57" s="551"/>
      <c r="J57" s="551"/>
      <c r="K57" s="551"/>
      <c r="L57" s="552"/>
      <c r="M57" s="43"/>
      <c r="N57" s="43"/>
      <c r="Q57" s="31"/>
      <c r="R57" s="43"/>
      <c r="S57" s="43"/>
      <c r="T57" s="43"/>
      <c r="U57" s="43"/>
      <c r="V57" s="43"/>
    </row>
    <row r="58" spans="1:22" x14ac:dyDescent="0.25">
      <c r="B58" s="550"/>
      <c r="C58" s="551"/>
      <c r="D58" s="551"/>
      <c r="E58" s="551"/>
      <c r="F58" s="551"/>
      <c r="G58" s="551"/>
      <c r="H58" s="551"/>
      <c r="I58" s="551"/>
      <c r="J58" s="551"/>
      <c r="K58" s="551"/>
      <c r="L58" s="552"/>
      <c r="M58" s="43"/>
      <c r="N58" s="43"/>
      <c r="Q58" s="31"/>
      <c r="R58" s="43"/>
      <c r="S58" s="43"/>
      <c r="T58" s="43"/>
      <c r="U58" s="43"/>
      <c r="V58" s="43"/>
    </row>
    <row r="59" spans="1:22" x14ac:dyDescent="0.25">
      <c r="B59" s="550"/>
      <c r="C59" s="551"/>
      <c r="D59" s="551"/>
      <c r="E59" s="551"/>
      <c r="F59" s="551"/>
      <c r="G59" s="551"/>
      <c r="H59" s="551"/>
      <c r="I59" s="551"/>
      <c r="J59" s="551"/>
      <c r="K59" s="551"/>
      <c r="L59" s="552"/>
      <c r="M59" s="43"/>
      <c r="N59" s="43"/>
      <c r="Q59" s="31"/>
      <c r="R59" s="43"/>
      <c r="S59" s="43"/>
      <c r="T59" s="43"/>
      <c r="U59" s="43"/>
      <c r="V59" s="43"/>
    </row>
    <row r="60" spans="1:22" x14ac:dyDescent="0.25">
      <c r="B60" s="550"/>
      <c r="C60" s="551"/>
      <c r="D60" s="551"/>
      <c r="E60" s="551"/>
      <c r="F60" s="551"/>
      <c r="G60" s="551"/>
      <c r="H60" s="551"/>
      <c r="I60" s="551"/>
      <c r="J60" s="551"/>
      <c r="K60" s="551"/>
      <c r="L60" s="552"/>
      <c r="M60" s="43"/>
      <c r="N60" s="43"/>
      <c r="Q60" s="43"/>
      <c r="R60" s="43"/>
      <c r="S60" s="43"/>
      <c r="T60" s="43"/>
      <c r="U60" s="43"/>
      <c r="V60" s="43"/>
    </row>
    <row r="61" spans="1:22" s="48" customFormat="1" x14ac:dyDescent="0.25">
      <c r="A61" s="82"/>
      <c r="B61" s="550"/>
      <c r="C61" s="551"/>
      <c r="D61" s="551"/>
      <c r="E61" s="551"/>
      <c r="F61" s="551"/>
      <c r="G61" s="551"/>
      <c r="H61" s="551"/>
      <c r="I61" s="551"/>
      <c r="J61" s="551"/>
      <c r="K61" s="551"/>
      <c r="L61" s="552"/>
      <c r="N61" s="83"/>
      <c r="O61" s="54"/>
      <c r="P61" s="54"/>
    </row>
    <row r="62" spans="1:22" s="48" customFormat="1" x14ac:dyDescent="0.25">
      <c r="A62" s="82"/>
      <c r="B62" s="550"/>
      <c r="C62" s="551"/>
      <c r="D62" s="551"/>
      <c r="E62" s="551"/>
      <c r="F62" s="551"/>
      <c r="G62" s="551"/>
      <c r="H62" s="551"/>
      <c r="I62" s="551"/>
      <c r="J62" s="551"/>
      <c r="K62" s="551"/>
      <c r="L62" s="552"/>
      <c r="N62" s="83"/>
    </row>
    <row r="63" spans="1:22" s="48" customFormat="1" x14ac:dyDescent="0.25">
      <c r="A63" s="82"/>
      <c r="B63" s="139"/>
      <c r="C63" s="140"/>
      <c r="D63" s="140"/>
      <c r="E63" s="140"/>
      <c r="F63" s="140"/>
      <c r="G63" s="140"/>
      <c r="H63" s="140"/>
      <c r="I63" s="140"/>
      <c r="J63" s="140"/>
      <c r="K63" s="140"/>
      <c r="L63" s="141"/>
      <c r="N63" s="83"/>
    </row>
    <row r="64" spans="1:22" s="48" customFormat="1" x14ac:dyDescent="0.25">
      <c r="A64" s="82"/>
      <c r="B64" s="4"/>
      <c r="C64" s="43"/>
      <c r="D64" s="43"/>
      <c r="E64" s="43"/>
      <c r="F64" s="43"/>
      <c r="G64" s="43"/>
      <c r="H64" s="43"/>
      <c r="I64" s="43"/>
      <c r="J64" s="43"/>
      <c r="K64" s="43"/>
      <c r="L64" s="43"/>
      <c r="N64" s="83"/>
      <c r="O64" s="54"/>
      <c r="P64" s="54"/>
    </row>
    <row r="65" spans="1:16" s="48" customFormat="1" x14ac:dyDescent="0.25">
      <c r="A65" s="82"/>
      <c r="B65" s="4"/>
      <c r="C65" s="43"/>
      <c r="D65" s="43"/>
      <c r="E65" s="43"/>
      <c r="F65" s="43"/>
      <c r="G65" s="43"/>
      <c r="H65" s="43"/>
      <c r="I65" s="43"/>
      <c r="J65" s="43"/>
      <c r="K65" s="43"/>
      <c r="L65" s="43"/>
      <c r="N65" s="83"/>
      <c r="O65" s="9"/>
      <c r="P65" s="9"/>
    </row>
    <row r="67" spans="1:16" x14ac:dyDescent="0.25">
      <c r="O67" s="9"/>
      <c r="P67" s="9"/>
    </row>
  </sheetData>
  <sheetProtection algorithmName="SHA-512" hashValue="02BQDUfSSkae0kyeq4+beywPCoZbB7j5tLTzuUjTKHekVaUnkYv4U/FFyxaBLbdE5OJl+SzgR8U4nzo2SOFKcQ==" saltValue="2viybIqfjNdE8roL+zWAfg=="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A1 G37:K38 G30:K31 G34:K35 D51:H51" xr:uid="{2B7FE5DB-EEE0-4D03-9AC1-D88F9D9158FC}">
      <formula1>-1000000000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xr:uid="{7273B168-5562-4E8E-8DBE-35D716407B83}">
      <formula1>1001</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6:K36 F43:J43 G39:K42 G32:K32" xr:uid="{3EAD9BDE-2630-407F-AD29-5BA800EB8B2B}">
      <formula1>1000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CACDD-ACB2-4AEB-AF0E-BEAE77A72933}">
  <sheetPr codeName="Sheet11">
    <tabColor rgb="FF92D050"/>
    <pageSetUpPr fitToPage="1"/>
  </sheetPr>
  <dimension ref="A2:W67"/>
  <sheetViews>
    <sheetView showGridLines="0" zoomScaleNormal="100" zoomScaleSheetLayoutView="98"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7" width="9.42578125" style="54" customWidth="1"/>
    <col min="18" max="16384" width="9.42578125" style="54"/>
  </cols>
  <sheetData>
    <row r="2" spans="1:16" x14ac:dyDescent="0.25">
      <c r="B2" s="10" t="str">
        <f>Pro!B2</f>
        <v>PROTECTED</v>
      </c>
      <c r="C2" s="10"/>
      <c r="O2" s="9"/>
      <c r="P2" s="9"/>
    </row>
    <row r="3" spans="1:16" x14ac:dyDescent="0.25">
      <c r="B3" s="12"/>
      <c r="C3" s="12"/>
      <c r="O3" s="2"/>
      <c r="P3" s="2"/>
    </row>
    <row r="4" spans="1:16" s="2" customFormat="1" x14ac:dyDescent="0.25">
      <c r="A4" s="4"/>
      <c r="B4" s="484" t="str">
        <f>Info!B4</f>
        <v>IMPORTER QUESTIONNAIRE</v>
      </c>
      <c r="C4" s="484"/>
      <c r="D4" s="484"/>
      <c r="E4" s="484"/>
      <c r="F4" s="484"/>
      <c r="G4" s="484"/>
      <c r="H4" s="484"/>
      <c r="I4" s="484"/>
      <c r="J4" s="484"/>
      <c r="K4" s="484"/>
      <c r="L4" s="484"/>
      <c r="M4" s="22"/>
      <c r="N4" s="22"/>
      <c r="O4" s="20"/>
      <c r="P4" s="20"/>
    </row>
    <row r="5" spans="1:16" s="2" customFormat="1" x14ac:dyDescent="0.25">
      <c r="A5" s="4"/>
      <c r="B5" s="484" t="str">
        <f>Info!B5</f>
        <v>RR-2026-002 &amp; RR-2026-003</v>
      </c>
      <c r="C5" s="484"/>
      <c r="D5" s="484"/>
      <c r="E5" s="484"/>
      <c r="F5" s="484"/>
      <c r="G5" s="484"/>
      <c r="H5" s="484"/>
      <c r="I5" s="484"/>
      <c r="J5" s="484"/>
      <c r="K5" s="484"/>
      <c r="L5" s="484"/>
      <c r="M5" s="22"/>
      <c r="N5" s="22"/>
      <c r="O5" s="20"/>
      <c r="P5" s="20"/>
    </row>
    <row r="6" spans="1:16" s="6" customFormat="1" x14ac:dyDescent="0.25">
      <c r="A6" s="4"/>
      <c r="B6" s="484" t="str">
        <f>Info!B6</f>
        <v>CONCRETE REINFORCING BAR</v>
      </c>
      <c r="C6" s="484"/>
      <c r="D6" s="484"/>
      <c r="E6" s="484"/>
      <c r="F6" s="484"/>
      <c r="G6" s="484"/>
      <c r="H6" s="484"/>
      <c r="I6" s="484"/>
      <c r="J6" s="484"/>
      <c r="K6" s="484"/>
      <c r="L6" s="484"/>
      <c r="M6" s="20"/>
      <c r="N6" s="20"/>
      <c r="O6" s="15"/>
      <c r="P6" s="15"/>
    </row>
    <row r="7" spans="1:16" s="6" customFormat="1" x14ac:dyDescent="0.25">
      <c r="A7" s="4"/>
      <c r="B7" s="19"/>
      <c r="C7" s="19"/>
      <c r="D7" s="19"/>
      <c r="E7" s="19"/>
      <c r="F7" s="19"/>
      <c r="G7" s="19"/>
      <c r="H7" s="19"/>
      <c r="I7" s="19"/>
      <c r="J7" s="19"/>
      <c r="K7" s="19"/>
      <c r="L7" s="19"/>
      <c r="M7" s="20"/>
      <c r="N7" s="20"/>
      <c r="O7" s="21"/>
    </row>
    <row r="8" spans="1:16" s="6" customFormat="1" x14ac:dyDescent="0.25">
      <c r="A8" s="4"/>
      <c r="B8" s="485" t="str">
        <f>Pro!B8</f>
        <v>The following questions refer to the goods as defined in the product description on the Intro tab.</v>
      </c>
      <c r="C8" s="485"/>
      <c r="D8" s="485"/>
      <c r="E8" s="485"/>
      <c r="F8" s="485"/>
      <c r="G8" s="485"/>
      <c r="H8" s="485"/>
      <c r="I8" s="485"/>
      <c r="J8" s="485"/>
      <c r="K8" s="485"/>
      <c r="L8" s="485"/>
      <c r="M8" s="20"/>
      <c r="N8" s="20"/>
      <c r="O8" s="21"/>
    </row>
    <row r="9" spans="1:16" s="6" customFormat="1" x14ac:dyDescent="0.25">
      <c r="A9" s="4"/>
      <c r="B9" s="485" t="str">
        <f>Pro!B9</f>
        <v xml:space="preserve">Product information and a glossary of terms can be found in the Info tab.
</v>
      </c>
      <c r="C9" s="485"/>
      <c r="D9" s="485"/>
      <c r="E9" s="485"/>
      <c r="F9" s="485"/>
      <c r="G9" s="485"/>
      <c r="H9" s="485"/>
      <c r="I9" s="485"/>
      <c r="J9" s="485"/>
      <c r="K9" s="485"/>
      <c r="L9" s="485"/>
      <c r="M9" s="20"/>
      <c r="N9" s="20"/>
      <c r="O9" s="15"/>
    </row>
    <row r="10" spans="1:16" s="6" customFormat="1" x14ac:dyDescent="0.25">
      <c r="A10" s="4"/>
      <c r="B10" s="485" t="str">
        <f>Pro!B10</f>
        <v xml:space="preserve">Use the AddPro tab if more space is needed.
</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For the questions in this tab, note the following:</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Report only sales from your firm’s imports. Sales of purchased goods from Canadian producers must be excluded.</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Report all sales to Canadian and foreign associated firms.</v>
      </c>
      <c r="C15" s="485"/>
      <c r="D15" s="485"/>
      <c r="E15" s="485"/>
      <c r="F15" s="485"/>
      <c r="G15" s="485"/>
      <c r="H15" s="485"/>
      <c r="I15" s="485"/>
      <c r="J15" s="485"/>
      <c r="K15" s="485"/>
      <c r="L15" s="485"/>
      <c r="M15" s="20"/>
      <c r="N15" s="20"/>
      <c r="O15" s="15"/>
      <c r="P15" s="15"/>
    </row>
    <row r="16" spans="1:16" s="6" customFormat="1" x14ac:dyDescent="0.25">
      <c r="A16" s="4"/>
      <c r="B16" s="485" t="str">
        <f>Pro!B16</f>
        <v>• Report all sales as of the date of shipment to the customer or the customer’s warehouse.</v>
      </c>
      <c r="C16" s="485"/>
      <c r="D16" s="485"/>
      <c r="E16" s="485"/>
      <c r="F16" s="485"/>
      <c r="G16" s="485"/>
      <c r="H16" s="485"/>
      <c r="I16" s="485"/>
      <c r="J16" s="485"/>
      <c r="K16" s="485"/>
      <c r="L16" s="485"/>
      <c r="M16" s="20"/>
      <c r="N16" s="20"/>
      <c r="O16" s="15"/>
      <c r="P16" s="15"/>
    </row>
    <row r="17" spans="1:23" s="6" customFormat="1" x14ac:dyDescent="0.25">
      <c r="A17" s="4"/>
      <c r="B17" s="485" t="str">
        <f>Pro!B17</f>
        <v>• Report all values in Canadian dollars.</v>
      </c>
      <c r="C17" s="485"/>
      <c r="D17" s="485"/>
      <c r="E17" s="485"/>
      <c r="F17" s="485"/>
      <c r="G17" s="485"/>
      <c r="H17" s="485"/>
      <c r="I17" s="485"/>
      <c r="J17" s="485"/>
      <c r="K17" s="485"/>
      <c r="L17" s="485"/>
      <c r="M17" s="20"/>
      <c r="N17" s="20"/>
      <c r="O17" s="15"/>
      <c r="P17" s="15"/>
    </row>
    <row r="18" spans="1:23" s="6" customFormat="1" x14ac:dyDescent="0.25">
      <c r="A18" s="4"/>
      <c r="B18" s="485" t="str">
        <f>DZA!B18</f>
        <v>• If your firm is an end user or a fabricator, your firm does not need to report sales of imports or inventories of imports.</v>
      </c>
      <c r="C18" s="485"/>
      <c r="D18" s="485"/>
      <c r="E18" s="485"/>
      <c r="F18" s="485"/>
      <c r="G18" s="485"/>
      <c r="H18" s="485"/>
      <c r="I18" s="485"/>
      <c r="J18" s="485"/>
      <c r="K18" s="485"/>
      <c r="L18" s="485"/>
      <c r="M18" s="20"/>
      <c r="N18" s="20"/>
      <c r="O18" s="15"/>
      <c r="P18" s="15"/>
    </row>
    <row r="19" spans="1:23" s="6" customFormat="1" x14ac:dyDescent="0.25">
      <c r="A19" s="4"/>
      <c r="B19" s="14"/>
      <c r="C19" s="14"/>
      <c r="D19" s="3"/>
      <c r="E19" s="3"/>
      <c r="F19" s="3"/>
      <c r="G19" s="3"/>
      <c r="H19" s="3"/>
      <c r="I19" s="3"/>
      <c r="J19" s="3"/>
      <c r="K19" s="3"/>
      <c r="L19" s="3"/>
      <c r="O19" s="15"/>
      <c r="P19" s="15"/>
    </row>
    <row r="20" spans="1:23" x14ac:dyDescent="0.25">
      <c r="B20" s="335" t="str">
        <f>DZA!B20</f>
        <v>IMPORTS AND SALES</v>
      </c>
      <c r="C20" s="336"/>
      <c r="D20" s="336"/>
      <c r="E20" s="336"/>
      <c r="F20" s="336"/>
      <c r="G20" s="336"/>
      <c r="H20" s="336"/>
      <c r="I20" s="336"/>
      <c r="J20" s="336"/>
      <c r="K20" s="336"/>
      <c r="L20" s="337"/>
      <c r="M20" s="54"/>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Q22" s="8"/>
      <c r="R22" s="8"/>
      <c r="S22" s="8"/>
      <c r="T22" s="8"/>
      <c r="U22" s="8"/>
      <c r="V22" s="8"/>
      <c r="W22" s="8"/>
    </row>
    <row r="23" spans="1:23" ht="15.75" customHeight="1" x14ac:dyDescent="0.25">
      <c r="B23" s="341" t="str">
        <f>DZA!B23</f>
        <v xml:space="preserve">Provide your firm's imports and sales of imports of the goods originating in: </v>
      </c>
      <c r="C23" s="342"/>
      <c r="D23" s="342"/>
      <c r="E23" s="342"/>
      <c r="F23" s="342"/>
      <c r="G23" s="367" t="str">
        <f>IF(Intro!$G$24="English",Variables!B31,Variables!C31)</f>
        <v>United States of America</v>
      </c>
      <c r="H23" s="368"/>
      <c r="I23" s="368"/>
      <c r="J23" s="368"/>
      <c r="K23" s="369"/>
      <c r="L23" s="17"/>
      <c r="M23" s="54"/>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Jan-Jun 2025</v>
      </c>
      <c r="K27" s="523" t="str">
        <f>IF(Intro!$G$24="English",Variables!B10,Variables!C10)</f>
        <v>Jan-Jun 2026</v>
      </c>
      <c r="L27" s="77"/>
      <c r="M27" s="54"/>
      <c r="O27" s="18"/>
      <c r="Q27" s="8"/>
      <c r="R27" s="8"/>
      <c r="S27" s="8"/>
      <c r="T27" s="8"/>
      <c r="U27" s="8"/>
      <c r="V27" s="8"/>
      <c r="W27" s="8"/>
    </row>
    <row r="28" spans="1:23" x14ac:dyDescent="0.25">
      <c r="B28" s="69"/>
      <c r="E28" s="26"/>
      <c r="F28" s="54"/>
      <c r="G28" s="524"/>
      <c r="H28" s="525"/>
      <c r="I28" s="525"/>
      <c r="J28" s="525"/>
      <c r="K28" s="525"/>
      <c r="L28" s="77"/>
      <c r="M28" s="54"/>
      <c r="O28" s="18"/>
      <c r="Q28" s="8"/>
      <c r="R28" s="8"/>
      <c r="S28" s="8"/>
      <c r="T28" s="8"/>
      <c r="U28" s="8"/>
      <c r="V28" s="8"/>
      <c r="W28" s="8"/>
    </row>
    <row r="29" spans="1:23" x14ac:dyDescent="0.25">
      <c r="B29" s="538" t="str">
        <f>DZA!B29</f>
        <v xml:space="preserve">Imports </v>
      </c>
      <c r="C29" s="539"/>
      <c r="D29" s="539"/>
      <c r="E29" s="539"/>
      <c r="F29" s="539"/>
      <c r="G29" s="539"/>
      <c r="H29" s="539"/>
      <c r="I29" s="539"/>
      <c r="J29" s="539"/>
      <c r="K29" s="539"/>
      <c r="L29" s="77"/>
      <c r="M29" s="54"/>
      <c r="O29" s="24"/>
      <c r="P29" s="9"/>
      <c r="Q29" s="8"/>
      <c r="R29" s="8"/>
      <c r="S29" s="8"/>
      <c r="T29" s="8"/>
      <c r="U29" s="8"/>
      <c r="V29" s="8"/>
      <c r="W29" s="8"/>
    </row>
    <row r="30" spans="1:23" x14ac:dyDescent="0.25">
      <c r="B30" s="529" t="str">
        <f>DZA!B30</f>
        <v xml:space="preserve">Imports </v>
      </c>
      <c r="C30" s="419"/>
      <c r="D30" s="526" t="str">
        <f>DZA!D30</f>
        <v>Tonnes</v>
      </c>
      <c r="E30" s="526"/>
      <c r="F30" s="526"/>
      <c r="G30" s="173"/>
      <c r="H30" s="173"/>
      <c r="I30" s="173"/>
      <c r="J30" s="173"/>
      <c r="K30" s="173"/>
      <c r="L30" s="77"/>
      <c r="M30" s="54"/>
      <c r="Q30" s="8"/>
      <c r="R30" s="8"/>
      <c r="S30" s="8"/>
      <c r="T30" s="8"/>
      <c r="U30" s="8"/>
      <c r="V30" s="8"/>
      <c r="W30" s="8"/>
    </row>
    <row r="31" spans="1:23" x14ac:dyDescent="0.25">
      <c r="B31" s="529"/>
      <c r="C31" s="419"/>
      <c r="D31" s="526" t="str">
        <f>DZA!D31</f>
        <v>net delivered purchase value (CAD)</v>
      </c>
      <c r="E31" s="526"/>
      <c r="F31" s="526"/>
      <c r="G31" s="173"/>
      <c r="H31" s="173"/>
      <c r="I31" s="173"/>
      <c r="J31" s="173"/>
      <c r="K31" s="173"/>
      <c r="L31" s="77"/>
      <c r="M31" s="54"/>
      <c r="Q31" s="8"/>
      <c r="R31" s="8"/>
      <c r="S31" s="8"/>
      <c r="T31" s="8"/>
      <c r="U31" s="8"/>
      <c r="V31" s="8"/>
      <c r="W31" s="8"/>
    </row>
    <row r="32" spans="1:23" x14ac:dyDescent="0.25">
      <c r="B32" s="529"/>
      <c r="C32" s="419"/>
      <c r="D32" s="526" t="str">
        <f>DZA!D32</f>
        <v>$ / Tonne</v>
      </c>
      <c r="E32" s="526"/>
      <c r="F32" s="526"/>
      <c r="G32" s="174" t="str">
        <f>IF(G30=0,"-",G31/G30)</f>
        <v>-</v>
      </c>
      <c r="H32" s="174" t="str">
        <f>IF(H30=0,"-",H31/H30)</f>
        <v>-</v>
      </c>
      <c r="I32" s="174" t="str">
        <f>IF(I30=0,"-",I31/I30)</f>
        <v>-</v>
      </c>
      <c r="J32" s="174" t="str">
        <f>IF(J30=0,"-",J31/J30)</f>
        <v>-</v>
      </c>
      <c r="K32" s="174" t="str">
        <f>IF(K30=0,"-",K31/K30)</f>
        <v>-</v>
      </c>
      <c r="L32" s="77"/>
      <c r="M32" s="54"/>
      <c r="O32" s="164" t="s">
        <v>370</v>
      </c>
      <c r="P32" s="164"/>
      <c r="Q32" s="8"/>
      <c r="R32" s="8"/>
      <c r="S32" s="8"/>
      <c r="T32" s="8"/>
      <c r="U32" s="8"/>
      <c r="V32" s="8"/>
      <c r="W32" s="8"/>
    </row>
    <row r="33" spans="1:22" x14ac:dyDescent="0.25">
      <c r="B33" s="538" t="str">
        <f>DZA!B33</f>
        <v>Sales of imports in Canada</v>
      </c>
      <c r="C33" s="539"/>
      <c r="D33" s="539"/>
      <c r="E33" s="539"/>
      <c r="F33" s="539"/>
      <c r="G33" s="539"/>
      <c r="H33" s="539"/>
      <c r="I33" s="539"/>
      <c r="J33" s="539"/>
      <c r="K33" s="539"/>
      <c r="L33" s="77"/>
      <c r="M33" s="54"/>
      <c r="O33" s="53"/>
    </row>
    <row r="34" spans="1:22" x14ac:dyDescent="0.25">
      <c r="B34" s="486" t="str">
        <f>DZA!B34</f>
        <v>Sales to distributors / service centres in Canada</v>
      </c>
      <c r="C34" s="435"/>
      <c r="D34" s="526" t="str">
        <f>DZA!D34</f>
        <v>Tonnes</v>
      </c>
      <c r="E34" s="526"/>
      <c r="F34" s="526"/>
      <c r="G34" s="173"/>
      <c r="H34" s="173"/>
      <c r="I34" s="173"/>
      <c r="J34" s="173"/>
      <c r="K34" s="173"/>
      <c r="L34" s="77"/>
      <c r="M34" s="54"/>
    </row>
    <row r="35" spans="1:22" x14ac:dyDescent="0.25">
      <c r="B35" s="486"/>
      <c r="C35" s="435"/>
      <c r="D35" s="526" t="str">
        <f>DZA!D35</f>
        <v>net delivered selling value (CAD)</v>
      </c>
      <c r="E35" s="526"/>
      <c r="F35" s="526"/>
      <c r="G35" s="173"/>
      <c r="H35" s="173"/>
      <c r="I35" s="173"/>
      <c r="J35" s="173"/>
      <c r="K35" s="173"/>
      <c r="L35" s="77"/>
      <c r="M35" s="54"/>
    </row>
    <row r="36" spans="1:22" ht="15" thickBot="1" x14ac:dyDescent="0.3">
      <c r="B36" s="536"/>
      <c r="C36" s="537"/>
      <c r="D36" s="549" t="str">
        <f>DZA!D36</f>
        <v>$ / Tonne</v>
      </c>
      <c r="E36" s="549"/>
      <c r="F36" s="549"/>
      <c r="G36" s="175" t="str">
        <f>IF(G34=0,"-",G35/G34)</f>
        <v>-</v>
      </c>
      <c r="H36" s="175" t="str">
        <f>IF(H34=0,"-",H35/H34)</f>
        <v>-</v>
      </c>
      <c r="I36" s="175" t="str">
        <f>IF(I34=0,"-",I35/I34)</f>
        <v>-</v>
      </c>
      <c r="J36" s="175" t="str">
        <f>IF(J34=0,"-",J35/J34)</f>
        <v>-</v>
      </c>
      <c r="K36" s="175" t="str">
        <f>IF(K34=0,"-",K35/K34)</f>
        <v>-</v>
      </c>
      <c r="L36" s="77"/>
      <c r="M36" s="54"/>
      <c r="O36" s="31"/>
      <c r="P36" s="31"/>
    </row>
    <row r="37" spans="1:22" x14ac:dyDescent="0.25">
      <c r="B37" s="544" t="str">
        <f>DZA!B37</f>
        <v>Sales to end users / fabricators in Canada</v>
      </c>
      <c r="C37" s="545"/>
      <c r="D37" s="528" t="str">
        <f>DZA!D37</f>
        <v>Tonnes</v>
      </c>
      <c r="E37" s="528"/>
      <c r="F37" s="528"/>
      <c r="G37" s="176"/>
      <c r="H37" s="176"/>
      <c r="I37" s="176"/>
      <c r="J37" s="176"/>
      <c r="K37" s="176"/>
      <c r="L37" s="77"/>
      <c r="M37" s="54"/>
      <c r="O37" s="31"/>
      <c r="P37" s="31"/>
    </row>
    <row r="38" spans="1:22" x14ac:dyDescent="0.25">
      <c r="B38" s="486"/>
      <c r="C38" s="435"/>
      <c r="D38" s="526" t="str">
        <f>DZA!D38</f>
        <v>net delivered selling value (CAD)</v>
      </c>
      <c r="E38" s="526"/>
      <c r="F38" s="526"/>
      <c r="G38" s="173"/>
      <c r="H38" s="173"/>
      <c r="I38" s="173"/>
      <c r="J38" s="173"/>
      <c r="K38" s="173"/>
      <c r="L38" s="77"/>
      <c r="M38" s="54"/>
      <c r="O38" s="31"/>
      <c r="P38" s="31"/>
    </row>
    <row r="39" spans="1:22" ht="15" thickBot="1" x14ac:dyDescent="0.3">
      <c r="B39" s="536"/>
      <c r="C39" s="537"/>
      <c r="D39" s="549" t="str">
        <f>DZA!D39</f>
        <v>$ / Tonne</v>
      </c>
      <c r="E39" s="549"/>
      <c r="F39" s="549"/>
      <c r="G39" s="175" t="str">
        <f>IF(G37=0,"-",G38/G37)</f>
        <v>-</v>
      </c>
      <c r="H39" s="175" t="str">
        <f>IF(H37=0,"-",H38/H37)</f>
        <v>-</v>
      </c>
      <c r="I39" s="175" t="str">
        <f>IF(I37=0,"-",I38/I37)</f>
        <v>-</v>
      </c>
      <c r="J39" s="175" t="str">
        <f>IF(J37=0,"-",J38/J37)</f>
        <v>-</v>
      </c>
      <c r="K39" s="175" t="str">
        <f>IF(K37=0,"-",K38/K37)</f>
        <v>-</v>
      </c>
      <c r="L39" s="77"/>
      <c r="M39" s="54"/>
      <c r="O39" s="41"/>
      <c r="P39" s="31"/>
    </row>
    <row r="40" spans="1:22" x14ac:dyDescent="0.25">
      <c r="B40" s="431" t="str">
        <f>DZA!B40</f>
        <v>Total sales of imports in Canada</v>
      </c>
      <c r="C40" s="432"/>
      <c r="D40" s="533" t="str">
        <f>DZA!D40</f>
        <v>Tonnes</v>
      </c>
      <c r="E40" s="533"/>
      <c r="F40" s="533"/>
      <c r="G40" s="177">
        <f>G34+G37</f>
        <v>0</v>
      </c>
      <c r="H40" s="177">
        <f t="shared" ref="H40:K41" si="0">H34+H37</f>
        <v>0</v>
      </c>
      <c r="I40" s="177">
        <f t="shared" si="0"/>
        <v>0</v>
      </c>
      <c r="J40" s="177">
        <f t="shared" si="0"/>
        <v>0</v>
      </c>
      <c r="K40" s="177">
        <f t="shared" si="0"/>
        <v>0</v>
      </c>
      <c r="L40" s="102"/>
      <c r="M40" s="54"/>
    </row>
    <row r="41" spans="1:22" x14ac:dyDescent="0.25">
      <c r="B41" s="417"/>
      <c r="C41" s="418"/>
      <c r="D41" s="534" t="str">
        <f>DZA!D41</f>
        <v>net delivered selling value (CAD)</v>
      </c>
      <c r="E41" s="534"/>
      <c r="F41" s="534"/>
      <c r="G41" s="178">
        <f>G35+G38</f>
        <v>0</v>
      </c>
      <c r="H41" s="178">
        <f t="shared" si="0"/>
        <v>0</v>
      </c>
      <c r="I41" s="178">
        <f t="shared" si="0"/>
        <v>0</v>
      </c>
      <c r="J41" s="178">
        <f t="shared" si="0"/>
        <v>0</v>
      </c>
      <c r="K41" s="178">
        <f t="shared" si="0"/>
        <v>0</v>
      </c>
      <c r="L41" s="102"/>
      <c r="M41" s="54"/>
    </row>
    <row r="42" spans="1:22" x14ac:dyDescent="0.25">
      <c r="B42" s="417"/>
      <c r="C42" s="418"/>
      <c r="D42" s="534" t="str">
        <f>DZA!D42</f>
        <v>$ / Tonne</v>
      </c>
      <c r="E42" s="534"/>
      <c r="F42" s="534"/>
      <c r="G42" s="174" t="str">
        <f>IF(G40=0,"-",G41/G40)</f>
        <v>-</v>
      </c>
      <c r="H42" s="174" t="str">
        <f t="shared" ref="H42:K42" si="1">IF(H40=0,"-",H41/H40)</f>
        <v>-</v>
      </c>
      <c r="I42" s="174" t="str">
        <f t="shared" si="1"/>
        <v>-</v>
      </c>
      <c r="J42" s="174" t="str">
        <f t="shared" si="1"/>
        <v>-</v>
      </c>
      <c r="K42" s="174"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DZA!B46</f>
        <v>Provide the average percentage of net delivered selling values that is represented by delivery costs.</v>
      </c>
      <c r="C46" s="553"/>
      <c r="D46" s="553"/>
      <c r="E46" s="553"/>
      <c r="F46" s="553"/>
      <c r="G46" s="553"/>
      <c r="H46" s="553"/>
      <c r="I46" s="553"/>
      <c r="J46" s="553"/>
      <c r="K46" s="553"/>
      <c r="L46" s="554"/>
      <c r="M46" s="43"/>
      <c r="N46" s="43"/>
      <c r="O46" s="54"/>
      <c r="P46" s="54"/>
      <c r="Q46" s="31"/>
      <c r="R46" s="43"/>
      <c r="S46" s="43"/>
      <c r="T46" s="43"/>
      <c r="U46" s="43"/>
      <c r="V46" s="43"/>
    </row>
    <row r="47" spans="1:22" s="9" customFormat="1" x14ac:dyDescent="0.25">
      <c r="A47" s="7"/>
      <c r="B47" s="530" t="str">
        <f>DZA!B47</f>
        <v>Note - Only complete this question if your firm sold the goods between January 1, 2023, and June 30, 2026.</v>
      </c>
      <c r="C47" s="553"/>
      <c r="D47" s="553"/>
      <c r="E47" s="553"/>
      <c r="F47" s="553"/>
      <c r="G47" s="553"/>
      <c r="H47" s="553"/>
      <c r="I47" s="553"/>
      <c r="J47" s="553"/>
      <c r="K47" s="553"/>
      <c r="L47" s="554"/>
      <c r="M47" s="43"/>
      <c r="N47" s="43"/>
      <c r="O47" s="18"/>
      <c r="P47" s="54"/>
      <c r="Q47" s="31"/>
      <c r="R47" s="43"/>
      <c r="S47" s="43"/>
      <c r="T47" s="43"/>
      <c r="U47" s="43"/>
      <c r="V47" s="43"/>
    </row>
    <row r="48" spans="1:22" x14ac:dyDescent="0.25">
      <c r="B48" s="540"/>
      <c r="C48" s="541"/>
      <c r="D48" s="541"/>
      <c r="E48" s="541"/>
      <c r="F48" s="541"/>
      <c r="G48" s="403"/>
      <c r="H48" s="403"/>
      <c r="I48" s="403"/>
      <c r="J48" s="403"/>
      <c r="K48" s="403"/>
      <c r="L48" s="404"/>
      <c r="M48" s="43"/>
      <c r="N48" s="43"/>
      <c r="Q48" s="41"/>
      <c r="R48" s="43"/>
      <c r="S48" s="43"/>
      <c r="T48" s="43"/>
      <c r="U48" s="43"/>
      <c r="V48" s="43"/>
    </row>
    <row r="49" spans="1:22" x14ac:dyDescent="0.25">
      <c r="B49" s="69"/>
      <c r="C49" s="90"/>
      <c r="D49" s="523">
        <f>Variables!$B$6</f>
        <v>2023</v>
      </c>
      <c r="E49" s="523">
        <f>D49+1</f>
        <v>2024</v>
      </c>
      <c r="F49" s="523">
        <f>E49+1</f>
        <v>2025</v>
      </c>
      <c r="G49" s="523" t="str">
        <f>IF(Intro!$G$24="English",Variables!B9,Variables!C9)</f>
        <v>Jan-Jun 2025</v>
      </c>
      <c r="H49" s="523" t="str">
        <f>IF(Intro!$G$24="English",Variables!B10,Variables!C10)</f>
        <v>Jan-Jun 2026</v>
      </c>
      <c r="I49" s="54"/>
      <c r="J49" s="43"/>
      <c r="K49" s="43"/>
      <c r="L49" s="42"/>
      <c r="M49" s="43"/>
      <c r="N49" s="43"/>
      <c r="Q49" s="41"/>
      <c r="R49" s="43"/>
      <c r="S49" s="43"/>
      <c r="T49" s="43"/>
      <c r="U49" s="43"/>
      <c r="V49" s="43"/>
    </row>
    <row r="50" spans="1:22" x14ac:dyDescent="0.25">
      <c r="B50" s="69"/>
      <c r="C50" s="91"/>
      <c r="D50" s="525"/>
      <c r="E50" s="525"/>
      <c r="F50" s="525"/>
      <c r="G50" s="525"/>
      <c r="H50" s="524"/>
      <c r="I50" s="54"/>
      <c r="J50" s="43"/>
      <c r="K50" s="43"/>
      <c r="L50" s="42"/>
      <c r="M50" s="43"/>
      <c r="N50" s="43"/>
      <c r="Q50" s="41"/>
      <c r="R50" s="43"/>
      <c r="S50" s="43"/>
      <c r="T50" s="43"/>
      <c r="U50" s="43"/>
      <c r="V50" s="43"/>
    </row>
    <row r="51" spans="1:22" x14ac:dyDescent="0.25">
      <c r="B51" s="92"/>
      <c r="C51" s="179" t="str">
        <f>DZA!C51</f>
        <v>Delivery Cost (%)</v>
      </c>
      <c r="D51" s="173"/>
      <c r="E51" s="173"/>
      <c r="F51" s="173"/>
      <c r="G51" s="173"/>
      <c r="H51" s="173"/>
      <c r="I51" s="54"/>
      <c r="J51" s="43"/>
      <c r="K51" s="43"/>
      <c r="L51" s="42"/>
      <c r="M51" s="43"/>
      <c r="N51" s="43"/>
      <c r="Q51" s="4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ht="14.25" customHeight="1" x14ac:dyDescent="0.25">
      <c r="B53" s="530" t="str">
        <f>DZA!B53</f>
        <v>If the percentages changed between periods, please provide the reason.</v>
      </c>
      <c r="C53" s="531"/>
      <c r="D53" s="531"/>
      <c r="E53" s="531"/>
      <c r="F53" s="531"/>
      <c r="G53" s="531"/>
      <c r="H53" s="531"/>
      <c r="I53" s="531"/>
      <c r="J53" s="531"/>
      <c r="K53" s="531"/>
      <c r="L53" s="532"/>
      <c r="M53" s="43"/>
      <c r="N53" s="43"/>
      <c r="Q53" s="31"/>
      <c r="R53" s="43"/>
      <c r="S53" s="43"/>
      <c r="T53" s="43"/>
      <c r="U53" s="43"/>
      <c r="V53" s="43"/>
    </row>
    <row r="54" spans="1:22" x14ac:dyDescent="0.25">
      <c r="B54" s="128"/>
      <c r="C54" s="79"/>
      <c r="D54" s="79"/>
      <c r="E54" s="79"/>
      <c r="F54" s="79"/>
      <c r="G54" s="79"/>
      <c r="H54" s="79"/>
      <c r="I54" s="79"/>
      <c r="J54" s="79"/>
      <c r="K54" s="79"/>
      <c r="L54" s="80"/>
      <c r="M54" s="43"/>
      <c r="N54" s="43"/>
      <c r="Q54" s="31"/>
      <c r="R54" s="43"/>
      <c r="S54" s="43"/>
      <c r="T54" s="43"/>
      <c r="U54" s="43"/>
      <c r="V54" s="43"/>
    </row>
    <row r="55" spans="1:22" x14ac:dyDescent="0.25">
      <c r="B55" s="550"/>
      <c r="C55" s="551"/>
      <c r="D55" s="551"/>
      <c r="E55" s="551"/>
      <c r="F55" s="551"/>
      <c r="G55" s="551"/>
      <c r="H55" s="551"/>
      <c r="I55" s="551"/>
      <c r="J55" s="551"/>
      <c r="K55" s="551"/>
      <c r="L55" s="552"/>
      <c r="M55" s="43"/>
      <c r="N55" s="43"/>
      <c r="Q55" s="31"/>
      <c r="R55" s="43"/>
      <c r="S55" s="43"/>
      <c r="T55" s="43"/>
      <c r="U55" s="43"/>
      <c r="V55" s="43"/>
    </row>
    <row r="56" spans="1:22" x14ac:dyDescent="0.25">
      <c r="B56" s="550"/>
      <c r="C56" s="551"/>
      <c r="D56" s="551"/>
      <c r="E56" s="551"/>
      <c r="F56" s="551"/>
      <c r="G56" s="551"/>
      <c r="H56" s="551"/>
      <c r="I56" s="551"/>
      <c r="J56" s="551"/>
      <c r="K56" s="551"/>
      <c r="L56" s="552"/>
      <c r="M56" s="43"/>
      <c r="N56" s="43"/>
      <c r="Q56" s="31"/>
      <c r="R56" s="43"/>
      <c r="S56" s="43"/>
      <c r="T56" s="43"/>
      <c r="U56" s="43"/>
      <c r="V56" s="43"/>
    </row>
    <row r="57" spans="1:22" x14ac:dyDescent="0.25">
      <c r="B57" s="550"/>
      <c r="C57" s="551"/>
      <c r="D57" s="551"/>
      <c r="E57" s="551"/>
      <c r="F57" s="551"/>
      <c r="G57" s="551"/>
      <c r="H57" s="551"/>
      <c r="I57" s="551"/>
      <c r="J57" s="551"/>
      <c r="K57" s="551"/>
      <c r="L57" s="552"/>
      <c r="M57" s="43"/>
      <c r="N57" s="43"/>
      <c r="Q57" s="31"/>
      <c r="R57" s="43"/>
      <c r="S57" s="43"/>
      <c r="T57" s="43"/>
      <c r="U57" s="43"/>
      <c r="V57" s="43"/>
    </row>
    <row r="58" spans="1:22" x14ac:dyDescent="0.25">
      <c r="B58" s="550"/>
      <c r="C58" s="551"/>
      <c r="D58" s="551"/>
      <c r="E58" s="551"/>
      <c r="F58" s="551"/>
      <c r="G58" s="551"/>
      <c r="H58" s="551"/>
      <c r="I58" s="551"/>
      <c r="J58" s="551"/>
      <c r="K58" s="551"/>
      <c r="L58" s="552"/>
      <c r="M58" s="43"/>
      <c r="N58" s="43"/>
      <c r="Q58" s="31"/>
      <c r="R58" s="43"/>
      <c r="S58" s="43"/>
      <c r="T58" s="43"/>
      <c r="U58" s="43"/>
      <c r="V58" s="43"/>
    </row>
    <row r="59" spans="1:22" x14ac:dyDescent="0.25">
      <c r="B59" s="550"/>
      <c r="C59" s="551"/>
      <c r="D59" s="551"/>
      <c r="E59" s="551"/>
      <c r="F59" s="551"/>
      <c r="G59" s="551"/>
      <c r="H59" s="551"/>
      <c r="I59" s="551"/>
      <c r="J59" s="551"/>
      <c r="K59" s="551"/>
      <c r="L59" s="552"/>
      <c r="M59" s="43"/>
      <c r="N59" s="43"/>
      <c r="Q59" s="31"/>
      <c r="R59" s="43"/>
      <c r="S59" s="43"/>
      <c r="T59" s="43"/>
      <c r="U59" s="43"/>
      <c r="V59" s="43"/>
    </row>
    <row r="60" spans="1:22" x14ac:dyDescent="0.25">
      <c r="B60" s="550"/>
      <c r="C60" s="551"/>
      <c r="D60" s="551"/>
      <c r="E60" s="551"/>
      <c r="F60" s="551"/>
      <c r="G60" s="551"/>
      <c r="H60" s="551"/>
      <c r="I60" s="551"/>
      <c r="J60" s="551"/>
      <c r="K60" s="551"/>
      <c r="L60" s="552"/>
      <c r="M60" s="43"/>
      <c r="N60" s="43"/>
      <c r="Q60" s="43"/>
      <c r="R60" s="43"/>
      <c r="S60" s="43"/>
      <c r="T60" s="43"/>
      <c r="U60" s="43"/>
      <c r="V60" s="43"/>
    </row>
    <row r="61" spans="1:22" s="48" customFormat="1" x14ac:dyDescent="0.25">
      <c r="A61" s="82"/>
      <c r="B61" s="550"/>
      <c r="C61" s="551"/>
      <c r="D61" s="551"/>
      <c r="E61" s="551"/>
      <c r="F61" s="551"/>
      <c r="G61" s="551"/>
      <c r="H61" s="551"/>
      <c r="I61" s="551"/>
      <c r="J61" s="551"/>
      <c r="K61" s="551"/>
      <c r="L61" s="552"/>
      <c r="N61" s="83"/>
      <c r="O61" s="54"/>
      <c r="P61" s="54"/>
    </row>
    <row r="62" spans="1:22" s="48" customFormat="1" x14ac:dyDescent="0.25">
      <c r="A62" s="82"/>
      <c r="B62" s="550"/>
      <c r="C62" s="551"/>
      <c r="D62" s="551"/>
      <c r="E62" s="551"/>
      <c r="F62" s="551"/>
      <c r="G62" s="551"/>
      <c r="H62" s="551"/>
      <c r="I62" s="551"/>
      <c r="J62" s="551"/>
      <c r="K62" s="551"/>
      <c r="L62" s="552"/>
      <c r="N62" s="83"/>
    </row>
    <row r="63" spans="1:22" s="48" customFormat="1" x14ac:dyDescent="0.25">
      <c r="A63" s="82"/>
      <c r="B63" s="139"/>
      <c r="C63" s="140"/>
      <c r="D63" s="140"/>
      <c r="E63" s="140"/>
      <c r="F63" s="140"/>
      <c r="G63" s="140"/>
      <c r="H63" s="140"/>
      <c r="I63" s="140"/>
      <c r="J63" s="140"/>
      <c r="K63" s="140"/>
      <c r="L63" s="141"/>
      <c r="N63" s="83"/>
    </row>
    <row r="64" spans="1:22" s="48" customFormat="1" x14ac:dyDescent="0.25">
      <c r="A64" s="82"/>
      <c r="B64" s="4"/>
      <c r="C64" s="43"/>
      <c r="D64" s="43"/>
      <c r="E64" s="43"/>
      <c r="F64" s="43"/>
      <c r="G64" s="43"/>
      <c r="H64" s="43"/>
      <c r="I64" s="43"/>
      <c r="J64" s="43"/>
      <c r="K64" s="43"/>
      <c r="L64" s="43"/>
      <c r="N64" s="83"/>
      <c r="O64" s="54"/>
      <c r="P64" s="54"/>
    </row>
    <row r="65" spans="1:16" s="48" customFormat="1" x14ac:dyDescent="0.25">
      <c r="A65" s="82"/>
      <c r="B65" s="4"/>
      <c r="C65" s="43"/>
      <c r="D65" s="43"/>
      <c r="E65" s="43"/>
      <c r="F65" s="43"/>
      <c r="G65" s="43"/>
      <c r="H65" s="43"/>
      <c r="I65" s="43"/>
      <c r="J65" s="43"/>
      <c r="K65" s="43"/>
      <c r="L65" s="43"/>
      <c r="N65" s="83"/>
      <c r="O65" s="9"/>
      <c r="P65" s="9"/>
    </row>
    <row r="67" spans="1:16" x14ac:dyDescent="0.25">
      <c r="O67" s="9"/>
      <c r="P67" s="9"/>
    </row>
  </sheetData>
  <sheetProtection algorithmName="SHA-512" hashValue="Qw7s/ras5NytwtkATghk+p5/Cdico/buVS8cSdw8WDX/TVwbAo01UeO2/aeOQy8Uv6Q6f0s5NSkqHvWWbsQlhQ==" saltValue="xVKeYexd55s2ANFemIXLbw==" spinCount="100000" sheet="1" objects="1" scenarios="1" selectLockedCells="1"/>
  <mergeCells count="51">
    <mergeCell ref="B13:L14"/>
    <mergeCell ref="B21:L21"/>
    <mergeCell ref="B44:L44"/>
    <mergeCell ref="B17:L17"/>
    <mergeCell ref="B18:L18"/>
    <mergeCell ref="B40:C42"/>
    <mergeCell ref="D37:F37"/>
    <mergeCell ref="D38:F38"/>
    <mergeCell ref="D31:F31"/>
    <mergeCell ref="D32:F32"/>
    <mergeCell ref="D42:F42"/>
    <mergeCell ref="B23:F24"/>
    <mergeCell ref="G23:K24"/>
    <mergeCell ref="H49:H50"/>
    <mergeCell ref="E49:E50"/>
    <mergeCell ref="F49:F50"/>
    <mergeCell ref="G49:G50"/>
    <mergeCell ref="B47:L47"/>
    <mergeCell ref="B48:L48"/>
    <mergeCell ref="B4:L4"/>
    <mergeCell ref="B5:L5"/>
    <mergeCell ref="B6:L6"/>
    <mergeCell ref="B37:C39"/>
    <mergeCell ref="K27:K28"/>
    <mergeCell ref="D39:F39"/>
    <mergeCell ref="B29:K29"/>
    <mergeCell ref="B33:K33"/>
    <mergeCell ref="B34:C36"/>
    <mergeCell ref="B16:L16"/>
    <mergeCell ref="B9:L9"/>
    <mergeCell ref="B10:L10"/>
    <mergeCell ref="B12:L12"/>
    <mergeCell ref="B15:L15"/>
    <mergeCell ref="B20:L20"/>
    <mergeCell ref="B8:L8"/>
    <mergeCell ref="B55:L62"/>
    <mergeCell ref="I27:I28"/>
    <mergeCell ref="J27:J28"/>
    <mergeCell ref="D30:F30"/>
    <mergeCell ref="D43:E43"/>
    <mergeCell ref="B46:L46"/>
    <mergeCell ref="D34:F34"/>
    <mergeCell ref="D35:F35"/>
    <mergeCell ref="D36:F36"/>
    <mergeCell ref="G27:G28"/>
    <mergeCell ref="H27:H28"/>
    <mergeCell ref="B30:C32"/>
    <mergeCell ref="B53:L53"/>
    <mergeCell ref="D49:D50"/>
    <mergeCell ref="D40:F40"/>
    <mergeCell ref="D41:F41"/>
  </mergeCells>
  <dataValidations count="3">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6:K36 F43:J43 G39:K42 G32:K32" xr:uid="{E4549DBE-B1F1-49BE-926E-8D835CB37A18}">
      <formula1>1000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xr:uid="{32054E4F-9052-489A-9BDC-D207890178F8}">
      <formula1>1001</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A1 G37:K38 G30:K31 G34:K35 D51:H51" xr:uid="{8CB2E51A-4ED9-4EA9-9CD4-5F2FF4DD9E1E}">
      <formula1>-1000000000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3BEDD-D2C9-402D-BAC6-B348B908D4B4}">
  <sheetPr codeName="Sheet12">
    <tabColor rgb="FF92D050"/>
    <pageSetUpPr fitToPage="1"/>
  </sheetPr>
  <dimension ref="A1:W67"/>
  <sheetViews>
    <sheetView showGridLines="0" zoomScaleNormal="100" zoomScaleSheetLayoutView="98"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PROTECTED</v>
      </c>
      <c r="C2" s="10"/>
      <c r="O2" s="9" t="s">
        <v>70</v>
      </c>
      <c r="P2" s="9" t="s">
        <v>83</v>
      </c>
    </row>
    <row r="3" spans="1:16" x14ac:dyDescent="0.25">
      <c r="B3" s="12"/>
      <c r="C3" s="12"/>
      <c r="O3" s="2"/>
      <c r="P3" s="2"/>
    </row>
    <row r="4" spans="1:16" s="2" customFormat="1" x14ac:dyDescent="0.25">
      <c r="A4" s="4"/>
      <c r="B4" s="484" t="str">
        <f>Info!B4</f>
        <v>IMPORTER QUESTIONNAIRE</v>
      </c>
      <c r="C4" s="484"/>
      <c r="D4" s="484"/>
      <c r="E4" s="484"/>
      <c r="F4" s="484"/>
      <c r="G4" s="484"/>
      <c r="H4" s="484"/>
      <c r="I4" s="484"/>
      <c r="J4" s="484"/>
      <c r="K4" s="484"/>
      <c r="L4" s="484"/>
      <c r="M4" s="22"/>
      <c r="N4" s="22"/>
      <c r="O4" s="20"/>
      <c r="P4" s="20"/>
    </row>
    <row r="5" spans="1:16" s="2" customFormat="1" x14ac:dyDescent="0.25">
      <c r="A5" s="4"/>
      <c r="B5" s="484" t="str">
        <f>Info!B5</f>
        <v>RR-2026-002 &amp; RR-2026-003</v>
      </c>
      <c r="C5" s="484"/>
      <c r="D5" s="484"/>
      <c r="E5" s="484"/>
      <c r="F5" s="484"/>
      <c r="G5" s="484"/>
      <c r="H5" s="484"/>
      <c r="I5" s="484"/>
      <c r="J5" s="484"/>
      <c r="K5" s="484"/>
      <c r="L5" s="484"/>
      <c r="M5" s="22"/>
      <c r="N5" s="22"/>
      <c r="O5" s="20"/>
      <c r="P5" s="20"/>
    </row>
    <row r="6" spans="1:16" s="6" customFormat="1" x14ac:dyDescent="0.25">
      <c r="A6" s="4"/>
      <c r="B6" s="484" t="str">
        <f>Info!B6</f>
        <v>CONCRETE REINFORCING BAR</v>
      </c>
      <c r="C6" s="484"/>
      <c r="D6" s="484"/>
      <c r="E6" s="484"/>
      <c r="F6" s="484"/>
      <c r="G6" s="484"/>
      <c r="H6" s="484"/>
      <c r="I6" s="484"/>
      <c r="J6" s="484"/>
      <c r="K6" s="484"/>
      <c r="L6" s="484"/>
      <c r="M6" s="20"/>
      <c r="N6" s="20"/>
      <c r="O6" s="15"/>
      <c r="P6" s="15"/>
    </row>
    <row r="7" spans="1:16" s="6" customFormat="1" x14ac:dyDescent="0.25">
      <c r="A7" s="4"/>
      <c r="B7" s="19"/>
      <c r="C7" s="19"/>
      <c r="D7" s="19"/>
      <c r="E7" s="19"/>
      <c r="F7" s="19"/>
      <c r="G7" s="19"/>
      <c r="H7" s="19"/>
      <c r="I7" s="19"/>
      <c r="J7" s="19"/>
      <c r="K7" s="19"/>
      <c r="L7" s="19"/>
      <c r="M7" s="20"/>
      <c r="N7" s="20"/>
      <c r="O7" s="21"/>
    </row>
    <row r="8" spans="1:16" s="6" customFormat="1" x14ac:dyDescent="0.25">
      <c r="A8" s="4"/>
      <c r="B8" s="485" t="str">
        <f>Pro!B8</f>
        <v>The following questions refer to the goods as defined in the product description on the Intro tab.</v>
      </c>
      <c r="C8" s="485"/>
      <c r="D8" s="485"/>
      <c r="E8" s="485"/>
      <c r="F8" s="485"/>
      <c r="G8" s="485"/>
      <c r="H8" s="485"/>
      <c r="I8" s="485"/>
      <c r="J8" s="485"/>
      <c r="K8" s="485"/>
      <c r="L8" s="485"/>
      <c r="M8" s="20"/>
      <c r="N8" s="20"/>
      <c r="O8" s="21"/>
    </row>
    <row r="9" spans="1:16" s="6" customFormat="1" x14ac:dyDescent="0.25">
      <c r="A9" s="4"/>
      <c r="B9" s="485" t="str">
        <f>Pro!B9</f>
        <v xml:space="preserve">Product information and a glossary of terms can be found in the Info tab.
</v>
      </c>
      <c r="C9" s="485"/>
      <c r="D9" s="485"/>
      <c r="E9" s="485"/>
      <c r="F9" s="485"/>
      <c r="G9" s="485"/>
      <c r="H9" s="485"/>
      <c r="I9" s="485"/>
      <c r="J9" s="485"/>
      <c r="K9" s="485"/>
      <c r="L9" s="485"/>
      <c r="M9" s="20"/>
      <c r="N9" s="20"/>
      <c r="O9" s="15"/>
    </row>
    <row r="10" spans="1:16" s="6" customFormat="1" x14ac:dyDescent="0.25">
      <c r="A10" s="4"/>
      <c r="B10" s="485" t="str">
        <f>Pro!B10</f>
        <v xml:space="preserve">Use the AddPro tab if more space is needed.
</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For the questions in this tab, note the following:</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Report only sales from your firm’s imports. Sales of purchased goods from Canadian producers must be excluded.</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Report all sales to Canadian and foreign associated firms.</v>
      </c>
      <c r="C15" s="485"/>
      <c r="D15" s="485"/>
      <c r="E15" s="485"/>
      <c r="F15" s="485"/>
      <c r="G15" s="485"/>
      <c r="H15" s="485"/>
      <c r="I15" s="485"/>
      <c r="J15" s="485"/>
      <c r="K15" s="485"/>
      <c r="L15" s="485"/>
      <c r="M15" s="20"/>
      <c r="N15" s="20"/>
      <c r="O15" s="15"/>
      <c r="P15" s="15"/>
    </row>
    <row r="16" spans="1:16" s="6" customFormat="1" x14ac:dyDescent="0.25">
      <c r="A16" s="4"/>
      <c r="B16" s="485" t="str">
        <f>Pro!B16</f>
        <v>• Report all sales as of the date of shipment to the customer or the customer’s warehouse.</v>
      </c>
      <c r="C16" s="485"/>
      <c r="D16" s="485"/>
      <c r="E16" s="485"/>
      <c r="F16" s="485"/>
      <c r="G16" s="485"/>
      <c r="H16" s="485"/>
      <c r="I16" s="485"/>
      <c r="J16" s="485"/>
      <c r="K16" s="485"/>
      <c r="L16" s="485"/>
      <c r="M16" s="20"/>
      <c r="N16" s="20"/>
      <c r="O16" s="15"/>
      <c r="P16" s="15"/>
    </row>
    <row r="17" spans="1:23" s="6" customFormat="1" x14ac:dyDescent="0.25">
      <c r="A17" s="4"/>
      <c r="B17" s="485" t="str">
        <f>Pro!B17</f>
        <v>• Report all values in Canadian dollars.</v>
      </c>
      <c r="C17" s="485"/>
      <c r="D17" s="485"/>
      <c r="E17" s="485"/>
      <c r="F17" s="485"/>
      <c r="G17" s="485"/>
      <c r="H17" s="485"/>
      <c r="I17" s="485"/>
      <c r="J17" s="485"/>
      <c r="K17" s="485"/>
      <c r="L17" s="485"/>
      <c r="M17" s="20"/>
      <c r="N17" s="20"/>
      <c r="O17" s="15"/>
      <c r="P17" s="15"/>
    </row>
    <row r="18" spans="1:23" s="6" customFormat="1" x14ac:dyDescent="0.25">
      <c r="A18" s="4"/>
      <c r="B18" s="485" t="str">
        <f>DZA!B18</f>
        <v>• If your firm is an end user or a fabricator, your firm does not need to report sales of imports or inventories of imports.</v>
      </c>
      <c r="C18" s="485"/>
      <c r="D18" s="485"/>
      <c r="E18" s="485"/>
      <c r="F18" s="485"/>
      <c r="G18" s="485"/>
      <c r="H18" s="485"/>
      <c r="I18" s="485"/>
      <c r="J18" s="485"/>
      <c r="K18" s="485"/>
      <c r="L18" s="485"/>
      <c r="M18" s="20"/>
      <c r="N18" s="20"/>
      <c r="O18" s="15"/>
      <c r="P18" s="15"/>
    </row>
    <row r="19" spans="1:23" s="6" customFormat="1" x14ac:dyDescent="0.25">
      <c r="A19" s="4"/>
      <c r="B19" s="14"/>
      <c r="C19" s="14"/>
      <c r="D19" s="3"/>
      <c r="E19" s="3"/>
      <c r="F19" s="3"/>
      <c r="G19" s="3"/>
      <c r="H19" s="3"/>
      <c r="I19" s="3"/>
      <c r="J19" s="3"/>
      <c r="K19" s="3"/>
      <c r="L19" s="3"/>
      <c r="O19" s="15"/>
      <c r="P19" s="15"/>
    </row>
    <row r="20" spans="1:23" x14ac:dyDescent="0.25">
      <c r="B20" s="335" t="str">
        <f>DZA!B20</f>
        <v>IMPORTS AND SALES</v>
      </c>
      <c r="C20" s="336"/>
      <c r="D20" s="336"/>
      <c r="E20" s="336"/>
      <c r="F20" s="336"/>
      <c r="G20" s="336"/>
      <c r="H20" s="336"/>
      <c r="I20" s="336"/>
      <c r="J20" s="336"/>
      <c r="K20" s="336"/>
      <c r="L20" s="337"/>
      <c r="M20" s="54"/>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Q22" s="8"/>
      <c r="R22" s="8"/>
      <c r="S22" s="8"/>
      <c r="T22" s="8"/>
      <c r="U22" s="8"/>
      <c r="V22" s="8"/>
      <c r="W22" s="8"/>
    </row>
    <row r="23" spans="1:23" ht="15.75" customHeight="1" x14ac:dyDescent="0.25">
      <c r="B23" s="341" t="str">
        <f>DZA!B23</f>
        <v xml:space="preserve">Provide your firm's imports and sales of imports of the goods originating in: </v>
      </c>
      <c r="C23" s="342"/>
      <c r="D23" s="342"/>
      <c r="E23" s="342"/>
      <c r="F23" s="342"/>
      <c r="G23" s="559" t="str">
        <f>IF(Intro!$G$24="English",Variables!B32,Variables!C32)</f>
        <v>Other countries (including goods exported from Thailand from Thai Steel Profile Public Company Limited)</v>
      </c>
      <c r="H23" s="560"/>
      <c r="I23" s="560"/>
      <c r="J23" s="560"/>
      <c r="K23" s="561"/>
      <c r="L23" s="17"/>
      <c r="M23" s="54"/>
      <c r="Q23" s="8"/>
      <c r="R23" s="8"/>
      <c r="S23" s="8"/>
      <c r="T23" s="8"/>
      <c r="U23" s="8"/>
      <c r="V23" s="8"/>
      <c r="W23" s="8"/>
    </row>
    <row r="24" spans="1:23" ht="15.75" customHeight="1" x14ac:dyDescent="0.25">
      <c r="B24" s="341"/>
      <c r="C24" s="342"/>
      <c r="D24" s="342"/>
      <c r="E24" s="342"/>
      <c r="F24" s="342"/>
      <c r="G24" s="562"/>
      <c r="H24" s="563"/>
      <c r="I24" s="563"/>
      <c r="J24" s="563"/>
      <c r="K24" s="564"/>
      <c r="L24" s="17"/>
      <c r="M24" s="54"/>
      <c r="Q24" s="8"/>
      <c r="R24" s="8"/>
      <c r="S24" s="8"/>
      <c r="T24" s="8"/>
      <c r="U24" s="8"/>
      <c r="V24" s="8"/>
      <c r="W24" s="8"/>
    </row>
    <row r="25" spans="1:23" ht="29.1" customHeight="1" x14ac:dyDescent="0.25">
      <c r="B25" s="130" t="str">
        <f>IF(Intro!$G$24="English",O25,P25)</f>
        <v xml:space="preserve">Other countries include: </v>
      </c>
      <c r="D25" s="555"/>
      <c r="E25" s="556"/>
      <c r="F25" s="556"/>
      <c r="G25" s="557"/>
      <c r="H25" s="557"/>
      <c r="I25" s="557"/>
      <c r="J25" s="557"/>
      <c r="K25" s="558"/>
      <c r="L25" s="71"/>
      <c r="M25" s="54"/>
      <c r="O25" s="54" t="s">
        <v>273</v>
      </c>
      <c r="P25" s="54" t="s">
        <v>274</v>
      </c>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Jan-Jun 2025</v>
      </c>
      <c r="K27" s="523" t="str">
        <f>IF(Intro!$G$24="English",Variables!B10,Variables!C10)</f>
        <v>Jan-Jun 2026</v>
      </c>
      <c r="L27" s="77"/>
      <c r="M27" s="54"/>
      <c r="O27" s="18"/>
      <c r="Q27" s="8"/>
      <c r="R27" s="8"/>
      <c r="S27" s="8"/>
      <c r="T27" s="8"/>
      <c r="U27" s="8"/>
      <c r="V27" s="8"/>
      <c r="W27" s="8"/>
    </row>
    <row r="28" spans="1:23" x14ac:dyDescent="0.25">
      <c r="B28" s="69"/>
      <c r="E28" s="26"/>
      <c r="F28" s="54"/>
      <c r="G28" s="524"/>
      <c r="H28" s="525"/>
      <c r="I28" s="525"/>
      <c r="J28" s="525"/>
      <c r="K28" s="525"/>
      <c r="L28" s="77"/>
      <c r="M28" s="54"/>
      <c r="O28" s="18"/>
      <c r="Q28" s="8"/>
      <c r="R28" s="8"/>
      <c r="S28" s="8"/>
      <c r="T28" s="8"/>
      <c r="U28" s="8"/>
      <c r="V28" s="8"/>
      <c r="W28" s="8"/>
    </row>
    <row r="29" spans="1:23" x14ac:dyDescent="0.25">
      <c r="B29" s="538" t="str">
        <f>DZA!B29</f>
        <v xml:space="preserve">Imports </v>
      </c>
      <c r="C29" s="539"/>
      <c r="D29" s="539"/>
      <c r="E29" s="539"/>
      <c r="F29" s="539"/>
      <c r="G29" s="539"/>
      <c r="H29" s="539"/>
      <c r="I29" s="539"/>
      <c r="J29" s="539"/>
      <c r="K29" s="539"/>
      <c r="L29" s="77"/>
      <c r="M29" s="54"/>
      <c r="O29" s="24"/>
      <c r="P29" s="9"/>
      <c r="Q29" s="8"/>
      <c r="R29" s="8"/>
      <c r="S29" s="8"/>
      <c r="T29" s="8"/>
      <c r="U29" s="8"/>
      <c r="V29" s="8"/>
      <c r="W29" s="8"/>
    </row>
    <row r="30" spans="1:23" x14ac:dyDescent="0.25">
      <c r="B30" s="529" t="str">
        <f>DZA!B30</f>
        <v xml:space="preserve">Imports </v>
      </c>
      <c r="C30" s="419"/>
      <c r="D30" s="526" t="str">
        <f>DZA!D30</f>
        <v>Tonnes</v>
      </c>
      <c r="E30" s="526"/>
      <c r="F30" s="526"/>
      <c r="G30" s="180"/>
      <c r="H30" s="180"/>
      <c r="I30" s="180"/>
      <c r="J30" s="180"/>
      <c r="K30" s="180"/>
      <c r="L30" s="77"/>
      <c r="M30" s="54"/>
      <c r="Q30" s="8"/>
      <c r="R30" s="8"/>
      <c r="S30" s="8"/>
      <c r="T30" s="8"/>
      <c r="U30" s="8"/>
      <c r="V30" s="8"/>
      <c r="W30" s="8"/>
    </row>
    <row r="31" spans="1:23" x14ac:dyDescent="0.25">
      <c r="B31" s="529"/>
      <c r="C31" s="419"/>
      <c r="D31" s="526" t="str">
        <f>DZA!D31</f>
        <v>net delivered purchase value (CAD)</v>
      </c>
      <c r="E31" s="526"/>
      <c r="F31" s="526"/>
      <c r="G31" s="180"/>
      <c r="H31" s="180"/>
      <c r="I31" s="180"/>
      <c r="J31" s="180"/>
      <c r="K31" s="180"/>
      <c r="L31" s="77"/>
      <c r="M31" s="54"/>
      <c r="Q31" s="8"/>
      <c r="R31" s="8"/>
      <c r="S31" s="8"/>
      <c r="T31" s="8"/>
      <c r="U31" s="8"/>
      <c r="V31" s="8"/>
      <c r="W31" s="8"/>
    </row>
    <row r="32" spans="1:23" x14ac:dyDescent="0.25">
      <c r="B32" s="529"/>
      <c r="C32" s="419"/>
      <c r="D32" s="526" t="str">
        <f>DZA!D32</f>
        <v>$ / Tonne</v>
      </c>
      <c r="E32" s="526"/>
      <c r="F32" s="526"/>
      <c r="G32" s="174" t="str">
        <f>IF(G30=0,"-",G31/G30)</f>
        <v>-</v>
      </c>
      <c r="H32" s="174" t="str">
        <f>IF(H30=0,"-",H31/H30)</f>
        <v>-</v>
      </c>
      <c r="I32" s="174" t="str">
        <f>IF(I30=0,"-",I31/I30)</f>
        <v>-</v>
      </c>
      <c r="J32" s="174" t="str">
        <f>IF(J30=0,"-",J31/J30)</f>
        <v>-</v>
      </c>
      <c r="K32" s="174" t="str">
        <f>IF(K30=0,"-",K31/K30)</f>
        <v>-</v>
      </c>
      <c r="L32" s="77"/>
      <c r="M32" s="54"/>
      <c r="O32" s="164" t="s">
        <v>370</v>
      </c>
      <c r="P32" s="164"/>
      <c r="Q32" s="8"/>
      <c r="R32" s="8"/>
      <c r="S32" s="8"/>
      <c r="T32" s="8"/>
      <c r="U32" s="8"/>
      <c r="V32" s="8"/>
      <c r="W32" s="8"/>
    </row>
    <row r="33" spans="1:22" x14ac:dyDescent="0.25">
      <c r="B33" s="538" t="str">
        <f>DZA!B33</f>
        <v>Sales of imports in Canada</v>
      </c>
      <c r="C33" s="539"/>
      <c r="D33" s="539"/>
      <c r="E33" s="539"/>
      <c r="F33" s="539"/>
      <c r="G33" s="539"/>
      <c r="H33" s="539"/>
      <c r="I33" s="539"/>
      <c r="J33" s="539"/>
      <c r="K33" s="539"/>
      <c r="L33" s="77"/>
      <c r="M33" s="54"/>
      <c r="O33" s="53"/>
    </row>
    <row r="34" spans="1:22" x14ac:dyDescent="0.25">
      <c r="B34" s="486" t="str">
        <f>DZA!B34</f>
        <v>Sales to distributors / service centres in Canada</v>
      </c>
      <c r="C34" s="435"/>
      <c r="D34" s="526" t="str">
        <f>DZA!D34</f>
        <v>Tonnes</v>
      </c>
      <c r="E34" s="526"/>
      <c r="F34" s="526"/>
      <c r="G34" s="180"/>
      <c r="H34" s="180"/>
      <c r="I34" s="180"/>
      <c r="J34" s="180"/>
      <c r="K34" s="180"/>
      <c r="L34" s="77"/>
      <c r="M34" s="54"/>
    </row>
    <row r="35" spans="1:22" x14ac:dyDescent="0.25">
      <c r="B35" s="486"/>
      <c r="C35" s="435"/>
      <c r="D35" s="526" t="str">
        <f>DZA!D35</f>
        <v>net delivered selling value (CAD)</v>
      </c>
      <c r="E35" s="526"/>
      <c r="F35" s="526"/>
      <c r="G35" s="180"/>
      <c r="H35" s="180"/>
      <c r="I35" s="180"/>
      <c r="J35" s="180"/>
      <c r="K35" s="180"/>
      <c r="L35" s="77"/>
      <c r="M35" s="54"/>
    </row>
    <row r="36" spans="1:22" ht="15" thickBot="1" x14ac:dyDescent="0.3">
      <c r="B36" s="536"/>
      <c r="C36" s="537"/>
      <c r="D36" s="549" t="str">
        <f>DZA!D36</f>
        <v>$ / Tonne</v>
      </c>
      <c r="E36" s="549"/>
      <c r="F36" s="549"/>
      <c r="G36" s="175" t="str">
        <f>IF(G34=0,"-",G35/G34)</f>
        <v>-</v>
      </c>
      <c r="H36" s="175" t="str">
        <f>IF(H34=0,"-",H35/H34)</f>
        <v>-</v>
      </c>
      <c r="I36" s="175" t="str">
        <f>IF(I34=0,"-",I35/I34)</f>
        <v>-</v>
      </c>
      <c r="J36" s="175" t="str">
        <f>IF(J34=0,"-",J35/J34)</f>
        <v>-</v>
      </c>
      <c r="K36" s="175" t="str">
        <f>IF(K34=0,"-",K35/K34)</f>
        <v>-</v>
      </c>
      <c r="L36" s="77"/>
      <c r="M36" s="54"/>
      <c r="O36" s="31"/>
      <c r="P36" s="31"/>
    </row>
    <row r="37" spans="1:22" x14ac:dyDescent="0.25">
      <c r="B37" s="544" t="str">
        <f>DZA!B37</f>
        <v>Sales to end users / fabricators in Canada</v>
      </c>
      <c r="C37" s="545"/>
      <c r="D37" s="528" t="str">
        <f>DZA!D37</f>
        <v>Tonnes</v>
      </c>
      <c r="E37" s="528"/>
      <c r="F37" s="528"/>
      <c r="G37" s="181"/>
      <c r="H37" s="181"/>
      <c r="I37" s="181"/>
      <c r="J37" s="181"/>
      <c r="K37" s="181"/>
      <c r="L37" s="77"/>
      <c r="M37" s="54"/>
      <c r="O37" s="31"/>
      <c r="P37" s="31"/>
    </row>
    <row r="38" spans="1:22" x14ac:dyDescent="0.25">
      <c r="B38" s="486"/>
      <c r="C38" s="435"/>
      <c r="D38" s="526" t="str">
        <f>DZA!D38</f>
        <v>net delivered selling value (CAD)</v>
      </c>
      <c r="E38" s="526"/>
      <c r="F38" s="526"/>
      <c r="G38" s="180"/>
      <c r="H38" s="180"/>
      <c r="I38" s="180"/>
      <c r="J38" s="180"/>
      <c r="K38" s="180"/>
      <c r="L38" s="77"/>
      <c r="M38" s="54"/>
      <c r="O38" s="31"/>
      <c r="P38" s="31"/>
    </row>
    <row r="39" spans="1:22" ht="15" thickBot="1" x14ac:dyDescent="0.3">
      <c r="B39" s="536"/>
      <c r="C39" s="537"/>
      <c r="D39" s="549" t="str">
        <f>DZA!D39</f>
        <v>$ / Tonne</v>
      </c>
      <c r="E39" s="549"/>
      <c r="F39" s="549"/>
      <c r="G39" s="175" t="str">
        <f>IF(G37=0,"-",G38/G37)</f>
        <v>-</v>
      </c>
      <c r="H39" s="175" t="str">
        <f>IF(H37=0,"-",H38/H37)</f>
        <v>-</v>
      </c>
      <c r="I39" s="175" t="str">
        <f>IF(I37=0,"-",I38/I37)</f>
        <v>-</v>
      </c>
      <c r="J39" s="175" t="str">
        <f>IF(J37=0,"-",J38/J37)</f>
        <v>-</v>
      </c>
      <c r="K39" s="175" t="str">
        <f>IF(K37=0,"-",K38/K37)</f>
        <v>-</v>
      </c>
      <c r="L39" s="77"/>
      <c r="M39" s="54"/>
      <c r="O39" s="41"/>
      <c r="P39" s="31"/>
    </row>
    <row r="40" spans="1:22" x14ac:dyDescent="0.25">
      <c r="B40" s="431" t="str">
        <f>DZA!B40</f>
        <v>Total sales of imports in Canada</v>
      </c>
      <c r="C40" s="432"/>
      <c r="D40" s="533" t="str">
        <f>DZA!D40</f>
        <v>Tonnes</v>
      </c>
      <c r="E40" s="533"/>
      <c r="F40" s="533"/>
      <c r="G40" s="182">
        <f>G34+G37</f>
        <v>0</v>
      </c>
      <c r="H40" s="182">
        <f t="shared" ref="H40:K41" si="0">H34+H37</f>
        <v>0</v>
      </c>
      <c r="I40" s="182">
        <f t="shared" si="0"/>
        <v>0</v>
      </c>
      <c r="J40" s="182">
        <f t="shared" si="0"/>
        <v>0</v>
      </c>
      <c r="K40" s="182">
        <f t="shared" si="0"/>
        <v>0</v>
      </c>
      <c r="L40" s="102"/>
      <c r="M40" s="54"/>
    </row>
    <row r="41" spans="1:22" x14ac:dyDescent="0.25">
      <c r="B41" s="417"/>
      <c r="C41" s="418"/>
      <c r="D41" s="534" t="str">
        <f>DZA!D41</f>
        <v>net delivered selling value (CAD)</v>
      </c>
      <c r="E41" s="534"/>
      <c r="F41" s="534"/>
      <c r="G41" s="183">
        <f>G35+G38</f>
        <v>0</v>
      </c>
      <c r="H41" s="183">
        <f t="shared" si="0"/>
        <v>0</v>
      </c>
      <c r="I41" s="183">
        <f t="shared" si="0"/>
        <v>0</v>
      </c>
      <c r="J41" s="183">
        <f t="shared" si="0"/>
        <v>0</v>
      </c>
      <c r="K41" s="183">
        <f t="shared" si="0"/>
        <v>0</v>
      </c>
      <c r="L41" s="102"/>
      <c r="M41" s="54"/>
    </row>
    <row r="42" spans="1:22" x14ac:dyDescent="0.25">
      <c r="B42" s="417"/>
      <c r="C42" s="418"/>
      <c r="D42" s="534" t="str">
        <f>DZA!D42</f>
        <v>$ / Tonne</v>
      </c>
      <c r="E42" s="534"/>
      <c r="F42" s="534"/>
      <c r="G42" s="174" t="str">
        <f>IF(G40=0,"-",G41/G40)</f>
        <v>-</v>
      </c>
      <c r="H42" s="174" t="str">
        <f t="shared" ref="H42:K42" si="1">IF(H40=0,"-",H41/H40)</f>
        <v>-</v>
      </c>
      <c r="I42" s="174" t="str">
        <f t="shared" si="1"/>
        <v>-</v>
      </c>
      <c r="J42" s="174" t="str">
        <f t="shared" si="1"/>
        <v>-</v>
      </c>
      <c r="K42" s="174"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DZA!B46</f>
        <v>Provide the average percentage of net delivered selling values that is represented by delivery costs.</v>
      </c>
      <c r="C46" s="553"/>
      <c r="D46" s="553"/>
      <c r="E46" s="553"/>
      <c r="F46" s="553"/>
      <c r="G46" s="553"/>
      <c r="H46" s="553"/>
      <c r="I46" s="553"/>
      <c r="J46" s="553"/>
      <c r="K46" s="553"/>
      <c r="L46" s="554"/>
      <c r="M46" s="43"/>
      <c r="N46" s="43"/>
      <c r="O46" s="54"/>
      <c r="P46" s="54"/>
      <c r="Q46" s="31"/>
      <c r="R46" s="43"/>
      <c r="S46" s="43"/>
      <c r="T46" s="43"/>
      <c r="U46" s="43"/>
      <c r="V46" s="43"/>
    </row>
    <row r="47" spans="1:22" s="9" customFormat="1" x14ac:dyDescent="0.25">
      <c r="A47" s="7"/>
      <c r="B47" s="530" t="str">
        <f>DZA!B47</f>
        <v>Note - Only complete this question if your firm sold the goods between January 1, 2023, and June 30, 2026.</v>
      </c>
      <c r="C47" s="553"/>
      <c r="D47" s="553"/>
      <c r="E47" s="553"/>
      <c r="F47" s="553"/>
      <c r="G47" s="553"/>
      <c r="H47" s="553"/>
      <c r="I47" s="553"/>
      <c r="J47" s="553"/>
      <c r="K47" s="553"/>
      <c r="L47" s="554"/>
      <c r="M47" s="43"/>
      <c r="N47" s="43"/>
      <c r="O47" s="18"/>
      <c r="P47" s="54"/>
      <c r="Q47" s="31"/>
      <c r="R47" s="43"/>
      <c r="S47" s="43"/>
      <c r="T47" s="43"/>
      <c r="U47" s="43"/>
      <c r="V47" s="43"/>
    </row>
    <row r="48" spans="1:22" x14ac:dyDescent="0.25">
      <c r="B48" s="540"/>
      <c r="C48" s="541"/>
      <c r="D48" s="541"/>
      <c r="E48" s="541"/>
      <c r="F48" s="541"/>
      <c r="G48" s="403"/>
      <c r="H48" s="403"/>
      <c r="I48" s="403"/>
      <c r="J48" s="403"/>
      <c r="K48" s="403"/>
      <c r="L48" s="404"/>
      <c r="M48" s="43"/>
      <c r="N48" s="43"/>
      <c r="Q48" s="41"/>
      <c r="R48" s="43"/>
      <c r="S48" s="43"/>
      <c r="T48" s="43"/>
      <c r="U48" s="43"/>
      <c r="V48" s="43"/>
    </row>
    <row r="49" spans="1:22" x14ac:dyDescent="0.25">
      <c r="B49" s="69"/>
      <c r="C49" s="90"/>
      <c r="D49" s="523">
        <f>Variables!$B$6</f>
        <v>2023</v>
      </c>
      <c r="E49" s="523">
        <f>D49+1</f>
        <v>2024</v>
      </c>
      <c r="F49" s="523">
        <f>E49+1</f>
        <v>2025</v>
      </c>
      <c r="G49" s="523" t="str">
        <f>IF(Intro!$G$24="English",Variables!B9,Variables!C9)</f>
        <v>Jan-Jun 2025</v>
      </c>
      <c r="H49" s="523" t="str">
        <f>IF(Intro!$G$24="English",Variables!B10,Variables!C10)</f>
        <v>Jan-Jun 2026</v>
      </c>
      <c r="I49" s="54"/>
      <c r="J49" s="43"/>
      <c r="K49" s="43"/>
      <c r="L49" s="42"/>
      <c r="M49" s="43"/>
      <c r="N49" s="43"/>
      <c r="Q49" s="41"/>
      <c r="R49" s="43"/>
      <c r="S49" s="43"/>
      <c r="T49" s="43"/>
      <c r="U49" s="43"/>
      <c r="V49" s="43"/>
    </row>
    <row r="50" spans="1:22" x14ac:dyDescent="0.25">
      <c r="B50" s="69"/>
      <c r="C50" s="91"/>
      <c r="D50" s="525"/>
      <c r="E50" s="525"/>
      <c r="F50" s="525"/>
      <c r="G50" s="525"/>
      <c r="H50" s="524"/>
      <c r="I50" s="54"/>
      <c r="J50" s="43"/>
      <c r="K50" s="43"/>
      <c r="L50" s="42"/>
      <c r="M50" s="43"/>
      <c r="N50" s="43"/>
      <c r="Q50" s="41"/>
      <c r="R50" s="43"/>
      <c r="S50" s="43"/>
      <c r="T50" s="43"/>
      <c r="U50" s="43"/>
      <c r="V50" s="43"/>
    </row>
    <row r="51" spans="1:22" x14ac:dyDescent="0.25">
      <c r="B51" s="92"/>
      <c r="C51" s="179" t="str">
        <f>DZA!C51</f>
        <v>Delivery Cost (%)</v>
      </c>
      <c r="D51" s="180"/>
      <c r="E51" s="180"/>
      <c r="F51" s="180"/>
      <c r="G51" s="180"/>
      <c r="H51" s="180"/>
      <c r="I51" s="54"/>
      <c r="J51" s="43"/>
      <c r="K51" s="43"/>
      <c r="L51" s="42"/>
      <c r="M51" s="43"/>
      <c r="N51" s="43"/>
      <c r="Q51" s="4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ht="14.25" customHeight="1" x14ac:dyDescent="0.25">
      <c r="B53" s="530" t="str">
        <f>DZA!B53</f>
        <v>If the percentages changed between periods, please provide the reason.</v>
      </c>
      <c r="C53" s="531"/>
      <c r="D53" s="531"/>
      <c r="E53" s="531"/>
      <c r="F53" s="531"/>
      <c r="G53" s="531"/>
      <c r="H53" s="531"/>
      <c r="I53" s="531"/>
      <c r="J53" s="531"/>
      <c r="K53" s="531"/>
      <c r="L53" s="532"/>
      <c r="M53" s="43"/>
      <c r="N53" s="43"/>
      <c r="Q53" s="31"/>
      <c r="R53" s="43"/>
      <c r="S53" s="43"/>
      <c r="T53" s="43"/>
      <c r="U53" s="43"/>
      <c r="V53" s="43"/>
    </row>
    <row r="54" spans="1:22" x14ac:dyDescent="0.25">
      <c r="B54" s="128"/>
      <c r="C54" s="79"/>
      <c r="D54" s="79"/>
      <c r="E54" s="79"/>
      <c r="F54" s="79"/>
      <c r="G54" s="79"/>
      <c r="H54" s="79"/>
      <c r="I54" s="79"/>
      <c r="J54" s="79"/>
      <c r="K54" s="79"/>
      <c r="L54" s="80"/>
      <c r="M54" s="43"/>
      <c r="N54" s="43"/>
      <c r="Q54" s="31"/>
      <c r="R54" s="43"/>
      <c r="S54" s="43"/>
      <c r="T54" s="43"/>
      <c r="U54" s="43"/>
      <c r="V54" s="43"/>
    </row>
    <row r="55" spans="1:22" x14ac:dyDescent="0.25">
      <c r="B55" s="550"/>
      <c r="C55" s="551"/>
      <c r="D55" s="551"/>
      <c r="E55" s="551"/>
      <c r="F55" s="551"/>
      <c r="G55" s="551"/>
      <c r="H55" s="551"/>
      <c r="I55" s="551"/>
      <c r="J55" s="551"/>
      <c r="K55" s="551"/>
      <c r="L55" s="552"/>
      <c r="M55" s="43"/>
      <c r="N55" s="43"/>
      <c r="Q55" s="31"/>
      <c r="R55" s="43"/>
      <c r="S55" s="43"/>
      <c r="T55" s="43"/>
      <c r="U55" s="43"/>
      <c r="V55" s="43"/>
    </row>
    <row r="56" spans="1:22" x14ac:dyDescent="0.25">
      <c r="B56" s="550"/>
      <c r="C56" s="551"/>
      <c r="D56" s="551"/>
      <c r="E56" s="551"/>
      <c r="F56" s="551"/>
      <c r="G56" s="551"/>
      <c r="H56" s="551"/>
      <c r="I56" s="551"/>
      <c r="J56" s="551"/>
      <c r="K56" s="551"/>
      <c r="L56" s="552"/>
      <c r="M56" s="43"/>
      <c r="N56" s="43"/>
      <c r="Q56" s="31"/>
      <c r="R56" s="43"/>
      <c r="S56" s="43"/>
      <c r="T56" s="43"/>
      <c r="U56" s="43"/>
      <c r="V56" s="43"/>
    </row>
    <row r="57" spans="1:22" x14ac:dyDescent="0.25">
      <c r="B57" s="550"/>
      <c r="C57" s="551"/>
      <c r="D57" s="551"/>
      <c r="E57" s="551"/>
      <c r="F57" s="551"/>
      <c r="G57" s="551"/>
      <c r="H57" s="551"/>
      <c r="I57" s="551"/>
      <c r="J57" s="551"/>
      <c r="K57" s="551"/>
      <c r="L57" s="552"/>
      <c r="M57" s="43"/>
      <c r="N57" s="43"/>
      <c r="Q57" s="31"/>
      <c r="R57" s="43"/>
      <c r="S57" s="43"/>
      <c r="T57" s="43"/>
      <c r="U57" s="43"/>
      <c r="V57" s="43"/>
    </row>
    <row r="58" spans="1:22" x14ac:dyDescent="0.25">
      <c r="B58" s="550"/>
      <c r="C58" s="551"/>
      <c r="D58" s="551"/>
      <c r="E58" s="551"/>
      <c r="F58" s="551"/>
      <c r="G58" s="551"/>
      <c r="H58" s="551"/>
      <c r="I58" s="551"/>
      <c r="J58" s="551"/>
      <c r="K58" s="551"/>
      <c r="L58" s="552"/>
      <c r="M58" s="43"/>
      <c r="N58" s="43"/>
      <c r="Q58" s="31"/>
      <c r="R58" s="43"/>
      <c r="S58" s="43"/>
      <c r="T58" s="43"/>
      <c r="U58" s="43"/>
      <c r="V58" s="43"/>
    </row>
    <row r="59" spans="1:22" x14ac:dyDescent="0.25">
      <c r="B59" s="550"/>
      <c r="C59" s="551"/>
      <c r="D59" s="551"/>
      <c r="E59" s="551"/>
      <c r="F59" s="551"/>
      <c r="G59" s="551"/>
      <c r="H59" s="551"/>
      <c r="I59" s="551"/>
      <c r="J59" s="551"/>
      <c r="K59" s="551"/>
      <c r="L59" s="552"/>
      <c r="M59" s="43"/>
      <c r="N59" s="43"/>
      <c r="Q59" s="31"/>
      <c r="R59" s="43"/>
      <c r="S59" s="43"/>
      <c r="T59" s="43"/>
      <c r="U59" s="43"/>
      <c r="V59" s="43"/>
    </row>
    <row r="60" spans="1:22" x14ac:dyDescent="0.25">
      <c r="B60" s="550"/>
      <c r="C60" s="551"/>
      <c r="D60" s="551"/>
      <c r="E60" s="551"/>
      <c r="F60" s="551"/>
      <c r="G60" s="551"/>
      <c r="H60" s="551"/>
      <c r="I60" s="551"/>
      <c r="J60" s="551"/>
      <c r="K60" s="551"/>
      <c r="L60" s="552"/>
      <c r="M60" s="43"/>
      <c r="N60" s="43"/>
      <c r="Q60" s="43"/>
      <c r="R60" s="43"/>
      <c r="S60" s="43"/>
      <c r="T60" s="43"/>
      <c r="U60" s="43"/>
      <c r="V60" s="43"/>
    </row>
    <row r="61" spans="1:22" s="48" customFormat="1" x14ac:dyDescent="0.25">
      <c r="A61" s="82"/>
      <c r="B61" s="550"/>
      <c r="C61" s="551"/>
      <c r="D61" s="551"/>
      <c r="E61" s="551"/>
      <c r="F61" s="551"/>
      <c r="G61" s="551"/>
      <c r="H61" s="551"/>
      <c r="I61" s="551"/>
      <c r="J61" s="551"/>
      <c r="K61" s="551"/>
      <c r="L61" s="552"/>
      <c r="N61" s="83"/>
      <c r="O61" s="54"/>
      <c r="P61" s="54"/>
    </row>
    <row r="62" spans="1:22" s="48" customFormat="1" x14ac:dyDescent="0.25">
      <c r="A62" s="82"/>
      <c r="B62" s="550"/>
      <c r="C62" s="551"/>
      <c r="D62" s="551"/>
      <c r="E62" s="551"/>
      <c r="F62" s="551"/>
      <c r="G62" s="551"/>
      <c r="H62" s="551"/>
      <c r="I62" s="551"/>
      <c r="J62" s="551"/>
      <c r="K62" s="551"/>
      <c r="L62" s="552"/>
      <c r="N62" s="83"/>
    </row>
    <row r="63" spans="1:22" s="48" customFormat="1" x14ac:dyDescent="0.25">
      <c r="A63" s="82"/>
      <c r="B63" s="139"/>
      <c r="C63" s="140"/>
      <c r="D63" s="140"/>
      <c r="E63" s="140"/>
      <c r="F63" s="140"/>
      <c r="G63" s="140"/>
      <c r="H63" s="140"/>
      <c r="I63" s="140"/>
      <c r="J63" s="140"/>
      <c r="K63" s="140"/>
      <c r="L63" s="141"/>
      <c r="N63" s="83"/>
    </row>
    <row r="64" spans="1:22" s="48" customFormat="1" x14ac:dyDescent="0.25">
      <c r="A64" s="82"/>
      <c r="B64" s="4"/>
      <c r="C64" s="43"/>
      <c r="D64" s="43"/>
      <c r="E64" s="43"/>
      <c r="F64" s="43"/>
      <c r="G64" s="43"/>
      <c r="H64" s="43"/>
      <c r="I64" s="43"/>
      <c r="J64" s="43"/>
      <c r="K64" s="43"/>
      <c r="L64" s="43"/>
      <c r="N64" s="83"/>
      <c r="O64" s="54"/>
      <c r="P64" s="54"/>
    </row>
    <row r="65" spans="1:16" s="48" customFormat="1" x14ac:dyDescent="0.25">
      <c r="A65" s="82"/>
      <c r="B65" s="4"/>
      <c r="C65" s="43"/>
      <c r="D65" s="43"/>
      <c r="E65" s="43"/>
      <c r="F65" s="43"/>
      <c r="G65" s="43"/>
      <c r="H65" s="43"/>
      <c r="I65" s="43"/>
      <c r="J65" s="43"/>
      <c r="K65" s="43"/>
      <c r="L65" s="43"/>
      <c r="N65" s="83"/>
      <c r="O65" s="9"/>
      <c r="P65" s="9"/>
    </row>
    <row r="67" spans="1:16" x14ac:dyDescent="0.25">
      <c r="O67" s="9"/>
      <c r="P67" s="9"/>
    </row>
  </sheetData>
  <sheetProtection algorithmName="SHA-512" hashValue="9z61bPQXWPQlFV3aZLfTNBJTzo6KeRj7fat0pL9gU2tjMTsIxUiCQJggXeNrcskLFIrBocp5Enpgm2zKz/zZYg==" saltValue="Ln9pmbZzjGRikU/C/QD4GQ==" spinCount="100000" sheet="1" objects="1" scenarios="1" selectLockedCells="1"/>
  <mergeCells count="52">
    <mergeCell ref="B13:L14"/>
    <mergeCell ref="B15:L15"/>
    <mergeCell ref="B30:C32"/>
    <mergeCell ref="B17:L17"/>
    <mergeCell ref="B18:L18"/>
    <mergeCell ref="D25:K25"/>
    <mergeCell ref="B23:F24"/>
    <mergeCell ref="G23:K24"/>
    <mergeCell ref="B4:L4"/>
    <mergeCell ref="B5:L5"/>
    <mergeCell ref="B6:L6"/>
    <mergeCell ref="B37:C39"/>
    <mergeCell ref="K27:K28"/>
    <mergeCell ref="D39:F39"/>
    <mergeCell ref="B29:K29"/>
    <mergeCell ref="B33:K33"/>
    <mergeCell ref="B20:L20"/>
    <mergeCell ref="B21:L21"/>
    <mergeCell ref="B34:C36"/>
    <mergeCell ref="B16:L16"/>
    <mergeCell ref="B9:L9"/>
    <mergeCell ref="B10:L10"/>
    <mergeCell ref="B12:L12"/>
    <mergeCell ref="B8:L8"/>
    <mergeCell ref="B55:L62"/>
    <mergeCell ref="G27:G28"/>
    <mergeCell ref="H27:H28"/>
    <mergeCell ref="I27:I28"/>
    <mergeCell ref="J27:J28"/>
    <mergeCell ref="D30:F30"/>
    <mergeCell ref="D31:F31"/>
    <mergeCell ref="D32:F32"/>
    <mergeCell ref="D34:F34"/>
    <mergeCell ref="D35:F35"/>
    <mergeCell ref="D36:F36"/>
    <mergeCell ref="D37:F37"/>
    <mergeCell ref="D38:F38"/>
    <mergeCell ref="E49:E50"/>
    <mergeCell ref="F49:F50"/>
    <mergeCell ref="G49:G50"/>
    <mergeCell ref="B53:L53"/>
    <mergeCell ref="B40:C42"/>
    <mergeCell ref="D43:E43"/>
    <mergeCell ref="B46:L46"/>
    <mergeCell ref="B47:L47"/>
    <mergeCell ref="B48:L48"/>
    <mergeCell ref="B44:L44"/>
    <mergeCell ref="D49:D50"/>
    <mergeCell ref="D40:F40"/>
    <mergeCell ref="D41:F41"/>
    <mergeCell ref="D42:F42"/>
    <mergeCell ref="H49:H50"/>
  </mergeCells>
  <dataValidations count="3">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2:K32 G36:K36 G39:K42" xr:uid="{1B36E32B-E6C0-45F4-95F4-3FA6D92D2A10}">
      <formula1>1000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xr:uid="{FF1AB627-826C-4DB4-AC05-2F30079552DF}">
      <formula1>1001</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A1 G30:K31 G37:K38 G34:K35 D51:H51" xr:uid="{13087763-FCF8-4996-B6A5-81AA0CC3E8CE}">
      <formula1>-1000000000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5F596-3B09-4F76-9650-9AB0B436C832}">
  <sheetPr codeName="Sheet13">
    <tabColor rgb="FFFFC000"/>
  </sheetPr>
  <dimension ref="A1"/>
  <sheetViews>
    <sheetView showGridLines="0" workbookViewId="0"/>
  </sheetViews>
  <sheetFormatPr defaultColWidth="9.140625" defaultRowHeight="14.25" x14ac:dyDescent="0.25"/>
  <cols>
    <col min="1" max="16384" width="9.140625" style="28"/>
  </cols>
  <sheetData/>
  <sheetProtection algorithmName="SHA-512" hashValue="C3ACGQGpBGc0h8kkDmVSWWAXZEQ91TyFu/9TEjKKYaFs2QHkBRPN9lD1SFhlK8tUU1S6CG3hPtnZdC6ALRgVHw==" saltValue="C0YdxrOrmWLEQxXNEyx8cg==" spinCount="100000" sheet="1" objects="1" scenarios="1" selectLockedCells="1"/>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5DAE4-310E-4972-8BC4-E5E70C5AE1F0}">
  <sheetPr codeName="Sheet14">
    <tabColor rgb="FF92D050"/>
    <pageSetUpPr fitToPage="1"/>
  </sheetPr>
  <dimension ref="A1:Q111"/>
  <sheetViews>
    <sheetView showGridLines="0" zoomScaleNormal="100" zoomScaleSheetLayoutView="55" workbookViewId="0"/>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16384" width="9.42578125" style="54"/>
  </cols>
  <sheetData>
    <row r="1" spans="1:16" x14ac:dyDescent="0.25">
      <c r="O1" s="54" t="s">
        <v>314</v>
      </c>
      <c r="P1" s="54" t="s">
        <v>314</v>
      </c>
    </row>
    <row r="2" spans="1:16" x14ac:dyDescent="0.25">
      <c r="B2" s="10" t="str">
        <f>Pro!B2</f>
        <v>PROTECTED</v>
      </c>
      <c r="C2" s="10"/>
      <c r="O2" s="9" t="s">
        <v>70</v>
      </c>
      <c r="P2" s="9" t="s">
        <v>83</v>
      </c>
    </row>
    <row r="3" spans="1:16" x14ac:dyDescent="0.25">
      <c r="B3" s="12"/>
      <c r="C3" s="12"/>
      <c r="O3" s="2"/>
      <c r="P3" s="2"/>
    </row>
    <row r="4" spans="1:16" s="2" customFormat="1" x14ac:dyDescent="0.25">
      <c r="A4" s="4"/>
      <c r="B4" s="396" t="str">
        <f>Info!B4</f>
        <v>IMPORTER QUESTIONNAIRE</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CONCRETE REINFORCING BAR</v>
      </c>
      <c r="C6" s="396"/>
      <c r="D6" s="396"/>
      <c r="E6" s="396"/>
      <c r="F6" s="396"/>
      <c r="G6" s="396"/>
      <c r="H6" s="396"/>
      <c r="I6" s="396"/>
      <c r="J6" s="396"/>
      <c r="K6" s="396"/>
      <c r="L6" s="396"/>
      <c r="M6" s="20"/>
      <c r="N6" s="20"/>
      <c r="O6" s="21"/>
    </row>
    <row r="7" spans="1:16" s="6" customFormat="1" x14ac:dyDescent="0.25">
      <c r="A7" s="4"/>
      <c r="B7" s="72"/>
      <c r="C7" s="93"/>
      <c r="D7" s="93"/>
      <c r="E7" s="93"/>
      <c r="F7" s="93"/>
      <c r="G7" s="93"/>
      <c r="H7" s="93"/>
      <c r="I7" s="93"/>
      <c r="J7" s="93"/>
      <c r="K7" s="93"/>
      <c r="L7" s="93"/>
      <c r="M7" s="20"/>
      <c r="N7" s="20"/>
      <c r="O7" s="15"/>
      <c r="P7" s="15"/>
    </row>
    <row r="8" spans="1:16" s="6" customFormat="1" x14ac:dyDescent="0.25">
      <c r="A8" s="4"/>
      <c r="B8" s="485" t="str">
        <f>Public!B8</f>
        <v>The following questions refer to the goods as defined in the product description on the Intro tab.</v>
      </c>
      <c r="C8" s="485"/>
      <c r="D8" s="485"/>
      <c r="E8" s="485"/>
      <c r="F8" s="485"/>
      <c r="G8" s="485"/>
      <c r="H8" s="485"/>
      <c r="I8" s="485"/>
      <c r="J8" s="485"/>
      <c r="K8" s="485"/>
      <c r="L8" s="485"/>
      <c r="M8" s="20"/>
      <c r="N8" s="20"/>
      <c r="O8" s="15"/>
      <c r="P8" s="15"/>
    </row>
    <row r="9" spans="1:16" s="6" customFormat="1" x14ac:dyDescent="0.25">
      <c r="A9" s="4"/>
      <c r="B9" s="485" t="str">
        <f>Public!B9</f>
        <v xml:space="preserve">Product information and a glossary of terms can be found in the Info tab.
</v>
      </c>
      <c r="C9" s="485"/>
      <c r="D9" s="485"/>
      <c r="E9" s="485"/>
      <c r="F9" s="485"/>
      <c r="G9" s="485"/>
      <c r="H9" s="485"/>
      <c r="I9" s="485"/>
      <c r="J9" s="485"/>
      <c r="K9" s="485"/>
      <c r="L9" s="485"/>
      <c r="M9" s="20"/>
      <c r="N9" s="20"/>
      <c r="O9" s="15"/>
    </row>
    <row r="10" spans="1:16" s="6" customFormat="1" x14ac:dyDescent="0.25">
      <c r="A10" s="4"/>
      <c r="B10" s="485" t="str">
        <f>Pro!B10</f>
        <v xml:space="preserve">Use the AddPro tab if more space is needed.
</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For the questions in this tab, note the following:</v>
      </c>
      <c r="C12" s="485"/>
      <c r="D12" s="485"/>
      <c r="E12" s="485"/>
      <c r="F12" s="485"/>
      <c r="G12" s="485"/>
      <c r="H12" s="485"/>
      <c r="I12" s="485"/>
      <c r="J12" s="485"/>
      <c r="K12" s="485"/>
      <c r="L12" s="485"/>
      <c r="M12" s="20"/>
      <c r="N12" s="20"/>
      <c r="O12" s="15"/>
      <c r="P12" s="15"/>
    </row>
    <row r="13" spans="1:16" s="6" customFormat="1" ht="30" customHeight="1" x14ac:dyDescent="0.25">
      <c r="A13" s="4"/>
      <c r="B13" s="485" t="str">
        <f>Pro!B13</f>
        <v>• Report only sales from your firm’s imports. Sales of purchased goods from Canadian producers must be excluded.</v>
      </c>
      <c r="C13" s="485"/>
      <c r="D13" s="485"/>
      <c r="E13" s="485"/>
      <c r="F13" s="485"/>
      <c r="G13" s="485"/>
      <c r="H13" s="485"/>
      <c r="I13" s="485"/>
      <c r="J13" s="485"/>
      <c r="K13" s="485"/>
      <c r="L13" s="485"/>
      <c r="M13" s="20"/>
      <c r="N13" s="20"/>
      <c r="O13" s="15"/>
      <c r="P13" s="15"/>
    </row>
    <row r="14" spans="1:16" s="6" customFormat="1" x14ac:dyDescent="0.25">
      <c r="A14" s="4"/>
      <c r="B14" s="485" t="str">
        <f>Pro!B15</f>
        <v>• Report all sales to Canadian and foreign associated firms.</v>
      </c>
      <c r="C14" s="485"/>
      <c r="D14" s="485"/>
      <c r="E14" s="485"/>
      <c r="F14" s="485"/>
      <c r="G14" s="485"/>
      <c r="H14" s="485"/>
      <c r="I14" s="485"/>
      <c r="J14" s="485"/>
      <c r="K14" s="485"/>
      <c r="L14" s="485"/>
      <c r="M14" s="20"/>
      <c r="N14" s="20"/>
      <c r="O14" s="15"/>
      <c r="P14" s="15"/>
    </row>
    <row r="15" spans="1:16" s="6" customFormat="1" x14ac:dyDescent="0.25">
      <c r="A15" s="4"/>
      <c r="B15" s="485" t="str">
        <f>Pro!B16</f>
        <v>• Report all sales as of the date of shipment to the customer or the customer’s warehouse.</v>
      </c>
      <c r="C15" s="485"/>
      <c r="D15" s="485"/>
      <c r="E15" s="485"/>
      <c r="F15" s="485"/>
      <c r="G15" s="485"/>
      <c r="H15" s="485"/>
      <c r="I15" s="485"/>
      <c r="J15" s="485"/>
      <c r="K15" s="485"/>
      <c r="L15" s="485"/>
      <c r="M15" s="20"/>
      <c r="N15" s="20"/>
      <c r="O15" s="15"/>
      <c r="P15" s="15"/>
    </row>
    <row r="16" spans="1:16" s="6" customFormat="1" x14ac:dyDescent="0.25">
      <c r="A16" s="4"/>
      <c r="B16" s="485" t="str">
        <f>Pro!B17</f>
        <v>• Report all values in Canadian dollars.</v>
      </c>
      <c r="C16" s="485"/>
      <c r="D16" s="485"/>
      <c r="E16" s="485"/>
      <c r="F16" s="485"/>
      <c r="G16" s="485"/>
      <c r="H16" s="485"/>
      <c r="I16" s="485"/>
      <c r="J16" s="485"/>
      <c r="K16" s="485"/>
      <c r="L16" s="485"/>
      <c r="M16" s="20"/>
      <c r="N16" s="20"/>
      <c r="O16" s="15"/>
      <c r="P16" s="15"/>
    </row>
    <row r="17" spans="1:17" s="6" customFormat="1" x14ac:dyDescent="0.25">
      <c r="A17" s="4"/>
      <c r="B17" s="485" t="str">
        <f>DZA!B18</f>
        <v>• If your firm is an end user or a fabricator, your firm does not need to report sales of imports or inventories of imports.</v>
      </c>
      <c r="C17" s="485"/>
      <c r="D17" s="485"/>
      <c r="E17" s="485"/>
      <c r="F17" s="485"/>
      <c r="G17" s="485"/>
      <c r="H17" s="485"/>
      <c r="I17" s="485"/>
      <c r="J17" s="485"/>
      <c r="K17" s="485"/>
      <c r="L17" s="485"/>
      <c r="M17" s="20"/>
      <c r="N17" s="20"/>
      <c r="O17" s="15"/>
      <c r="P17" s="15"/>
    </row>
    <row r="18" spans="1:17" s="6" customFormat="1" x14ac:dyDescent="0.25">
      <c r="A18" s="4"/>
      <c r="B18" s="14"/>
      <c r="C18" s="14"/>
      <c r="D18" s="3"/>
      <c r="E18" s="3"/>
      <c r="F18" s="3"/>
      <c r="G18" s="3"/>
      <c r="H18" s="3"/>
      <c r="I18" s="3"/>
      <c r="J18" s="3"/>
      <c r="K18" s="3"/>
      <c r="L18" s="3"/>
      <c r="O18" s="15"/>
      <c r="P18" s="15"/>
    </row>
    <row r="19" spans="1:17" x14ac:dyDescent="0.25">
      <c r="B19" s="364" t="str">
        <f>UPPER(IF(Intro!$G$24="English",O19,P19))</f>
        <v>INVENTORIES AND EXPORT SALES</v>
      </c>
      <c r="C19" s="365"/>
      <c r="D19" s="365"/>
      <c r="E19" s="365"/>
      <c r="F19" s="365"/>
      <c r="G19" s="365"/>
      <c r="H19" s="365"/>
      <c r="I19" s="365"/>
      <c r="J19" s="365"/>
      <c r="K19" s="365"/>
      <c r="L19" s="366"/>
      <c r="M19" s="54"/>
      <c r="O19" s="54" t="s">
        <v>276</v>
      </c>
      <c r="P19" s="54" t="s">
        <v>277</v>
      </c>
    </row>
    <row r="20" spans="1:17" x14ac:dyDescent="0.25">
      <c r="B20" s="475" t="s">
        <v>12</v>
      </c>
      <c r="C20" s="476"/>
      <c r="D20" s="476"/>
      <c r="E20" s="476"/>
      <c r="F20" s="476"/>
      <c r="G20" s="476"/>
      <c r="H20" s="476"/>
      <c r="I20" s="476"/>
      <c r="J20" s="476"/>
      <c r="K20" s="476"/>
      <c r="L20" s="477"/>
      <c r="M20" s="54"/>
    </row>
    <row r="21" spans="1:17" x14ac:dyDescent="0.25">
      <c r="B21" s="16"/>
      <c r="C21" s="26"/>
      <c r="D21" s="27"/>
      <c r="E21" s="27"/>
      <c r="F21" s="27"/>
      <c r="G21" s="27"/>
      <c r="H21" s="27"/>
      <c r="I21" s="27"/>
      <c r="J21" s="27"/>
      <c r="K21" s="27"/>
      <c r="L21" s="17"/>
      <c r="M21" s="54"/>
    </row>
    <row r="22" spans="1:17" x14ac:dyDescent="0.25">
      <c r="B22" s="332" t="str">
        <f>IF(Intro!$G$24="English",O22,P22)</f>
        <v>Provide your firm's inventories and export sales of imports of the goods.</v>
      </c>
      <c r="C22" s="333"/>
      <c r="D22" s="333"/>
      <c r="E22" s="333"/>
      <c r="F22" s="333"/>
      <c r="G22" s="333"/>
      <c r="H22" s="333"/>
      <c r="I22" s="333"/>
      <c r="J22" s="333"/>
      <c r="K22" s="333"/>
      <c r="L22" s="334"/>
      <c r="M22" s="54"/>
      <c r="O22" s="18" t="s">
        <v>133</v>
      </c>
      <c r="P22" s="18" t="s">
        <v>65</v>
      </c>
    </row>
    <row r="23" spans="1:17" x14ac:dyDescent="0.25">
      <c r="B23" s="69"/>
      <c r="C23" s="26"/>
      <c r="D23" s="27"/>
      <c r="E23" s="27"/>
      <c r="F23" s="27"/>
      <c r="G23" s="27"/>
      <c r="H23" s="27"/>
      <c r="I23" s="27"/>
      <c r="J23" s="27"/>
      <c r="K23" s="27"/>
      <c r="L23" s="17"/>
      <c r="M23" s="54"/>
      <c r="O23" s="18"/>
    </row>
    <row r="24" spans="1:17" x14ac:dyDescent="0.25">
      <c r="B24" s="69"/>
      <c r="E24" s="26"/>
      <c r="F24" s="54"/>
      <c r="G24" s="523">
        <f>Variables!$B$6</f>
        <v>2023</v>
      </c>
      <c r="H24" s="523">
        <f>G24+1</f>
        <v>2024</v>
      </c>
      <c r="I24" s="523">
        <f>H24+1</f>
        <v>2025</v>
      </c>
      <c r="J24" s="523" t="str">
        <f>IF(Intro!$G$24="English",Variables!B9,Variables!C9)</f>
        <v>Jan-Jun 2025</v>
      </c>
      <c r="K24" s="523" t="str">
        <f>IF(Intro!$G$24="English",Variables!B10,Variables!C10)</f>
        <v>Jan-Jun 2026</v>
      </c>
      <c r="L24" s="77"/>
      <c r="M24" s="54"/>
      <c r="O24" s="18"/>
    </row>
    <row r="25" spans="1:17" x14ac:dyDescent="0.25">
      <c r="B25" s="69"/>
      <c r="E25" s="26"/>
      <c r="F25" s="54"/>
      <c r="G25" s="525"/>
      <c r="H25" s="525"/>
      <c r="I25" s="525"/>
      <c r="J25" s="525"/>
      <c r="K25" s="525"/>
      <c r="L25" s="77"/>
      <c r="M25" s="54"/>
      <c r="O25" s="18"/>
    </row>
    <row r="26" spans="1:17" x14ac:dyDescent="0.25">
      <c r="B26" s="486" t="str">
        <f>IF(Intro!$G$24="English",O26,P26)</f>
        <v>Beginning inventory</v>
      </c>
      <c r="C26" s="435"/>
      <c r="D26" s="568" t="str">
        <f>IF(Intro!$G$24="English",Variables!$B$23,Variables!$C$23)</f>
        <v>Tonnes</v>
      </c>
      <c r="E26" s="568"/>
      <c r="F26" s="568"/>
      <c r="G26" s="143"/>
      <c r="H26" s="142">
        <f>G38</f>
        <v>0</v>
      </c>
      <c r="I26" s="142">
        <f>H38</f>
        <v>0</v>
      </c>
      <c r="J26" s="142">
        <f>H38</f>
        <v>0</v>
      </c>
      <c r="K26" s="142">
        <f>I38</f>
        <v>0</v>
      </c>
      <c r="L26" s="77"/>
      <c r="M26" s="54"/>
      <c r="O26" s="54" t="s">
        <v>258</v>
      </c>
      <c r="P26" s="54" t="s">
        <v>259</v>
      </c>
    </row>
    <row r="27" spans="1:17" x14ac:dyDescent="0.25">
      <c r="B27" s="486"/>
      <c r="C27" s="435"/>
      <c r="D27" s="568" t="s">
        <v>178</v>
      </c>
      <c r="E27" s="568"/>
      <c r="F27" s="568"/>
      <c r="G27" s="144"/>
      <c r="H27" s="142">
        <f>G39</f>
        <v>0</v>
      </c>
      <c r="I27" s="142">
        <f>H39</f>
        <v>0</v>
      </c>
      <c r="J27" s="142">
        <f>H39</f>
        <v>0</v>
      </c>
      <c r="K27" s="142">
        <f>I39</f>
        <v>0</v>
      </c>
      <c r="L27" s="77"/>
      <c r="M27" s="54"/>
    </row>
    <row r="28" spans="1:17" ht="15" thickBot="1" x14ac:dyDescent="0.3">
      <c r="B28" s="536"/>
      <c r="C28" s="537"/>
      <c r="D28" s="527" t="str">
        <f>"$ / "&amp;IF(Intro!$G$24="English",Variables!$B$24,Variables!$C$24)</f>
        <v>$ / Tonne</v>
      </c>
      <c r="E28" s="527"/>
      <c r="F28" s="527"/>
      <c r="G28" s="145" t="str">
        <f>IF(G26=0,"-",G27/G26)</f>
        <v>-</v>
      </c>
      <c r="H28" s="145" t="str">
        <f>IF(H26=0,"-",H27/H26)</f>
        <v>-</v>
      </c>
      <c r="I28" s="145" t="str">
        <f>IF(I26=0,"-",I27/I26)</f>
        <v>-</v>
      </c>
      <c r="J28" s="145" t="str">
        <f>IF(J26=0,"-",J27/J26)</f>
        <v>-</v>
      </c>
      <c r="K28" s="145" t="str">
        <f>IF(K26=0,"-",K27/K26)</f>
        <v>-</v>
      </c>
      <c r="L28" s="77"/>
      <c r="M28" s="54"/>
      <c r="O28" s="164" t="s">
        <v>370</v>
      </c>
      <c r="P28" s="164"/>
      <c r="Q28" s="8"/>
    </row>
    <row r="29" spans="1:17" x14ac:dyDescent="0.25">
      <c r="B29" s="544" t="str">
        <f>IF(Intro!$G$24="English",O29,P29)</f>
        <v>Imports</v>
      </c>
      <c r="C29" s="545"/>
      <c r="D29" s="567" t="str">
        <f>D26</f>
        <v>Tonnes</v>
      </c>
      <c r="E29" s="567"/>
      <c r="F29" s="567"/>
      <c r="G29" s="156">
        <f>SUM(Begin:End!G30)</f>
        <v>0</v>
      </c>
      <c r="H29" s="156">
        <f>SUM(Begin:End!H30)</f>
        <v>0</v>
      </c>
      <c r="I29" s="156">
        <f>SUM(Begin:End!I30)</f>
        <v>0</v>
      </c>
      <c r="J29" s="156">
        <f>SUM(Begin:End!J30)</f>
        <v>0</v>
      </c>
      <c r="K29" s="156">
        <f>SUM(Begin:End!K30)</f>
        <v>0</v>
      </c>
      <c r="L29" s="77"/>
      <c r="M29" s="54"/>
      <c r="O29" s="54" t="s">
        <v>347</v>
      </c>
      <c r="P29" s="54" t="s">
        <v>188</v>
      </c>
    </row>
    <row r="30" spans="1:17" x14ac:dyDescent="0.25">
      <c r="B30" s="486"/>
      <c r="C30" s="435"/>
      <c r="D30" s="568" t="str">
        <f>IF(Intro!G$24="English","net delivered purchase value (CAD)","valeur d'achat nette rendue (CAD)")</f>
        <v>net delivered purchase value (CAD)</v>
      </c>
      <c r="E30" s="568"/>
      <c r="F30" s="568"/>
      <c r="G30" s="142">
        <f>SUM(Begin:End!G31)</f>
        <v>0</v>
      </c>
      <c r="H30" s="142">
        <f>SUM(Begin:End!H31)</f>
        <v>0</v>
      </c>
      <c r="I30" s="142">
        <f>SUM(Begin:End!I31)</f>
        <v>0</v>
      </c>
      <c r="J30" s="142">
        <f>SUM(Begin:End!J31)</f>
        <v>0</v>
      </c>
      <c r="K30" s="142">
        <f>SUM(Begin:End!K31)</f>
        <v>0</v>
      </c>
      <c r="L30" s="77"/>
      <c r="M30" s="54"/>
    </row>
    <row r="31" spans="1:17" ht="15" thickBot="1" x14ac:dyDescent="0.3">
      <c r="B31" s="536"/>
      <c r="C31" s="537"/>
      <c r="D31" s="527" t="str">
        <f>D28</f>
        <v>$ / Tonne</v>
      </c>
      <c r="E31" s="527"/>
      <c r="F31" s="527"/>
      <c r="G31" s="145" t="str">
        <f>IF(G29=0,"-",G30/G29)</f>
        <v>-</v>
      </c>
      <c r="H31" s="145" t="str">
        <f>IF(H29=0,"-",H30/H29)</f>
        <v>-</v>
      </c>
      <c r="I31" s="145" t="str">
        <f>IF(I29=0,"-",I30/I29)</f>
        <v>-</v>
      </c>
      <c r="J31" s="145" t="str">
        <f>IF(J29=0,"-",J30/J29)</f>
        <v>-</v>
      </c>
      <c r="K31" s="145" t="str">
        <f>IF(K29=0,"-",K30/K29)</f>
        <v>-</v>
      </c>
      <c r="L31" s="77"/>
      <c r="M31" s="54"/>
    </row>
    <row r="32" spans="1:17" x14ac:dyDescent="0.25">
      <c r="B32" s="544" t="str">
        <f>IF(Intro!$G$24="English",O32,P32)</f>
        <v>Sales in Canada</v>
      </c>
      <c r="C32" s="545"/>
      <c r="D32" s="567" t="str">
        <f>D26</f>
        <v>Tonnes</v>
      </c>
      <c r="E32" s="567"/>
      <c r="F32" s="567"/>
      <c r="G32" s="156">
        <f>SUM(Begin:End!G40)</f>
        <v>0</v>
      </c>
      <c r="H32" s="156">
        <f>SUM(Begin:End!H40)</f>
        <v>0</v>
      </c>
      <c r="I32" s="156">
        <f>SUM(Begin:End!I40)</f>
        <v>0</v>
      </c>
      <c r="J32" s="156">
        <f>SUM(Begin:End!J40)</f>
        <v>0</v>
      </c>
      <c r="K32" s="156">
        <f>SUM(Begin:End!K40)</f>
        <v>0</v>
      </c>
      <c r="L32" s="77"/>
      <c r="M32" s="54"/>
      <c r="O32" s="54" t="s">
        <v>177</v>
      </c>
      <c r="P32" s="54" t="s">
        <v>203</v>
      </c>
    </row>
    <row r="33" spans="1:16" x14ac:dyDescent="0.25">
      <c r="B33" s="486"/>
      <c r="C33" s="435"/>
      <c r="D33" s="568" t="str">
        <f>IF(Intro!G$24="English","net delivered selling value (CAD)","valeur de vente nette rendue (CAD)")</f>
        <v>net delivered selling value (CAD)</v>
      </c>
      <c r="E33" s="568"/>
      <c r="F33" s="568"/>
      <c r="G33" s="142">
        <f>SUM(Begin:End!G41)</f>
        <v>0</v>
      </c>
      <c r="H33" s="142">
        <f>SUM(Begin:End!H41)</f>
        <v>0</v>
      </c>
      <c r="I33" s="142">
        <f>SUM(Begin:End!I41)</f>
        <v>0</v>
      </c>
      <c r="J33" s="142">
        <f>SUM(Begin:End!J41)</f>
        <v>0</v>
      </c>
      <c r="K33" s="142">
        <f>SUM(Begin:End!K41)</f>
        <v>0</v>
      </c>
      <c r="L33" s="77"/>
      <c r="M33" s="54"/>
    </row>
    <row r="34" spans="1:16" ht="15" thickBot="1" x14ac:dyDescent="0.3">
      <c r="B34" s="536"/>
      <c r="C34" s="537"/>
      <c r="D34" s="527" t="str">
        <f>D28</f>
        <v>$ / Tonne</v>
      </c>
      <c r="E34" s="527"/>
      <c r="F34" s="527"/>
      <c r="G34" s="145" t="str">
        <f>IF(G32=0,"-",G33/G32)</f>
        <v>-</v>
      </c>
      <c r="H34" s="145" t="str">
        <f>IF(H32=0,"-",H33/H32)</f>
        <v>-</v>
      </c>
      <c r="I34" s="145" t="str">
        <f>IF(I32=0,"-",I33/I32)</f>
        <v>-</v>
      </c>
      <c r="J34" s="145" t="str">
        <f>IF(J32=0,"-",J33/J32)</f>
        <v>-</v>
      </c>
      <c r="K34" s="145" t="str">
        <f>IF(K32=0,"-",K33/K32)</f>
        <v>-</v>
      </c>
      <c r="L34" s="77"/>
      <c r="M34" s="54"/>
    </row>
    <row r="35" spans="1:16" x14ac:dyDescent="0.25">
      <c r="B35" s="544" t="str">
        <f>IF(Intro!$G$24="English",O35,P35)</f>
        <v>Export sales</v>
      </c>
      <c r="C35" s="545"/>
      <c r="D35" s="567" t="str">
        <f>D26</f>
        <v>Tonnes</v>
      </c>
      <c r="E35" s="567"/>
      <c r="F35" s="567"/>
      <c r="G35" s="146"/>
      <c r="H35" s="146"/>
      <c r="I35" s="146"/>
      <c r="J35" s="146"/>
      <c r="K35" s="146"/>
      <c r="L35" s="77"/>
      <c r="M35" s="54"/>
      <c r="O35" s="54" t="s">
        <v>260</v>
      </c>
      <c r="P35" s="54" t="s">
        <v>116</v>
      </c>
    </row>
    <row r="36" spans="1:16" x14ac:dyDescent="0.25">
      <c r="B36" s="486"/>
      <c r="C36" s="435"/>
      <c r="D36" s="568" t="str">
        <f>IF(Intro!G$24="English","net delivered selling value (CAD)","valeur de vente nette rendue (CAD)")</f>
        <v>net delivered selling value (CAD)</v>
      </c>
      <c r="E36" s="568"/>
      <c r="F36" s="568"/>
      <c r="G36" s="144"/>
      <c r="H36" s="144"/>
      <c r="I36" s="144"/>
      <c r="J36" s="144"/>
      <c r="K36" s="144"/>
      <c r="L36" s="77"/>
      <c r="M36" s="54"/>
    </row>
    <row r="37" spans="1:16" ht="15" thickBot="1" x14ac:dyDescent="0.3">
      <c r="B37" s="536"/>
      <c r="C37" s="537"/>
      <c r="D37" s="527" t="str">
        <f>D28</f>
        <v>$ / Tonne</v>
      </c>
      <c r="E37" s="527"/>
      <c r="F37" s="527"/>
      <c r="G37" s="145" t="str">
        <f>IF(G35=0,"-",G36/G35)</f>
        <v>-</v>
      </c>
      <c r="H37" s="145" t="str">
        <f>IF(H35=0,"-",H36/H35)</f>
        <v>-</v>
      </c>
      <c r="I37" s="145" t="str">
        <f>IF(I35=0,"-",I36/I35)</f>
        <v>-</v>
      </c>
      <c r="J37" s="145" t="str">
        <f>IF(J35=0,"-",J36/J35)</f>
        <v>-</v>
      </c>
      <c r="K37" s="145" t="str">
        <f>IF(K35=0,"-",K36/K35)</f>
        <v>-</v>
      </c>
      <c r="L37" s="77"/>
      <c r="M37" s="54"/>
    </row>
    <row r="38" spans="1:16" x14ac:dyDescent="0.25">
      <c r="B38" s="353" t="str">
        <f>IF(Intro!$G$24="English",O38,P38)</f>
        <v>Ending inventory</v>
      </c>
      <c r="C38" s="354"/>
      <c r="D38" s="569" t="str">
        <f>D26</f>
        <v>Tonnes</v>
      </c>
      <c r="E38" s="569"/>
      <c r="F38" s="569"/>
      <c r="G38" s="147"/>
      <c r="H38" s="147"/>
      <c r="I38" s="147"/>
      <c r="J38" s="147"/>
      <c r="K38" s="147"/>
      <c r="L38" s="77"/>
      <c r="M38" s="54"/>
      <c r="O38" s="54" t="s">
        <v>117</v>
      </c>
      <c r="P38" s="54" t="s">
        <v>300</v>
      </c>
    </row>
    <row r="39" spans="1:16" x14ac:dyDescent="0.25">
      <c r="B39" s="486"/>
      <c r="C39" s="435"/>
      <c r="D39" s="568" t="str">
        <f>D27</f>
        <v>CAD</v>
      </c>
      <c r="E39" s="568"/>
      <c r="F39" s="568"/>
      <c r="G39" s="144"/>
      <c r="H39" s="144"/>
      <c r="I39" s="144"/>
      <c r="J39" s="144"/>
      <c r="K39" s="144"/>
      <c r="L39" s="77"/>
      <c r="M39" s="54"/>
    </row>
    <row r="40" spans="1:16" x14ac:dyDescent="0.25">
      <c r="B40" s="486"/>
      <c r="C40" s="435"/>
      <c r="D40" s="568" t="str">
        <f>D28</f>
        <v>$ / Tonne</v>
      </c>
      <c r="E40" s="568"/>
      <c r="F40" s="568"/>
      <c r="G40" s="142" t="str">
        <f>IF(G38=0,"-",G39/G38)</f>
        <v>-</v>
      </c>
      <c r="H40" s="142" t="str">
        <f t="shared" ref="H40:I40" si="0">IF(H38=0,"-",H39/H38)</f>
        <v>-</v>
      </c>
      <c r="I40" s="142" t="str">
        <f t="shared" si="0"/>
        <v>-</v>
      </c>
      <c r="J40" s="142" t="str">
        <f t="shared" ref="J40:K40" si="1">IF(J38=0,"-",J39/J38)</f>
        <v>-</v>
      </c>
      <c r="K40" s="142" t="str">
        <f t="shared" si="1"/>
        <v>-</v>
      </c>
      <c r="L40" s="77"/>
      <c r="M40" s="54"/>
    </row>
    <row r="41" spans="1:16" x14ac:dyDescent="0.25">
      <c r="B41" s="94"/>
      <c r="C41" s="95"/>
      <c r="D41" s="95"/>
      <c r="E41" s="95"/>
      <c r="F41" s="95"/>
      <c r="G41" s="95"/>
      <c r="H41" s="95"/>
      <c r="I41" s="95"/>
      <c r="J41" s="95"/>
      <c r="K41" s="95"/>
      <c r="L41" s="96"/>
      <c r="M41" s="54"/>
    </row>
    <row r="42" spans="1:16" s="9" customFormat="1" x14ac:dyDescent="0.25">
      <c r="A42" s="7"/>
      <c r="B42" s="457" t="s">
        <v>15</v>
      </c>
      <c r="C42" s="458"/>
      <c r="D42" s="458"/>
      <c r="E42" s="458"/>
      <c r="F42" s="458"/>
      <c r="G42" s="458"/>
      <c r="H42" s="458"/>
      <c r="I42" s="458"/>
      <c r="J42" s="458"/>
      <c r="K42" s="458"/>
      <c r="L42" s="459"/>
      <c r="M42" s="97"/>
      <c r="O42" s="54"/>
    </row>
    <row r="43" spans="1:16" x14ac:dyDescent="0.25">
      <c r="B43" s="62"/>
      <c r="C43" s="30"/>
      <c r="D43" s="30"/>
      <c r="E43" s="30"/>
      <c r="F43" s="30"/>
      <c r="G43" s="30"/>
      <c r="H43" s="30"/>
      <c r="I43" s="30"/>
      <c r="J43" s="30"/>
      <c r="K43" s="30"/>
      <c r="L43" s="98"/>
      <c r="M43" s="54"/>
    </row>
    <row r="44" spans="1:16" x14ac:dyDescent="0.25">
      <c r="B44" s="341" t="str">
        <f>IF(Intro!$G$24="English",O44,P44)</f>
        <v>Using data provided in Question 1 on the country tabs with the data provided in Question 1 on the Invent-Stock tab, the questionnaire calculates ending inventory as follows:</v>
      </c>
      <c r="C44" s="342"/>
      <c r="D44" s="342"/>
      <c r="E44" s="342"/>
      <c r="F44" s="342"/>
      <c r="G44" s="342"/>
      <c r="H44" s="342"/>
      <c r="I44" s="342"/>
      <c r="J44" s="342"/>
      <c r="K44" s="342"/>
      <c r="L44" s="343"/>
      <c r="M44" s="54"/>
      <c r="O44" s="54" t="s">
        <v>311</v>
      </c>
      <c r="P44" s="54" t="s">
        <v>312</v>
      </c>
    </row>
    <row r="45" spans="1:16" x14ac:dyDescent="0.25">
      <c r="B45" s="62"/>
      <c r="C45" s="30"/>
      <c r="D45" s="30"/>
      <c r="E45" s="30"/>
      <c r="F45" s="30"/>
      <c r="G45" s="30"/>
      <c r="H45" s="30"/>
      <c r="I45" s="30"/>
      <c r="J45" s="30"/>
      <c r="K45" s="30"/>
      <c r="L45" s="98"/>
      <c r="M45" s="54"/>
    </row>
    <row r="46" spans="1:16" x14ac:dyDescent="0.25">
      <c r="B46" s="69"/>
      <c r="F46" s="26"/>
      <c r="G46" s="523">
        <f>Variables!$B$6</f>
        <v>2023</v>
      </c>
      <c r="H46" s="523">
        <f>G46+1</f>
        <v>2024</v>
      </c>
      <c r="I46" s="523">
        <f>H46+1</f>
        <v>2025</v>
      </c>
      <c r="J46" s="523" t="str">
        <f>J24</f>
        <v>Jan-Jun 2025</v>
      </c>
      <c r="K46" s="523" t="str">
        <f>K24</f>
        <v>Jan-Jun 2026</v>
      </c>
      <c r="L46" s="77"/>
      <c r="M46" s="54"/>
      <c r="O46" s="18"/>
    </row>
    <row r="47" spans="1:16" x14ac:dyDescent="0.25">
      <c r="B47" s="69"/>
      <c r="F47" s="26"/>
      <c r="G47" s="525"/>
      <c r="H47" s="525"/>
      <c r="I47" s="525"/>
      <c r="J47" s="525"/>
      <c r="K47" s="525"/>
      <c r="L47" s="77"/>
      <c r="M47" s="54"/>
      <c r="O47" s="18"/>
    </row>
    <row r="48" spans="1:16" x14ac:dyDescent="0.25">
      <c r="B48" s="159"/>
      <c r="C48" s="160"/>
      <c r="D48" s="160"/>
      <c r="E48" s="161"/>
      <c r="F48" s="157"/>
      <c r="G48" s="565" t="str">
        <f ca="1">_xlfn.FORMULATEXT(G50)</f>
        <v>=G26+G29-G32-G35</v>
      </c>
      <c r="H48" s="565" t="str">
        <f t="shared" ref="H48:K48" ca="1" si="2">_xlfn.FORMULATEXT(H50)</f>
        <v>=H26+H29-H32-H35</v>
      </c>
      <c r="I48" s="565" t="str">
        <f t="shared" ca="1" si="2"/>
        <v>=I26+I29-I32-I35</v>
      </c>
      <c r="J48" s="565" t="str">
        <f t="shared" ca="1" si="2"/>
        <v>=J26+J29-J32-J35</v>
      </c>
      <c r="K48" s="565" t="str">
        <f t="shared" ca="1" si="2"/>
        <v>=K26+K29-K32-K35</v>
      </c>
      <c r="L48" s="77"/>
      <c r="M48" s="54"/>
      <c r="O48" s="18"/>
    </row>
    <row r="49" spans="1:16" x14ac:dyDescent="0.25">
      <c r="B49" s="69"/>
      <c r="E49" s="162"/>
      <c r="F49" s="158"/>
      <c r="G49" s="566"/>
      <c r="H49" s="566"/>
      <c r="I49" s="566"/>
      <c r="J49" s="566"/>
      <c r="K49" s="566"/>
      <c r="L49" s="77"/>
      <c r="M49" s="54"/>
      <c r="O49" s="18"/>
    </row>
    <row r="50" spans="1:16" x14ac:dyDescent="0.25">
      <c r="B50" s="576" t="str">
        <f>IF(Intro!$G$24="English",O50,P50)</f>
        <v>Ending inventory</v>
      </c>
      <c r="C50" s="577"/>
      <c r="D50" s="577"/>
      <c r="E50" s="578"/>
      <c r="F50" s="155" t="str">
        <f>IF(Intro!$G$24="English",Variables!$B$23,Variables!$C$23)</f>
        <v>Tonnes</v>
      </c>
      <c r="G50" s="142">
        <f>G26+G29-G32-G35</f>
        <v>0</v>
      </c>
      <c r="H50" s="142">
        <f t="shared" ref="H50:K50" si="3">H26+H29-H32-H35</f>
        <v>0</v>
      </c>
      <c r="I50" s="142">
        <f t="shared" si="3"/>
        <v>0</v>
      </c>
      <c r="J50" s="142">
        <f t="shared" si="3"/>
        <v>0</v>
      </c>
      <c r="K50" s="142">
        <f t="shared" si="3"/>
        <v>0</v>
      </c>
      <c r="L50" s="77"/>
      <c r="M50" s="54"/>
      <c r="O50" s="54" t="s">
        <v>117</v>
      </c>
      <c r="P50" s="54" t="s">
        <v>300</v>
      </c>
    </row>
    <row r="51" spans="1:16" ht="14.1" customHeight="1" x14ac:dyDescent="0.25">
      <c r="B51" s="579" t="str">
        <f>IF(Intro!$G$24="English",O51,P51)</f>
        <v>Difference between ending inventory in Question 1 on the Invent-Stock tab and the calculated ending inventory</v>
      </c>
      <c r="C51" s="580"/>
      <c r="D51" s="580"/>
      <c r="E51" s="581"/>
      <c r="F51" s="570" t="str">
        <f>IF(Intro!$G$24="English",Variables!$B$23,Variables!$C$23)</f>
        <v>Tonnes</v>
      </c>
      <c r="G51" s="573">
        <f>G38-G50</f>
        <v>0</v>
      </c>
      <c r="H51" s="573">
        <f>H38-H50</f>
        <v>0</v>
      </c>
      <c r="I51" s="573">
        <f>I38-I50</f>
        <v>0</v>
      </c>
      <c r="J51" s="573">
        <f>J38-J50</f>
        <v>0</v>
      </c>
      <c r="K51" s="573">
        <f>K38-K50</f>
        <v>0</v>
      </c>
      <c r="L51" s="77"/>
      <c r="M51" s="54"/>
      <c r="O51" s="54" t="s">
        <v>149</v>
      </c>
      <c r="P51" s="54" t="s">
        <v>302</v>
      </c>
    </row>
    <row r="52" spans="1:16" x14ac:dyDescent="0.25">
      <c r="B52" s="579"/>
      <c r="C52" s="580"/>
      <c r="D52" s="580"/>
      <c r="E52" s="581"/>
      <c r="F52" s="571"/>
      <c r="G52" s="574"/>
      <c r="H52" s="574"/>
      <c r="I52" s="574"/>
      <c r="J52" s="574"/>
      <c r="K52" s="574"/>
      <c r="L52" s="77"/>
      <c r="M52" s="54"/>
    </row>
    <row r="53" spans="1:16" x14ac:dyDescent="0.25">
      <c r="B53" s="579"/>
      <c r="C53" s="580"/>
      <c r="D53" s="580"/>
      <c r="E53" s="581"/>
      <c r="F53" s="572"/>
      <c r="G53" s="575"/>
      <c r="H53" s="575"/>
      <c r="I53" s="575"/>
      <c r="J53" s="575"/>
      <c r="K53" s="575"/>
      <c r="L53" s="77"/>
      <c r="M53" s="54"/>
    </row>
    <row r="54" spans="1:16" x14ac:dyDescent="0.25">
      <c r="B54" s="62"/>
      <c r="C54" s="30"/>
      <c r="D54" s="30"/>
      <c r="E54" s="30"/>
      <c r="F54" s="30"/>
      <c r="G54" s="30"/>
      <c r="H54" s="30"/>
      <c r="I54" s="30"/>
      <c r="J54" s="30"/>
      <c r="K54" s="30"/>
      <c r="L54" s="98"/>
      <c r="M54" s="54"/>
    </row>
    <row r="55" spans="1:16" x14ac:dyDescent="0.25">
      <c r="B55" s="465" t="str">
        <f>IF(Intro!$G$24="English",O55,P55)</f>
        <v>If the volume of ending inventory in Question 1 on the Invent-Stock tab differs from the calculated ending inventory, explain why there is a difference.</v>
      </c>
      <c r="C55" s="466"/>
      <c r="D55" s="466"/>
      <c r="E55" s="466"/>
      <c r="F55" s="466"/>
      <c r="G55" s="466"/>
      <c r="H55" s="466"/>
      <c r="I55" s="466"/>
      <c r="J55" s="466"/>
      <c r="K55" s="466"/>
      <c r="L55" s="467"/>
      <c r="M55" s="54"/>
      <c r="O55" s="25" t="s">
        <v>134</v>
      </c>
      <c r="P55" s="54" t="s">
        <v>301</v>
      </c>
    </row>
    <row r="56" spans="1:16" x14ac:dyDescent="0.25">
      <c r="B56" s="62"/>
      <c r="C56" s="30"/>
      <c r="D56" s="30"/>
      <c r="E56" s="30"/>
      <c r="F56" s="30"/>
      <c r="G56" s="30"/>
      <c r="H56" s="30"/>
      <c r="I56" s="30"/>
      <c r="J56" s="30"/>
      <c r="K56" s="30"/>
      <c r="L56" s="98"/>
      <c r="M56" s="54"/>
    </row>
    <row r="57" spans="1:16" s="9" customFormat="1" x14ac:dyDescent="0.25">
      <c r="A57" s="7"/>
      <c r="B57" s="462"/>
      <c r="C57" s="463"/>
      <c r="D57" s="463"/>
      <c r="E57" s="463"/>
      <c r="F57" s="463"/>
      <c r="G57" s="463"/>
      <c r="H57" s="463"/>
      <c r="I57" s="463"/>
      <c r="J57" s="463"/>
      <c r="K57" s="463"/>
      <c r="L57" s="464"/>
      <c r="M57" s="28"/>
    </row>
    <row r="58" spans="1:16" s="9" customFormat="1" x14ac:dyDescent="0.25">
      <c r="A58" s="7"/>
      <c r="B58" s="462"/>
      <c r="C58" s="463"/>
      <c r="D58" s="463"/>
      <c r="E58" s="463"/>
      <c r="F58" s="463"/>
      <c r="G58" s="463"/>
      <c r="H58" s="463"/>
      <c r="I58" s="463"/>
      <c r="J58" s="463"/>
      <c r="K58" s="463"/>
      <c r="L58" s="464"/>
      <c r="M58" s="28"/>
    </row>
    <row r="59" spans="1:16" s="9" customFormat="1" x14ac:dyDescent="0.25">
      <c r="A59" s="7"/>
      <c r="B59" s="462"/>
      <c r="C59" s="463"/>
      <c r="D59" s="463"/>
      <c r="E59" s="463"/>
      <c r="F59" s="463"/>
      <c r="G59" s="463"/>
      <c r="H59" s="463"/>
      <c r="I59" s="463"/>
      <c r="J59" s="463"/>
      <c r="K59" s="463"/>
      <c r="L59" s="464"/>
      <c r="M59" s="28"/>
    </row>
    <row r="60" spans="1:16" s="9" customFormat="1" x14ac:dyDescent="0.25">
      <c r="A60" s="7"/>
      <c r="B60" s="462"/>
      <c r="C60" s="463"/>
      <c r="D60" s="463"/>
      <c r="E60" s="463"/>
      <c r="F60" s="463"/>
      <c r="G60" s="463"/>
      <c r="H60" s="463"/>
      <c r="I60" s="463"/>
      <c r="J60" s="463"/>
      <c r="K60" s="463"/>
      <c r="L60" s="464"/>
      <c r="M60" s="28"/>
    </row>
    <row r="61" spans="1:16" s="9" customFormat="1" x14ac:dyDescent="0.25">
      <c r="A61" s="7"/>
      <c r="B61" s="462"/>
      <c r="C61" s="463"/>
      <c r="D61" s="463"/>
      <c r="E61" s="463"/>
      <c r="F61" s="463"/>
      <c r="G61" s="463"/>
      <c r="H61" s="463"/>
      <c r="I61" s="463"/>
      <c r="J61" s="463"/>
      <c r="K61" s="463"/>
      <c r="L61" s="464"/>
      <c r="M61" s="28"/>
    </row>
    <row r="62" spans="1:16" s="9" customFormat="1" x14ac:dyDescent="0.25">
      <c r="A62" s="7"/>
      <c r="B62" s="462"/>
      <c r="C62" s="463"/>
      <c r="D62" s="463"/>
      <c r="E62" s="463"/>
      <c r="F62" s="463"/>
      <c r="G62" s="463"/>
      <c r="H62" s="463"/>
      <c r="I62" s="463"/>
      <c r="J62" s="463"/>
      <c r="K62" s="463"/>
      <c r="L62" s="464"/>
      <c r="M62" s="28"/>
    </row>
    <row r="63" spans="1:16" s="9" customFormat="1" x14ac:dyDescent="0.25">
      <c r="A63" s="7"/>
      <c r="B63" s="462"/>
      <c r="C63" s="463"/>
      <c r="D63" s="463"/>
      <c r="E63" s="463"/>
      <c r="F63" s="463"/>
      <c r="G63" s="463"/>
      <c r="H63" s="463"/>
      <c r="I63" s="463"/>
      <c r="J63" s="463"/>
      <c r="K63" s="463"/>
      <c r="L63" s="464"/>
      <c r="M63" s="28"/>
    </row>
    <row r="64" spans="1:16" s="9" customFormat="1" x14ac:dyDescent="0.25">
      <c r="A64" s="7"/>
      <c r="B64" s="462"/>
      <c r="C64" s="463"/>
      <c r="D64" s="463"/>
      <c r="E64" s="463"/>
      <c r="F64" s="463"/>
      <c r="G64" s="463"/>
      <c r="H64" s="463"/>
      <c r="I64" s="463"/>
      <c r="J64" s="463"/>
      <c r="K64" s="463"/>
      <c r="L64" s="464"/>
      <c r="M64" s="28"/>
    </row>
    <row r="65" spans="1:16" x14ac:dyDescent="0.25">
      <c r="B65" s="94"/>
      <c r="C65" s="95"/>
      <c r="D65" s="95"/>
      <c r="E65" s="95"/>
      <c r="F65" s="95"/>
      <c r="G65" s="95"/>
      <c r="H65" s="95"/>
      <c r="I65" s="95"/>
      <c r="J65" s="95"/>
      <c r="K65" s="95"/>
      <c r="L65" s="96"/>
      <c r="M65" s="54"/>
    </row>
    <row r="66" spans="1:16" s="9" customFormat="1" x14ac:dyDescent="0.25">
      <c r="A66" s="7"/>
      <c r="B66" s="457" t="s">
        <v>16</v>
      </c>
      <c r="C66" s="458"/>
      <c r="D66" s="458"/>
      <c r="E66" s="458"/>
      <c r="F66" s="458"/>
      <c r="G66" s="458"/>
      <c r="H66" s="458"/>
      <c r="I66" s="458"/>
      <c r="J66" s="458"/>
      <c r="K66" s="458"/>
      <c r="L66" s="459"/>
      <c r="M66" s="97"/>
    </row>
    <row r="67" spans="1:16" x14ac:dyDescent="0.25">
      <c r="B67" s="62"/>
      <c r="C67" s="30"/>
      <c r="D67" s="30"/>
      <c r="E67" s="30"/>
      <c r="F67" s="30"/>
      <c r="G67" s="30"/>
      <c r="H67" s="30"/>
      <c r="I67" s="30"/>
      <c r="J67" s="30"/>
      <c r="K67" s="30"/>
      <c r="L67" s="98"/>
      <c r="M67" s="54"/>
    </row>
    <row r="68" spans="1:16" ht="14.85" customHeight="1" x14ac:dyDescent="0.25">
      <c r="B68" s="332" t="str">
        <f>IF(Intro!$G$24="English",O68,P68)</f>
        <v>Describe how your firm determines the value of inventory. Provide any changes in the method of valuation or major write-downs of inventory that have occurred since January 1, 2023.</v>
      </c>
      <c r="C68" s="333"/>
      <c r="D68" s="333"/>
      <c r="E68" s="333"/>
      <c r="F68" s="333"/>
      <c r="G68" s="333"/>
      <c r="H68" s="333"/>
      <c r="I68" s="333"/>
      <c r="J68" s="333"/>
      <c r="K68" s="333"/>
      <c r="L68" s="334"/>
      <c r="M68" s="54"/>
      <c r="O68" s="54" t="str">
        <f>"Describe how your firm determines the value of inventory. Provide any changes in the method of valuation or major write-downs of inventory that have occurred since January 1, "&amp;Variables!B6&amp;"."</f>
        <v>Describe how your firm determines the value of inventory. Provide any changes in the method of valuation or major write-downs of inventory that have occurred since January 1, 2023.</v>
      </c>
      <c r="P68" s="54" t="str">
        <f>"Décrivez comment votre entreprise détermine la valeur des stocks. Fournissez tout changement dans la méthode d'évaluation des stocks ou toute réduction importante de la valeur comptabilisée des stocks depuis le 1er janvier "&amp;Variables!B6&amp;"."</f>
        <v>Décrivez comment votre entreprise détermine la valeur des stocks. Fournissez tout changement dans la méthode d'évaluation des stocks ou toute réduction importante de la valeur comptabilisée des stocks depuis le 1er janvier 2023.</v>
      </c>
    </row>
    <row r="69" spans="1:16" x14ac:dyDescent="0.25">
      <c r="B69" s="332"/>
      <c r="C69" s="333"/>
      <c r="D69" s="333"/>
      <c r="E69" s="333"/>
      <c r="F69" s="333"/>
      <c r="G69" s="333"/>
      <c r="H69" s="333"/>
      <c r="I69" s="333"/>
      <c r="J69" s="333"/>
      <c r="K69" s="333"/>
      <c r="L69" s="334"/>
      <c r="M69" s="54"/>
    </row>
    <row r="70" spans="1:16" x14ac:dyDescent="0.25">
      <c r="B70" s="62"/>
      <c r="C70" s="30"/>
      <c r="D70" s="30"/>
      <c r="E70" s="30"/>
      <c r="F70" s="30"/>
      <c r="G70" s="30"/>
      <c r="H70" s="30"/>
      <c r="I70" s="30"/>
      <c r="J70" s="30"/>
      <c r="K70" s="30"/>
      <c r="L70" s="98"/>
      <c r="M70" s="54"/>
    </row>
    <row r="71" spans="1:16" s="9" customFormat="1" x14ac:dyDescent="0.25">
      <c r="A71" s="7"/>
      <c r="B71" s="462"/>
      <c r="C71" s="463"/>
      <c r="D71" s="463"/>
      <c r="E71" s="463"/>
      <c r="F71" s="463"/>
      <c r="G71" s="463"/>
      <c r="H71" s="463"/>
      <c r="I71" s="463"/>
      <c r="J71" s="463"/>
      <c r="K71" s="463"/>
      <c r="L71" s="464"/>
      <c r="M71" s="28"/>
    </row>
    <row r="72" spans="1:16" s="9" customFormat="1" x14ac:dyDescent="0.25">
      <c r="A72" s="7"/>
      <c r="B72" s="462"/>
      <c r="C72" s="463"/>
      <c r="D72" s="463"/>
      <c r="E72" s="463"/>
      <c r="F72" s="463"/>
      <c r="G72" s="463"/>
      <c r="H72" s="463"/>
      <c r="I72" s="463"/>
      <c r="J72" s="463"/>
      <c r="K72" s="463"/>
      <c r="L72" s="464"/>
      <c r="M72" s="28"/>
    </row>
    <row r="73" spans="1:16" s="9" customFormat="1" x14ac:dyDescent="0.25">
      <c r="A73" s="7"/>
      <c r="B73" s="462"/>
      <c r="C73" s="463"/>
      <c r="D73" s="463"/>
      <c r="E73" s="463"/>
      <c r="F73" s="463"/>
      <c r="G73" s="463"/>
      <c r="H73" s="463"/>
      <c r="I73" s="463"/>
      <c r="J73" s="463"/>
      <c r="K73" s="463"/>
      <c r="L73" s="464"/>
      <c r="M73" s="28"/>
    </row>
    <row r="74" spans="1:16" s="9" customFormat="1" x14ac:dyDescent="0.25">
      <c r="A74" s="7"/>
      <c r="B74" s="462"/>
      <c r="C74" s="463"/>
      <c r="D74" s="463"/>
      <c r="E74" s="463"/>
      <c r="F74" s="463"/>
      <c r="G74" s="463"/>
      <c r="H74" s="463"/>
      <c r="I74" s="463"/>
      <c r="J74" s="463"/>
      <c r="K74" s="463"/>
      <c r="L74" s="464"/>
      <c r="M74" s="28"/>
    </row>
    <row r="75" spans="1:16" s="9" customFormat="1" x14ac:dyDescent="0.25">
      <c r="A75" s="7"/>
      <c r="B75" s="462"/>
      <c r="C75" s="463"/>
      <c r="D75" s="463"/>
      <c r="E75" s="463"/>
      <c r="F75" s="463"/>
      <c r="G75" s="463"/>
      <c r="H75" s="463"/>
      <c r="I75" s="463"/>
      <c r="J75" s="463"/>
      <c r="K75" s="463"/>
      <c r="L75" s="464"/>
      <c r="M75" s="28"/>
    </row>
    <row r="76" spans="1:16" s="9" customFormat="1" x14ac:dyDescent="0.25">
      <c r="A76" s="7"/>
      <c r="B76" s="462"/>
      <c r="C76" s="463"/>
      <c r="D76" s="463"/>
      <c r="E76" s="463"/>
      <c r="F76" s="463"/>
      <c r="G76" s="463"/>
      <c r="H76" s="463"/>
      <c r="I76" s="463"/>
      <c r="J76" s="463"/>
      <c r="K76" s="463"/>
      <c r="L76" s="464"/>
      <c r="M76" s="28"/>
    </row>
    <row r="77" spans="1:16" s="9" customFormat="1" x14ac:dyDescent="0.25">
      <c r="A77" s="7"/>
      <c r="B77" s="462"/>
      <c r="C77" s="463"/>
      <c r="D77" s="463"/>
      <c r="E77" s="463"/>
      <c r="F77" s="463"/>
      <c r="G77" s="463"/>
      <c r="H77" s="463"/>
      <c r="I77" s="463"/>
      <c r="J77" s="463"/>
      <c r="K77" s="463"/>
      <c r="L77" s="464"/>
      <c r="M77" s="28"/>
    </row>
    <row r="78" spans="1:16" s="9" customFormat="1" x14ac:dyDescent="0.25">
      <c r="A78" s="7"/>
      <c r="B78" s="462"/>
      <c r="C78" s="463"/>
      <c r="D78" s="463"/>
      <c r="E78" s="463"/>
      <c r="F78" s="463"/>
      <c r="G78" s="463"/>
      <c r="H78" s="463"/>
      <c r="I78" s="463"/>
      <c r="J78" s="463"/>
      <c r="K78" s="463"/>
      <c r="L78" s="464"/>
      <c r="M78" s="28"/>
    </row>
    <row r="79" spans="1:16" x14ac:dyDescent="0.25">
      <c r="B79" s="94"/>
      <c r="C79" s="95"/>
      <c r="D79" s="95"/>
      <c r="E79" s="95"/>
      <c r="F79" s="95"/>
      <c r="G79" s="95"/>
      <c r="H79" s="95"/>
      <c r="I79" s="95"/>
      <c r="J79" s="95"/>
      <c r="K79" s="95"/>
      <c r="L79" s="96"/>
      <c r="M79" s="54"/>
    </row>
    <row r="80" spans="1:16" s="9" customFormat="1" x14ac:dyDescent="0.25">
      <c r="A80" s="7"/>
      <c r="B80" s="457" t="s">
        <v>17</v>
      </c>
      <c r="C80" s="458"/>
      <c r="D80" s="458"/>
      <c r="E80" s="458"/>
      <c r="F80" s="458"/>
      <c r="G80" s="458"/>
      <c r="H80" s="458"/>
      <c r="I80" s="458"/>
      <c r="J80" s="458"/>
      <c r="K80" s="458"/>
      <c r="L80" s="459"/>
      <c r="M80" s="97"/>
    </row>
    <row r="81" spans="1:16" x14ac:dyDescent="0.25">
      <c r="B81" s="62"/>
      <c r="C81" s="30"/>
      <c r="D81" s="30"/>
      <c r="E81" s="30"/>
      <c r="F81" s="30"/>
      <c r="G81" s="30"/>
      <c r="H81" s="30"/>
      <c r="I81" s="30"/>
      <c r="J81" s="30"/>
      <c r="K81" s="30"/>
      <c r="L81" s="98"/>
      <c r="M81" s="54"/>
    </row>
    <row r="82" spans="1:16" ht="14.85" customHeight="1" x14ac:dyDescent="0.25">
      <c r="B82" s="341" t="str">
        <f>IF(Intro!$G$24="English",O82,P82)</f>
        <v>Describe any changes in your firm’s inventory levels of the goods since January 1, 2023 and whether these changes impacted your firm’s ability to supply customers.</v>
      </c>
      <c r="C82" s="342"/>
      <c r="D82" s="342"/>
      <c r="E82" s="342"/>
      <c r="F82" s="342"/>
      <c r="G82" s="342"/>
      <c r="H82" s="342"/>
      <c r="I82" s="342"/>
      <c r="J82" s="342"/>
      <c r="K82" s="342"/>
      <c r="L82" s="343"/>
      <c r="M82" s="54"/>
      <c r="O82" s="54" t="str">
        <f>"Describe any changes in your firm’s inventory levels of the goods since January 1, "&amp;Variables!B6&amp;" and whether these changes impacted your firm’s ability to supply customers."</f>
        <v>Describe any changes in your firm’s inventory levels of the goods since January 1, 2023 and whether these changes impacted your firm’s ability to supply customers.</v>
      </c>
      <c r="P82" s="54" t="str">
        <f>"Décrivez tout changement dans le volume des stocks des marchandises maintenus par votre entreprise depuis le 1er janvier "&amp;Variables!B6&amp;" et indiquez si ces changements ont eu une incidence quelconque sur la capacité de votre entreprise à fournir ses clients."</f>
        <v>Décrivez tout changement dans le volume des stocks des marchandises maintenus par votre entreprise depuis le 1er janvier 2023 et indiquez si ces changements ont eu une incidence quelconque sur la capacité de votre entreprise à fournir ses clients.</v>
      </c>
    </row>
    <row r="83" spans="1:16" x14ac:dyDescent="0.25">
      <c r="B83" s="341"/>
      <c r="C83" s="342"/>
      <c r="D83" s="342"/>
      <c r="E83" s="342"/>
      <c r="F83" s="342"/>
      <c r="G83" s="342"/>
      <c r="H83" s="342"/>
      <c r="I83" s="342"/>
      <c r="J83" s="342"/>
      <c r="K83" s="342"/>
      <c r="L83" s="343"/>
      <c r="M83" s="54"/>
    </row>
    <row r="84" spans="1:16" x14ac:dyDescent="0.25">
      <c r="B84" s="62"/>
      <c r="C84" s="30"/>
      <c r="D84" s="30"/>
      <c r="E84" s="30"/>
      <c r="F84" s="30"/>
      <c r="G84" s="30"/>
      <c r="H84" s="30"/>
      <c r="I84" s="30"/>
      <c r="J84" s="30"/>
      <c r="K84" s="30"/>
      <c r="L84" s="98"/>
      <c r="M84" s="54"/>
    </row>
    <row r="85" spans="1:16" s="9" customFormat="1" x14ac:dyDescent="0.25">
      <c r="A85" s="7"/>
      <c r="B85" s="462"/>
      <c r="C85" s="463"/>
      <c r="D85" s="463"/>
      <c r="E85" s="463"/>
      <c r="F85" s="463"/>
      <c r="G85" s="463"/>
      <c r="H85" s="463"/>
      <c r="I85" s="463"/>
      <c r="J85" s="463"/>
      <c r="K85" s="463"/>
      <c r="L85" s="464"/>
      <c r="M85" s="28"/>
    </row>
    <row r="86" spans="1:16" s="9" customFormat="1" x14ac:dyDescent="0.25">
      <c r="A86" s="7"/>
      <c r="B86" s="462"/>
      <c r="C86" s="463"/>
      <c r="D86" s="463"/>
      <c r="E86" s="463"/>
      <c r="F86" s="463"/>
      <c r="G86" s="463"/>
      <c r="H86" s="463"/>
      <c r="I86" s="463"/>
      <c r="J86" s="463"/>
      <c r="K86" s="463"/>
      <c r="L86" s="464"/>
      <c r="M86" s="28"/>
    </row>
    <row r="87" spans="1:16" s="9" customFormat="1" x14ac:dyDescent="0.25">
      <c r="A87" s="7"/>
      <c r="B87" s="462"/>
      <c r="C87" s="463"/>
      <c r="D87" s="463"/>
      <c r="E87" s="463"/>
      <c r="F87" s="463"/>
      <c r="G87" s="463"/>
      <c r="H87" s="463"/>
      <c r="I87" s="463"/>
      <c r="J87" s="463"/>
      <c r="K87" s="463"/>
      <c r="L87" s="464"/>
      <c r="M87" s="28"/>
    </row>
    <row r="88" spans="1:16" s="9" customFormat="1" x14ac:dyDescent="0.25">
      <c r="A88" s="7"/>
      <c r="B88" s="462"/>
      <c r="C88" s="463"/>
      <c r="D88" s="463"/>
      <c r="E88" s="463"/>
      <c r="F88" s="463"/>
      <c r="G88" s="463"/>
      <c r="H88" s="463"/>
      <c r="I88" s="463"/>
      <c r="J88" s="463"/>
      <c r="K88" s="463"/>
      <c r="L88" s="464"/>
      <c r="M88" s="28"/>
    </row>
    <row r="89" spans="1:16" s="9" customFormat="1" x14ac:dyDescent="0.25">
      <c r="A89" s="7"/>
      <c r="B89" s="462"/>
      <c r="C89" s="463"/>
      <c r="D89" s="463"/>
      <c r="E89" s="463"/>
      <c r="F89" s="463"/>
      <c r="G89" s="463"/>
      <c r="H89" s="463"/>
      <c r="I89" s="463"/>
      <c r="J89" s="463"/>
      <c r="K89" s="463"/>
      <c r="L89" s="464"/>
      <c r="M89" s="28"/>
    </row>
    <row r="90" spans="1:16" s="9" customFormat="1" x14ac:dyDescent="0.25">
      <c r="A90" s="7"/>
      <c r="B90" s="462"/>
      <c r="C90" s="463"/>
      <c r="D90" s="463"/>
      <c r="E90" s="463"/>
      <c r="F90" s="463"/>
      <c r="G90" s="463"/>
      <c r="H90" s="463"/>
      <c r="I90" s="463"/>
      <c r="J90" s="463"/>
      <c r="K90" s="463"/>
      <c r="L90" s="464"/>
      <c r="M90" s="28"/>
    </row>
    <row r="91" spans="1:16" s="9" customFormat="1" x14ac:dyDescent="0.25">
      <c r="A91" s="7"/>
      <c r="B91" s="462"/>
      <c r="C91" s="463"/>
      <c r="D91" s="463"/>
      <c r="E91" s="463"/>
      <c r="F91" s="463"/>
      <c r="G91" s="463"/>
      <c r="H91" s="463"/>
      <c r="I91" s="463"/>
      <c r="J91" s="463"/>
      <c r="K91" s="463"/>
      <c r="L91" s="464"/>
      <c r="M91" s="28"/>
    </row>
    <row r="92" spans="1:16" s="9" customFormat="1" x14ac:dyDescent="0.25">
      <c r="A92" s="7"/>
      <c r="B92" s="462"/>
      <c r="C92" s="463"/>
      <c r="D92" s="463"/>
      <c r="E92" s="463"/>
      <c r="F92" s="463"/>
      <c r="G92" s="463"/>
      <c r="H92" s="463"/>
      <c r="I92" s="463"/>
      <c r="J92" s="463"/>
      <c r="K92" s="463"/>
      <c r="L92" s="464"/>
      <c r="M92" s="28"/>
    </row>
    <row r="93" spans="1:16" x14ac:dyDescent="0.25">
      <c r="B93" s="94"/>
      <c r="C93" s="95"/>
      <c r="D93" s="95"/>
      <c r="E93" s="95"/>
      <c r="F93" s="95"/>
      <c r="G93" s="95"/>
      <c r="H93" s="95"/>
      <c r="I93" s="95"/>
      <c r="J93" s="95"/>
      <c r="K93" s="95"/>
      <c r="L93" s="96"/>
      <c r="M93" s="54"/>
    </row>
    <row r="94" spans="1:16" s="9" customFormat="1" x14ac:dyDescent="0.25">
      <c r="A94" s="7"/>
      <c r="B94" s="457" t="s">
        <v>18</v>
      </c>
      <c r="C94" s="458"/>
      <c r="D94" s="458"/>
      <c r="E94" s="458"/>
      <c r="F94" s="458"/>
      <c r="G94" s="458"/>
      <c r="H94" s="458"/>
      <c r="I94" s="458"/>
      <c r="J94" s="458"/>
      <c r="K94" s="458"/>
      <c r="L94" s="459"/>
      <c r="M94" s="97"/>
    </row>
    <row r="95" spans="1:16" x14ac:dyDescent="0.25">
      <c r="B95" s="62"/>
      <c r="C95" s="30"/>
      <c r="D95" s="30"/>
      <c r="E95" s="30"/>
      <c r="F95" s="30"/>
      <c r="G95" s="30"/>
      <c r="H95" s="30"/>
      <c r="I95" s="30"/>
      <c r="J95" s="30"/>
      <c r="K95" s="30"/>
      <c r="L95" s="98"/>
      <c r="M95" s="54"/>
    </row>
    <row r="96" spans="1:16" ht="14.85" customHeight="1" x14ac:dyDescent="0.25">
      <c r="B96" s="341" t="str">
        <f>IF(Intro!$G$24="English",O96,P96)</f>
        <v>Describe your firm’s plans to manage inventory levels, in the next two years. Provide the rationale and assumptions underlying these strategies and objectives.</v>
      </c>
      <c r="C96" s="342"/>
      <c r="D96" s="342"/>
      <c r="E96" s="342"/>
      <c r="F96" s="342"/>
      <c r="G96" s="342"/>
      <c r="H96" s="342"/>
      <c r="I96" s="342"/>
      <c r="J96" s="342"/>
      <c r="K96" s="342"/>
      <c r="L96" s="343"/>
      <c r="M96" s="54"/>
      <c r="O96" s="54" t="s">
        <v>163</v>
      </c>
      <c r="P96" s="54" t="s">
        <v>118</v>
      </c>
    </row>
    <row r="97" spans="1:14" x14ac:dyDescent="0.25">
      <c r="B97" s="62"/>
      <c r="C97" s="30"/>
      <c r="D97" s="30"/>
      <c r="E97" s="30"/>
      <c r="F97" s="30"/>
      <c r="G97" s="30"/>
      <c r="H97" s="30"/>
      <c r="I97" s="30"/>
      <c r="J97" s="30"/>
      <c r="K97" s="30"/>
      <c r="L97" s="98"/>
      <c r="M97" s="54"/>
    </row>
    <row r="98" spans="1:14" s="9" customFormat="1" x14ac:dyDescent="0.25">
      <c r="A98" s="7"/>
      <c r="B98" s="462"/>
      <c r="C98" s="463"/>
      <c r="D98" s="463"/>
      <c r="E98" s="463"/>
      <c r="F98" s="463"/>
      <c r="G98" s="463"/>
      <c r="H98" s="463"/>
      <c r="I98" s="463"/>
      <c r="J98" s="463"/>
      <c r="K98" s="463"/>
      <c r="L98" s="464"/>
      <c r="M98" s="28"/>
    </row>
    <row r="99" spans="1:14" s="9" customFormat="1" x14ac:dyDescent="0.25">
      <c r="A99" s="7"/>
      <c r="B99" s="462"/>
      <c r="C99" s="463"/>
      <c r="D99" s="463"/>
      <c r="E99" s="463"/>
      <c r="F99" s="463"/>
      <c r="G99" s="463"/>
      <c r="H99" s="463"/>
      <c r="I99" s="463"/>
      <c r="J99" s="463"/>
      <c r="K99" s="463"/>
      <c r="L99" s="464"/>
      <c r="M99" s="28"/>
    </row>
    <row r="100" spans="1:14" s="9" customFormat="1" x14ac:dyDescent="0.25">
      <c r="A100" s="7"/>
      <c r="B100" s="462"/>
      <c r="C100" s="463"/>
      <c r="D100" s="463"/>
      <c r="E100" s="463"/>
      <c r="F100" s="463"/>
      <c r="G100" s="463"/>
      <c r="H100" s="463"/>
      <c r="I100" s="463"/>
      <c r="J100" s="463"/>
      <c r="K100" s="463"/>
      <c r="L100" s="464"/>
      <c r="M100" s="28"/>
    </row>
    <row r="101" spans="1:14" s="9" customFormat="1" x14ac:dyDescent="0.25">
      <c r="A101" s="7"/>
      <c r="B101" s="462"/>
      <c r="C101" s="463"/>
      <c r="D101" s="463"/>
      <c r="E101" s="463"/>
      <c r="F101" s="463"/>
      <c r="G101" s="463"/>
      <c r="H101" s="463"/>
      <c r="I101" s="463"/>
      <c r="J101" s="463"/>
      <c r="K101" s="463"/>
      <c r="L101" s="464"/>
      <c r="M101" s="28"/>
    </row>
    <row r="102" spans="1:14" s="9" customFormat="1" x14ac:dyDescent="0.25">
      <c r="A102" s="7"/>
      <c r="B102" s="462"/>
      <c r="C102" s="463"/>
      <c r="D102" s="463"/>
      <c r="E102" s="463"/>
      <c r="F102" s="463"/>
      <c r="G102" s="463"/>
      <c r="H102" s="463"/>
      <c r="I102" s="463"/>
      <c r="J102" s="463"/>
      <c r="K102" s="463"/>
      <c r="L102" s="464"/>
      <c r="M102" s="28"/>
    </row>
    <row r="103" spans="1:14" s="9" customFormat="1" x14ac:dyDescent="0.25">
      <c r="A103" s="7"/>
      <c r="B103" s="462"/>
      <c r="C103" s="463"/>
      <c r="D103" s="463"/>
      <c r="E103" s="463"/>
      <c r="F103" s="463"/>
      <c r="G103" s="463"/>
      <c r="H103" s="463"/>
      <c r="I103" s="463"/>
      <c r="J103" s="463"/>
      <c r="K103" s="463"/>
      <c r="L103" s="464"/>
      <c r="M103" s="28"/>
    </row>
    <row r="104" spans="1:14" s="9" customFormat="1" x14ac:dyDescent="0.25">
      <c r="A104" s="7"/>
      <c r="B104" s="462"/>
      <c r="C104" s="463"/>
      <c r="D104" s="463"/>
      <c r="E104" s="463"/>
      <c r="F104" s="463"/>
      <c r="G104" s="463"/>
      <c r="H104" s="463"/>
      <c r="I104" s="463"/>
      <c r="J104" s="463"/>
      <c r="K104" s="463"/>
      <c r="L104" s="464"/>
      <c r="M104" s="28"/>
    </row>
    <row r="105" spans="1:14" s="9" customFormat="1" x14ac:dyDescent="0.25">
      <c r="A105" s="7"/>
      <c r="B105" s="462"/>
      <c r="C105" s="463"/>
      <c r="D105" s="463"/>
      <c r="E105" s="463"/>
      <c r="F105" s="463"/>
      <c r="G105" s="463"/>
      <c r="H105" s="463"/>
      <c r="I105" s="463"/>
      <c r="J105" s="463"/>
      <c r="K105" s="463"/>
      <c r="L105" s="464"/>
      <c r="M105" s="28"/>
    </row>
    <row r="106" spans="1:14" x14ac:dyDescent="0.25">
      <c r="B106" s="94"/>
      <c r="C106" s="95"/>
      <c r="D106" s="95"/>
      <c r="E106" s="95"/>
      <c r="F106" s="95"/>
      <c r="G106" s="95"/>
      <c r="H106" s="95"/>
      <c r="I106" s="95"/>
      <c r="J106" s="95"/>
      <c r="K106" s="95"/>
      <c r="L106" s="96"/>
      <c r="M106" s="54"/>
    </row>
    <row r="107" spans="1:14" s="48" customFormat="1" x14ac:dyDescent="0.25">
      <c r="A107" s="82"/>
      <c r="B107" s="4"/>
      <c r="C107" s="43"/>
      <c r="D107" s="43"/>
      <c r="E107" s="43"/>
      <c r="F107" s="43"/>
      <c r="G107" s="43"/>
      <c r="H107" s="43"/>
      <c r="I107" s="43"/>
      <c r="J107" s="43"/>
      <c r="K107" s="43"/>
      <c r="L107" s="43"/>
      <c r="N107" s="83"/>
    </row>
    <row r="108" spans="1:14" s="48" customFormat="1" x14ac:dyDescent="0.25">
      <c r="A108" s="82"/>
      <c r="B108" s="4"/>
      <c r="C108" s="43"/>
      <c r="D108" s="43"/>
      <c r="E108" s="43"/>
      <c r="F108" s="43"/>
      <c r="G108" s="43"/>
      <c r="H108" s="43"/>
      <c r="I108" s="43"/>
      <c r="J108" s="43"/>
      <c r="K108" s="43"/>
      <c r="L108" s="43"/>
      <c r="N108" s="83"/>
    </row>
    <row r="109" spans="1:14" s="48" customFormat="1" x14ac:dyDescent="0.25">
      <c r="A109" s="82"/>
      <c r="B109" s="4"/>
      <c r="C109" s="43"/>
      <c r="D109" s="43"/>
      <c r="E109" s="43"/>
      <c r="F109" s="43"/>
      <c r="G109" s="43"/>
      <c r="H109" s="43"/>
      <c r="I109" s="43"/>
      <c r="J109" s="43"/>
      <c r="K109" s="43"/>
      <c r="L109" s="43"/>
      <c r="N109" s="83"/>
    </row>
    <row r="110" spans="1:14" s="48" customFormat="1" x14ac:dyDescent="0.25">
      <c r="A110" s="82"/>
      <c r="B110" s="4"/>
      <c r="C110" s="43"/>
      <c r="D110" s="43"/>
      <c r="E110" s="43"/>
      <c r="F110" s="43"/>
      <c r="G110" s="43"/>
      <c r="H110" s="43"/>
      <c r="I110" s="43"/>
      <c r="J110" s="43"/>
      <c r="K110" s="43"/>
      <c r="L110" s="43"/>
      <c r="N110" s="83"/>
    </row>
    <row r="111" spans="1:14" s="48" customFormat="1" x14ac:dyDescent="0.25">
      <c r="A111" s="82"/>
      <c r="B111" s="4"/>
      <c r="C111" s="43"/>
      <c r="D111" s="43"/>
      <c r="E111" s="43"/>
      <c r="F111" s="43"/>
      <c r="G111" s="43"/>
      <c r="H111" s="43"/>
      <c r="I111" s="43"/>
      <c r="J111" s="43"/>
      <c r="K111" s="43"/>
      <c r="L111" s="43"/>
      <c r="N111" s="83"/>
    </row>
  </sheetData>
  <sheetProtection algorithmName="SHA-512" hashValue="YD8d6/xGFEv6zMz0iQWukFjYvbZlWcbVWsgonrv5iCiZwQq7DGat7XOYpYEh36tITdEPEh7qxvqHv2E093Nfhw==" saltValue="sVfS5fqWrchjGaM6Nan1sQ==" spinCount="100000" sheet="1" objects="1" scenarios="1" selectLockedCells="1"/>
  <mergeCells count="71">
    <mergeCell ref="B42:L42"/>
    <mergeCell ref="B66:L66"/>
    <mergeCell ref="B80:L80"/>
    <mergeCell ref="B94:L94"/>
    <mergeCell ref="B55:L55"/>
    <mergeCell ref="B44:L44"/>
    <mergeCell ref="F51:F53"/>
    <mergeCell ref="G51:G53"/>
    <mergeCell ref="H51:H53"/>
    <mergeCell ref="I51:I53"/>
    <mergeCell ref="J51:J53"/>
    <mergeCell ref="B50:E50"/>
    <mergeCell ref="B51:E53"/>
    <mergeCell ref="K51:K53"/>
    <mergeCell ref="G48:G49"/>
    <mergeCell ref="H48:H49"/>
    <mergeCell ref="B26:C28"/>
    <mergeCell ref="B14:L14"/>
    <mergeCell ref="B8:L8"/>
    <mergeCell ref="B9:L9"/>
    <mergeCell ref="B10:L10"/>
    <mergeCell ref="B12:L12"/>
    <mergeCell ref="B13:L13"/>
    <mergeCell ref="B15:L15"/>
    <mergeCell ref="B16:L16"/>
    <mergeCell ref="B17:L17"/>
    <mergeCell ref="B22:L22"/>
    <mergeCell ref="B38:C40"/>
    <mergeCell ref="B35:C37"/>
    <mergeCell ref="D40:F40"/>
    <mergeCell ref="B4:L4"/>
    <mergeCell ref="B5:L5"/>
    <mergeCell ref="D26:F26"/>
    <mergeCell ref="D27:F27"/>
    <mergeCell ref="D28:F28"/>
    <mergeCell ref="K24:K25"/>
    <mergeCell ref="B6:L6"/>
    <mergeCell ref="G24:G25"/>
    <mergeCell ref="H24:H25"/>
    <mergeCell ref="I24:I25"/>
    <mergeCell ref="J24:J25"/>
    <mergeCell ref="B19:L19"/>
    <mergeCell ref="B20:L20"/>
    <mergeCell ref="D35:F35"/>
    <mergeCell ref="D36:F36"/>
    <mergeCell ref="D37:F37"/>
    <mergeCell ref="D38:F38"/>
    <mergeCell ref="D39:F39"/>
    <mergeCell ref="B96:L96"/>
    <mergeCell ref="B98:L105"/>
    <mergeCell ref="B57:L64"/>
    <mergeCell ref="B71:L78"/>
    <mergeCell ref="B68:L69"/>
    <mergeCell ref="B82:L83"/>
    <mergeCell ref="B85:L92"/>
    <mergeCell ref="B32:C34"/>
    <mergeCell ref="D32:F32"/>
    <mergeCell ref="D33:F33"/>
    <mergeCell ref="D34:F34"/>
    <mergeCell ref="B29:C31"/>
    <mergeCell ref="D29:F29"/>
    <mergeCell ref="D30:F30"/>
    <mergeCell ref="D31:F31"/>
    <mergeCell ref="I48:I49"/>
    <mergeCell ref="J48:J49"/>
    <mergeCell ref="K48:K49"/>
    <mergeCell ref="G46:G47"/>
    <mergeCell ref="H46:H47"/>
    <mergeCell ref="I46:I47"/>
    <mergeCell ref="J46:J47"/>
    <mergeCell ref="K46:K47"/>
  </mergeCells>
  <dataValidations count="3">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71 B85 B57:B60 B98 B73:B75 B87:B89 B100:B102" xr:uid="{6ACA9FFF-56F8-4677-B2D1-6AF270682371}">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1:K31 G40:K40 G37:K37 H26:K28 G34:K34 G28 G50:K51" xr:uid="{98978244-0A96-4FE2-821D-5B2C774BD175}">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6:G27 G35:K36 G38:K39 G29:K30 G32:K33" xr:uid="{52FF75CF-728F-46B7-833D-64BEB3C47C2F}">
      <formula1>-1000000000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64" min="1" max="11"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084EE-8712-4D5C-8F64-F3FEB49D6751}">
  <sheetPr>
    <tabColor rgb="FF92D050"/>
    <pageSetUpPr fitToPage="1"/>
  </sheetPr>
  <dimension ref="A1:P63"/>
  <sheetViews>
    <sheetView showGridLines="0" zoomScaleNormal="100" workbookViewId="0"/>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17" width="9.42578125" style="54" customWidth="1"/>
    <col min="18" max="16384" width="9.42578125" style="54"/>
  </cols>
  <sheetData>
    <row r="1" spans="1:16" x14ac:dyDescent="0.25">
      <c r="O1" s="54" t="s">
        <v>314</v>
      </c>
      <c r="P1" s="54" t="s">
        <v>314</v>
      </c>
    </row>
    <row r="2" spans="1:16" x14ac:dyDescent="0.25">
      <c r="B2" s="10" t="str">
        <f>Pro!B2</f>
        <v>PROTECTED</v>
      </c>
      <c r="C2" s="10"/>
      <c r="O2" s="9" t="s">
        <v>70</v>
      </c>
      <c r="P2" s="9" t="s">
        <v>83</v>
      </c>
    </row>
    <row r="3" spans="1:16" x14ac:dyDescent="0.25">
      <c r="B3" s="12"/>
      <c r="C3" s="12"/>
      <c r="O3" s="2"/>
      <c r="P3" s="2"/>
    </row>
    <row r="4" spans="1:16" s="2" customFormat="1" x14ac:dyDescent="0.25">
      <c r="A4" s="4"/>
      <c r="B4" s="396" t="str">
        <f>Info!B4</f>
        <v>IMPORTER QUESTIONNAIRE</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CONCRETE REINFORCING BAR</v>
      </c>
      <c r="C6" s="396"/>
      <c r="D6" s="396"/>
      <c r="E6" s="396"/>
      <c r="F6" s="396"/>
      <c r="G6" s="396"/>
      <c r="H6" s="396"/>
      <c r="I6" s="396"/>
      <c r="J6" s="396"/>
      <c r="K6" s="396"/>
      <c r="L6" s="396"/>
      <c r="M6" s="20"/>
      <c r="N6" s="20"/>
      <c r="O6" s="15"/>
      <c r="P6" s="15"/>
    </row>
    <row r="7" spans="1:16" s="6" customFormat="1" x14ac:dyDescent="0.25">
      <c r="A7" s="4"/>
      <c r="B7" s="14"/>
      <c r="C7" s="14"/>
      <c r="D7" s="3"/>
      <c r="E7" s="3"/>
      <c r="F7" s="3"/>
      <c r="G7" s="3"/>
      <c r="H7" s="3"/>
      <c r="I7" s="3"/>
      <c r="J7" s="3"/>
      <c r="K7" s="3"/>
      <c r="L7" s="3"/>
      <c r="O7" s="15"/>
      <c r="P7" s="15"/>
    </row>
    <row r="8" spans="1:16" x14ac:dyDescent="0.25">
      <c r="B8" s="335" t="str">
        <f>UPPER(IF(Intro!$G$24="English",O8,P8))</f>
        <v>PROTECTED COMMENTS</v>
      </c>
      <c r="C8" s="336"/>
      <c r="D8" s="336"/>
      <c r="E8" s="336"/>
      <c r="F8" s="336"/>
      <c r="G8" s="336"/>
      <c r="H8" s="336"/>
      <c r="I8" s="336"/>
      <c r="J8" s="336"/>
      <c r="K8" s="336"/>
      <c r="L8" s="337"/>
      <c r="M8" s="54"/>
      <c r="O8" s="54" t="s">
        <v>66</v>
      </c>
      <c r="P8" s="54" t="s">
        <v>164</v>
      </c>
    </row>
    <row r="9" spans="1:16" x14ac:dyDescent="0.25">
      <c r="B9" s="16"/>
      <c r="C9" s="26"/>
      <c r="D9" s="27"/>
      <c r="E9" s="27"/>
      <c r="F9" s="27"/>
      <c r="G9" s="27"/>
      <c r="H9" s="27"/>
      <c r="I9" s="27"/>
      <c r="J9" s="27"/>
      <c r="K9" s="27"/>
      <c r="L9" s="17"/>
      <c r="M9" s="54"/>
    </row>
    <row r="10" spans="1:16" x14ac:dyDescent="0.25">
      <c r="B10" s="332" t="str">
        <f>AddPub!B10</f>
        <v>Should your firm wish to add any comments related to its responses, submit them here. Be sure to indicate the applicable question number.</v>
      </c>
      <c r="C10" s="333"/>
      <c r="D10" s="333"/>
      <c r="E10" s="333"/>
      <c r="F10" s="333"/>
      <c r="G10" s="333"/>
      <c r="H10" s="333"/>
      <c r="I10" s="333"/>
      <c r="J10" s="333"/>
      <c r="K10" s="333"/>
      <c r="L10" s="334"/>
      <c r="M10" s="54"/>
      <c r="O10" s="18"/>
    </row>
    <row r="11" spans="1:16" x14ac:dyDescent="0.25">
      <c r="B11" s="69"/>
      <c r="C11" s="26"/>
      <c r="D11" s="27"/>
      <c r="E11" s="27"/>
      <c r="F11" s="27"/>
      <c r="G11" s="27"/>
      <c r="H11" s="27"/>
      <c r="I11" s="27"/>
      <c r="J11" s="27"/>
      <c r="K11" s="27"/>
      <c r="L11" s="17"/>
      <c r="M11" s="54"/>
      <c r="O11" s="76" t="s">
        <v>305</v>
      </c>
      <c r="P11" s="76" t="s">
        <v>306</v>
      </c>
    </row>
    <row r="12" spans="1:16" ht="28.5" x14ac:dyDescent="0.25">
      <c r="A12" s="78" t="s">
        <v>340</v>
      </c>
      <c r="B12" s="152"/>
      <c r="C12" s="153" t="str">
        <f>IF(Intro!$G$24="English",O11,P11)</f>
        <v>Tab and Question</v>
      </c>
      <c r="D12" s="512" t="str">
        <f>IF(Intro!$G$24="English",O12,P12)</f>
        <v>Comments</v>
      </c>
      <c r="E12" s="513"/>
      <c r="F12" s="513"/>
      <c r="G12" s="513"/>
      <c r="H12" s="513"/>
      <c r="I12" s="513"/>
      <c r="J12" s="513"/>
      <c r="K12" s="513"/>
      <c r="L12" s="514"/>
      <c r="M12" s="54"/>
      <c r="O12" s="18" t="s">
        <v>101</v>
      </c>
      <c r="P12" s="54" t="s">
        <v>102</v>
      </c>
    </row>
    <row r="13" spans="1:16" x14ac:dyDescent="0.25">
      <c r="A13" s="78"/>
      <c r="B13" s="515" t="str">
        <f>IF(Intro!$G$24="English",O13,P13)</f>
        <v>Comment 1</v>
      </c>
      <c r="C13" s="498"/>
      <c r="D13" s="499"/>
      <c r="E13" s="500"/>
      <c r="F13" s="500"/>
      <c r="G13" s="500"/>
      <c r="H13" s="500"/>
      <c r="I13" s="500"/>
      <c r="J13" s="500"/>
      <c r="K13" s="500"/>
      <c r="L13" s="501"/>
      <c r="M13" s="54"/>
      <c r="O13" s="18" t="s">
        <v>103</v>
      </c>
      <c r="P13" s="54" t="s">
        <v>104</v>
      </c>
    </row>
    <row r="14" spans="1:16" x14ac:dyDescent="0.25">
      <c r="A14" s="78"/>
      <c r="B14" s="516"/>
      <c r="C14" s="498"/>
      <c r="D14" s="502"/>
      <c r="E14" s="503"/>
      <c r="F14" s="503"/>
      <c r="G14" s="503"/>
      <c r="H14" s="503"/>
      <c r="I14" s="503"/>
      <c r="J14" s="503"/>
      <c r="K14" s="503"/>
      <c r="L14" s="504"/>
      <c r="M14" s="54"/>
      <c r="O14" s="18"/>
    </row>
    <row r="15" spans="1:16" x14ac:dyDescent="0.25">
      <c r="A15" s="78"/>
      <c r="B15" s="516"/>
      <c r="C15" s="498"/>
      <c r="D15" s="502"/>
      <c r="E15" s="503"/>
      <c r="F15" s="503"/>
      <c r="G15" s="503"/>
      <c r="H15" s="503"/>
      <c r="I15" s="503"/>
      <c r="J15" s="503"/>
      <c r="K15" s="503"/>
      <c r="L15" s="504"/>
      <c r="M15" s="54"/>
      <c r="O15" s="18"/>
    </row>
    <row r="16" spans="1:16" x14ac:dyDescent="0.25">
      <c r="A16" s="78"/>
      <c r="B16" s="516"/>
      <c r="C16" s="498"/>
      <c r="D16" s="502"/>
      <c r="E16" s="503"/>
      <c r="F16" s="503"/>
      <c r="G16" s="503"/>
      <c r="H16" s="503"/>
      <c r="I16" s="503"/>
      <c r="J16" s="503"/>
      <c r="K16" s="503"/>
      <c r="L16" s="504"/>
      <c r="M16" s="54"/>
      <c r="O16" s="18"/>
    </row>
    <row r="17" spans="1:16" x14ac:dyDescent="0.25">
      <c r="A17" s="78"/>
      <c r="B17" s="516"/>
      <c r="C17" s="498"/>
      <c r="D17" s="502"/>
      <c r="E17" s="503"/>
      <c r="F17" s="503"/>
      <c r="G17" s="503"/>
      <c r="H17" s="503"/>
      <c r="I17" s="503"/>
      <c r="J17" s="503"/>
      <c r="K17" s="503"/>
      <c r="L17" s="504"/>
      <c r="M17" s="54"/>
      <c r="O17" s="18"/>
    </row>
    <row r="18" spans="1:16" x14ac:dyDescent="0.25">
      <c r="A18" s="78"/>
      <c r="B18" s="516"/>
      <c r="C18" s="498"/>
      <c r="D18" s="502"/>
      <c r="E18" s="503"/>
      <c r="F18" s="503"/>
      <c r="G18" s="503"/>
      <c r="H18" s="503"/>
      <c r="I18" s="503"/>
      <c r="J18" s="503"/>
      <c r="K18" s="503"/>
      <c r="L18" s="504"/>
      <c r="M18" s="54"/>
      <c r="O18" s="18"/>
    </row>
    <row r="19" spans="1:16" x14ac:dyDescent="0.25">
      <c r="A19" s="78"/>
      <c r="B19" s="516"/>
      <c r="C19" s="498"/>
      <c r="D19" s="502"/>
      <c r="E19" s="503"/>
      <c r="F19" s="503"/>
      <c r="G19" s="503"/>
      <c r="H19" s="503"/>
      <c r="I19" s="503"/>
      <c r="J19" s="503"/>
      <c r="K19" s="503"/>
      <c r="L19" s="504"/>
      <c r="M19" s="54"/>
      <c r="O19" s="18"/>
    </row>
    <row r="20" spans="1:16" x14ac:dyDescent="0.25">
      <c r="A20" s="78"/>
      <c r="B20" s="516"/>
      <c r="C20" s="498"/>
      <c r="D20" s="502"/>
      <c r="E20" s="503"/>
      <c r="F20" s="503"/>
      <c r="G20" s="503"/>
      <c r="H20" s="503"/>
      <c r="I20" s="503"/>
      <c r="J20" s="503"/>
      <c r="K20" s="503"/>
      <c r="L20" s="504"/>
      <c r="M20" s="54"/>
      <c r="O20" s="18"/>
    </row>
    <row r="21" spans="1:16" x14ac:dyDescent="0.25">
      <c r="A21" s="78"/>
      <c r="B21" s="516"/>
      <c r="C21" s="498"/>
      <c r="D21" s="502"/>
      <c r="E21" s="503"/>
      <c r="F21" s="503"/>
      <c r="G21" s="503"/>
      <c r="H21" s="503"/>
      <c r="I21" s="503"/>
      <c r="J21" s="503"/>
      <c r="K21" s="503"/>
      <c r="L21" s="504"/>
      <c r="M21" s="54"/>
      <c r="O21" s="18"/>
    </row>
    <row r="22" spans="1:16" x14ac:dyDescent="0.25">
      <c r="A22" s="78"/>
      <c r="B22" s="517"/>
      <c r="C22" s="498"/>
      <c r="D22" s="505"/>
      <c r="E22" s="506"/>
      <c r="F22" s="506"/>
      <c r="G22" s="506"/>
      <c r="H22" s="506"/>
      <c r="I22" s="506"/>
      <c r="J22" s="506"/>
      <c r="K22" s="506"/>
      <c r="L22" s="507"/>
      <c r="M22" s="54"/>
      <c r="O22" s="18"/>
    </row>
    <row r="23" spans="1:16" x14ac:dyDescent="0.25">
      <c r="A23" s="78"/>
      <c r="B23" s="515" t="str">
        <f>IF(Intro!$G$24="English",O23,P23)</f>
        <v>Comment 2</v>
      </c>
      <c r="C23" s="498"/>
      <c r="D23" s="499"/>
      <c r="E23" s="500"/>
      <c r="F23" s="500"/>
      <c r="G23" s="500"/>
      <c r="H23" s="500"/>
      <c r="I23" s="500"/>
      <c r="J23" s="500"/>
      <c r="K23" s="500"/>
      <c r="L23" s="501"/>
      <c r="M23" s="54"/>
      <c r="O23" s="18" t="s">
        <v>105</v>
      </c>
      <c r="P23" s="54" t="s">
        <v>106</v>
      </c>
    </row>
    <row r="24" spans="1:16" x14ac:dyDescent="0.25">
      <c r="A24" s="78"/>
      <c r="B24" s="516"/>
      <c r="C24" s="498"/>
      <c r="D24" s="502"/>
      <c r="E24" s="503"/>
      <c r="F24" s="503"/>
      <c r="G24" s="503"/>
      <c r="H24" s="503"/>
      <c r="I24" s="503"/>
      <c r="J24" s="503"/>
      <c r="K24" s="503"/>
      <c r="L24" s="504"/>
      <c r="M24" s="54"/>
      <c r="O24" s="18"/>
    </row>
    <row r="25" spans="1:16" x14ac:dyDescent="0.25">
      <c r="A25" s="78"/>
      <c r="B25" s="516"/>
      <c r="C25" s="498"/>
      <c r="D25" s="502"/>
      <c r="E25" s="503"/>
      <c r="F25" s="503"/>
      <c r="G25" s="503"/>
      <c r="H25" s="503"/>
      <c r="I25" s="503"/>
      <c r="J25" s="503"/>
      <c r="K25" s="503"/>
      <c r="L25" s="504"/>
      <c r="M25" s="54"/>
      <c r="O25" s="18"/>
    </row>
    <row r="26" spans="1:16" x14ac:dyDescent="0.25">
      <c r="A26" s="78"/>
      <c r="B26" s="516"/>
      <c r="C26" s="498"/>
      <c r="D26" s="502"/>
      <c r="E26" s="503"/>
      <c r="F26" s="503"/>
      <c r="G26" s="503"/>
      <c r="H26" s="503"/>
      <c r="I26" s="503"/>
      <c r="J26" s="503"/>
      <c r="K26" s="503"/>
      <c r="L26" s="504"/>
      <c r="M26" s="54"/>
      <c r="O26" s="18"/>
    </row>
    <row r="27" spans="1:16" x14ac:dyDescent="0.25">
      <c r="A27" s="78"/>
      <c r="B27" s="516"/>
      <c r="C27" s="498"/>
      <c r="D27" s="502"/>
      <c r="E27" s="503"/>
      <c r="F27" s="503"/>
      <c r="G27" s="503"/>
      <c r="H27" s="503"/>
      <c r="I27" s="503"/>
      <c r="J27" s="503"/>
      <c r="K27" s="503"/>
      <c r="L27" s="504"/>
      <c r="M27" s="54"/>
      <c r="O27" s="18"/>
    </row>
    <row r="28" spans="1:16" x14ac:dyDescent="0.25">
      <c r="A28" s="78"/>
      <c r="B28" s="516"/>
      <c r="C28" s="498"/>
      <c r="D28" s="502"/>
      <c r="E28" s="503"/>
      <c r="F28" s="503"/>
      <c r="G28" s="503"/>
      <c r="H28" s="503"/>
      <c r="I28" s="503"/>
      <c r="J28" s="503"/>
      <c r="K28" s="503"/>
      <c r="L28" s="504"/>
      <c r="M28" s="54"/>
      <c r="O28" s="18"/>
    </row>
    <row r="29" spans="1:16" x14ac:dyDescent="0.25">
      <c r="A29" s="154"/>
      <c r="B29" s="516"/>
      <c r="C29" s="498"/>
      <c r="D29" s="502"/>
      <c r="E29" s="503"/>
      <c r="F29" s="503"/>
      <c r="G29" s="503"/>
      <c r="H29" s="503"/>
      <c r="I29" s="503"/>
      <c r="J29" s="503"/>
      <c r="K29" s="503"/>
      <c r="L29" s="504"/>
      <c r="M29" s="54"/>
      <c r="O29" s="18"/>
    </row>
    <row r="30" spans="1:16" x14ac:dyDescent="0.25">
      <c r="A30" s="78"/>
      <c r="B30" s="516"/>
      <c r="C30" s="498"/>
      <c r="D30" s="502"/>
      <c r="E30" s="503"/>
      <c r="F30" s="503"/>
      <c r="G30" s="503"/>
      <c r="H30" s="503"/>
      <c r="I30" s="503"/>
      <c r="J30" s="503"/>
      <c r="K30" s="503"/>
      <c r="L30" s="504"/>
      <c r="M30" s="54"/>
      <c r="O30" s="18"/>
    </row>
    <row r="31" spans="1:16" x14ac:dyDescent="0.25">
      <c r="A31" s="78"/>
      <c r="B31" s="516"/>
      <c r="C31" s="498"/>
      <c r="D31" s="502"/>
      <c r="E31" s="503"/>
      <c r="F31" s="503"/>
      <c r="G31" s="503"/>
      <c r="H31" s="503"/>
      <c r="I31" s="503"/>
      <c r="J31" s="503"/>
      <c r="K31" s="503"/>
      <c r="L31" s="504"/>
      <c r="M31" s="54"/>
      <c r="O31" s="18"/>
    </row>
    <row r="32" spans="1:16" x14ac:dyDescent="0.25">
      <c r="A32" s="78"/>
      <c r="B32" s="517"/>
      <c r="C32" s="498"/>
      <c r="D32" s="505"/>
      <c r="E32" s="506"/>
      <c r="F32" s="506"/>
      <c r="G32" s="506"/>
      <c r="H32" s="506"/>
      <c r="I32" s="506"/>
      <c r="J32" s="506"/>
      <c r="K32" s="506"/>
      <c r="L32" s="507"/>
      <c r="M32" s="54"/>
      <c r="O32" s="18"/>
    </row>
    <row r="33" spans="1:16" x14ac:dyDescent="0.25">
      <c r="A33" s="78"/>
      <c r="B33" s="515" t="str">
        <f>IF(Intro!$G$24="English",O33,P33)</f>
        <v>Comment 3</v>
      </c>
      <c r="C33" s="498"/>
      <c r="D33" s="499"/>
      <c r="E33" s="500"/>
      <c r="F33" s="500"/>
      <c r="G33" s="500"/>
      <c r="H33" s="500"/>
      <c r="I33" s="500"/>
      <c r="J33" s="500"/>
      <c r="K33" s="500"/>
      <c r="L33" s="501"/>
      <c r="M33" s="54"/>
      <c r="O33" s="18" t="s">
        <v>107</v>
      </c>
      <c r="P33" s="54" t="s">
        <v>108</v>
      </c>
    </row>
    <row r="34" spans="1:16" x14ac:dyDescent="0.25">
      <c r="A34" s="78"/>
      <c r="B34" s="516"/>
      <c r="C34" s="498"/>
      <c r="D34" s="502"/>
      <c r="E34" s="503"/>
      <c r="F34" s="503"/>
      <c r="G34" s="503"/>
      <c r="H34" s="503"/>
      <c r="I34" s="503"/>
      <c r="J34" s="503"/>
      <c r="K34" s="503"/>
      <c r="L34" s="504"/>
      <c r="M34" s="54"/>
      <c r="O34" s="18"/>
    </row>
    <row r="35" spans="1:16" x14ac:dyDescent="0.25">
      <c r="A35" s="78"/>
      <c r="B35" s="516"/>
      <c r="C35" s="498"/>
      <c r="D35" s="502"/>
      <c r="E35" s="503"/>
      <c r="F35" s="503"/>
      <c r="G35" s="503"/>
      <c r="H35" s="503"/>
      <c r="I35" s="503"/>
      <c r="J35" s="503"/>
      <c r="K35" s="503"/>
      <c r="L35" s="504"/>
      <c r="M35" s="54"/>
      <c r="O35" s="18"/>
    </row>
    <row r="36" spans="1:16" x14ac:dyDescent="0.25">
      <c r="A36" s="78"/>
      <c r="B36" s="516"/>
      <c r="C36" s="498"/>
      <c r="D36" s="502"/>
      <c r="E36" s="503"/>
      <c r="F36" s="503"/>
      <c r="G36" s="503"/>
      <c r="H36" s="503"/>
      <c r="I36" s="503"/>
      <c r="J36" s="503"/>
      <c r="K36" s="503"/>
      <c r="L36" s="504"/>
      <c r="M36" s="54"/>
      <c r="O36" s="18"/>
    </row>
    <row r="37" spans="1:16" x14ac:dyDescent="0.25">
      <c r="A37" s="78"/>
      <c r="B37" s="516"/>
      <c r="C37" s="498"/>
      <c r="D37" s="502"/>
      <c r="E37" s="503"/>
      <c r="F37" s="503"/>
      <c r="G37" s="503"/>
      <c r="H37" s="503"/>
      <c r="I37" s="503"/>
      <c r="J37" s="503"/>
      <c r="K37" s="503"/>
      <c r="L37" s="504"/>
      <c r="M37" s="54"/>
      <c r="O37" s="18"/>
    </row>
    <row r="38" spans="1:16" x14ac:dyDescent="0.25">
      <c r="A38" s="78"/>
      <c r="B38" s="516"/>
      <c r="C38" s="498"/>
      <c r="D38" s="502"/>
      <c r="E38" s="503"/>
      <c r="F38" s="503"/>
      <c r="G38" s="503"/>
      <c r="H38" s="503"/>
      <c r="I38" s="503"/>
      <c r="J38" s="503"/>
      <c r="K38" s="503"/>
      <c r="L38" s="504"/>
      <c r="M38" s="54"/>
      <c r="O38" s="18"/>
    </row>
    <row r="39" spans="1:16" x14ac:dyDescent="0.25">
      <c r="A39" s="78"/>
      <c r="B39" s="516"/>
      <c r="C39" s="498"/>
      <c r="D39" s="502"/>
      <c r="E39" s="503"/>
      <c r="F39" s="503"/>
      <c r="G39" s="503"/>
      <c r="H39" s="503"/>
      <c r="I39" s="503"/>
      <c r="J39" s="503"/>
      <c r="K39" s="503"/>
      <c r="L39" s="504"/>
      <c r="M39" s="54"/>
      <c r="O39" s="18"/>
    </row>
    <row r="40" spans="1:16" x14ac:dyDescent="0.25">
      <c r="A40" s="78"/>
      <c r="B40" s="516"/>
      <c r="C40" s="498"/>
      <c r="D40" s="502"/>
      <c r="E40" s="503"/>
      <c r="F40" s="503"/>
      <c r="G40" s="503"/>
      <c r="H40" s="503"/>
      <c r="I40" s="503"/>
      <c r="J40" s="503"/>
      <c r="K40" s="503"/>
      <c r="L40" s="504"/>
      <c r="M40" s="54"/>
      <c r="O40" s="18"/>
    </row>
    <row r="41" spans="1:16" x14ac:dyDescent="0.25">
      <c r="A41" s="78"/>
      <c r="B41" s="516"/>
      <c r="C41" s="498"/>
      <c r="D41" s="502"/>
      <c r="E41" s="503"/>
      <c r="F41" s="503"/>
      <c r="G41" s="503"/>
      <c r="H41" s="503"/>
      <c r="I41" s="503"/>
      <c r="J41" s="503"/>
      <c r="K41" s="503"/>
      <c r="L41" s="504"/>
      <c r="M41" s="54"/>
      <c r="O41" s="18"/>
    </row>
    <row r="42" spans="1:16" x14ac:dyDescent="0.25">
      <c r="A42" s="78"/>
      <c r="B42" s="517"/>
      <c r="C42" s="498"/>
      <c r="D42" s="505"/>
      <c r="E42" s="506"/>
      <c r="F42" s="506"/>
      <c r="G42" s="506"/>
      <c r="H42" s="506"/>
      <c r="I42" s="506"/>
      <c r="J42" s="506"/>
      <c r="K42" s="506"/>
      <c r="L42" s="507"/>
      <c r="M42" s="54"/>
      <c r="O42" s="18"/>
    </row>
    <row r="43" spans="1:16" x14ac:dyDescent="0.25">
      <c r="A43" s="78"/>
      <c r="B43" s="515" t="str">
        <f>IF(Intro!$G$24="English",O43,P43)</f>
        <v>Comment 4</v>
      </c>
      <c r="C43" s="498"/>
      <c r="D43" s="499"/>
      <c r="E43" s="500"/>
      <c r="F43" s="500"/>
      <c r="G43" s="500"/>
      <c r="H43" s="500"/>
      <c r="I43" s="500"/>
      <c r="J43" s="500"/>
      <c r="K43" s="500"/>
      <c r="L43" s="501"/>
      <c r="M43" s="54"/>
      <c r="O43" s="18" t="s">
        <v>109</v>
      </c>
      <c r="P43" s="54" t="s">
        <v>110</v>
      </c>
    </row>
    <row r="44" spans="1:16" x14ac:dyDescent="0.25">
      <c r="A44" s="78"/>
      <c r="B44" s="516"/>
      <c r="C44" s="498"/>
      <c r="D44" s="502"/>
      <c r="E44" s="503"/>
      <c r="F44" s="503"/>
      <c r="G44" s="503"/>
      <c r="H44" s="503"/>
      <c r="I44" s="503"/>
      <c r="J44" s="503"/>
      <c r="K44" s="503"/>
      <c r="L44" s="504"/>
      <c r="M44" s="54"/>
      <c r="O44" s="18"/>
    </row>
    <row r="45" spans="1:16" x14ac:dyDescent="0.25">
      <c r="A45" s="78"/>
      <c r="B45" s="516"/>
      <c r="C45" s="498"/>
      <c r="D45" s="502"/>
      <c r="E45" s="503"/>
      <c r="F45" s="503"/>
      <c r="G45" s="503"/>
      <c r="H45" s="503"/>
      <c r="I45" s="503"/>
      <c r="J45" s="503"/>
      <c r="K45" s="503"/>
      <c r="L45" s="504"/>
      <c r="M45" s="54"/>
      <c r="O45" s="18"/>
    </row>
    <row r="46" spans="1:16" x14ac:dyDescent="0.25">
      <c r="A46" s="78"/>
      <c r="B46" s="516"/>
      <c r="C46" s="498"/>
      <c r="D46" s="502"/>
      <c r="E46" s="503"/>
      <c r="F46" s="503"/>
      <c r="G46" s="503"/>
      <c r="H46" s="503"/>
      <c r="I46" s="503"/>
      <c r="J46" s="503"/>
      <c r="K46" s="503"/>
      <c r="L46" s="504"/>
      <c r="M46" s="54"/>
      <c r="O46" s="18"/>
    </row>
    <row r="47" spans="1:16" x14ac:dyDescent="0.25">
      <c r="A47" s="78"/>
      <c r="B47" s="516"/>
      <c r="C47" s="498"/>
      <c r="D47" s="502"/>
      <c r="E47" s="503"/>
      <c r="F47" s="503"/>
      <c r="G47" s="503"/>
      <c r="H47" s="503"/>
      <c r="I47" s="503"/>
      <c r="J47" s="503"/>
      <c r="K47" s="503"/>
      <c r="L47" s="504"/>
      <c r="M47" s="54"/>
      <c r="O47" s="18"/>
    </row>
    <row r="48" spans="1:16" x14ac:dyDescent="0.25">
      <c r="A48" s="78"/>
      <c r="B48" s="516"/>
      <c r="C48" s="498"/>
      <c r="D48" s="502"/>
      <c r="E48" s="503"/>
      <c r="F48" s="503"/>
      <c r="G48" s="503"/>
      <c r="H48" s="503"/>
      <c r="I48" s="503"/>
      <c r="J48" s="503"/>
      <c r="K48" s="503"/>
      <c r="L48" s="504"/>
      <c r="M48" s="54"/>
      <c r="O48" s="18"/>
    </row>
    <row r="49" spans="1:16" x14ac:dyDescent="0.25">
      <c r="A49" s="78"/>
      <c r="B49" s="516"/>
      <c r="C49" s="498"/>
      <c r="D49" s="502"/>
      <c r="E49" s="503"/>
      <c r="F49" s="503"/>
      <c r="G49" s="503"/>
      <c r="H49" s="503"/>
      <c r="I49" s="503"/>
      <c r="J49" s="503"/>
      <c r="K49" s="503"/>
      <c r="L49" s="504"/>
      <c r="M49" s="54"/>
      <c r="O49" s="18"/>
    </row>
    <row r="50" spans="1:16" x14ac:dyDescent="0.25">
      <c r="A50" s="78"/>
      <c r="B50" s="516"/>
      <c r="C50" s="498"/>
      <c r="D50" s="502"/>
      <c r="E50" s="503"/>
      <c r="F50" s="503"/>
      <c r="G50" s="503"/>
      <c r="H50" s="503"/>
      <c r="I50" s="503"/>
      <c r="J50" s="503"/>
      <c r="K50" s="503"/>
      <c r="L50" s="504"/>
      <c r="M50" s="54"/>
      <c r="O50" s="18"/>
    </row>
    <row r="51" spans="1:16" x14ac:dyDescent="0.25">
      <c r="A51" s="78"/>
      <c r="B51" s="516"/>
      <c r="C51" s="498"/>
      <c r="D51" s="502"/>
      <c r="E51" s="503"/>
      <c r="F51" s="503"/>
      <c r="G51" s="503"/>
      <c r="H51" s="503"/>
      <c r="I51" s="503"/>
      <c r="J51" s="503"/>
      <c r="K51" s="503"/>
      <c r="L51" s="504"/>
      <c r="M51" s="54"/>
      <c r="O51" s="18"/>
    </row>
    <row r="52" spans="1:16" x14ac:dyDescent="0.25">
      <c r="A52" s="78"/>
      <c r="B52" s="517"/>
      <c r="C52" s="498"/>
      <c r="D52" s="505"/>
      <c r="E52" s="506"/>
      <c r="F52" s="506"/>
      <c r="G52" s="506"/>
      <c r="H52" s="506"/>
      <c r="I52" s="506"/>
      <c r="J52" s="506"/>
      <c r="K52" s="506"/>
      <c r="L52" s="507"/>
      <c r="M52" s="54"/>
      <c r="O52" s="18"/>
    </row>
    <row r="53" spans="1:16" x14ac:dyDescent="0.25">
      <c r="A53" s="78"/>
      <c r="B53" s="515" t="str">
        <f>IF(Intro!$G$24="English",O53,P53)</f>
        <v>Comment 5</v>
      </c>
      <c r="C53" s="498"/>
      <c r="D53" s="499"/>
      <c r="E53" s="500"/>
      <c r="F53" s="500"/>
      <c r="G53" s="500"/>
      <c r="H53" s="500"/>
      <c r="I53" s="500"/>
      <c r="J53" s="500"/>
      <c r="K53" s="500"/>
      <c r="L53" s="501"/>
      <c r="M53" s="54"/>
      <c r="O53" s="18" t="s">
        <v>111</v>
      </c>
      <c r="P53" s="54" t="s">
        <v>112</v>
      </c>
    </row>
    <row r="54" spans="1:16" x14ac:dyDescent="0.25">
      <c r="A54" s="78"/>
      <c r="B54" s="516"/>
      <c r="C54" s="498"/>
      <c r="D54" s="502"/>
      <c r="E54" s="503"/>
      <c r="F54" s="503"/>
      <c r="G54" s="503"/>
      <c r="H54" s="503"/>
      <c r="I54" s="503"/>
      <c r="J54" s="503"/>
      <c r="K54" s="503"/>
      <c r="L54" s="504"/>
      <c r="M54" s="54"/>
      <c r="O54" s="18"/>
    </row>
    <row r="55" spans="1:16" x14ac:dyDescent="0.25">
      <c r="A55" s="78"/>
      <c r="B55" s="516"/>
      <c r="C55" s="498"/>
      <c r="D55" s="502"/>
      <c r="E55" s="503"/>
      <c r="F55" s="503"/>
      <c r="G55" s="503"/>
      <c r="H55" s="503"/>
      <c r="I55" s="503"/>
      <c r="J55" s="503"/>
      <c r="K55" s="503"/>
      <c r="L55" s="504"/>
      <c r="M55" s="54"/>
      <c r="O55" s="18"/>
    </row>
    <row r="56" spans="1:16" x14ac:dyDescent="0.25">
      <c r="A56" s="78"/>
      <c r="B56" s="516"/>
      <c r="C56" s="498"/>
      <c r="D56" s="502"/>
      <c r="E56" s="503"/>
      <c r="F56" s="503"/>
      <c r="G56" s="503"/>
      <c r="H56" s="503"/>
      <c r="I56" s="503"/>
      <c r="J56" s="503"/>
      <c r="K56" s="503"/>
      <c r="L56" s="504"/>
      <c r="M56" s="54"/>
      <c r="O56" s="18"/>
    </row>
    <row r="57" spans="1:16" x14ac:dyDescent="0.25">
      <c r="A57" s="78"/>
      <c r="B57" s="516"/>
      <c r="C57" s="498"/>
      <c r="D57" s="502"/>
      <c r="E57" s="503"/>
      <c r="F57" s="503"/>
      <c r="G57" s="503"/>
      <c r="H57" s="503"/>
      <c r="I57" s="503"/>
      <c r="J57" s="503"/>
      <c r="K57" s="503"/>
      <c r="L57" s="504"/>
      <c r="M57" s="54"/>
      <c r="O57" s="18"/>
    </row>
    <row r="58" spans="1:16" x14ac:dyDescent="0.25">
      <c r="A58" s="78"/>
      <c r="B58" s="516"/>
      <c r="C58" s="498"/>
      <c r="D58" s="502"/>
      <c r="E58" s="503"/>
      <c r="F58" s="503"/>
      <c r="G58" s="503"/>
      <c r="H58" s="503"/>
      <c r="I58" s="503"/>
      <c r="J58" s="503"/>
      <c r="K58" s="503"/>
      <c r="L58" s="504"/>
      <c r="M58" s="54"/>
      <c r="O58" s="18"/>
    </row>
    <row r="59" spans="1:16" x14ac:dyDescent="0.25">
      <c r="A59" s="78"/>
      <c r="B59" s="516"/>
      <c r="C59" s="498"/>
      <c r="D59" s="502"/>
      <c r="E59" s="503"/>
      <c r="F59" s="503"/>
      <c r="G59" s="503"/>
      <c r="H59" s="503"/>
      <c r="I59" s="503"/>
      <c r="J59" s="503"/>
      <c r="K59" s="503"/>
      <c r="L59" s="504"/>
      <c r="M59" s="54"/>
      <c r="O59" s="18"/>
    </row>
    <row r="60" spans="1:16" x14ac:dyDescent="0.25">
      <c r="A60" s="78"/>
      <c r="B60" s="516"/>
      <c r="C60" s="498"/>
      <c r="D60" s="502"/>
      <c r="E60" s="503"/>
      <c r="F60" s="503"/>
      <c r="G60" s="503"/>
      <c r="H60" s="503"/>
      <c r="I60" s="503"/>
      <c r="J60" s="503"/>
      <c r="K60" s="503"/>
      <c r="L60" s="504"/>
      <c r="M60" s="54"/>
      <c r="O60" s="18"/>
    </row>
    <row r="61" spans="1:16" x14ac:dyDescent="0.25">
      <c r="A61" s="78"/>
      <c r="B61" s="516"/>
      <c r="C61" s="498"/>
      <c r="D61" s="502"/>
      <c r="E61" s="503"/>
      <c r="F61" s="503"/>
      <c r="G61" s="503"/>
      <c r="H61" s="503"/>
      <c r="I61" s="503"/>
      <c r="J61" s="503"/>
      <c r="K61" s="503"/>
      <c r="L61" s="504"/>
      <c r="M61" s="54"/>
      <c r="O61" s="18"/>
    </row>
    <row r="62" spans="1:16" x14ac:dyDescent="0.25">
      <c r="A62" s="78"/>
      <c r="B62" s="518"/>
      <c r="C62" s="508"/>
      <c r="D62" s="509"/>
      <c r="E62" s="510"/>
      <c r="F62" s="510"/>
      <c r="G62" s="510"/>
      <c r="H62" s="510"/>
      <c r="I62" s="510"/>
      <c r="J62" s="510"/>
      <c r="K62" s="510"/>
      <c r="L62" s="511"/>
      <c r="M62" s="54"/>
      <c r="O62" s="18"/>
    </row>
    <row r="63" spans="1:16" s="48" customFormat="1" x14ac:dyDescent="0.25">
      <c r="A63" s="82"/>
      <c r="B63" s="4"/>
      <c r="C63" s="43"/>
      <c r="D63" s="43"/>
      <c r="E63" s="43"/>
      <c r="F63" s="43"/>
      <c r="G63" s="43"/>
      <c r="H63" s="43"/>
      <c r="I63" s="43"/>
      <c r="J63" s="43"/>
      <c r="K63" s="43"/>
      <c r="L63" s="43"/>
      <c r="N63" s="83"/>
    </row>
  </sheetData>
  <sheetProtection algorithmName="SHA-512" hashValue="g2mVsCS4Xgi2eWgV2RrGtJm89WloprjvXm8/zoY+CSEmfSsA4Sgf2C98Ofg2auomXllz0VSr3IVa0SYtY/+hQw==" saltValue="5kIXfef/My/AobyPbl1FDg==" spinCount="100000" sheet="1" objects="1" scenarios="1" selectLockedCells="1"/>
  <mergeCells count="21">
    <mergeCell ref="B13:B22"/>
    <mergeCell ref="B23:B32"/>
    <mergeCell ref="B33:B42"/>
    <mergeCell ref="B43:B52"/>
    <mergeCell ref="B53:B62"/>
    <mergeCell ref="D12:L12"/>
    <mergeCell ref="C13:C22"/>
    <mergeCell ref="D13:L22"/>
    <mergeCell ref="C23:C32"/>
    <mergeCell ref="D23:L32"/>
    <mergeCell ref="B4:L4"/>
    <mergeCell ref="B5:L5"/>
    <mergeCell ref="B6:L6"/>
    <mergeCell ref="B10:L10"/>
    <mergeCell ref="B8:L8"/>
    <mergeCell ref="C33:C42"/>
    <mergeCell ref="D33:L42"/>
    <mergeCell ref="C43:C52"/>
    <mergeCell ref="D43:L52"/>
    <mergeCell ref="C53:C62"/>
    <mergeCell ref="D53:L62"/>
  </mergeCells>
  <printOptions horizontalCentered="1"/>
  <pageMargins left="0.25" right="0.25" top="0.75" bottom="0.75" header="0.3" footer="0.3"/>
  <pageSetup scale="63" fitToHeight="0" orientation="portrait" r:id="rId1"/>
  <headerFooter>
    <oddFooter>&amp;L&amp;A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E6E06-317F-43E4-A6C6-377C9C18C326}">
  <sheetPr codeName="Sheet16">
    <tabColor rgb="FF00B0F0"/>
    <pageSetUpPr fitToPage="1"/>
  </sheetPr>
  <dimension ref="A1:P54"/>
  <sheetViews>
    <sheetView showGridLines="0" zoomScaleNormal="100" workbookViewId="0"/>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19" width="9.42578125" style="54" customWidth="1"/>
    <col min="20" max="16384" width="9.42578125" style="54"/>
  </cols>
  <sheetData>
    <row r="1" spans="1:16" x14ac:dyDescent="0.25">
      <c r="O1" s="54" t="s">
        <v>314</v>
      </c>
      <c r="P1" s="54" t="s">
        <v>314</v>
      </c>
    </row>
    <row r="2" spans="1:16" x14ac:dyDescent="0.25">
      <c r="B2" s="10" t="s">
        <v>46</v>
      </c>
      <c r="O2" s="9" t="s">
        <v>70</v>
      </c>
      <c r="P2" s="9" t="s">
        <v>83</v>
      </c>
    </row>
    <row r="3" spans="1:16" x14ac:dyDescent="0.25">
      <c r="B3" s="12"/>
      <c r="O3" s="2"/>
      <c r="P3" s="2"/>
    </row>
    <row r="4" spans="1:16" s="2" customFormat="1" x14ac:dyDescent="0.25">
      <c r="A4" s="4"/>
      <c r="B4" s="396" t="str">
        <f>Info!B4</f>
        <v>IMPORTER QUESTIONNAIRE</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CONCRETE REINFORCING BAR</v>
      </c>
      <c r="C6" s="396"/>
      <c r="D6" s="396"/>
      <c r="E6" s="396"/>
      <c r="F6" s="396"/>
      <c r="G6" s="396"/>
      <c r="H6" s="396"/>
      <c r="I6" s="396"/>
      <c r="J6" s="396"/>
      <c r="K6" s="396"/>
      <c r="L6" s="396"/>
      <c r="M6" s="20"/>
      <c r="N6" s="20"/>
      <c r="O6" s="15"/>
      <c r="P6" s="15"/>
    </row>
    <row r="7" spans="1:16" s="20" customFormat="1" x14ac:dyDescent="0.25">
      <c r="A7" s="39"/>
      <c r="B7" s="40"/>
      <c r="C7" s="40"/>
      <c r="D7" s="40"/>
      <c r="E7" s="40"/>
      <c r="F7" s="40"/>
      <c r="G7" s="40"/>
      <c r="H7" s="40"/>
      <c r="I7" s="40"/>
      <c r="J7" s="40"/>
      <c r="K7" s="40"/>
      <c r="L7" s="40"/>
      <c r="O7" s="15"/>
      <c r="P7" s="15"/>
    </row>
    <row r="8" spans="1:16" x14ac:dyDescent="0.25">
      <c r="B8" s="589" t="str">
        <f>IF(Intro!$G$24="English",O8,P8)</f>
        <v>CONFIRMATION OF REPORTED DATA</v>
      </c>
      <c r="C8" s="590"/>
      <c r="D8" s="590"/>
      <c r="E8" s="590"/>
      <c r="F8" s="590"/>
      <c r="G8" s="590"/>
      <c r="H8" s="590"/>
      <c r="I8" s="590"/>
      <c r="J8" s="590"/>
      <c r="K8" s="590"/>
      <c r="L8" s="591"/>
      <c r="M8" s="54"/>
      <c r="O8" s="54" t="s">
        <v>40</v>
      </c>
      <c r="P8" s="54" t="s">
        <v>29</v>
      </c>
    </row>
    <row r="9" spans="1:16" x14ac:dyDescent="0.25">
      <c r="B9" s="335" t="str">
        <f>IF(Intro!$G$24="English",O9,P9)</f>
        <v>GENERAL</v>
      </c>
      <c r="C9" s="336"/>
      <c r="D9" s="336"/>
      <c r="E9" s="336"/>
      <c r="F9" s="336"/>
      <c r="G9" s="336"/>
      <c r="H9" s="336"/>
      <c r="I9" s="336"/>
      <c r="J9" s="336"/>
      <c r="K9" s="336"/>
      <c r="L9" s="337"/>
      <c r="M9" s="54"/>
      <c r="O9" s="64" t="s">
        <v>261</v>
      </c>
      <c r="P9" s="64" t="s">
        <v>262</v>
      </c>
    </row>
    <row r="10" spans="1:16" x14ac:dyDescent="0.25">
      <c r="B10" s="62"/>
      <c r="C10" s="30"/>
      <c r="D10" s="30"/>
      <c r="E10" s="30"/>
      <c r="F10" s="30"/>
      <c r="G10" s="30"/>
      <c r="H10" s="30"/>
      <c r="I10" s="30"/>
      <c r="J10" s="30"/>
      <c r="K10" s="30"/>
      <c r="L10" s="98"/>
      <c r="M10" s="54"/>
    </row>
    <row r="11" spans="1:16" x14ac:dyDescent="0.25">
      <c r="B11" s="62"/>
      <c r="C11" s="30"/>
      <c r="D11" s="30"/>
      <c r="E11" s="30"/>
      <c r="F11" s="30"/>
      <c r="G11" s="30"/>
      <c r="H11" s="30"/>
      <c r="I11" s="30"/>
      <c r="J11" s="9" t="str">
        <f>IF(Intro!$G$24="English",O11,P11)</f>
        <v>Select Yes or No</v>
      </c>
      <c r="K11" s="30"/>
      <c r="L11" s="98"/>
      <c r="M11" s="54"/>
      <c r="O11" s="54" t="s">
        <v>136</v>
      </c>
      <c r="P11" s="54" t="s">
        <v>137</v>
      </c>
    </row>
    <row r="12" spans="1:16" s="28" customFormat="1" x14ac:dyDescent="0.25">
      <c r="A12" s="84"/>
      <c r="B12" s="486" t="str">
        <f>IF(Intro!$G$24="English",O12,P12)</f>
        <v>Confirm that all data reported in this questionnaire pertain to the goods as defined in the "Intro" tab.</v>
      </c>
      <c r="C12" s="435"/>
      <c r="D12" s="435"/>
      <c r="E12" s="435"/>
      <c r="F12" s="435"/>
      <c r="G12" s="435"/>
      <c r="H12" s="435"/>
      <c r="I12" s="435"/>
      <c r="J12" s="127"/>
      <c r="K12" s="1"/>
      <c r="L12" s="104"/>
      <c r="O12" s="28" t="s">
        <v>303</v>
      </c>
      <c r="P12" s="28" t="s">
        <v>304</v>
      </c>
    </row>
    <row r="13" spans="1:16" s="28" customFormat="1" x14ac:dyDescent="0.25">
      <c r="A13" s="84"/>
      <c r="B13" s="486" t="str">
        <f>IF(Intro!$G$24="English",O13,P13)</f>
        <v>Confirm that all the sources of imports (countries) of the goods have been reported in this questionnaire.</v>
      </c>
      <c r="C13" s="435"/>
      <c r="D13" s="435"/>
      <c r="E13" s="435"/>
      <c r="F13" s="435"/>
      <c r="G13" s="435"/>
      <c r="H13" s="435"/>
      <c r="I13" s="435"/>
      <c r="J13" s="127"/>
      <c r="K13" s="1"/>
      <c r="L13" s="104"/>
      <c r="O13" s="28" t="s">
        <v>334</v>
      </c>
      <c r="P13" s="28" t="s">
        <v>335</v>
      </c>
    </row>
    <row r="14" spans="1:16" s="28" customFormat="1" x14ac:dyDescent="0.25">
      <c r="A14" s="84"/>
      <c r="B14" s="586" t="str">
        <f>IF(Intro!$G$24="English",O14,P14)</f>
        <v>Confirm that all volumes reported in this questionnaire are in Tonnes.</v>
      </c>
      <c r="C14" s="587"/>
      <c r="D14" s="587"/>
      <c r="E14" s="587"/>
      <c r="F14" s="587"/>
      <c r="G14" s="587"/>
      <c r="H14" s="587"/>
      <c r="I14" s="587"/>
      <c r="J14" s="65"/>
      <c r="K14" s="1"/>
      <c r="L14" s="77"/>
      <c r="O14" s="28" t="str">
        <f>"Confirm that all volumes reported in this questionnaire are in "&amp;(Variables!B23)&amp;"."</f>
        <v>Confirm that all volumes reported in this questionnaire are in Tonnes.</v>
      </c>
      <c r="P14" s="28" t="str">
        <f>"Confirmez que tous les volumes déclarés dans ce questionnaire sont en "&amp;(Variables!C23)&amp;"."</f>
        <v>Confirmez que tous les volumes déclarés dans ce questionnaire sont en Tonnes.</v>
      </c>
    </row>
    <row r="15" spans="1:16" s="28" customFormat="1" x14ac:dyDescent="0.25">
      <c r="A15" s="84"/>
      <c r="B15" s="586" t="str">
        <f>IF(Intro!$G$24="English",O15,P15)</f>
        <v>Confirm that all values reported in this questionnaire are in Canadian dollars.</v>
      </c>
      <c r="C15" s="587" t="e">
        <f>IF(SUM(#REF!)&lt;&gt;0,"X","-")</f>
        <v>#REF!</v>
      </c>
      <c r="D15" s="587" t="e">
        <f>IF(SUM(#REF!)&lt;&gt;0,"X","-")</f>
        <v>#REF!</v>
      </c>
      <c r="E15" s="587" t="e">
        <f>IF(SUM(#REF!)&lt;&gt;0,"X","-")</f>
        <v>#REF!</v>
      </c>
      <c r="F15" s="587" t="e">
        <f>IF(SUM(#REF!)&lt;&gt;0,"X","-")</f>
        <v>#REF!</v>
      </c>
      <c r="G15" s="587" t="e">
        <f>IF(SUM(#REF!)&lt;&gt;0,"X","-")</f>
        <v>#REF!</v>
      </c>
      <c r="H15" s="587"/>
      <c r="I15" s="587"/>
      <c r="J15" s="65"/>
      <c r="K15" s="1"/>
      <c r="L15" s="77"/>
      <c r="O15" s="28" t="s">
        <v>166</v>
      </c>
      <c r="P15" s="28" t="s">
        <v>165</v>
      </c>
    </row>
    <row r="16" spans="1:16" s="28" customFormat="1" x14ac:dyDescent="0.25">
      <c r="A16" s="84"/>
      <c r="B16" s="586" t="str">
        <f>IF(Intro!$G$24="English",O16,P16)</f>
        <v>Confirm that all information is reported on a calendar-year basis.</v>
      </c>
      <c r="C16" s="587" t="e">
        <f>IF(SUM(#REF!)&lt;&gt;0,"X","-")</f>
        <v>#REF!</v>
      </c>
      <c r="D16" s="587" t="e">
        <f>IF(SUM(#REF!)&lt;&gt;0,"X","-")</f>
        <v>#REF!</v>
      </c>
      <c r="E16" s="587" t="e">
        <f>IF(SUM(#REF!)&lt;&gt;0,"X","-")</f>
        <v>#REF!</v>
      </c>
      <c r="F16" s="587" t="e">
        <f>IF(SUM(#REF!)&lt;&gt;0,"X","-")</f>
        <v>#REF!</v>
      </c>
      <c r="G16" s="587" t="e">
        <f>IF(SUM(#REF!)&lt;&gt;0,"X","-")</f>
        <v>#REF!</v>
      </c>
      <c r="H16" s="587"/>
      <c r="I16" s="587"/>
      <c r="J16" s="65"/>
      <c r="K16" s="1"/>
      <c r="L16" s="104"/>
      <c r="O16" s="28" t="s">
        <v>67</v>
      </c>
      <c r="P16" s="28" t="s">
        <v>68</v>
      </c>
    </row>
    <row r="17" spans="1:16" x14ac:dyDescent="0.25">
      <c r="B17" s="62"/>
      <c r="C17" s="30"/>
      <c r="D17" s="30"/>
      <c r="E17" s="30"/>
      <c r="F17" s="30"/>
      <c r="G17" s="30"/>
      <c r="H17" s="30"/>
      <c r="I17" s="30"/>
      <c r="J17" s="30"/>
      <c r="K17" s="30"/>
      <c r="L17" s="98"/>
      <c r="M17" s="54"/>
    </row>
    <row r="18" spans="1:16" s="28" customFormat="1" x14ac:dyDescent="0.25">
      <c r="A18" s="84"/>
      <c r="B18" s="332" t="str">
        <f>IF(Intro!$G$24="English",O18,P18)</f>
        <v>If no, explain.</v>
      </c>
      <c r="C18" s="333"/>
      <c r="D18" s="333"/>
      <c r="E18" s="333"/>
      <c r="F18" s="333"/>
      <c r="G18" s="333"/>
      <c r="H18" s="333"/>
      <c r="I18" s="333"/>
      <c r="J18" s="333"/>
      <c r="K18" s="34"/>
      <c r="L18" s="104"/>
      <c r="O18" s="66" t="s">
        <v>286</v>
      </c>
      <c r="P18" s="6" t="s">
        <v>287</v>
      </c>
    </row>
    <row r="19" spans="1:16" s="28" customFormat="1" x14ac:dyDescent="0.25">
      <c r="A19" s="84"/>
      <c r="B19" s="69"/>
      <c r="C19" s="70"/>
      <c r="D19" s="70"/>
      <c r="E19" s="70"/>
      <c r="F19" s="70"/>
      <c r="G19" s="70"/>
      <c r="H19" s="70"/>
      <c r="I19" s="70"/>
      <c r="J19" s="70"/>
      <c r="K19" s="34"/>
      <c r="L19" s="104"/>
      <c r="O19" s="66"/>
      <c r="P19" s="6"/>
    </row>
    <row r="20" spans="1:16" s="28" customFormat="1" x14ac:dyDescent="0.25">
      <c r="A20" s="84"/>
      <c r="B20" s="588"/>
      <c r="C20" s="503"/>
      <c r="D20" s="503"/>
      <c r="E20" s="503"/>
      <c r="F20" s="503"/>
      <c r="G20" s="503"/>
      <c r="H20" s="503"/>
      <c r="I20" s="503"/>
      <c r="J20" s="503"/>
      <c r="K20" s="503"/>
      <c r="L20" s="504"/>
    </row>
    <row r="21" spans="1:16" s="28" customFormat="1" x14ac:dyDescent="0.25">
      <c r="A21" s="84"/>
      <c r="B21" s="588"/>
      <c r="C21" s="503"/>
      <c r="D21" s="503"/>
      <c r="E21" s="503"/>
      <c r="F21" s="503"/>
      <c r="G21" s="503"/>
      <c r="H21" s="503"/>
      <c r="I21" s="503"/>
      <c r="J21" s="503"/>
      <c r="K21" s="503"/>
      <c r="L21" s="504"/>
    </row>
    <row r="22" spans="1:16" s="28" customFormat="1" x14ac:dyDescent="0.25">
      <c r="A22" s="84"/>
      <c r="B22" s="588"/>
      <c r="C22" s="503"/>
      <c r="D22" s="503"/>
      <c r="E22" s="503"/>
      <c r="F22" s="503"/>
      <c r="G22" s="503"/>
      <c r="H22" s="503"/>
      <c r="I22" s="503"/>
      <c r="J22" s="503"/>
      <c r="K22" s="503"/>
      <c r="L22" s="504"/>
    </row>
    <row r="23" spans="1:16" s="28" customFormat="1" x14ac:dyDescent="0.25">
      <c r="A23" s="84"/>
      <c r="B23" s="588"/>
      <c r="C23" s="503"/>
      <c r="D23" s="503"/>
      <c r="E23" s="503"/>
      <c r="F23" s="503"/>
      <c r="G23" s="503"/>
      <c r="H23" s="503"/>
      <c r="I23" s="503"/>
      <c r="J23" s="503"/>
      <c r="K23" s="503"/>
      <c r="L23" s="504"/>
    </row>
    <row r="24" spans="1:16" s="28" customFormat="1" x14ac:dyDescent="0.25">
      <c r="A24" s="84"/>
      <c r="B24" s="588"/>
      <c r="C24" s="503"/>
      <c r="D24" s="503"/>
      <c r="E24" s="503"/>
      <c r="F24" s="503"/>
      <c r="G24" s="503"/>
      <c r="H24" s="503"/>
      <c r="I24" s="503"/>
      <c r="J24" s="503"/>
      <c r="K24" s="503"/>
      <c r="L24" s="504"/>
    </row>
    <row r="25" spans="1:16" s="28" customFormat="1" x14ac:dyDescent="0.25">
      <c r="A25" s="84"/>
      <c r="B25" s="588"/>
      <c r="C25" s="503"/>
      <c r="D25" s="503"/>
      <c r="E25" s="503"/>
      <c r="F25" s="503"/>
      <c r="G25" s="503"/>
      <c r="H25" s="503"/>
      <c r="I25" s="503"/>
      <c r="J25" s="503"/>
      <c r="K25" s="503"/>
      <c r="L25" s="504"/>
    </row>
    <row r="26" spans="1:16" s="28" customFormat="1" x14ac:dyDescent="0.25">
      <c r="A26" s="84"/>
      <c r="B26" s="588"/>
      <c r="C26" s="503"/>
      <c r="D26" s="503"/>
      <c r="E26" s="503"/>
      <c r="F26" s="503"/>
      <c r="G26" s="503"/>
      <c r="H26" s="503"/>
      <c r="I26" s="503"/>
      <c r="J26" s="503"/>
      <c r="K26" s="503"/>
      <c r="L26" s="504"/>
    </row>
    <row r="27" spans="1:16" s="28" customFormat="1" x14ac:dyDescent="0.25">
      <c r="A27" s="84"/>
      <c r="B27" s="588"/>
      <c r="C27" s="503"/>
      <c r="D27" s="503"/>
      <c r="E27" s="503"/>
      <c r="F27" s="503"/>
      <c r="G27" s="503"/>
      <c r="H27" s="503"/>
      <c r="I27" s="503"/>
      <c r="J27" s="503"/>
      <c r="K27" s="503"/>
      <c r="L27" s="504"/>
    </row>
    <row r="28" spans="1:16" x14ac:dyDescent="0.25">
      <c r="B28" s="94"/>
      <c r="C28" s="95"/>
      <c r="D28" s="95"/>
      <c r="E28" s="95"/>
      <c r="F28" s="95"/>
      <c r="G28" s="95"/>
      <c r="H28" s="95"/>
      <c r="I28" s="95"/>
      <c r="J28" s="95"/>
      <c r="K28" s="95"/>
      <c r="L28" s="96"/>
      <c r="M28" s="54"/>
    </row>
    <row r="29" spans="1:16" x14ac:dyDescent="0.25">
      <c r="B29" s="335" t="str">
        <f>IF(Intro!$G$24="English",O29,P29)</f>
        <v>IMPORTS AND SALES</v>
      </c>
      <c r="C29" s="336"/>
      <c r="D29" s="336"/>
      <c r="E29" s="336"/>
      <c r="F29" s="336"/>
      <c r="G29" s="336"/>
      <c r="H29" s="336"/>
      <c r="I29" s="336"/>
      <c r="J29" s="336"/>
      <c r="K29" s="336"/>
      <c r="L29" s="337"/>
      <c r="M29" s="54"/>
      <c r="O29" s="64" t="s">
        <v>251</v>
      </c>
      <c r="P29" s="64" t="s">
        <v>264</v>
      </c>
    </row>
    <row r="30" spans="1:16" x14ac:dyDescent="0.25">
      <c r="B30" s="62"/>
      <c r="C30" s="30"/>
      <c r="D30" s="30"/>
      <c r="E30" s="30"/>
      <c r="F30" s="30"/>
      <c r="G30" s="30"/>
      <c r="H30" s="30"/>
      <c r="I30" s="30"/>
      <c r="J30" s="30"/>
      <c r="K30" s="30"/>
      <c r="L30" s="98"/>
      <c r="M30" s="54"/>
    </row>
    <row r="31" spans="1:16" x14ac:dyDescent="0.25">
      <c r="B31" s="341" t="str">
        <f>IF(Intro!$G$24="English",O31,P31)</f>
        <v>Note: Public/non-confidential information in this table is automatically generated from the information provided in the "Imp" tabs and "Invent-Stock" tab. Any changes to this public summary must therefore be made in those tabs.</v>
      </c>
      <c r="C31" s="342"/>
      <c r="D31" s="342"/>
      <c r="E31" s="342"/>
      <c r="F31" s="342"/>
      <c r="G31" s="342"/>
      <c r="H31" s="342"/>
      <c r="I31" s="342"/>
      <c r="J31" s="342"/>
      <c r="K31" s="342"/>
      <c r="L31" s="343"/>
      <c r="M31" s="54"/>
      <c r="O31" s="54" t="s">
        <v>263</v>
      </c>
      <c r="P31" s="54" t="s">
        <v>135</v>
      </c>
    </row>
    <row r="32" spans="1:16" x14ac:dyDescent="0.25">
      <c r="B32" s="341"/>
      <c r="C32" s="342"/>
      <c r="D32" s="342"/>
      <c r="E32" s="342"/>
      <c r="F32" s="342"/>
      <c r="G32" s="342"/>
      <c r="H32" s="342"/>
      <c r="I32" s="342"/>
      <c r="J32" s="342"/>
      <c r="K32" s="342"/>
      <c r="L32" s="343"/>
      <c r="M32" s="54"/>
    </row>
    <row r="33" spans="1:15" x14ac:dyDescent="0.25">
      <c r="B33" s="69"/>
      <c r="E33" s="54"/>
      <c r="F33" s="54"/>
      <c r="G33" s="54"/>
      <c r="H33" s="54"/>
      <c r="I33" s="54"/>
      <c r="J33" s="28"/>
      <c r="K33" s="28"/>
      <c r="L33" s="77"/>
      <c r="M33" s="54"/>
      <c r="O33" s="18"/>
    </row>
    <row r="34" spans="1:15" ht="14.85" customHeight="1" x14ac:dyDescent="0.25">
      <c r="B34" s="73"/>
      <c r="D34" s="54"/>
      <c r="F34" s="523">
        <f>Variables!B6</f>
        <v>2023</v>
      </c>
      <c r="G34" s="523">
        <f>F34+1</f>
        <v>2024</v>
      </c>
      <c r="H34" s="523">
        <f>G34+1</f>
        <v>2025</v>
      </c>
      <c r="I34" s="523" t="str">
        <f>IF(Intro!$G$24="English",Variables!B9,Variables!C9)</f>
        <v>Jan-Jun 2025</v>
      </c>
      <c r="J34" s="523" t="str">
        <f>IF(Intro!$G$24="English",Variables!B10,Variables!C10)</f>
        <v>Jan-Jun 2026</v>
      </c>
      <c r="K34" s="28"/>
      <c r="L34" s="77"/>
      <c r="M34" s="54"/>
      <c r="O34" s="18"/>
    </row>
    <row r="35" spans="1:15" s="9" customFormat="1" x14ac:dyDescent="0.25">
      <c r="A35" s="23"/>
      <c r="B35" s="73"/>
      <c r="C35" s="1"/>
      <c r="E35" s="1"/>
      <c r="F35" s="525"/>
      <c r="G35" s="525"/>
      <c r="H35" s="525"/>
      <c r="I35" s="525"/>
      <c r="J35" s="525"/>
      <c r="K35" s="28"/>
      <c r="L35" s="77"/>
      <c r="O35" s="24"/>
    </row>
    <row r="36" spans="1:15" s="28" customFormat="1" ht="14.85" customHeight="1" x14ac:dyDescent="0.25">
      <c r="A36" s="84"/>
      <c r="B36" s="101"/>
      <c r="C36" s="99"/>
      <c r="D36" s="100"/>
      <c r="E36" s="99" t="str">
        <f>IF(Intro!$G$24="English","Imports from "&amp;Variables!B30,"Importations de "&amp;Variables!C30)</f>
        <v>Imports from Algeria</v>
      </c>
      <c r="F36" s="148" t="str">
        <f>IF(SUM(DZA!G30:G31)&lt;&gt;0,"X","-")</f>
        <v>-</v>
      </c>
      <c r="G36" s="148" t="str">
        <f>IF(SUM(DZA!H30:H31)&lt;&gt;0,"X","-")</f>
        <v>-</v>
      </c>
      <c r="H36" s="148" t="str">
        <f>IF(SUM(DZA!I30:I31)&lt;&gt;0,"X","-")</f>
        <v>-</v>
      </c>
      <c r="I36" s="148" t="str">
        <f>IF(SUM(DZA!J30:J31)&lt;&gt;0,"X","-")</f>
        <v>-</v>
      </c>
      <c r="J36" s="148" t="str">
        <f>IF(SUM(DZA!K30:K31)&lt;&gt;0,"X","-")</f>
        <v>-</v>
      </c>
      <c r="L36" s="77"/>
    </row>
    <row r="37" spans="1:15" s="28" customFormat="1" ht="14.85" customHeight="1" x14ac:dyDescent="0.25">
      <c r="A37" s="84"/>
      <c r="B37" s="101"/>
      <c r="C37" s="99"/>
      <c r="D37" s="100"/>
      <c r="E37" s="99" t="str">
        <f>IF(Intro!$G$24="English","Imports from "&amp;Variables!B33,"Importations de "&amp;Variables!C33)</f>
        <v>Imports from Egypt</v>
      </c>
      <c r="F37" s="148" t="str">
        <f>IF(SUM(EGY!G30:G31)&lt;&gt;0,"X","-")</f>
        <v>-</v>
      </c>
      <c r="G37" s="148" t="str">
        <f>IF(SUM(EGY!H30:H31)&lt;&gt;0,"X","-")</f>
        <v>-</v>
      </c>
      <c r="H37" s="148" t="str">
        <f>IF(SUM(EGY!I30:I31)&lt;&gt;0,"X","-")</f>
        <v>-</v>
      </c>
      <c r="I37" s="148" t="str">
        <f>IF(SUM(EGY!J30:J31)&lt;&gt;0,"X","-")</f>
        <v>-</v>
      </c>
      <c r="J37" s="148" t="str">
        <f>IF(SUM(EGY!K30:K31)&lt;&gt;0,"X","-")</f>
        <v>-</v>
      </c>
      <c r="L37" s="77"/>
    </row>
    <row r="38" spans="1:15" s="28" customFormat="1" ht="14.85" customHeight="1" x14ac:dyDescent="0.25">
      <c r="A38" s="84"/>
      <c r="B38" s="101"/>
      <c r="C38" s="99"/>
      <c r="D38" s="100"/>
      <c r="E38" s="99" t="str">
        <f>IF(Intro!$G$24="English","Imports from "&amp;Variables!B34,"Importations de "&amp;Variables!C34)</f>
        <v>Imports from Indonesia</v>
      </c>
      <c r="F38" s="148" t="str">
        <f>IF(SUM(IDN!G30:G31)&lt;&gt;0,"X","-")</f>
        <v>-</v>
      </c>
      <c r="G38" s="148" t="str">
        <f>IF(SUM(IDN!H30:H31)&lt;&gt;0,"X","-")</f>
        <v>-</v>
      </c>
      <c r="H38" s="148" t="str">
        <f>IF(SUM(IDN!I30:I31)&lt;&gt;0,"X","-")</f>
        <v>-</v>
      </c>
      <c r="I38" s="148" t="str">
        <f>IF(SUM(IDN!J30:J31)&lt;&gt;0,"X","-")</f>
        <v>-</v>
      </c>
      <c r="J38" s="148" t="str">
        <f>IF(SUM(IDN!K30:K31)&lt;&gt;0,"X","-")</f>
        <v>-</v>
      </c>
      <c r="L38" s="77"/>
    </row>
    <row r="39" spans="1:15" s="28" customFormat="1" ht="14.85" customHeight="1" x14ac:dyDescent="0.25">
      <c r="A39" s="84"/>
      <c r="B39" s="101"/>
      <c r="C39" s="99"/>
      <c r="D39" s="100"/>
      <c r="E39" s="99" t="str">
        <f>IF(Intro!$G$24="English","Imports from "&amp;Variables!B35,"Importations de "&amp;Variables!C35)</f>
        <v>Imports from Italy</v>
      </c>
      <c r="F39" s="148" t="str">
        <f>IF(SUM(ITA!G30:G31)&lt;&gt;0,"X","-")</f>
        <v>-</v>
      </c>
      <c r="G39" s="148" t="str">
        <f>IF(SUM(ITA!H30:H31)&lt;&gt;0,"X","-")</f>
        <v>-</v>
      </c>
      <c r="H39" s="148" t="str">
        <f>IF(SUM(ITA!I30:I31)&lt;&gt;0,"X","-")</f>
        <v>-</v>
      </c>
      <c r="I39" s="148" t="str">
        <f>IF(SUM(ITA!J30:J31)&lt;&gt;0,"X","-")</f>
        <v>-</v>
      </c>
      <c r="J39" s="148" t="str">
        <f>IF(SUM(ITA!K30:K31)&lt;&gt;0,"X","-")</f>
        <v>-</v>
      </c>
      <c r="L39" s="77"/>
    </row>
    <row r="40" spans="1:15" s="28" customFormat="1" ht="14.85" customHeight="1" x14ac:dyDescent="0.25">
      <c r="A40" s="84"/>
      <c r="B40" s="101"/>
      <c r="C40" s="99"/>
      <c r="D40" s="100"/>
      <c r="E40" s="99" t="str">
        <f>IF(Intro!$G$24="English","Imports from "&amp;Variables!B45,"Importations de "&amp;Variables!C45)</f>
        <v>Imports from Malaysia</v>
      </c>
      <c r="F40" s="148" t="str">
        <f>IF(SUM(MYS!G30:G31)&lt;&gt;0,"X","-")</f>
        <v>-</v>
      </c>
      <c r="G40" s="148" t="str">
        <f>IF(SUM(MYS!H30:H31)&lt;&gt;0,"X","-")</f>
        <v>-</v>
      </c>
      <c r="H40" s="148" t="str">
        <f>IF(SUM(MYS!I30:I31)&lt;&gt;0,"X","-")</f>
        <v>-</v>
      </c>
      <c r="I40" s="148" t="str">
        <f>IF(SUM(MYS!J30:J31)&lt;&gt;0,"X","-")</f>
        <v>-</v>
      </c>
      <c r="J40" s="148" t="str">
        <f>IF(SUM(MYS!K30:K31)&lt;&gt;0,"X","-")</f>
        <v>-</v>
      </c>
      <c r="L40" s="77"/>
    </row>
    <row r="41" spans="1:15" s="28" customFormat="1" ht="14.85" customHeight="1" x14ac:dyDescent="0.25">
      <c r="A41" s="84"/>
      <c r="B41" s="101"/>
      <c r="C41" s="99"/>
      <c r="D41" s="100"/>
      <c r="E41" s="99" t="str">
        <f>IF(Intro!$G$24="English","Imports from "&amp;Variables!B46,"Importations de "&amp;Variables!C46)</f>
        <v>Imports from Singapore</v>
      </c>
      <c r="F41" s="148" t="str">
        <f>IF(SUM(SGP!G30:G31)&lt;&gt;0,"X","-")</f>
        <v>-</v>
      </c>
      <c r="G41" s="148" t="str">
        <f>IF(SUM(SGP!H30:H31)&lt;&gt;0,"X","-")</f>
        <v>-</v>
      </c>
      <c r="H41" s="148" t="str">
        <f>IF(SUM(SGP!I30:I31)&lt;&gt;0,"X","-")</f>
        <v>-</v>
      </c>
      <c r="I41" s="148" t="str">
        <f>IF(SUM(SGP!J30:J31)&lt;&gt;0,"X","-")</f>
        <v>-</v>
      </c>
      <c r="J41" s="148" t="str">
        <f>IF(SUM(SGP!K30:K31)&lt;&gt;0,"X","-")</f>
        <v>-</v>
      </c>
      <c r="L41" s="77"/>
    </row>
    <row r="42" spans="1:15" s="28" customFormat="1" ht="14.85" customHeight="1" x14ac:dyDescent="0.25">
      <c r="A42" s="84"/>
      <c r="B42" s="101"/>
      <c r="C42" s="99"/>
      <c r="D42" s="100"/>
      <c r="E42" s="99" t="str">
        <f>IF(Intro!$G$24="English","Imports from "&amp;Variables!B47,"Importations de "&amp;Variables!C47)</f>
        <v>Imports from Vietnam</v>
      </c>
      <c r="F42" s="148" t="str">
        <f>IF(SUM(VNM!G30:G31)&lt;&gt;0,"X","-")</f>
        <v>-</v>
      </c>
      <c r="G42" s="148" t="str">
        <f>IF(SUM(VNM!H30:H31)&lt;&gt;0,"X","-")</f>
        <v>-</v>
      </c>
      <c r="H42" s="148" t="str">
        <f>IF(SUM(VNM!I30:I31)&lt;&gt;0,"X","-")</f>
        <v>-</v>
      </c>
      <c r="I42" s="148" t="str">
        <f>IF(SUM(VNM!J30:J31)&lt;&gt;0,"X","-")</f>
        <v>-</v>
      </c>
      <c r="J42" s="148" t="str">
        <f>IF(SUM(VNM!K30:K31)&lt;&gt;0,"X","-")</f>
        <v>-</v>
      </c>
      <c r="L42" s="77"/>
    </row>
    <row r="43" spans="1:15" s="28" customFormat="1" ht="14.85" customHeight="1" x14ac:dyDescent="0.25">
      <c r="A43" s="84"/>
      <c r="B43" s="101"/>
      <c r="C43" s="99"/>
      <c r="D43" s="100"/>
      <c r="E43" s="99" t="str">
        <f>IF(Intro!$G$24="English","Imports from "&amp;Variables!B48,"Importations de "&amp;Variables!C48)</f>
        <v>Imports from Oman</v>
      </c>
      <c r="F43" s="148" t="str">
        <f>IF(SUM(OMN!G30:G31)&lt;&gt;0,"X","-")</f>
        <v>-</v>
      </c>
      <c r="G43" s="148" t="str">
        <f>IF(SUM(OMN!H30:H31)&lt;&gt;0,"X","-")</f>
        <v>-</v>
      </c>
      <c r="H43" s="148" t="str">
        <f>IF(SUM(OMN!I30:I31)&lt;&gt;0,"X","-")</f>
        <v>-</v>
      </c>
      <c r="I43" s="148" t="str">
        <f>IF(SUM(OMN!J30:J31)&lt;&gt;0,"X","-")</f>
        <v>-</v>
      </c>
      <c r="J43" s="148" t="str">
        <f>IF(SUM(OMN!K30:K31)&lt;&gt;0,"X","-")</f>
        <v>-</v>
      </c>
      <c r="L43" s="77"/>
    </row>
    <row r="44" spans="1:15" s="28" customFormat="1" ht="14.85" customHeight="1" x14ac:dyDescent="0.25">
      <c r="A44" s="84"/>
      <c r="B44" s="101"/>
      <c r="C44" s="99"/>
      <c r="D44" s="100"/>
      <c r="E44" s="99" t="str">
        <f>IF(Intro!$G$24="English","Imports from "&amp;Variables!B49,"Importations de "&amp;Variables!C49)</f>
        <v>Imports from Russia</v>
      </c>
      <c r="F44" s="148" t="str">
        <f>IF(SUM(RUS!G30:G31)&lt;&gt;0,"X","-")</f>
        <v>-</v>
      </c>
      <c r="G44" s="148" t="str">
        <f>IF(SUM(RUS!H30:H31)&lt;&gt;0,"X","-")</f>
        <v>-</v>
      </c>
      <c r="H44" s="148" t="str">
        <f>IF(SUM(RUS!I30:I31)&lt;&gt;0,"X","-")</f>
        <v>-</v>
      </c>
      <c r="I44" s="148" t="str">
        <f>IF(SUM(RUS!J30:J31)&lt;&gt;0,"X","-")</f>
        <v>-</v>
      </c>
      <c r="J44" s="148" t="str">
        <f>IF(SUM(RUS!K30:K31)&lt;&gt;0,"X","-")</f>
        <v>-</v>
      </c>
      <c r="L44" s="77"/>
    </row>
    <row r="45" spans="1:15" s="28" customFormat="1" ht="14.85" customHeight="1" x14ac:dyDescent="0.25">
      <c r="A45" s="84"/>
      <c r="B45" s="101"/>
      <c r="C45" s="99"/>
      <c r="D45" s="100"/>
      <c r="E45" s="99" t="str">
        <f>IF(Intro!$G$24="English","Imports from countries subject to other measures","Importations en provenance de pays soumis à d'autres mesures")</f>
        <v>Imports from countries subject to other measures</v>
      </c>
      <c r="F45" s="148" t="str">
        <f>IF(SUM('Measures•Mesures'!G30:G31)&lt;&gt;0,"X","-")</f>
        <v>-</v>
      </c>
      <c r="G45" s="148" t="str">
        <f>IF(SUM('Measures•Mesures'!H30:H31)&lt;&gt;0,"X","-")</f>
        <v>-</v>
      </c>
      <c r="H45" s="148" t="str">
        <f>IF(SUM('Measures•Mesures'!I30:I31)&lt;&gt;0,"X","-")</f>
        <v>-</v>
      </c>
      <c r="I45" s="148" t="str">
        <f>IF(SUM('Measures•Mesures'!J30:J31)&lt;&gt;0,"X","-")</f>
        <v>-</v>
      </c>
      <c r="J45" s="148" t="str">
        <f>IF(SUM('Measures•Mesures'!K30:K31)&lt;&gt;0,"X","-")</f>
        <v>-</v>
      </c>
      <c r="L45" s="77"/>
    </row>
    <row r="46" spans="1:15" s="28" customFormat="1" ht="14.85" customHeight="1" x14ac:dyDescent="0.25">
      <c r="A46" s="84"/>
      <c r="B46" s="101"/>
      <c r="C46" s="99"/>
      <c r="D46" s="100"/>
      <c r="E46" s="99" t="str">
        <f>IF(Intro!$G$24="English","Imports from "&amp;Variables!B31,"Importations de "&amp;Variables!C31)</f>
        <v>Imports from United States of America</v>
      </c>
      <c r="F46" s="148" t="str">
        <f>IF(SUM('US•ÉU'!G30:G31)&lt;&gt;0,"X","-")</f>
        <v>-</v>
      </c>
      <c r="G46" s="148" t="str">
        <f>IF(SUM('US•ÉU'!H30:H31)&lt;&gt;0,"X","-")</f>
        <v>-</v>
      </c>
      <c r="H46" s="148" t="str">
        <f>IF(SUM('US•ÉU'!I30:I31)&lt;&gt;0,"X","-")</f>
        <v>-</v>
      </c>
      <c r="I46" s="148" t="str">
        <f>IF(SUM('US•ÉU'!J30:J31)&lt;&gt;0,"X","-")</f>
        <v>-</v>
      </c>
      <c r="J46" s="148" t="str">
        <f>IF(SUM('US•ÉU'!K30:K31)&lt;&gt;0,"X","-")</f>
        <v>-</v>
      </c>
      <c r="L46" s="77"/>
    </row>
    <row r="47" spans="1:15" s="28" customFormat="1" ht="30" customHeight="1" x14ac:dyDescent="0.25">
      <c r="A47" s="84"/>
      <c r="B47" s="583" t="str">
        <f>IF(Intro!$G$24="English","Imports from "&amp;Variables!B32,"Importations de "&amp;Variables!C32)</f>
        <v>Imports from Other countries (including goods exported from Thailand from Thai Steel Profile Public Company Limited)</v>
      </c>
      <c r="C47" s="584"/>
      <c r="D47" s="584"/>
      <c r="E47" s="585"/>
      <c r="F47" s="148" t="str">
        <f>IF(SUM('Other•Autre'!G30:G31)&lt;&gt;0,"X","-")</f>
        <v>-</v>
      </c>
      <c r="G47" s="148" t="str">
        <f>IF(SUM('Other•Autre'!H30:H31)&lt;&gt;0,"X","-")</f>
        <v>-</v>
      </c>
      <c r="H47" s="148" t="str">
        <f>IF(SUM('Other•Autre'!I30:I31)&lt;&gt;0,"X","-")</f>
        <v>-</v>
      </c>
      <c r="I47" s="148" t="str">
        <f>IF(SUM('Other•Autre'!J30:J31)&lt;&gt;0,"X","-")</f>
        <v>-</v>
      </c>
      <c r="J47" s="148" t="str">
        <f>IF(SUM('Other•Autre'!K30:K31)&lt;&gt;0,"X","-")</f>
        <v>-</v>
      </c>
      <c r="L47" s="77"/>
    </row>
    <row r="48" spans="1:15" s="28" customFormat="1" ht="14.85" customHeight="1" x14ac:dyDescent="0.25">
      <c r="A48" s="84"/>
      <c r="B48" s="101"/>
      <c r="C48" s="99"/>
      <c r="D48" s="100"/>
      <c r="E48" s="99" t="str">
        <f>'Other•Autre'!B25</f>
        <v xml:space="preserve">Other countries include: </v>
      </c>
      <c r="F48" s="582" t="str">
        <f>IF('Other•Autre'!D25="","-",'Other•Autre'!D25)</f>
        <v>-</v>
      </c>
      <c r="G48" s="582"/>
      <c r="H48" s="582"/>
      <c r="I48" s="582"/>
      <c r="J48" s="582"/>
      <c r="L48" s="77"/>
    </row>
    <row r="49" spans="1:13" s="28" customFormat="1" x14ac:dyDescent="0.25">
      <c r="A49" s="84"/>
      <c r="B49" s="101"/>
      <c r="C49" s="99"/>
      <c r="D49" s="100"/>
      <c r="E49" s="99"/>
      <c r="F49" s="582"/>
      <c r="G49" s="582"/>
      <c r="H49" s="582"/>
      <c r="I49" s="582"/>
      <c r="J49" s="582"/>
      <c r="L49" s="77"/>
    </row>
    <row r="50" spans="1:13" s="28" customFormat="1" x14ac:dyDescent="0.25">
      <c r="A50" s="84"/>
      <c r="B50" s="101"/>
      <c r="C50" s="99"/>
      <c r="D50" s="100"/>
      <c r="E50" s="99"/>
      <c r="F50" s="582"/>
      <c r="G50" s="582"/>
      <c r="H50" s="582"/>
      <c r="I50" s="582"/>
      <c r="J50" s="582"/>
      <c r="L50" s="77"/>
    </row>
    <row r="51" spans="1:13" s="28" customFormat="1" ht="14.85" customHeight="1" x14ac:dyDescent="0.25">
      <c r="A51" s="84"/>
      <c r="B51" s="101"/>
      <c r="C51" s="99"/>
      <c r="D51" s="100"/>
      <c r="E51" s="99" t="str">
        <f>DZA!B34</f>
        <v>Sales to distributors / service centres in Canada</v>
      </c>
      <c r="F51" s="149" t="str">
        <f>IF(SUM(Begin:End!G34:G35)&lt;&gt;0,"X","-")</f>
        <v>-</v>
      </c>
      <c r="G51" s="149" t="str">
        <f>IF(SUM(Begin:End!H34:H35)&lt;&gt;0,"X","-")</f>
        <v>-</v>
      </c>
      <c r="H51" s="149" t="str">
        <f>IF(SUM(Begin:End!I34:I35)&lt;&gt;0,"X","-")</f>
        <v>-</v>
      </c>
      <c r="I51" s="149" t="str">
        <f>IF(SUM(Begin:End!J34:J35)&lt;&gt;0,"X","-")</f>
        <v>-</v>
      </c>
      <c r="J51" s="149" t="str">
        <f>IF(SUM(Begin:End!K34:K35)&lt;&gt;0,"X","-")</f>
        <v>-</v>
      </c>
      <c r="L51" s="77"/>
    </row>
    <row r="52" spans="1:13" s="28" customFormat="1" ht="14.85" customHeight="1" x14ac:dyDescent="0.25">
      <c r="A52" s="84"/>
      <c r="B52" s="101"/>
      <c r="C52" s="99"/>
      <c r="D52" s="100"/>
      <c r="E52" s="99" t="str">
        <f>DZA!B37</f>
        <v>Sales to end users / fabricators in Canada</v>
      </c>
      <c r="F52" s="148" t="str">
        <f>IF(SUM(Begin:End!G37:G38)&lt;&gt;0,"X","-")</f>
        <v>-</v>
      </c>
      <c r="G52" s="148" t="str">
        <f>IF(SUM(Begin:End!H37:H38)&lt;&gt;0,"X","-")</f>
        <v>-</v>
      </c>
      <c r="H52" s="148" t="str">
        <f>IF(SUM(Begin:End!I37:I38)&lt;&gt;0,"X","-")</f>
        <v>-</v>
      </c>
      <c r="I52" s="148" t="str">
        <f>IF(SUM(Begin:End!J37:J38)&lt;&gt;0,"X","-")</f>
        <v>-</v>
      </c>
      <c r="J52" s="148" t="str">
        <f>IF(SUM(Begin:End!K37:K38)&lt;&gt;0,"X","-")</f>
        <v>-</v>
      </c>
      <c r="L52" s="77"/>
    </row>
    <row r="53" spans="1:13" s="28" customFormat="1" x14ac:dyDescent="0.25">
      <c r="A53" s="84"/>
      <c r="B53" s="101"/>
      <c r="C53" s="99"/>
      <c r="D53" s="100"/>
      <c r="E53" s="99" t="str">
        <f>'Invent•Stock'!B35</f>
        <v>Export sales</v>
      </c>
      <c r="F53" s="148" t="str">
        <f>IF(SUM('Invent•Stock'!G35:G36)&lt;&gt;0,"X","-")</f>
        <v>-</v>
      </c>
      <c r="G53" s="148" t="str">
        <f>IF(SUM('Invent•Stock'!H35:H36)&lt;&gt;0,"X","-")</f>
        <v>-</v>
      </c>
      <c r="H53" s="148" t="str">
        <f>IF(SUM('Invent•Stock'!I35:I36)&lt;&gt;0,"X","-")</f>
        <v>-</v>
      </c>
      <c r="I53" s="148" t="str">
        <f>IF(SUM('Invent•Stock'!J35:J36)&lt;&gt;0,"X","-")</f>
        <v>-</v>
      </c>
      <c r="J53" s="148" t="str">
        <f>IF(SUM('Invent•Stock'!K35:K36)&lt;&gt;0,"X","-")</f>
        <v>-</v>
      </c>
      <c r="L53" s="77"/>
    </row>
    <row r="54" spans="1:13" x14ac:dyDescent="0.25">
      <c r="B54" s="94"/>
      <c r="C54" s="95"/>
      <c r="D54" s="95"/>
      <c r="E54" s="95"/>
      <c r="F54" s="95"/>
      <c r="G54" s="95"/>
      <c r="H54" s="95"/>
      <c r="I54" s="95"/>
      <c r="J54" s="95"/>
      <c r="K54" s="95"/>
      <c r="L54" s="96"/>
      <c r="M54" s="54"/>
    </row>
  </sheetData>
  <sheetProtection algorithmName="SHA-512" hashValue="i+dero7J0Jc9TV/yRDUzpLMR3E+YpqFk+tcvhxRtBTajvdLyvnJJOYvvCdfbbUnHYd36U6VKqU8y4FHq/CRJHQ==" saltValue="P2okGbrfXyD3TTwY1LCaMQ==" spinCount="100000" sheet="1" objects="1" scenarios="1" selectLockedCells="1"/>
  <mergeCells count="21">
    <mergeCell ref="B4:L4"/>
    <mergeCell ref="B5:L5"/>
    <mergeCell ref="B6:L6"/>
    <mergeCell ref="B9:L9"/>
    <mergeCell ref="B8:L8"/>
    <mergeCell ref="B14:I14"/>
    <mergeCell ref="B15:I15"/>
    <mergeCell ref="B16:I16"/>
    <mergeCell ref="B29:L29"/>
    <mergeCell ref="B12:I12"/>
    <mergeCell ref="B18:J18"/>
    <mergeCell ref="B20:L27"/>
    <mergeCell ref="B13:I13"/>
    <mergeCell ref="B31:L32"/>
    <mergeCell ref="F48:J50"/>
    <mergeCell ref="F34:F35"/>
    <mergeCell ref="G34:G35"/>
    <mergeCell ref="H34:H35"/>
    <mergeCell ref="I34:I35"/>
    <mergeCell ref="J34:J35"/>
    <mergeCell ref="B47:E47"/>
  </mergeCells>
  <dataValidations count="1">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20:B25" xr:uid="{5581C513-4446-475E-B4BD-D7F497FC6281}">
      <formula1>1000</formula1>
    </dataValidation>
  </dataValidations>
  <printOptions horizontalCentered="1"/>
  <pageMargins left="0.25" right="0.25" top="0.75" bottom="0.75" header="0.3" footer="0.3"/>
  <pageSetup scale="63" fitToHeight="0" orientation="portrait" r:id="rId1"/>
  <headerFooter>
    <oddFooter>&amp;L&amp;A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A730927-405D-4011-AA80-2EE71C4FE207}">
          <x14:formula1>
            <xm:f>Variables!$D$38:$D$39</xm:f>
          </x14:formula1>
          <xm:sqref>J12:J16</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F612A-CC6F-4FB4-9E2F-BE982499A452}">
  <sheetPr>
    <tabColor rgb="FFFF0000"/>
  </sheetPr>
  <dimension ref="A3:M19"/>
  <sheetViews>
    <sheetView workbookViewId="0"/>
  </sheetViews>
  <sheetFormatPr defaultRowHeight="15" x14ac:dyDescent="0.25"/>
  <cols>
    <col min="1" max="1" width="27.85546875" customWidth="1"/>
    <col min="2" max="2" width="36.140625" bestFit="1" customWidth="1"/>
    <col min="3" max="3" width="27" customWidth="1"/>
    <col min="4" max="4" width="26.85546875" bestFit="1" customWidth="1"/>
    <col min="5" max="5" width="15.28515625" customWidth="1"/>
    <col min="6" max="6" width="17" customWidth="1"/>
    <col min="7" max="7" width="22.7109375" customWidth="1"/>
    <col min="8" max="8" width="27.140625" bestFit="1" customWidth="1"/>
    <col min="9" max="13" width="8.85546875" customWidth="1"/>
  </cols>
  <sheetData>
    <row r="3" spans="1:13" ht="15.75" thickBot="1" x14ac:dyDescent="0.3"/>
    <row r="4" spans="1:13" x14ac:dyDescent="0.25">
      <c r="A4" s="204" t="s">
        <v>429</v>
      </c>
      <c r="B4" s="205" t="s">
        <v>430</v>
      </c>
      <c r="C4" s="205" t="s">
        <v>431</v>
      </c>
      <c r="D4" s="206" t="s">
        <v>432</v>
      </c>
      <c r="E4" s="206" t="s">
        <v>433</v>
      </c>
      <c r="F4" s="206" t="s">
        <v>434</v>
      </c>
      <c r="G4" s="207" t="s">
        <v>435</v>
      </c>
      <c r="H4" s="208" t="s">
        <v>436</v>
      </c>
      <c r="I4" s="185" t="s">
        <v>437</v>
      </c>
      <c r="J4" s="185" t="s">
        <v>438</v>
      </c>
      <c r="K4" s="185" t="s">
        <v>439</v>
      </c>
      <c r="L4" s="185" t="s">
        <v>440</v>
      </c>
      <c r="M4" s="186" t="s">
        <v>441</v>
      </c>
    </row>
    <row r="5" spans="1:13" x14ac:dyDescent="0.25">
      <c r="A5" s="209">
        <f>Intro!E75</f>
        <v>0</v>
      </c>
      <c r="B5" s="187" t="s">
        <v>442</v>
      </c>
      <c r="C5" s="187" t="s">
        <v>443</v>
      </c>
      <c r="D5" s="188" t="s">
        <v>444</v>
      </c>
      <c r="E5" s="188" t="s">
        <v>445</v>
      </c>
      <c r="F5" s="188"/>
      <c r="G5" s="187" t="str">
        <f>IF(Public!K17="X","Retailer  |  Détaillant",IF(Public!K18="X","Distributor/Service centre  |  Distributeur/Centre de service",IF(OR(Public!K19="X",Public!K21="X"),"End user/Fabricator  |  Utilisateur final/Transformateur","-")))</f>
        <v>-</v>
      </c>
      <c r="H5" s="189" t="s">
        <v>446</v>
      </c>
      <c r="I5" s="190" t="str">
        <f>Confirm!F36</f>
        <v>-</v>
      </c>
      <c r="J5" s="191" t="str">
        <f>Confirm!G36</f>
        <v>-</v>
      </c>
      <c r="K5" s="191" t="str">
        <f>Confirm!H36</f>
        <v>-</v>
      </c>
      <c r="L5" s="191" t="str">
        <f>Confirm!I36</f>
        <v>-</v>
      </c>
      <c r="M5" s="192" t="str">
        <f>Confirm!J36</f>
        <v>-</v>
      </c>
    </row>
    <row r="6" spans="1:13" x14ac:dyDescent="0.25">
      <c r="A6" s="210">
        <f>A5</f>
        <v>0</v>
      </c>
      <c r="B6" s="193" t="s">
        <v>442</v>
      </c>
      <c r="C6" s="193" t="s">
        <v>443</v>
      </c>
      <c r="D6" s="194" t="s">
        <v>447</v>
      </c>
      <c r="E6" s="194" t="s">
        <v>445</v>
      </c>
      <c r="F6" s="194"/>
      <c r="G6" s="193" t="str">
        <f>G5</f>
        <v>-</v>
      </c>
      <c r="H6" s="195" t="s">
        <v>446</v>
      </c>
      <c r="I6" s="196" t="str">
        <f>Confirm!F37</f>
        <v>-</v>
      </c>
      <c r="J6" s="196" t="str">
        <f>Confirm!G37</f>
        <v>-</v>
      </c>
      <c r="K6" s="196" t="str">
        <f>Confirm!H37</f>
        <v>-</v>
      </c>
      <c r="L6" s="196" t="str">
        <f>Confirm!I37</f>
        <v>-</v>
      </c>
      <c r="M6" s="197" t="str">
        <f>Confirm!J37</f>
        <v>-</v>
      </c>
    </row>
    <row r="7" spans="1:13" x14ac:dyDescent="0.25">
      <c r="A7" s="211">
        <f t="shared" ref="A7:A19" si="0">A6</f>
        <v>0</v>
      </c>
      <c r="B7" s="198" t="s">
        <v>442</v>
      </c>
      <c r="C7" s="198" t="s">
        <v>443</v>
      </c>
      <c r="D7" s="199" t="s">
        <v>448</v>
      </c>
      <c r="E7" s="199" t="s">
        <v>445</v>
      </c>
      <c r="F7" s="199"/>
      <c r="G7" s="198" t="str">
        <f t="shared" ref="G7:G19" si="1">G6</f>
        <v>-</v>
      </c>
      <c r="H7" s="200" t="s">
        <v>446</v>
      </c>
      <c r="I7" s="196" t="str">
        <f>Confirm!F38</f>
        <v>-</v>
      </c>
      <c r="J7" s="196" t="str">
        <f>Confirm!G38</f>
        <v>-</v>
      </c>
      <c r="K7" s="196" t="str">
        <f>Confirm!H38</f>
        <v>-</v>
      </c>
      <c r="L7" s="196" t="str">
        <f>Confirm!I38</f>
        <v>-</v>
      </c>
      <c r="M7" s="197" t="str">
        <f>Confirm!J38</f>
        <v>-</v>
      </c>
    </row>
    <row r="8" spans="1:13" x14ac:dyDescent="0.25">
      <c r="A8" s="210">
        <f t="shared" si="0"/>
        <v>0</v>
      </c>
      <c r="B8" s="193" t="s">
        <v>442</v>
      </c>
      <c r="C8" s="193" t="s">
        <v>443</v>
      </c>
      <c r="D8" s="194" t="s">
        <v>449</v>
      </c>
      <c r="E8" s="194" t="s">
        <v>445</v>
      </c>
      <c r="F8" s="194"/>
      <c r="G8" s="193" t="str">
        <f t="shared" si="1"/>
        <v>-</v>
      </c>
      <c r="H8" s="195" t="s">
        <v>446</v>
      </c>
      <c r="I8" s="196" t="str">
        <f>Confirm!F39</f>
        <v>-</v>
      </c>
      <c r="J8" s="196" t="str">
        <f>Confirm!G39</f>
        <v>-</v>
      </c>
      <c r="K8" s="196" t="str">
        <f>Confirm!H39</f>
        <v>-</v>
      </c>
      <c r="L8" s="196" t="str">
        <f>Confirm!I39</f>
        <v>-</v>
      </c>
      <c r="M8" s="197" t="str">
        <f>Confirm!J39</f>
        <v>-</v>
      </c>
    </row>
    <row r="9" spans="1:13" x14ac:dyDescent="0.25">
      <c r="A9" s="211">
        <f t="shared" si="0"/>
        <v>0</v>
      </c>
      <c r="B9" s="198" t="s">
        <v>442</v>
      </c>
      <c r="C9" s="198" t="s">
        <v>443</v>
      </c>
      <c r="D9" s="199" t="s">
        <v>450</v>
      </c>
      <c r="E9" s="199" t="s">
        <v>445</v>
      </c>
      <c r="F9" s="199"/>
      <c r="G9" s="198" t="str">
        <f t="shared" si="1"/>
        <v>-</v>
      </c>
      <c r="H9" s="200" t="s">
        <v>446</v>
      </c>
      <c r="I9" s="196" t="str">
        <f>Confirm!F40</f>
        <v>-</v>
      </c>
      <c r="J9" s="196" t="str">
        <f>Confirm!G40</f>
        <v>-</v>
      </c>
      <c r="K9" s="196" t="str">
        <f>Confirm!H40</f>
        <v>-</v>
      </c>
      <c r="L9" s="196" t="str">
        <f>Confirm!I40</f>
        <v>-</v>
      </c>
      <c r="M9" s="197" t="str">
        <f>Confirm!J40</f>
        <v>-</v>
      </c>
    </row>
    <row r="10" spans="1:13" x14ac:dyDescent="0.25">
      <c r="A10" s="210">
        <f t="shared" si="0"/>
        <v>0</v>
      </c>
      <c r="B10" s="193" t="s">
        <v>442</v>
      </c>
      <c r="C10" s="193" t="s">
        <v>443</v>
      </c>
      <c r="D10" s="194" t="s">
        <v>451</v>
      </c>
      <c r="E10" s="194" t="s">
        <v>445</v>
      </c>
      <c r="F10" s="194"/>
      <c r="G10" s="193" t="str">
        <f t="shared" si="1"/>
        <v>-</v>
      </c>
      <c r="H10" s="195" t="s">
        <v>446</v>
      </c>
      <c r="I10" s="196" t="str">
        <f>Confirm!F41</f>
        <v>-</v>
      </c>
      <c r="J10" s="196" t="str">
        <f>Confirm!G41</f>
        <v>-</v>
      </c>
      <c r="K10" s="196" t="str">
        <f>Confirm!H41</f>
        <v>-</v>
      </c>
      <c r="L10" s="196" t="str">
        <f>Confirm!I41</f>
        <v>-</v>
      </c>
      <c r="M10" s="197" t="str">
        <f>Confirm!J41</f>
        <v>-</v>
      </c>
    </row>
    <row r="11" spans="1:13" x14ac:dyDescent="0.25">
      <c r="A11" s="211">
        <f t="shared" si="0"/>
        <v>0</v>
      </c>
      <c r="B11" s="198" t="s">
        <v>442</v>
      </c>
      <c r="C11" s="198" t="s">
        <v>443</v>
      </c>
      <c r="D11" s="199" t="s">
        <v>401</v>
      </c>
      <c r="E11" s="199" t="s">
        <v>445</v>
      </c>
      <c r="F11" s="199"/>
      <c r="G11" s="198" t="str">
        <f t="shared" si="1"/>
        <v>-</v>
      </c>
      <c r="H11" s="200" t="s">
        <v>446</v>
      </c>
      <c r="I11" s="196" t="str">
        <f>Confirm!F42</f>
        <v>-</v>
      </c>
      <c r="J11" s="196" t="str">
        <f>Confirm!G42</f>
        <v>-</v>
      </c>
      <c r="K11" s="196" t="str">
        <f>Confirm!H42</f>
        <v>-</v>
      </c>
      <c r="L11" s="196" t="str">
        <f>Confirm!I42</f>
        <v>-</v>
      </c>
      <c r="M11" s="197" t="str">
        <f>Confirm!J42</f>
        <v>-</v>
      </c>
    </row>
    <row r="12" spans="1:13" x14ac:dyDescent="0.25">
      <c r="A12" s="210">
        <f t="shared" si="0"/>
        <v>0</v>
      </c>
      <c r="B12" s="193" t="s">
        <v>442</v>
      </c>
      <c r="C12" s="193" t="s">
        <v>443</v>
      </c>
      <c r="D12" s="194" t="s">
        <v>402</v>
      </c>
      <c r="E12" s="194" t="s">
        <v>445</v>
      </c>
      <c r="F12" s="194"/>
      <c r="G12" s="193" t="str">
        <f t="shared" si="1"/>
        <v>-</v>
      </c>
      <c r="H12" s="195" t="s">
        <v>446</v>
      </c>
      <c r="I12" s="196" t="str">
        <f>Confirm!F43</f>
        <v>-</v>
      </c>
      <c r="J12" s="196" t="str">
        <f>Confirm!G43</f>
        <v>-</v>
      </c>
      <c r="K12" s="196" t="str">
        <f>Confirm!H43</f>
        <v>-</v>
      </c>
      <c r="L12" s="196" t="str">
        <f>Confirm!I43</f>
        <v>-</v>
      </c>
      <c r="M12" s="197" t="str">
        <f>Confirm!J43</f>
        <v>-</v>
      </c>
    </row>
    <row r="13" spans="1:13" x14ac:dyDescent="0.25">
      <c r="A13" s="211">
        <f t="shared" si="0"/>
        <v>0</v>
      </c>
      <c r="B13" s="198" t="s">
        <v>442</v>
      </c>
      <c r="C13" s="198" t="s">
        <v>443</v>
      </c>
      <c r="D13" s="199" t="s">
        <v>452</v>
      </c>
      <c r="E13" s="199" t="s">
        <v>445</v>
      </c>
      <c r="F13" s="199"/>
      <c r="G13" s="198" t="str">
        <f t="shared" si="1"/>
        <v>-</v>
      </c>
      <c r="H13" s="200" t="s">
        <v>446</v>
      </c>
      <c r="I13" s="196" t="str">
        <f>Confirm!F44</f>
        <v>-</v>
      </c>
      <c r="J13" s="196" t="str">
        <f>Confirm!G44</f>
        <v>-</v>
      </c>
      <c r="K13" s="196" t="str">
        <f>Confirm!H44</f>
        <v>-</v>
      </c>
      <c r="L13" s="196" t="str">
        <f>Confirm!I44</f>
        <v>-</v>
      </c>
      <c r="M13" s="197" t="str">
        <f>Confirm!J44</f>
        <v>-</v>
      </c>
    </row>
    <row r="14" spans="1:13" x14ac:dyDescent="0.25">
      <c r="A14" s="210">
        <f t="shared" si="0"/>
        <v>0</v>
      </c>
      <c r="B14" s="193" t="s">
        <v>442</v>
      </c>
      <c r="C14" s="193" t="s">
        <v>443</v>
      </c>
      <c r="D14" s="194" t="s">
        <v>453</v>
      </c>
      <c r="E14" s="194" t="s">
        <v>454</v>
      </c>
      <c r="F14" s="194"/>
      <c r="G14" s="193" t="str">
        <f t="shared" si="1"/>
        <v>-</v>
      </c>
      <c r="H14" s="195" t="s">
        <v>446</v>
      </c>
      <c r="I14" s="196" t="str">
        <f>Confirm!F45</f>
        <v>-</v>
      </c>
      <c r="J14" s="196" t="str">
        <f>Confirm!G45</f>
        <v>-</v>
      </c>
      <c r="K14" s="196" t="str">
        <f>Confirm!H45</f>
        <v>-</v>
      </c>
      <c r="L14" s="196" t="str">
        <f>Confirm!I45</f>
        <v>-</v>
      </c>
      <c r="M14" s="197" t="str">
        <f>Confirm!J45</f>
        <v>-</v>
      </c>
    </row>
    <row r="15" spans="1:13" x14ac:dyDescent="0.25">
      <c r="A15" s="211">
        <f t="shared" si="0"/>
        <v>0</v>
      </c>
      <c r="B15" s="198" t="s">
        <v>442</v>
      </c>
      <c r="C15" s="198" t="s">
        <v>443</v>
      </c>
      <c r="D15" s="199" t="s">
        <v>455</v>
      </c>
      <c r="E15" s="199" t="s">
        <v>454</v>
      </c>
      <c r="F15" s="199"/>
      <c r="G15" s="198" t="str">
        <f t="shared" si="1"/>
        <v>-</v>
      </c>
      <c r="H15" s="200" t="s">
        <v>446</v>
      </c>
      <c r="I15" s="196" t="str">
        <f>Confirm!F46</f>
        <v>-</v>
      </c>
      <c r="J15" s="196" t="str">
        <f>Confirm!G46</f>
        <v>-</v>
      </c>
      <c r="K15" s="196" t="str">
        <f>Confirm!H46</f>
        <v>-</v>
      </c>
      <c r="L15" s="196" t="str">
        <f>Confirm!I46</f>
        <v>-</v>
      </c>
      <c r="M15" s="197" t="str">
        <f>Confirm!J46</f>
        <v>-</v>
      </c>
    </row>
    <row r="16" spans="1:13" x14ac:dyDescent="0.25">
      <c r="A16" s="210">
        <f t="shared" si="0"/>
        <v>0</v>
      </c>
      <c r="B16" s="193" t="s">
        <v>442</v>
      </c>
      <c r="C16" s="193" t="s">
        <v>443</v>
      </c>
      <c r="D16" s="194" t="s">
        <v>456</v>
      </c>
      <c r="E16" s="194" t="s">
        <v>454</v>
      </c>
      <c r="F16" s="201" t="str">
        <f>IF(Confirm!F48="-","",Confirm!F48)</f>
        <v/>
      </c>
      <c r="G16" s="193" t="str">
        <f t="shared" si="1"/>
        <v>-</v>
      </c>
      <c r="H16" s="195" t="s">
        <v>446</v>
      </c>
      <c r="I16" s="196" t="str">
        <f>Confirm!F47</f>
        <v>-</v>
      </c>
      <c r="J16" s="196" t="str">
        <f>Confirm!G47</f>
        <v>-</v>
      </c>
      <c r="K16" s="196" t="str">
        <f>Confirm!H47</f>
        <v>-</v>
      </c>
      <c r="L16" s="196" t="str">
        <f>Confirm!I47</f>
        <v>-</v>
      </c>
      <c r="M16" s="197" t="str">
        <f>Confirm!J47</f>
        <v>-</v>
      </c>
    </row>
    <row r="17" spans="1:13" x14ac:dyDescent="0.25">
      <c r="A17" s="211">
        <f t="shared" si="0"/>
        <v>0</v>
      </c>
      <c r="B17" s="198" t="s">
        <v>442</v>
      </c>
      <c r="C17" s="198" t="s">
        <v>457</v>
      </c>
      <c r="D17" s="199" t="s">
        <v>458</v>
      </c>
      <c r="E17" s="199" t="s">
        <v>446</v>
      </c>
      <c r="F17" s="199"/>
      <c r="G17" s="198" t="str">
        <f t="shared" si="1"/>
        <v>-</v>
      </c>
      <c r="H17" s="200" t="s">
        <v>520</v>
      </c>
      <c r="I17" s="202" t="str">
        <f>Confirm!F51</f>
        <v>-</v>
      </c>
      <c r="J17" s="196" t="str">
        <f>Confirm!G51</f>
        <v>-</v>
      </c>
      <c r="K17" s="196" t="str">
        <f>Confirm!H51</f>
        <v>-</v>
      </c>
      <c r="L17" s="196" t="str">
        <f>Confirm!I51</f>
        <v>-</v>
      </c>
      <c r="M17" s="197" t="str">
        <f>Confirm!J51</f>
        <v>-</v>
      </c>
    </row>
    <row r="18" spans="1:13" x14ac:dyDescent="0.25">
      <c r="A18" s="210">
        <f t="shared" si="0"/>
        <v>0</v>
      </c>
      <c r="B18" s="193" t="s">
        <v>442</v>
      </c>
      <c r="C18" s="193" t="s">
        <v>457</v>
      </c>
      <c r="D18" s="194" t="s">
        <v>458</v>
      </c>
      <c r="E18" s="194" t="s">
        <v>446</v>
      </c>
      <c r="F18" s="194"/>
      <c r="G18" s="193" t="str">
        <f t="shared" si="1"/>
        <v>-</v>
      </c>
      <c r="H18" s="195" t="s">
        <v>526</v>
      </c>
      <c r="I18" s="203" t="str">
        <f>Confirm!F52</f>
        <v>-</v>
      </c>
      <c r="J18" s="196" t="str">
        <f>Confirm!G52</f>
        <v>-</v>
      </c>
      <c r="K18" s="196" t="str">
        <f>Confirm!H52</f>
        <v>-</v>
      </c>
      <c r="L18" s="196" t="str">
        <f>Confirm!I52</f>
        <v>-</v>
      </c>
      <c r="M18" s="197" t="str">
        <f>Confirm!J52</f>
        <v>-</v>
      </c>
    </row>
    <row r="19" spans="1:13" ht="15.75" thickBot="1" x14ac:dyDescent="0.3">
      <c r="A19" s="212">
        <f t="shared" si="0"/>
        <v>0</v>
      </c>
      <c r="B19" s="213" t="s">
        <v>442</v>
      </c>
      <c r="C19" s="213" t="s">
        <v>459</v>
      </c>
      <c r="D19" s="214" t="s">
        <v>458</v>
      </c>
      <c r="E19" s="214" t="s">
        <v>446</v>
      </c>
      <c r="F19" s="214"/>
      <c r="G19" s="213" t="str">
        <f t="shared" si="1"/>
        <v>-</v>
      </c>
      <c r="H19" s="215" t="s">
        <v>446</v>
      </c>
      <c r="I19" s="216" t="str">
        <f>Confirm!F53</f>
        <v>-</v>
      </c>
      <c r="J19" s="217" t="str">
        <f>Confirm!G53</f>
        <v>-</v>
      </c>
      <c r="K19" s="217" t="str">
        <f>Confirm!H53</f>
        <v>-</v>
      </c>
      <c r="L19" s="217" t="str">
        <f>Confirm!I53</f>
        <v>-</v>
      </c>
      <c r="M19" s="218" t="str">
        <f>Confirm!J53</f>
        <v>-</v>
      </c>
    </row>
  </sheetData>
  <sheetProtection algorithmName="SHA-512" hashValue="EXa79hNRFlM+x296Cqo5/PijhlMNNoEBLZzbLKPaV4aX+d5vtWjBBh4isLfyzdMdlCk4cHpUkcaEIx0N/T334Q==" saltValue="D+wB430x0ywjQU4Tv0XPOA==" spinCount="100000" sheet="1" objects="1" scenarios="1" selectLockedCells="1"/>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3F098-437B-4968-9452-B1D63D4463D2}">
  <sheetPr>
    <tabColor rgb="FFFF0000"/>
  </sheetPr>
  <dimension ref="A3:AD47"/>
  <sheetViews>
    <sheetView workbookViewId="0"/>
  </sheetViews>
  <sheetFormatPr defaultRowHeight="15" x14ac:dyDescent="0.25"/>
  <cols>
    <col min="1" max="1" width="22.7109375" customWidth="1"/>
    <col min="2" max="2" width="11.42578125" customWidth="1"/>
    <col min="3" max="3" width="11.85546875" bestFit="1" customWidth="1"/>
    <col min="4" max="4" width="16.42578125" customWidth="1"/>
    <col min="5" max="5" width="12.7109375" customWidth="1"/>
    <col min="6" max="6" width="25.5703125" customWidth="1"/>
    <col min="7" max="7" width="11.28515625" customWidth="1"/>
    <col min="8" max="8" width="20.140625" customWidth="1"/>
    <col min="9" max="9" width="14.42578125" customWidth="1"/>
    <col min="10" max="10" width="25.7109375" customWidth="1"/>
    <col min="11" max="11" width="12.85546875" bestFit="1" customWidth="1"/>
    <col min="12" max="15" width="13.42578125" customWidth="1"/>
    <col min="16" max="20" width="12.5703125" customWidth="1"/>
    <col min="21" max="30" width="10.85546875" customWidth="1"/>
  </cols>
  <sheetData>
    <row r="3" spans="1:30" ht="15.75" thickBot="1" x14ac:dyDescent="0.3"/>
    <row r="4" spans="1:30" ht="25.5" thickBot="1" x14ac:dyDescent="0.3">
      <c r="A4" s="242" t="s">
        <v>460</v>
      </c>
      <c r="B4" s="243" t="s">
        <v>461</v>
      </c>
      <c r="C4" s="243" t="s">
        <v>462</v>
      </c>
      <c r="D4" s="243" t="s">
        <v>463</v>
      </c>
      <c r="E4" s="244" t="s">
        <v>464</v>
      </c>
      <c r="F4" s="243" t="s">
        <v>465</v>
      </c>
      <c r="G4" s="245" t="s">
        <v>466</v>
      </c>
      <c r="H4" s="243" t="s">
        <v>467</v>
      </c>
      <c r="I4" s="243" t="s">
        <v>468</v>
      </c>
      <c r="J4" s="243" t="s">
        <v>469</v>
      </c>
      <c r="K4" s="219" t="s">
        <v>470</v>
      </c>
      <c r="L4" s="246" t="s">
        <v>471</v>
      </c>
      <c r="M4" s="246" t="s">
        <v>472</v>
      </c>
      <c r="N4" s="247" t="s">
        <v>473</v>
      </c>
      <c r="O4" s="247" t="s">
        <v>474</v>
      </c>
      <c r="P4" s="248" t="s">
        <v>475</v>
      </c>
      <c r="Q4" s="248" t="s">
        <v>476</v>
      </c>
      <c r="R4" s="249" t="s">
        <v>477</v>
      </c>
      <c r="S4" s="249" t="s">
        <v>478</v>
      </c>
      <c r="T4" s="249" t="s">
        <v>479</v>
      </c>
      <c r="U4" s="250" t="s">
        <v>480</v>
      </c>
      <c r="V4" s="250" t="s">
        <v>481</v>
      </c>
      <c r="W4" s="250" t="s">
        <v>482</v>
      </c>
      <c r="X4" s="250" t="s">
        <v>483</v>
      </c>
      <c r="Y4" s="250" t="s">
        <v>484</v>
      </c>
      <c r="Z4" s="251" t="s">
        <v>485</v>
      </c>
      <c r="AA4" s="251" t="s">
        <v>486</v>
      </c>
      <c r="AB4" s="251" t="s">
        <v>487</v>
      </c>
      <c r="AC4" s="251" t="s">
        <v>488</v>
      </c>
      <c r="AD4" s="252" t="s">
        <v>489</v>
      </c>
    </row>
    <row r="5" spans="1:30" ht="12" customHeight="1" x14ac:dyDescent="0.25">
      <c r="A5" s="270">
        <f>Intro!E75</f>
        <v>0</v>
      </c>
      <c r="B5" s="271" t="s">
        <v>490</v>
      </c>
      <c r="C5" s="271" t="str">
        <f>IF(Public!K17="X","3 - Retailer",IF(Public!K18="X","1 - Distributor",IF(OR(Public!K19="X",Public!K21="X"),"2 - End user","-")))</f>
        <v>-</v>
      </c>
      <c r="D5" s="271" t="s">
        <v>491</v>
      </c>
      <c r="E5" s="271" t="s">
        <v>492</v>
      </c>
      <c r="F5" s="271" t="s">
        <v>444</v>
      </c>
      <c r="G5" s="272"/>
      <c r="H5" s="271" t="s">
        <v>493</v>
      </c>
      <c r="I5" s="273" t="s">
        <v>494</v>
      </c>
      <c r="J5" s="274" t="s">
        <v>446</v>
      </c>
      <c r="K5" s="275">
        <f>DZA!G$30</f>
        <v>0</v>
      </c>
      <c r="L5" s="276">
        <f>DZA!H$30</f>
        <v>0</v>
      </c>
      <c r="M5" s="276">
        <f>DZA!I$30</f>
        <v>0</v>
      </c>
      <c r="N5" s="276">
        <f>DZA!J$30</f>
        <v>0</v>
      </c>
      <c r="O5" s="277">
        <f>DZA!K$30</f>
        <v>0</v>
      </c>
      <c r="P5" s="276">
        <f>DZA!G$31/1000</f>
        <v>0</v>
      </c>
      <c r="Q5" s="276">
        <f>DZA!H$31/1000</f>
        <v>0</v>
      </c>
      <c r="R5" s="276">
        <f>DZA!I$31/1000</f>
        <v>0</v>
      </c>
      <c r="S5" s="276">
        <f>DZA!J$31/1000</f>
        <v>0</v>
      </c>
      <c r="T5" s="277">
        <f>DZA!K$31/1000</f>
        <v>0</v>
      </c>
      <c r="U5" s="278">
        <f>(IF(ISERROR(P5/K5),0,P5/K5))*1000</f>
        <v>0</v>
      </c>
      <c r="V5" s="278">
        <f t="shared" ref="V5:Y20" si="0">(IF(ISERROR(Q5/L5),0,Q5/L5))*1000</f>
        <v>0</v>
      </c>
      <c r="W5" s="278">
        <f t="shared" si="0"/>
        <v>0</v>
      </c>
      <c r="X5" s="278">
        <f t="shared" si="0"/>
        <v>0</v>
      </c>
      <c r="Y5" s="279">
        <f t="shared" si="0"/>
        <v>0</v>
      </c>
      <c r="Z5" s="280">
        <f>P5*(DZA!D$51/100)</f>
        <v>0</v>
      </c>
      <c r="AA5" s="280">
        <f>Q5*(DZA!E$51/100)</f>
        <v>0</v>
      </c>
      <c r="AB5" s="280">
        <f>R5*(DZA!F$51/100)</f>
        <v>0</v>
      </c>
      <c r="AC5" s="280">
        <f>S5*(DZA!G$51/100)</f>
        <v>0</v>
      </c>
      <c r="AD5" s="281">
        <f>T5*(DZA!H$51/100)</f>
        <v>0</v>
      </c>
    </row>
    <row r="6" spans="1:30" ht="12" customHeight="1" x14ac:dyDescent="0.25">
      <c r="A6" s="253">
        <f>A5</f>
        <v>0</v>
      </c>
      <c r="B6" s="282" t="s">
        <v>490</v>
      </c>
      <c r="C6" s="282" t="str">
        <f>C5</f>
        <v>-</v>
      </c>
      <c r="D6" s="282" t="s">
        <v>491</v>
      </c>
      <c r="E6" s="282" t="s">
        <v>492</v>
      </c>
      <c r="F6" s="282" t="s">
        <v>444</v>
      </c>
      <c r="G6" s="282"/>
      <c r="H6" s="282" t="s">
        <v>493</v>
      </c>
      <c r="I6" s="283" t="s">
        <v>495</v>
      </c>
      <c r="J6" s="284" t="s">
        <v>518</v>
      </c>
      <c r="K6" s="235">
        <f>DZA!G$34</f>
        <v>0</v>
      </c>
      <c r="L6" s="236">
        <f>DZA!H$34</f>
        <v>0</v>
      </c>
      <c r="M6" s="236">
        <f>DZA!I$34</f>
        <v>0</v>
      </c>
      <c r="N6" s="236">
        <f>DZA!J$34</f>
        <v>0</v>
      </c>
      <c r="O6" s="237">
        <f>DZA!K$34</f>
        <v>0</v>
      </c>
      <c r="P6" s="236">
        <f>DZA!G$35/1000</f>
        <v>0</v>
      </c>
      <c r="Q6" s="236">
        <f>DZA!H$35/1000</f>
        <v>0</v>
      </c>
      <c r="R6" s="236">
        <f>DZA!I$35/1000</f>
        <v>0</v>
      </c>
      <c r="S6" s="236">
        <f>DZA!J$35/1000</f>
        <v>0</v>
      </c>
      <c r="T6" s="237">
        <f>DZA!K$35/1000</f>
        <v>0</v>
      </c>
      <c r="U6" s="220">
        <f t="shared" ref="U6:U40" si="1">(IF(ISERROR(P6/K6),0,P6/K6))*1000</f>
        <v>0</v>
      </c>
      <c r="V6" s="220">
        <f t="shared" si="0"/>
        <v>0</v>
      </c>
      <c r="W6" s="220">
        <f t="shared" si="0"/>
        <v>0</v>
      </c>
      <c r="X6" s="220">
        <f t="shared" si="0"/>
        <v>0</v>
      </c>
      <c r="Y6" s="221">
        <f t="shared" si="0"/>
        <v>0</v>
      </c>
      <c r="Z6" s="240">
        <f>P6*(DZA!D$51/100)</f>
        <v>0</v>
      </c>
      <c r="AA6" s="240">
        <f>Q6*(DZA!E$51/100)</f>
        <v>0</v>
      </c>
      <c r="AB6" s="240">
        <f>R6*(DZA!F$51/100)</f>
        <v>0</v>
      </c>
      <c r="AC6" s="240">
        <f>S6*(DZA!G$51/100)</f>
        <v>0</v>
      </c>
      <c r="AD6" s="241">
        <f>T6*(DZA!H$51/100)</f>
        <v>0</v>
      </c>
    </row>
    <row r="7" spans="1:30" ht="12" customHeight="1" x14ac:dyDescent="0.25">
      <c r="A7" s="254">
        <f t="shared" ref="A7:A40" si="2">A6</f>
        <v>0</v>
      </c>
      <c r="B7" s="285" t="s">
        <v>490</v>
      </c>
      <c r="C7" s="285" t="str">
        <f t="shared" ref="C7:C40" si="3">C6</f>
        <v>-</v>
      </c>
      <c r="D7" s="285" t="s">
        <v>491</v>
      </c>
      <c r="E7" s="285" t="s">
        <v>492</v>
      </c>
      <c r="F7" s="285" t="s">
        <v>444</v>
      </c>
      <c r="G7" s="286"/>
      <c r="H7" s="285" t="s">
        <v>493</v>
      </c>
      <c r="I7" s="287" t="s">
        <v>495</v>
      </c>
      <c r="J7" s="288" t="s">
        <v>519</v>
      </c>
      <c r="K7" s="235">
        <f>DZA!G$37</f>
        <v>0</v>
      </c>
      <c r="L7" s="236">
        <f>DZA!H$37</f>
        <v>0</v>
      </c>
      <c r="M7" s="236">
        <f>DZA!I$37</f>
        <v>0</v>
      </c>
      <c r="N7" s="236">
        <f>DZA!J$37</f>
        <v>0</v>
      </c>
      <c r="O7" s="237">
        <f>DZA!K$37</f>
        <v>0</v>
      </c>
      <c r="P7" s="236">
        <f>DZA!G$38/1000</f>
        <v>0</v>
      </c>
      <c r="Q7" s="236">
        <f>DZA!H$38/1000</f>
        <v>0</v>
      </c>
      <c r="R7" s="236">
        <f>DZA!I$38/1000</f>
        <v>0</v>
      </c>
      <c r="S7" s="236">
        <f>DZA!J$38/1000</f>
        <v>0</v>
      </c>
      <c r="T7" s="237">
        <f>DZA!K$38/1000</f>
        <v>0</v>
      </c>
      <c r="U7" s="222">
        <f t="shared" si="1"/>
        <v>0</v>
      </c>
      <c r="V7" s="222">
        <f t="shared" si="0"/>
        <v>0</v>
      </c>
      <c r="W7" s="222">
        <f t="shared" si="0"/>
        <v>0</v>
      </c>
      <c r="X7" s="222">
        <f t="shared" si="0"/>
        <v>0</v>
      </c>
      <c r="Y7" s="223">
        <f t="shared" si="0"/>
        <v>0</v>
      </c>
      <c r="Z7" s="240">
        <f>P7*(DZA!D$51/100)</f>
        <v>0</v>
      </c>
      <c r="AA7" s="240">
        <f>Q7*(DZA!E$51/100)</f>
        <v>0</v>
      </c>
      <c r="AB7" s="240">
        <f>R7*(DZA!F$51/100)</f>
        <v>0</v>
      </c>
      <c r="AC7" s="240">
        <f>S7*(DZA!G$51/100)</f>
        <v>0</v>
      </c>
      <c r="AD7" s="241">
        <f>T7*(DZA!H$51/100)</f>
        <v>0</v>
      </c>
    </row>
    <row r="8" spans="1:30" ht="12" customHeight="1" x14ac:dyDescent="0.25">
      <c r="A8" s="255">
        <f t="shared" si="2"/>
        <v>0</v>
      </c>
      <c r="B8" s="289" t="s">
        <v>490</v>
      </c>
      <c r="C8" s="289" t="str">
        <f t="shared" si="3"/>
        <v>-</v>
      </c>
      <c r="D8" s="289" t="s">
        <v>491</v>
      </c>
      <c r="E8" s="289" t="s">
        <v>496</v>
      </c>
      <c r="F8" s="289" t="s">
        <v>447</v>
      </c>
      <c r="G8" s="289"/>
      <c r="H8" s="289" t="s">
        <v>493</v>
      </c>
      <c r="I8" s="290" t="s">
        <v>494</v>
      </c>
      <c r="J8" s="291" t="s">
        <v>446</v>
      </c>
      <c r="K8" s="232">
        <f>EGY!G$30</f>
        <v>0</v>
      </c>
      <c r="L8" s="233">
        <f>EGY!H$30</f>
        <v>0</v>
      </c>
      <c r="M8" s="233">
        <f>EGY!I$30</f>
        <v>0</v>
      </c>
      <c r="N8" s="233">
        <f>EGY!J$30</f>
        <v>0</v>
      </c>
      <c r="O8" s="234">
        <f>EGY!K$30</f>
        <v>0</v>
      </c>
      <c r="P8" s="233">
        <f>EGY!G$31/1000</f>
        <v>0</v>
      </c>
      <c r="Q8" s="233">
        <f>EGY!H$31/1000</f>
        <v>0</v>
      </c>
      <c r="R8" s="233">
        <f>EGY!I$31/1000</f>
        <v>0</v>
      </c>
      <c r="S8" s="233">
        <f>EGY!J$31/1000</f>
        <v>0</v>
      </c>
      <c r="T8" s="234">
        <f>EGY!K$31/1000</f>
        <v>0</v>
      </c>
      <c r="U8" s="224">
        <f t="shared" si="1"/>
        <v>0</v>
      </c>
      <c r="V8" s="224">
        <f t="shared" si="0"/>
        <v>0</v>
      </c>
      <c r="W8" s="224">
        <f t="shared" si="0"/>
        <v>0</v>
      </c>
      <c r="X8" s="224">
        <f t="shared" si="0"/>
        <v>0</v>
      </c>
      <c r="Y8" s="225">
        <f t="shared" si="0"/>
        <v>0</v>
      </c>
      <c r="Z8" s="238">
        <f>P8*(EGY!D$51/100)</f>
        <v>0</v>
      </c>
      <c r="AA8" s="238">
        <f>Q8*(EGY!E$51/100)</f>
        <v>0</v>
      </c>
      <c r="AB8" s="238">
        <f>R8*(EGY!F$51/100)</f>
        <v>0</v>
      </c>
      <c r="AC8" s="238">
        <f>S8*(EGY!G$51/100)</f>
        <v>0</v>
      </c>
      <c r="AD8" s="239">
        <f>T8*(EGY!H$51/100)</f>
        <v>0</v>
      </c>
    </row>
    <row r="9" spans="1:30" ht="12" customHeight="1" x14ac:dyDescent="0.25">
      <c r="A9" s="254">
        <f t="shared" si="2"/>
        <v>0</v>
      </c>
      <c r="B9" s="285" t="s">
        <v>490</v>
      </c>
      <c r="C9" s="285" t="str">
        <f t="shared" si="3"/>
        <v>-</v>
      </c>
      <c r="D9" s="285" t="s">
        <v>491</v>
      </c>
      <c r="E9" s="285" t="s">
        <v>496</v>
      </c>
      <c r="F9" s="285" t="s">
        <v>447</v>
      </c>
      <c r="G9" s="286"/>
      <c r="H9" s="285" t="s">
        <v>493</v>
      </c>
      <c r="I9" s="287" t="s">
        <v>495</v>
      </c>
      <c r="J9" s="288" t="s">
        <v>518</v>
      </c>
      <c r="K9" s="235">
        <f>EGY!G$34</f>
        <v>0</v>
      </c>
      <c r="L9" s="236">
        <f>EGY!H$34</f>
        <v>0</v>
      </c>
      <c r="M9" s="236">
        <f>EGY!I$34</f>
        <v>0</v>
      </c>
      <c r="N9" s="236">
        <f>EGY!J$34</f>
        <v>0</v>
      </c>
      <c r="O9" s="237">
        <f>EGY!K$34</f>
        <v>0</v>
      </c>
      <c r="P9" s="236">
        <f>EGY!G$35/1000</f>
        <v>0</v>
      </c>
      <c r="Q9" s="236">
        <f>EGY!H$35/1000</f>
        <v>0</v>
      </c>
      <c r="R9" s="236">
        <f>EGY!I$35/1000</f>
        <v>0</v>
      </c>
      <c r="S9" s="236">
        <f>EGY!J$35/1000</f>
        <v>0</v>
      </c>
      <c r="T9" s="237">
        <f>EGY!K$35/1000</f>
        <v>0</v>
      </c>
      <c r="U9" s="222">
        <f t="shared" si="1"/>
        <v>0</v>
      </c>
      <c r="V9" s="222">
        <f t="shared" si="0"/>
        <v>0</v>
      </c>
      <c r="W9" s="222">
        <f t="shared" si="0"/>
        <v>0</v>
      </c>
      <c r="X9" s="222">
        <f t="shared" si="0"/>
        <v>0</v>
      </c>
      <c r="Y9" s="223">
        <f t="shared" si="0"/>
        <v>0</v>
      </c>
      <c r="Z9" s="240">
        <f>P9*(EGY!D$51/100)</f>
        <v>0</v>
      </c>
      <c r="AA9" s="240">
        <f>Q9*(EGY!E$51/100)</f>
        <v>0</v>
      </c>
      <c r="AB9" s="240">
        <f>R9*(EGY!F$51/100)</f>
        <v>0</v>
      </c>
      <c r="AC9" s="240">
        <f>S9*(EGY!G$51/100)</f>
        <v>0</v>
      </c>
      <c r="AD9" s="241">
        <f>T9*(EGY!H$51/100)</f>
        <v>0</v>
      </c>
    </row>
    <row r="10" spans="1:30" ht="12" customHeight="1" x14ac:dyDescent="0.25">
      <c r="A10" s="253">
        <f t="shared" si="2"/>
        <v>0</v>
      </c>
      <c r="B10" s="282" t="s">
        <v>490</v>
      </c>
      <c r="C10" s="282" t="str">
        <f t="shared" si="3"/>
        <v>-</v>
      </c>
      <c r="D10" s="282" t="s">
        <v>491</v>
      </c>
      <c r="E10" s="282" t="s">
        <v>496</v>
      </c>
      <c r="F10" s="282" t="s">
        <v>447</v>
      </c>
      <c r="G10" s="282"/>
      <c r="H10" s="282" t="s">
        <v>493</v>
      </c>
      <c r="I10" s="283" t="s">
        <v>495</v>
      </c>
      <c r="J10" s="284" t="s">
        <v>519</v>
      </c>
      <c r="K10" s="235">
        <f>EGY!G$37</f>
        <v>0</v>
      </c>
      <c r="L10" s="236">
        <f>EGY!H$37</f>
        <v>0</v>
      </c>
      <c r="M10" s="236">
        <f>EGY!I$37</f>
        <v>0</v>
      </c>
      <c r="N10" s="236">
        <f>EGY!J$37</f>
        <v>0</v>
      </c>
      <c r="O10" s="237">
        <f>EGY!K$37</f>
        <v>0</v>
      </c>
      <c r="P10" s="236">
        <f>EGY!G$38/1000</f>
        <v>0</v>
      </c>
      <c r="Q10" s="236">
        <f>EGY!H$38/1000</f>
        <v>0</v>
      </c>
      <c r="R10" s="236">
        <f>EGY!I$38/1000</f>
        <v>0</v>
      </c>
      <c r="S10" s="236">
        <f>EGY!J$38/1000</f>
        <v>0</v>
      </c>
      <c r="T10" s="237">
        <f>EGY!K$38/1000</f>
        <v>0</v>
      </c>
      <c r="U10" s="220">
        <f t="shared" si="1"/>
        <v>0</v>
      </c>
      <c r="V10" s="220">
        <f t="shared" si="0"/>
        <v>0</v>
      </c>
      <c r="W10" s="220">
        <f t="shared" si="0"/>
        <v>0</v>
      </c>
      <c r="X10" s="220">
        <f t="shared" si="0"/>
        <v>0</v>
      </c>
      <c r="Y10" s="221">
        <f t="shared" si="0"/>
        <v>0</v>
      </c>
      <c r="Z10" s="240">
        <f>P10*(EGY!D$51/100)</f>
        <v>0</v>
      </c>
      <c r="AA10" s="240">
        <f>Q10*(EGY!E$51/100)</f>
        <v>0</v>
      </c>
      <c r="AB10" s="240">
        <f>R10*(EGY!F$51/100)</f>
        <v>0</v>
      </c>
      <c r="AC10" s="240">
        <f>S10*(EGY!G$51/100)</f>
        <v>0</v>
      </c>
      <c r="AD10" s="241">
        <f>T10*(EGY!H$51/100)</f>
        <v>0</v>
      </c>
    </row>
    <row r="11" spans="1:30" ht="12" customHeight="1" x14ac:dyDescent="0.25">
      <c r="A11" s="256">
        <f t="shared" si="2"/>
        <v>0</v>
      </c>
      <c r="B11" s="292" t="s">
        <v>490</v>
      </c>
      <c r="C11" s="292" t="str">
        <f t="shared" si="3"/>
        <v>-</v>
      </c>
      <c r="D11" s="292" t="s">
        <v>491</v>
      </c>
      <c r="E11" s="292" t="s">
        <v>497</v>
      </c>
      <c r="F11" s="292" t="s">
        <v>448</v>
      </c>
      <c r="G11" s="293"/>
      <c r="H11" s="292" t="s">
        <v>493</v>
      </c>
      <c r="I11" s="294" t="s">
        <v>494</v>
      </c>
      <c r="J11" s="295" t="s">
        <v>446</v>
      </c>
      <c r="K11" s="232">
        <f>IDN!G$30</f>
        <v>0</v>
      </c>
      <c r="L11" s="233">
        <f>IDN!H$30</f>
        <v>0</v>
      </c>
      <c r="M11" s="233">
        <f>IDN!I$30</f>
        <v>0</v>
      </c>
      <c r="N11" s="233">
        <f>IDN!J$30</f>
        <v>0</v>
      </c>
      <c r="O11" s="234">
        <f>IDN!K$30</f>
        <v>0</v>
      </c>
      <c r="P11" s="233">
        <f>IDN!G$31/1000</f>
        <v>0</v>
      </c>
      <c r="Q11" s="233">
        <f>IDN!H$31/1000</f>
        <v>0</v>
      </c>
      <c r="R11" s="233">
        <f>IDN!I$31/1000</f>
        <v>0</v>
      </c>
      <c r="S11" s="233">
        <f>IDN!J$31/1000</f>
        <v>0</v>
      </c>
      <c r="T11" s="234">
        <f>IDN!K$31/1000</f>
        <v>0</v>
      </c>
      <c r="U11" s="226">
        <f t="shared" si="1"/>
        <v>0</v>
      </c>
      <c r="V11" s="226">
        <f t="shared" si="0"/>
        <v>0</v>
      </c>
      <c r="W11" s="226">
        <f t="shared" si="0"/>
        <v>0</v>
      </c>
      <c r="X11" s="226">
        <f t="shared" si="0"/>
        <v>0</v>
      </c>
      <c r="Y11" s="227">
        <f t="shared" si="0"/>
        <v>0</v>
      </c>
      <c r="Z11" s="238">
        <f>P11*(IDN!D$51/100)</f>
        <v>0</v>
      </c>
      <c r="AA11" s="238">
        <f>Q11*(IDN!E$51/100)</f>
        <v>0</v>
      </c>
      <c r="AB11" s="238">
        <f>R11*(IDN!F$51/100)</f>
        <v>0</v>
      </c>
      <c r="AC11" s="238">
        <f>S11*(IDN!G$51/100)</f>
        <v>0</v>
      </c>
      <c r="AD11" s="239">
        <f>T11*(IDN!H$51/100)</f>
        <v>0</v>
      </c>
    </row>
    <row r="12" spans="1:30" ht="12" customHeight="1" x14ac:dyDescent="0.25">
      <c r="A12" s="253">
        <f t="shared" si="2"/>
        <v>0</v>
      </c>
      <c r="B12" s="282" t="s">
        <v>490</v>
      </c>
      <c r="C12" s="282" t="str">
        <f t="shared" si="3"/>
        <v>-</v>
      </c>
      <c r="D12" s="282" t="s">
        <v>491</v>
      </c>
      <c r="E12" s="282" t="s">
        <v>497</v>
      </c>
      <c r="F12" s="282" t="s">
        <v>448</v>
      </c>
      <c r="G12" s="282"/>
      <c r="H12" s="282" t="s">
        <v>493</v>
      </c>
      <c r="I12" s="283" t="s">
        <v>495</v>
      </c>
      <c r="J12" s="284" t="s">
        <v>518</v>
      </c>
      <c r="K12" s="235">
        <f>IDN!G$34</f>
        <v>0</v>
      </c>
      <c r="L12" s="236">
        <f>IDN!H$34</f>
        <v>0</v>
      </c>
      <c r="M12" s="236">
        <f>IDN!I$34</f>
        <v>0</v>
      </c>
      <c r="N12" s="236">
        <f>IDN!J$34</f>
        <v>0</v>
      </c>
      <c r="O12" s="237">
        <f>IDN!K$34</f>
        <v>0</v>
      </c>
      <c r="P12" s="236">
        <f>IDN!G$35/1000</f>
        <v>0</v>
      </c>
      <c r="Q12" s="236">
        <f>IDN!H$35/1000</f>
        <v>0</v>
      </c>
      <c r="R12" s="236">
        <f>IDN!I$35/1000</f>
        <v>0</v>
      </c>
      <c r="S12" s="236">
        <f>IDN!J$35/1000</f>
        <v>0</v>
      </c>
      <c r="T12" s="237">
        <f>IDN!K$35/1000</f>
        <v>0</v>
      </c>
      <c r="U12" s="220">
        <f t="shared" si="1"/>
        <v>0</v>
      </c>
      <c r="V12" s="220">
        <f t="shared" si="0"/>
        <v>0</v>
      </c>
      <c r="W12" s="220">
        <f t="shared" si="0"/>
        <v>0</v>
      </c>
      <c r="X12" s="220">
        <f t="shared" si="0"/>
        <v>0</v>
      </c>
      <c r="Y12" s="221">
        <f t="shared" si="0"/>
        <v>0</v>
      </c>
      <c r="Z12" s="240">
        <f>P12*(IDN!D$51/100)</f>
        <v>0</v>
      </c>
      <c r="AA12" s="240">
        <f>Q12*(IDN!E$51/100)</f>
        <v>0</v>
      </c>
      <c r="AB12" s="240">
        <f>R12*(IDN!F$51/100)</f>
        <v>0</v>
      </c>
      <c r="AC12" s="240">
        <f>S12*(IDN!G$51/100)</f>
        <v>0</v>
      </c>
      <c r="AD12" s="241">
        <f>T12*(IDN!H$51/100)</f>
        <v>0</v>
      </c>
    </row>
    <row r="13" spans="1:30" ht="12" customHeight="1" x14ac:dyDescent="0.25">
      <c r="A13" s="254">
        <f t="shared" si="2"/>
        <v>0</v>
      </c>
      <c r="B13" s="285" t="s">
        <v>490</v>
      </c>
      <c r="C13" s="285" t="str">
        <f t="shared" si="3"/>
        <v>-</v>
      </c>
      <c r="D13" s="285" t="s">
        <v>491</v>
      </c>
      <c r="E13" s="285" t="s">
        <v>497</v>
      </c>
      <c r="F13" s="285" t="s">
        <v>448</v>
      </c>
      <c r="G13" s="286"/>
      <c r="H13" s="285" t="s">
        <v>493</v>
      </c>
      <c r="I13" s="287" t="s">
        <v>495</v>
      </c>
      <c r="J13" s="288" t="s">
        <v>519</v>
      </c>
      <c r="K13" s="235">
        <f>IDN!G$37</f>
        <v>0</v>
      </c>
      <c r="L13" s="236">
        <f>IDN!H$37</f>
        <v>0</v>
      </c>
      <c r="M13" s="236">
        <f>IDN!I$37</f>
        <v>0</v>
      </c>
      <c r="N13" s="236">
        <f>IDN!J$37</f>
        <v>0</v>
      </c>
      <c r="O13" s="237">
        <f>IDN!K$37</f>
        <v>0</v>
      </c>
      <c r="P13" s="236">
        <f>IDN!G$38/1000</f>
        <v>0</v>
      </c>
      <c r="Q13" s="236">
        <f>IDN!H$38/1000</f>
        <v>0</v>
      </c>
      <c r="R13" s="236">
        <f>IDN!I$38/1000</f>
        <v>0</v>
      </c>
      <c r="S13" s="236">
        <f>IDN!J$38/1000</f>
        <v>0</v>
      </c>
      <c r="T13" s="237">
        <f>IDN!K$38/1000</f>
        <v>0</v>
      </c>
      <c r="U13" s="222">
        <f t="shared" si="1"/>
        <v>0</v>
      </c>
      <c r="V13" s="222">
        <f t="shared" si="0"/>
        <v>0</v>
      </c>
      <c r="W13" s="222">
        <f t="shared" si="0"/>
        <v>0</v>
      </c>
      <c r="X13" s="222">
        <f t="shared" si="0"/>
        <v>0</v>
      </c>
      <c r="Y13" s="223">
        <f t="shared" si="0"/>
        <v>0</v>
      </c>
      <c r="Z13" s="240">
        <f>P13*(IDN!D$51/100)</f>
        <v>0</v>
      </c>
      <c r="AA13" s="240">
        <f>Q13*(IDN!E$51/100)</f>
        <v>0</v>
      </c>
      <c r="AB13" s="240">
        <f>R13*(IDN!F$51/100)</f>
        <v>0</v>
      </c>
      <c r="AC13" s="240">
        <f>S13*(IDN!G$51/100)</f>
        <v>0</v>
      </c>
      <c r="AD13" s="241">
        <f>T13*(IDN!H$51/100)</f>
        <v>0</v>
      </c>
    </row>
    <row r="14" spans="1:30" ht="12" customHeight="1" x14ac:dyDescent="0.25">
      <c r="A14" s="255">
        <f t="shared" si="2"/>
        <v>0</v>
      </c>
      <c r="B14" s="289" t="s">
        <v>490</v>
      </c>
      <c r="C14" s="289" t="str">
        <f t="shared" si="3"/>
        <v>-</v>
      </c>
      <c r="D14" s="289" t="s">
        <v>491</v>
      </c>
      <c r="E14" s="289" t="s">
        <v>498</v>
      </c>
      <c r="F14" s="289" t="s">
        <v>449</v>
      </c>
      <c r="G14" s="289"/>
      <c r="H14" s="289" t="s">
        <v>493</v>
      </c>
      <c r="I14" s="290" t="s">
        <v>494</v>
      </c>
      <c r="J14" s="291" t="s">
        <v>446</v>
      </c>
      <c r="K14" s="232">
        <f>ITA!G$30</f>
        <v>0</v>
      </c>
      <c r="L14" s="233">
        <f>ITA!H$30</f>
        <v>0</v>
      </c>
      <c r="M14" s="233">
        <f>ITA!I$30</f>
        <v>0</v>
      </c>
      <c r="N14" s="233">
        <f>ITA!J$30</f>
        <v>0</v>
      </c>
      <c r="O14" s="234">
        <f>ITA!K$30</f>
        <v>0</v>
      </c>
      <c r="P14" s="233">
        <f>ITA!G$31/1000</f>
        <v>0</v>
      </c>
      <c r="Q14" s="233">
        <f>ITA!H$31/1000</f>
        <v>0</v>
      </c>
      <c r="R14" s="233">
        <f>ITA!I$31/1000</f>
        <v>0</v>
      </c>
      <c r="S14" s="233">
        <f>ITA!J$31/1000</f>
        <v>0</v>
      </c>
      <c r="T14" s="234">
        <f>ITA!K$31/1000</f>
        <v>0</v>
      </c>
      <c r="U14" s="224">
        <f t="shared" si="1"/>
        <v>0</v>
      </c>
      <c r="V14" s="224">
        <f t="shared" si="0"/>
        <v>0</v>
      </c>
      <c r="W14" s="224">
        <f t="shared" si="0"/>
        <v>0</v>
      </c>
      <c r="X14" s="224">
        <f t="shared" si="0"/>
        <v>0</v>
      </c>
      <c r="Y14" s="225">
        <f t="shared" si="0"/>
        <v>0</v>
      </c>
      <c r="Z14" s="238">
        <f>P14*(ITA!D$51/100)</f>
        <v>0</v>
      </c>
      <c r="AA14" s="238">
        <f>Q14*(ITA!E$51/100)</f>
        <v>0</v>
      </c>
      <c r="AB14" s="238">
        <f>R14*(ITA!F$51/100)</f>
        <v>0</v>
      </c>
      <c r="AC14" s="238">
        <f>S14*(ITA!G$51/100)</f>
        <v>0</v>
      </c>
      <c r="AD14" s="239">
        <f>T14*(ITA!H$51/100)</f>
        <v>0</v>
      </c>
    </row>
    <row r="15" spans="1:30" ht="12" customHeight="1" x14ac:dyDescent="0.25">
      <c r="A15" s="254">
        <f t="shared" si="2"/>
        <v>0</v>
      </c>
      <c r="B15" s="285" t="s">
        <v>490</v>
      </c>
      <c r="C15" s="285" t="str">
        <f t="shared" si="3"/>
        <v>-</v>
      </c>
      <c r="D15" s="285" t="s">
        <v>491</v>
      </c>
      <c r="E15" s="285" t="s">
        <v>498</v>
      </c>
      <c r="F15" s="285" t="s">
        <v>449</v>
      </c>
      <c r="G15" s="286"/>
      <c r="H15" s="285" t="s">
        <v>493</v>
      </c>
      <c r="I15" s="287" t="s">
        <v>495</v>
      </c>
      <c r="J15" s="288" t="s">
        <v>518</v>
      </c>
      <c r="K15" s="235">
        <f>ITA!G$34</f>
        <v>0</v>
      </c>
      <c r="L15" s="236">
        <f>ITA!H$34</f>
        <v>0</v>
      </c>
      <c r="M15" s="236">
        <f>ITA!I$34</f>
        <v>0</v>
      </c>
      <c r="N15" s="236">
        <f>ITA!J$34</f>
        <v>0</v>
      </c>
      <c r="O15" s="237">
        <f>ITA!K$34</f>
        <v>0</v>
      </c>
      <c r="P15" s="236">
        <f>ITA!G$35/1000</f>
        <v>0</v>
      </c>
      <c r="Q15" s="236">
        <f>ITA!H$35/1000</f>
        <v>0</v>
      </c>
      <c r="R15" s="236">
        <f>ITA!I$35/1000</f>
        <v>0</v>
      </c>
      <c r="S15" s="236">
        <f>ITA!J$35/1000</f>
        <v>0</v>
      </c>
      <c r="T15" s="237">
        <f>ITA!K$35/1000</f>
        <v>0</v>
      </c>
      <c r="U15" s="222">
        <f t="shared" si="1"/>
        <v>0</v>
      </c>
      <c r="V15" s="222">
        <f t="shared" si="0"/>
        <v>0</v>
      </c>
      <c r="W15" s="222">
        <f t="shared" si="0"/>
        <v>0</v>
      </c>
      <c r="X15" s="222">
        <f t="shared" si="0"/>
        <v>0</v>
      </c>
      <c r="Y15" s="223">
        <f t="shared" si="0"/>
        <v>0</v>
      </c>
      <c r="Z15" s="240">
        <f>P15*(ITA!D$51/100)</f>
        <v>0</v>
      </c>
      <c r="AA15" s="240">
        <f>Q15*(ITA!E$51/100)</f>
        <v>0</v>
      </c>
      <c r="AB15" s="240">
        <f>R15*(ITA!F$51/100)</f>
        <v>0</v>
      </c>
      <c r="AC15" s="240">
        <f>S15*(ITA!G$51/100)</f>
        <v>0</v>
      </c>
      <c r="AD15" s="241">
        <f>T15*(ITA!H$51/100)</f>
        <v>0</v>
      </c>
    </row>
    <row r="16" spans="1:30" ht="12" customHeight="1" x14ac:dyDescent="0.25">
      <c r="A16" s="253">
        <f t="shared" si="2"/>
        <v>0</v>
      </c>
      <c r="B16" s="282" t="s">
        <v>490</v>
      </c>
      <c r="C16" s="282" t="str">
        <f t="shared" si="3"/>
        <v>-</v>
      </c>
      <c r="D16" s="282" t="s">
        <v>491</v>
      </c>
      <c r="E16" s="282" t="s">
        <v>498</v>
      </c>
      <c r="F16" s="282" t="s">
        <v>449</v>
      </c>
      <c r="G16" s="282"/>
      <c r="H16" s="282" t="s">
        <v>493</v>
      </c>
      <c r="I16" s="283" t="s">
        <v>495</v>
      </c>
      <c r="J16" s="284" t="s">
        <v>519</v>
      </c>
      <c r="K16" s="235">
        <f>ITA!G$37</f>
        <v>0</v>
      </c>
      <c r="L16" s="236">
        <f>ITA!H$37</f>
        <v>0</v>
      </c>
      <c r="M16" s="236">
        <f>ITA!I$37</f>
        <v>0</v>
      </c>
      <c r="N16" s="236">
        <f>ITA!J$37</f>
        <v>0</v>
      </c>
      <c r="O16" s="237">
        <f>ITA!K$37</f>
        <v>0</v>
      </c>
      <c r="P16" s="236">
        <f>ITA!G$38/1000</f>
        <v>0</v>
      </c>
      <c r="Q16" s="236">
        <f>ITA!H$38/1000</f>
        <v>0</v>
      </c>
      <c r="R16" s="236">
        <f>ITA!I$38/1000</f>
        <v>0</v>
      </c>
      <c r="S16" s="236">
        <f>ITA!J$38/1000</f>
        <v>0</v>
      </c>
      <c r="T16" s="237">
        <f>ITA!K$38/1000</f>
        <v>0</v>
      </c>
      <c r="U16" s="220">
        <f t="shared" si="1"/>
        <v>0</v>
      </c>
      <c r="V16" s="220">
        <f t="shared" si="0"/>
        <v>0</v>
      </c>
      <c r="W16" s="220">
        <f t="shared" si="0"/>
        <v>0</v>
      </c>
      <c r="X16" s="220">
        <f t="shared" si="0"/>
        <v>0</v>
      </c>
      <c r="Y16" s="221">
        <f t="shared" si="0"/>
        <v>0</v>
      </c>
      <c r="Z16" s="240">
        <f>P16*(ITA!D$51/100)</f>
        <v>0</v>
      </c>
      <c r="AA16" s="240">
        <f>Q16*(ITA!E$51/100)</f>
        <v>0</v>
      </c>
      <c r="AB16" s="240">
        <f>R16*(ITA!F$51/100)</f>
        <v>0</v>
      </c>
      <c r="AC16" s="240">
        <f>S16*(ITA!G$51/100)</f>
        <v>0</v>
      </c>
      <c r="AD16" s="241">
        <f>T16*(ITA!H$51/100)</f>
        <v>0</v>
      </c>
    </row>
    <row r="17" spans="1:30" ht="12" customHeight="1" x14ac:dyDescent="0.25">
      <c r="A17" s="256">
        <f t="shared" si="2"/>
        <v>0</v>
      </c>
      <c r="B17" s="292" t="s">
        <v>490</v>
      </c>
      <c r="C17" s="292" t="str">
        <f t="shared" si="3"/>
        <v>-</v>
      </c>
      <c r="D17" s="292" t="s">
        <v>491</v>
      </c>
      <c r="E17" s="292" t="s">
        <v>499</v>
      </c>
      <c r="F17" s="292" t="s">
        <v>450</v>
      </c>
      <c r="G17" s="293"/>
      <c r="H17" s="292" t="s">
        <v>493</v>
      </c>
      <c r="I17" s="294" t="s">
        <v>494</v>
      </c>
      <c r="J17" s="295" t="s">
        <v>446</v>
      </c>
      <c r="K17" s="232">
        <f>MYS!G$30</f>
        <v>0</v>
      </c>
      <c r="L17" s="233">
        <f>MYS!H$30</f>
        <v>0</v>
      </c>
      <c r="M17" s="233">
        <f>MYS!I$30</f>
        <v>0</v>
      </c>
      <c r="N17" s="233">
        <f>MYS!J$30</f>
        <v>0</v>
      </c>
      <c r="O17" s="234">
        <f>MYS!K$30</f>
        <v>0</v>
      </c>
      <c r="P17" s="233">
        <f>MYS!G$31/1000</f>
        <v>0</v>
      </c>
      <c r="Q17" s="233">
        <f>MYS!H$31/1000</f>
        <v>0</v>
      </c>
      <c r="R17" s="233">
        <f>MYS!I$31/1000</f>
        <v>0</v>
      </c>
      <c r="S17" s="233">
        <f>MYS!J$31/1000</f>
        <v>0</v>
      </c>
      <c r="T17" s="234">
        <f>MYS!K$31/1000</f>
        <v>0</v>
      </c>
      <c r="U17" s="226">
        <f t="shared" si="1"/>
        <v>0</v>
      </c>
      <c r="V17" s="226">
        <f t="shared" si="0"/>
        <v>0</v>
      </c>
      <c r="W17" s="226">
        <f t="shared" si="0"/>
        <v>0</v>
      </c>
      <c r="X17" s="226">
        <f t="shared" si="0"/>
        <v>0</v>
      </c>
      <c r="Y17" s="227">
        <f t="shared" si="0"/>
        <v>0</v>
      </c>
      <c r="Z17" s="238">
        <f>P17*(MYS!D$51/100)</f>
        <v>0</v>
      </c>
      <c r="AA17" s="238">
        <f>Q17*(MYS!E$51/100)</f>
        <v>0</v>
      </c>
      <c r="AB17" s="238">
        <f>R17*(MYS!F$51/100)</f>
        <v>0</v>
      </c>
      <c r="AC17" s="238">
        <f>S17*(MYS!G$51/100)</f>
        <v>0</v>
      </c>
      <c r="AD17" s="239">
        <f>T17*(MYS!H$51/100)</f>
        <v>0</v>
      </c>
    </row>
    <row r="18" spans="1:30" ht="12" customHeight="1" x14ac:dyDescent="0.25">
      <c r="A18" s="253">
        <f t="shared" si="2"/>
        <v>0</v>
      </c>
      <c r="B18" s="282" t="s">
        <v>490</v>
      </c>
      <c r="C18" s="282" t="str">
        <f t="shared" si="3"/>
        <v>-</v>
      </c>
      <c r="D18" s="282" t="s">
        <v>491</v>
      </c>
      <c r="E18" s="282" t="s">
        <v>499</v>
      </c>
      <c r="F18" s="282" t="s">
        <v>450</v>
      </c>
      <c r="G18" s="282"/>
      <c r="H18" s="282" t="s">
        <v>493</v>
      </c>
      <c r="I18" s="283" t="s">
        <v>495</v>
      </c>
      <c r="J18" s="284" t="s">
        <v>518</v>
      </c>
      <c r="K18" s="235">
        <f>MYS!G$34</f>
        <v>0</v>
      </c>
      <c r="L18" s="236">
        <f>MYS!H$34</f>
        <v>0</v>
      </c>
      <c r="M18" s="236">
        <f>MYS!I$34</f>
        <v>0</v>
      </c>
      <c r="N18" s="236">
        <f>MYS!J$34</f>
        <v>0</v>
      </c>
      <c r="O18" s="237">
        <f>MYS!K$34</f>
        <v>0</v>
      </c>
      <c r="P18" s="236">
        <f>MYS!G$35/1000</f>
        <v>0</v>
      </c>
      <c r="Q18" s="236">
        <f>MYS!H$35/1000</f>
        <v>0</v>
      </c>
      <c r="R18" s="236">
        <f>MYS!I$35/1000</f>
        <v>0</v>
      </c>
      <c r="S18" s="236">
        <f>MYS!J$35/1000</f>
        <v>0</v>
      </c>
      <c r="T18" s="237">
        <f>MYS!K$35/1000</f>
        <v>0</v>
      </c>
      <c r="U18" s="220">
        <f t="shared" si="1"/>
        <v>0</v>
      </c>
      <c r="V18" s="220">
        <f t="shared" si="0"/>
        <v>0</v>
      </c>
      <c r="W18" s="220">
        <f t="shared" si="0"/>
        <v>0</v>
      </c>
      <c r="X18" s="220">
        <f t="shared" si="0"/>
        <v>0</v>
      </c>
      <c r="Y18" s="221">
        <f t="shared" si="0"/>
        <v>0</v>
      </c>
      <c r="Z18" s="240">
        <f>P18*(MYS!D$51/100)</f>
        <v>0</v>
      </c>
      <c r="AA18" s="240">
        <f>Q18*(MYS!E$51/100)</f>
        <v>0</v>
      </c>
      <c r="AB18" s="240">
        <f>R18*(MYS!F$51/100)</f>
        <v>0</v>
      </c>
      <c r="AC18" s="240">
        <f>S18*(MYS!G$51/100)</f>
        <v>0</v>
      </c>
      <c r="AD18" s="241">
        <f>T18*(MYS!H$51/100)</f>
        <v>0</v>
      </c>
    </row>
    <row r="19" spans="1:30" ht="12" customHeight="1" x14ac:dyDescent="0.25">
      <c r="A19" s="254">
        <f t="shared" si="2"/>
        <v>0</v>
      </c>
      <c r="B19" s="285" t="s">
        <v>490</v>
      </c>
      <c r="C19" s="285" t="str">
        <f t="shared" si="3"/>
        <v>-</v>
      </c>
      <c r="D19" s="285" t="s">
        <v>491</v>
      </c>
      <c r="E19" s="285" t="s">
        <v>499</v>
      </c>
      <c r="F19" s="285" t="s">
        <v>450</v>
      </c>
      <c r="G19" s="286"/>
      <c r="H19" s="285" t="s">
        <v>493</v>
      </c>
      <c r="I19" s="287" t="s">
        <v>495</v>
      </c>
      <c r="J19" s="288" t="s">
        <v>519</v>
      </c>
      <c r="K19" s="235">
        <f>MYS!G$37</f>
        <v>0</v>
      </c>
      <c r="L19" s="236">
        <f>MYS!H$37</f>
        <v>0</v>
      </c>
      <c r="M19" s="236">
        <f>MYS!I$37</f>
        <v>0</v>
      </c>
      <c r="N19" s="236">
        <f>MYS!J$37</f>
        <v>0</v>
      </c>
      <c r="O19" s="237">
        <f>MYS!K$37</f>
        <v>0</v>
      </c>
      <c r="P19" s="236">
        <f>MYS!G$38/1000</f>
        <v>0</v>
      </c>
      <c r="Q19" s="236">
        <f>MYS!H$38/1000</f>
        <v>0</v>
      </c>
      <c r="R19" s="236">
        <f>MYS!I$38/1000</f>
        <v>0</v>
      </c>
      <c r="S19" s="236">
        <f>MYS!J$38/1000</f>
        <v>0</v>
      </c>
      <c r="T19" s="237">
        <f>MYS!K$38/1000</f>
        <v>0</v>
      </c>
      <c r="U19" s="222">
        <f t="shared" si="1"/>
        <v>0</v>
      </c>
      <c r="V19" s="222">
        <f t="shared" si="0"/>
        <v>0</v>
      </c>
      <c r="W19" s="222">
        <f t="shared" si="0"/>
        <v>0</v>
      </c>
      <c r="X19" s="222">
        <f t="shared" si="0"/>
        <v>0</v>
      </c>
      <c r="Y19" s="223">
        <f t="shared" si="0"/>
        <v>0</v>
      </c>
      <c r="Z19" s="240">
        <f>P19*(MYS!D$51/100)</f>
        <v>0</v>
      </c>
      <c r="AA19" s="240">
        <f>Q19*(MYS!E$51/100)</f>
        <v>0</v>
      </c>
      <c r="AB19" s="240">
        <f>R19*(MYS!F$51/100)</f>
        <v>0</v>
      </c>
      <c r="AC19" s="240">
        <f>S19*(MYS!G$51/100)</f>
        <v>0</v>
      </c>
      <c r="AD19" s="241">
        <f>T19*(MYS!H$51/100)</f>
        <v>0</v>
      </c>
    </row>
    <row r="20" spans="1:30" ht="12" customHeight="1" x14ac:dyDescent="0.25">
      <c r="A20" s="255">
        <f t="shared" si="2"/>
        <v>0</v>
      </c>
      <c r="B20" s="289" t="s">
        <v>490</v>
      </c>
      <c r="C20" s="289" t="str">
        <f t="shared" si="3"/>
        <v>-</v>
      </c>
      <c r="D20" s="289" t="s">
        <v>491</v>
      </c>
      <c r="E20" s="289" t="s">
        <v>500</v>
      </c>
      <c r="F20" s="289" t="s">
        <v>451</v>
      </c>
      <c r="G20" s="289"/>
      <c r="H20" s="289" t="s">
        <v>493</v>
      </c>
      <c r="I20" s="290" t="s">
        <v>494</v>
      </c>
      <c r="J20" s="291" t="s">
        <v>446</v>
      </c>
      <c r="K20" s="232">
        <f>SGP!G$30</f>
        <v>0</v>
      </c>
      <c r="L20" s="233">
        <f>SGP!H$30</f>
        <v>0</v>
      </c>
      <c r="M20" s="233">
        <f>SGP!I$30</f>
        <v>0</v>
      </c>
      <c r="N20" s="233">
        <f>SGP!J$30</f>
        <v>0</v>
      </c>
      <c r="O20" s="234">
        <f>SGP!K$30</f>
        <v>0</v>
      </c>
      <c r="P20" s="233">
        <f>SGP!G$31/1000</f>
        <v>0</v>
      </c>
      <c r="Q20" s="233">
        <f>SGP!H$31/1000</f>
        <v>0</v>
      </c>
      <c r="R20" s="233">
        <f>SGP!I$31/1000</f>
        <v>0</v>
      </c>
      <c r="S20" s="233">
        <f>SGP!J$31/1000</f>
        <v>0</v>
      </c>
      <c r="T20" s="234">
        <f>SGP!K$31/1000</f>
        <v>0</v>
      </c>
      <c r="U20" s="224">
        <f t="shared" si="1"/>
        <v>0</v>
      </c>
      <c r="V20" s="224">
        <f t="shared" si="0"/>
        <v>0</v>
      </c>
      <c r="W20" s="224">
        <f t="shared" si="0"/>
        <v>0</v>
      </c>
      <c r="X20" s="224">
        <f t="shared" si="0"/>
        <v>0</v>
      </c>
      <c r="Y20" s="225">
        <f t="shared" si="0"/>
        <v>0</v>
      </c>
      <c r="Z20" s="238">
        <f>P20*(SGP!D$51/100)</f>
        <v>0</v>
      </c>
      <c r="AA20" s="238">
        <f>Q20*(SGP!E$51/100)</f>
        <v>0</v>
      </c>
      <c r="AB20" s="238">
        <f>R20*(SGP!F$51/100)</f>
        <v>0</v>
      </c>
      <c r="AC20" s="238">
        <f>S20*(SGP!G$51/100)</f>
        <v>0</v>
      </c>
      <c r="AD20" s="239">
        <f>T20*(SGP!H$51/100)</f>
        <v>0</v>
      </c>
    </row>
    <row r="21" spans="1:30" ht="12" customHeight="1" x14ac:dyDescent="0.25">
      <c r="A21" s="254">
        <f t="shared" si="2"/>
        <v>0</v>
      </c>
      <c r="B21" s="285" t="s">
        <v>490</v>
      </c>
      <c r="C21" s="285" t="str">
        <f t="shared" si="3"/>
        <v>-</v>
      </c>
      <c r="D21" s="285" t="s">
        <v>491</v>
      </c>
      <c r="E21" s="285" t="s">
        <v>500</v>
      </c>
      <c r="F21" s="285" t="s">
        <v>451</v>
      </c>
      <c r="G21" s="286"/>
      <c r="H21" s="285" t="s">
        <v>493</v>
      </c>
      <c r="I21" s="287" t="s">
        <v>495</v>
      </c>
      <c r="J21" s="288" t="s">
        <v>518</v>
      </c>
      <c r="K21" s="235">
        <f>SGP!G$34</f>
        <v>0</v>
      </c>
      <c r="L21" s="236">
        <f>SGP!H$34</f>
        <v>0</v>
      </c>
      <c r="M21" s="236">
        <f>SGP!I$34</f>
        <v>0</v>
      </c>
      <c r="N21" s="236">
        <f>SGP!J$34</f>
        <v>0</v>
      </c>
      <c r="O21" s="237">
        <f>SGP!K$34</f>
        <v>0</v>
      </c>
      <c r="P21" s="236">
        <f>SGP!G$35/1000</f>
        <v>0</v>
      </c>
      <c r="Q21" s="236">
        <f>SGP!H$35/1000</f>
        <v>0</v>
      </c>
      <c r="R21" s="236">
        <f>SGP!I$35/1000</f>
        <v>0</v>
      </c>
      <c r="S21" s="236">
        <f>SGP!J$35/1000</f>
        <v>0</v>
      </c>
      <c r="T21" s="237">
        <f>SGP!K$35/1000</f>
        <v>0</v>
      </c>
      <c r="U21" s="222">
        <f t="shared" si="1"/>
        <v>0</v>
      </c>
      <c r="V21" s="222">
        <f t="shared" ref="V21:V40" si="4">(IF(ISERROR(Q21/L21),0,Q21/L21))*1000</f>
        <v>0</v>
      </c>
      <c r="W21" s="222">
        <f t="shared" ref="W21:W40" si="5">(IF(ISERROR(R21/M21),0,R21/M21))*1000</f>
        <v>0</v>
      </c>
      <c r="X21" s="222">
        <f t="shared" ref="X21:X40" si="6">(IF(ISERROR(S21/N21),0,S21/N21))*1000</f>
        <v>0</v>
      </c>
      <c r="Y21" s="223">
        <f t="shared" ref="Y21:Y40" si="7">(IF(ISERROR(T21/O21),0,T21/O21))*1000</f>
        <v>0</v>
      </c>
      <c r="Z21" s="240">
        <f>P21*(SGP!D$51/100)</f>
        <v>0</v>
      </c>
      <c r="AA21" s="240">
        <f>Q21*(SGP!E$51/100)</f>
        <v>0</v>
      </c>
      <c r="AB21" s="240">
        <f>R21*(SGP!F$51/100)</f>
        <v>0</v>
      </c>
      <c r="AC21" s="240">
        <f>S21*(SGP!G$51/100)</f>
        <v>0</v>
      </c>
      <c r="AD21" s="241">
        <f>T21*(SGP!H$51/100)</f>
        <v>0</v>
      </c>
    </row>
    <row r="22" spans="1:30" ht="12" customHeight="1" x14ac:dyDescent="0.25">
      <c r="A22" s="253">
        <f t="shared" si="2"/>
        <v>0</v>
      </c>
      <c r="B22" s="282" t="s">
        <v>490</v>
      </c>
      <c r="C22" s="282" t="str">
        <f t="shared" si="3"/>
        <v>-</v>
      </c>
      <c r="D22" s="282" t="s">
        <v>491</v>
      </c>
      <c r="E22" s="282" t="s">
        <v>500</v>
      </c>
      <c r="F22" s="282" t="s">
        <v>451</v>
      </c>
      <c r="G22" s="282"/>
      <c r="H22" s="282" t="s">
        <v>493</v>
      </c>
      <c r="I22" s="283" t="s">
        <v>495</v>
      </c>
      <c r="J22" s="284" t="s">
        <v>519</v>
      </c>
      <c r="K22" s="235">
        <f>SGP!G$37</f>
        <v>0</v>
      </c>
      <c r="L22" s="236">
        <f>SGP!H$37</f>
        <v>0</v>
      </c>
      <c r="M22" s="236">
        <f>SGP!I$37</f>
        <v>0</v>
      </c>
      <c r="N22" s="236">
        <f>SGP!J$37</f>
        <v>0</v>
      </c>
      <c r="O22" s="237">
        <f>SGP!K$37</f>
        <v>0</v>
      </c>
      <c r="P22" s="236">
        <f>SGP!G$38/1000</f>
        <v>0</v>
      </c>
      <c r="Q22" s="236">
        <f>SGP!H$38/1000</f>
        <v>0</v>
      </c>
      <c r="R22" s="236">
        <f>SGP!I$38/1000</f>
        <v>0</v>
      </c>
      <c r="S22" s="236">
        <f>SGP!J$38/1000</f>
        <v>0</v>
      </c>
      <c r="T22" s="237">
        <f>SGP!K$38/1000</f>
        <v>0</v>
      </c>
      <c r="U22" s="220">
        <f t="shared" si="1"/>
        <v>0</v>
      </c>
      <c r="V22" s="220">
        <f t="shared" si="4"/>
        <v>0</v>
      </c>
      <c r="W22" s="220">
        <f t="shared" si="5"/>
        <v>0</v>
      </c>
      <c r="X22" s="220">
        <f t="shared" si="6"/>
        <v>0</v>
      </c>
      <c r="Y22" s="221">
        <f t="shared" si="7"/>
        <v>0</v>
      </c>
      <c r="Z22" s="240">
        <f>P22*(SGP!D$51/100)</f>
        <v>0</v>
      </c>
      <c r="AA22" s="240">
        <f>Q22*(SGP!E$51/100)</f>
        <v>0</v>
      </c>
      <c r="AB22" s="240">
        <f>R22*(SGP!F$51/100)</f>
        <v>0</v>
      </c>
      <c r="AC22" s="240">
        <f>S22*(SGP!G$51/100)</f>
        <v>0</v>
      </c>
      <c r="AD22" s="241">
        <f>T22*(SGP!H$51/100)</f>
        <v>0</v>
      </c>
    </row>
    <row r="23" spans="1:30" ht="12" customHeight="1" x14ac:dyDescent="0.25">
      <c r="A23" s="256">
        <f t="shared" si="2"/>
        <v>0</v>
      </c>
      <c r="B23" s="292" t="s">
        <v>490</v>
      </c>
      <c r="C23" s="292" t="str">
        <f t="shared" si="3"/>
        <v>-</v>
      </c>
      <c r="D23" s="292" t="s">
        <v>491</v>
      </c>
      <c r="E23" s="292" t="s">
        <v>501</v>
      </c>
      <c r="F23" s="292" t="s">
        <v>401</v>
      </c>
      <c r="G23" s="293"/>
      <c r="H23" s="292" t="s">
        <v>493</v>
      </c>
      <c r="I23" s="294" t="s">
        <v>494</v>
      </c>
      <c r="J23" s="295" t="s">
        <v>446</v>
      </c>
      <c r="K23" s="232">
        <f>VNM!G$30</f>
        <v>0</v>
      </c>
      <c r="L23" s="233">
        <f>VNM!H$30</f>
        <v>0</v>
      </c>
      <c r="M23" s="233">
        <f>VNM!I$30</f>
        <v>0</v>
      </c>
      <c r="N23" s="233">
        <f>VNM!J$30</f>
        <v>0</v>
      </c>
      <c r="O23" s="234">
        <f>VNM!K$30</f>
        <v>0</v>
      </c>
      <c r="P23" s="233">
        <f>VNM!G$31/1000</f>
        <v>0</v>
      </c>
      <c r="Q23" s="233">
        <f>VNM!H$31/1000</f>
        <v>0</v>
      </c>
      <c r="R23" s="233">
        <f>VNM!I$31/1000</f>
        <v>0</v>
      </c>
      <c r="S23" s="233">
        <f>VNM!J$31/1000</f>
        <v>0</v>
      </c>
      <c r="T23" s="234">
        <f>VNM!K$31/1000</f>
        <v>0</v>
      </c>
      <c r="U23" s="226">
        <f t="shared" si="1"/>
        <v>0</v>
      </c>
      <c r="V23" s="226">
        <f t="shared" si="4"/>
        <v>0</v>
      </c>
      <c r="W23" s="226">
        <f t="shared" si="5"/>
        <v>0</v>
      </c>
      <c r="X23" s="226">
        <f t="shared" si="6"/>
        <v>0</v>
      </c>
      <c r="Y23" s="227">
        <f t="shared" si="7"/>
        <v>0</v>
      </c>
      <c r="Z23" s="238">
        <f>P23*(VNM!D$51/100)</f>
        <v>0</v>
      </c>
      <c r="AA23" s="238">
        <f>Q23*(VNM!E$51/100)</f>
        <v>0</v>
      </c>
      <c r="AB23" s="238">
        <f>R23*(VNM!F$51/100)</f>
        <v>0</v>
      </c>
      <c r="AC23" s="238">
        <f>S23*(VNM!G$51/100)</f>
        <v>0</v>
      </c>
      <c r="AD23" s="239">
        <f>T23*(VNM!H$51/100)</f>
        <v>0</v>
      </c>
    </row>
    <row r="24" spans="1:30" ht="12" customHeight="1" x14ac:dyDescent="0.25">
      <c r="A24" s="253">
        <f t="shared" si="2"/>
        <v>0</v>
      </c>
      <c r="B24" s="282" t="s">
        <v>490</v>
      </c>
      <c r="C24" s="282" t="str">
        <f t="shared" si="3"/>
        <v>-</v>
      </c>
      <c r="D24" s="282" t="s">
        <v>491</v>
      </c>
      <c r="E24" s="282" t="s">
        <v>501</v>
      </c>
      <c r="F24" s="282" t="s">
        <v>401</v>
      </c>
      <c r="G24" s="282"/>
      <c r="H24" s="282" t="s">
        <v>493</v>
      </c>
      <c r="I24" s="283" t="s">
        <v>495</v>
      </c>
      <c r="J24" s="284" t="s">
        <v>518</v>
      </c>
      <c r="K24" s="235">
        <f>VNM!G$34</f>
        <v>0</v>
      </c>
      <c r="L24" s="236">
        <f>VNM!H$34</f>
        <v>0</v>
      </c>
      <c r="M24" s="236">
        <f>VNM!I$34</f>
        <v>0</v>
      </c>
      <c r="N24" s="236">
        <f>VNM!J$34</f>
        <v>0</v>
      </c>
      <c r="O24" s="237">
        <f>VNM!K$34</f>
        <v>0</v>
      </c>
      <c r="P24" s="236">
        <f>VNM!G$35/1000</f>
        <v>0</v>
      </c>
      <c r="Q24" s="236">
        <f>VNM!H$35/1000</f>
        <v>0</v>
      </c>
      <c r="R24" s="236">
        <f>VNM!I$35/1000</f>
        <v>0</v>
      </c>
      <c r="S24" s="236">
        <f>VNM!J$35/1000</f>
        <v>0</v>
      </c>
      <c r="T24" s="237">
        <f>VNM!K$35/1000</f>
        <v>0</v>
      </c>
      <c r="U24" s="220">
        <f t="shared" si="1"/>
        <v>0</v>
      </c>
      <c r="V24" s="220">
        <f t="shared" si="4"/>
        <v>0</v>
      </c>
      <c r="W24" s="220">
        <f t="shared" si="5"/>
        <v>0</v>
      </c>
      <c r="X24" s="220">
        <f t="shared" si="6"/>
        <v>0</v>
      </c>
      <c r="Y24" s="221">
        <f t="shared" si="7"/>
        <v>0</v>
      </c>
      <c r="Z24" s="240">
        <f>P24*(VNM!D$51/100)</f>
        <v>0</v>
      </c>
      <c r="AA24" s="240">
        <f>Q24*(VNM!E$51/100)</f>
        <v>0</v>
      </c>
      <c r="AB24" s="240">
        <f>R24*(VNM!F$51/100)</f>
        <v>0</v>
      </c>
      <c r="AC24" s="240">
        <f>S24*(VNM!G$51/100)</f>
        <v>0</v>
      </c>
      <c r="AD24" s="241">
        <f>T24*(VNM!H$51/100)</f>
        <v>0</v>
      </c>
    </row>
    <row r="25" spans="1:30" ht="12" customHeight="1" x14ac:dyDescent="0.25">
      <c r="A25" s="254">
        <f t="shared" si="2"/>
        <v>0</v>
      </c>
      <c r="B25" s="285" t="s">
        <v>490</v>
      </c>
      <c r="C25" s="285" t="str">
        <f t="shared" si="3"/>
        <v>-</v>
      </c>
      <c r="D25" s="285" t="s">
        <v>491</v>
      </c>
      <c r="E25" s="285" t="s">
        <v>501</v>
      </c>
      <c r="F25" s="285" t="s">
        <v>401</v>
      </c>
      <c r="G25" s="286"/>
      <c r="H25" s="285" t="s">
        <v>493</v>
      </c>
      <c r="I25" s="287" t="s">
        <v>495</v>
      </c>
      <c r="J25" s="288" t="s">
        <v>519</v>
      </c>
      <c r="K25" s="235">
        <f>VNM!G$37</f>
        <v>0</v>
      </c>
      <c r="L25" s="236">
        <f>VNM!H$37</f>
        <v>0</v>
      </c>
      <c r="M25" s="236">
        <f>VNM!I$37</f>
        <v>0</v>
      </c>
      <c r="N25" s="236">
        <f>VNM!J$37</f>
        <v>0</v>
      </c>
      <c r="O25" s="237">
        <f>VNM!K$37</f>
        <v>0</v>
      </c>
      <c r="P25" s="236">
        <f>VNM!G$38/1000</f>
        <v>0</v>
      </c>
      <c r="Q25" s="236">
        <f>VNM!H$38/1000</f>
        <v>0</v>
      </c>
      <c r="R25" s="236">
        <f>VNM!I$38/1000</f>
        <v>0</v>
      </c>
      <c r="S25" s="236">
        <f>VNM!J$38/1000</f>
        <v>0</v>
      </c>
      <c r="T25" s="237">
        <f>VNM!K$38/1000</f>
        <v>0</v>
      </c>
      <c r="U25" s="222">
        <f t="shared" si="1"/>
        <v>0</v>
      </c>
      <c r="V25" s="222">
        <f t="shared" si="4"/>
        <v>0</v>
      </c>
      <c r="W25" s="222">
        <f t="shared" si="5"/>
        <v>0</v>
      </c>
      <c r="X25" s="222">
        <f t="shared" si="6"/>
        <v>0</v>
      </c>
      <c r="Y25" s="223">
        <f t="shared" si="7"/>
        <v>0</v>
      </c>
      <c r="Z25" s="240">
        <f>P25*(VNM!D$51/100)</f>
        <v>0</v>
      </c>
      <c r="AA25" s="240">
        <f>Q25*(VNM!E$51/100)</f>
        <v>0</v>
      </c>
      <c r="AB25" s="240">
        <f>R25*(VNM!F$51/100)</f>
        <v>0</v>
      </c>
      <c r="AC25" s="240">
        <f>S25*(VNM!G$51/100)</f>
        <v>0</v>
      </c>
      <c r="AD25" s="241">
        <f>T25*(VNM!H$51/100)</f>
        <v>0</v>
      </c>
    </row>
    <row r="26" spans="1:30" ht="12" customHeight="1" x14ac:dyDescent="0.25">
      <c r="A26" s="255">
        <f t="shared" si="2"/>
        <v>0</v>
      </c>
      <c r="B26" s="289" t="s">
        <v>490</v>
      </c>
      <c r="C26" s="289" t="str">
        <f t="shared" si="3"/>
        <v>-</v>
      </c>
      <c r="D26" s="289" t="s">
        <v>491</v>
      </c>
      <c r="E26" s="289" t="s">
        <v>502</v>
      </c>
      <c r="F26" s="289" t="s">
        <v>402</v>
      </c>
      <c r="G26" s="289"/>
      <c r="H26" s="289" t="s">
        <v>493</v>
      </c>
      <c r="I26" s="290" t="s">
        <v>494</v>
      </c>
      <c r="J26" s="291" t="s">
        <v>446</v>
      </c>
      <c r="K26" s="232">
        <f>OMN!G$30</f>
        <v>0</v>
      </c>
      <c r="L26" s="233">
        <f>OMN!H$30</f>
        <v>0</v>
      </c>
      <c r="M26" s="233">
        <f>OMN!I$30</f>
        <v>0</v>
      </c>
      <c r="N26" s="233">
        <f>OMN!J$30</f>
        <v>0</v>
      </c>
      <c r="O26" s="234">
        <f>OMN!K$30</f>
        <v>0</v>
      </c>
      <c r="P26" s="233">
        <f>OMN!G$31/1000</f>
        <v>0</v>
      </c>
      <c r="Q26" s="233">
        <f>OMN!H$31/1000</f>
        <v>0</v>
      </c>
      <c r="R26" s="233">
        <f>OMN!I$31/1000</f>
        <v>0</v>
      </c>
      <c r="S26" s="233">
        <f>OMN!J$31/1000</f>
        <v>0</v>
      </c>
      <c r="T26" s="234">
        <f>OMN!K$31/1000</f>
        <v>0</v>
      </c>
      <c r="U26" s="224">
        <f t="shared" si="1"/>
        <v>0</v>
      </c>
      <c r="V26" s="224">
        <f t="shared" si="4"/>
        <v>0</v>
      </c>
      <c r="W26" s="224">
        <f t="shared" si="5"/>
        <v>0</v>
      </c>
      <c r="X26" s="224">
        <f t="shared" si="6"/>
        <v>0</v>
      </c>
      <c r="Y26" s="225">
        <f t="shared" si="7"/>
        <v>0</v>
      </c>
      <c r="Z26" s="238">
        <f>P26*(OMN!D$51/100)</f>
        <v>0</v>
      </c>
      <c r="AA26" s="238">
        <f>Q26*(OMN!E$51/100)</f>
        <v>0</v>
      </c>
      <c r="AB26" s="238">
        <f>R26*(OMN!F$51/100)</f>
        <v>0</v>
      </c>
      <c r="AC26" s="238">
        <f>S26*(OMN!G$51/100)</f>
        <v>0</v>
      </c>
      <c r="AD26" s="239">
        <f>T26*(OMN!H$51/100)</f>
        <v>0</v>
      </c>
    </row>
    <row r="27" spans="1:30" ht="12" customHeight="1" x14ac:dyDescent="0.25">
      <c r="A27" s="254">
        <f t="shared" si="2"/>
        <v>0</v>
      </c>
      <c r="B27" s="285" t="s">
        <v>490</v>
      </c>
      <c r="C27" s="285" t="str">
        <f t="shared" si="3"/>
        <v>-</v>
      </c>
      <c r="D27" s="285" t="s">
        <v>491</v>
      </c>
      <c r="E27" s="285" t="s">
        <v>502</v>
      </c>
      <c r="F27" s="285" t="s">
        <v>402</v>
      </c>
      <c r="G27" s="286"/>
      <c r="H27" s="285" t="s">
        <v>493</v>
      </c>
      <c r="I27" s="287" t="s">
        <v>495</v>
      </c>
      <c r="J27" s="288" t="s">
        <v>518</v>
      </c>
      <c r="K27" s="235">
        <f>OMN!G$34</f>
        <v>0</v>
      </c>
      <c r="L27" s="236">
        <f>OMN!H$34</f>
        <v>0</v>
      </c>
      <c r="M27" s="236">
        <f>OMN!I$34</f>
        <v>0</v>
      </c>
      <c r="N27" s="236">
        <f>OMN!J$34</f>
        <v>0</v>
      </c>
      <c r="O27" s="237">
        <f>OMN!K$34</f>
        <v>0</v>
      </c>
      <c r="P27" s="236">
        <f>OMN!G$35/1000</f>
        <v>0</v>
      </c>
      <c r="Q27" s="236">
        <f>OMN!H$35/1000</f>
        <v>0</v>
      </c>
      <c r="R27" s="236">
        <f>OMN!I$35/1000</f>
        <v>0</v>
      </c>
      <c r="S27" s="236">
        <f>OMN!J$35/1000</f>
        <v>0</v>
      </c>
      <c r="T27" s="237">
        <f>OMN!K$35/1000</f>
        <v>0</v>
      </c>
      <c r="U27" s="222">
        <f t="shared" si="1"/>
        <v>0</v>
      </c>
      <c r="V27" s="222">
        <f t="shared" si="4"/>
        <v>0</v>
      </c>
      <c r="W27" s="222">
        <f t="shared" si="5"/>
        <v>0</v>
      </c>
      <c r="X27" s="222">
        <f t="shared" si="6"/>
        <v>0</v>
      </c>
      <c r="Y27" s="223">
        <f t="shared" si="7"/>
        <v>0</v>
      </c>
      <c r="Z27" s="240">
        <f>P27*(OMN!D$51/100)</f>
        <v>0</v>
      </c>
      <c r="AA27" s="240">
        <f>Q27*(OMN!E$51/100)</f>
        <v>0</v>
      </c>
      <c r="AB27" s="240">
        <f>R27*(OMN!F$51/100)</f>
        <v>0</v>
      </c>
      <c r="AC27" s="240">
        <f>S27*(OMN!G$51/100)</f>
        <v>0</v>
      </c>
      <c r="AD27" s="241">
        <f>T27*(OMN!H$51/100)</f>
        <v>0</v>
      </c>
    </row>
    <row r="28" spans="1:30" ht="12" customHeight="1" x14ac:dyDescent="0.25">
      <c r="A28" s="253">
        <f t="shared" si="2"/>
        <v>0</v>
      </c>
      <c r="B28" s="282" t="s">
        <v>490</v>
      </c>
      <c r="C28" s="282" t="str">
        <f t="shared" si="3"/>
        <v>-</v>
      </c>
      <c r="D28" s="282" t="s">
        <v>491</v>
      </c>
      <c r="E28" s="282" t="s">
        <v>502</v>
      </c>
      <c r="F28" s="282" t="s">
        <v>402</v>
      </c>
      <c r="G28" s="282"/>
      <c r="H28" s="282" t="s">
        <v>493</v>
      </c>
      <c r="I28" s="283" t="s">
        <v>495</v>
      </c>
      <c r="J28" s="284" t="s">
        <v>519</v>
      </c>
      <c r="K28" s="235">
        <f>OMN!G$37</f>
        <v>0</v>
      </c>
      <c r="L28" s="236">
        <f>OMN!H$37</f>
        <v>0</v>
      </c>
      <c r="M28" s="236">
        <f>OMN!I$37</f>
        <v>0</v>
      </c>
      <c r="N28" s="236">
        <f>OMN!J$37</f>
        <v>0</v>
      </c>
      <c r="O28" s="237">
        <f>OMN!K$37</f>
        <v>0</v>
      </c>
      <c r="P28" s="236">
        <f>OMN!G$38/1000</f>
        <v>0</v>
      </c>
      <c r="Q28" s="236">
        <f>OMN!H$38/1000</f>
        <v>0</v>
      </c>
      <c r="R28" s="236">
        <f>OMN!I$38/1000</f>
        <v>0</v>
      </c>
      <c r="S28" s="236">
        <f>OMN!J$38/1000</f>
        <v>0</v>
      </c>
      <c r="T28" s="237">
        <f>OMN!K$38/1000</f>
        <v>0</v>
      </c>
      <c r="U28" s="220">
        <f t="shared" si="1"/>
        <v>0</v>
      </c>
      <c r="V28" s="220">
        <f t="shared" si="4"/>
        <v>0</v>
      </c>
      <c r="W28" s="220">
        <f t="shared" si="5"/>
        <v>0</v>
      </c>
      <c r="X28" s="220">
        <f t="shared" si="6"/>
        <v>0</v>
      </c>
      <c r="Y28" s="221">
        <f t="shared" si="7"/>
        <v>0</v>
      </c>
      <c r="Z28" s="240">
        <f>P28*(OMN!D$51/100)</f>
        <v>0</v>
      </c>
      <c r="AA28" s="240">
        <f>Q28*(OMN!E$51/100)</f>
        <v>0</v>
      </c>
      <c r="AB28" s="240">
        <f>R28*(OMN!F$51/100)</f>
        <v>0</v>
      </c>
      <c r="AC28" s="240">
        <f>S28*(OMN!G$51/100)</f>
        <v>0</v>
      </c>
      <c r="AD28" s="241">
        <f>T28*(OMN!H$51/100)</f>
        <v>0</v>
      </c>
    </row>
    <row r="29" spans="1:30" ht="12" customHeight="1" x14ac:dyDescent="0.25">
      <c r="A29" s="256">
        <f t="shared" si="2"/>
        <v>0</v>
      </c>
      <c r="B29" s="292" t="s">
        <v>490</v>
      </c>
      <c r="C29" s="292" t="str">
        <f t="shared" si="3"/>
        <v>-</v>
      </c>
      <c r="D29" s="292" t="s">
        <v>491</v>
      </c>
      <c r="E29" s="292" t="s">
        <v>503</v>
      </c>
      <c r="F29" s="292" t="s">
        <v>452</v>
      </c>
      <c r="G29" s="293"/>
      <c r="H29" s="292" t="s">
        <v>493</v>
      </c>
      <c r="I29" s="294" t="s">
        <v>494</v>
      </c>
      <c r="J29" s="295" t="s">
        <v>446</v>
      </c>
      <c r="K29" s="232">
        <f>RUS!G$30</f>
        <v>0</v>
      </c>
      <c r="L29" s="233">
        <f>RUS!H$30</f>
        <v>0</v>
      </c>
      <c r="M29" s="233">
        <f>RUS!I$30</f>
        <v>0</v>
      </c>
      <c r="N29" s="233">
        <f>RUS!J$30</f>
        <v>0</v>
      </c>
      <c r="O29" s="234">
        <f>RUS!K$30</f>
        <v>0</v>
      </c>
      <c r="P29" s="233">
        <f>RUS!G$31/1000</f>
        <v>0</v>
      </c>
      <c r="Q29" s="233">
        <f>RUS!H$31/1000</f>
        <v>0</v>
      </c>
      <c r="R29" s="233">
        <f>RUS!I$31/1000</f>
        <v>0</v>
      </c>
      <c r="S29" s="233">
        <f>RUS!J$31/1000</f>
        <v>0</v>
      </c>
      <c r="T29" s="234">
        <f>RUS!K$31/1000</f>
        <v>0</v>
      </c>
      <c r="U29" s="226">
        <f t="shared" si="1"/>
        <v>0</v>
      </c>
      <c r="V29" s="226">
        <f t="shared" si="4"/>
        <v>0</v>
      </c>
      <c r="W29" s="226">
        <f t="shared" si="5"/>
        <v>0</v>
      </c>
      <c r="X29" s="226">
        <f t="shared" si="6"/>
        <v>0</v>
      </c>
      <c r="Y29" s="227">
        <f t="shared" si="7"/>
        <v>0</v>
      </c>
      <c r="Z29" s="238">
        <f>P29*(RUS!D$51/100)</f>
        <v>0</v>
      </c>
      <c r="AA29" s="238">
        <f>Q29*(RUS!E$51/100)</f>
        <v>0</v>
      </c>
      <c r="AB29" s="238">
        <f>R29*(RUS!F$51/100)</f>
        <v>0</v>
      </c>
      <c r="AC29" s="238">
        <f>S29*(RUS!G$51/100)</f>
        <v>0</v>
      </c>
      <c r="AD29" s="239">
        <f>T29*(RUS!H$51/100)</f>
        <v>0</v>
      </c>
    </row>
    <row r="30" spans="1:30" ht="12" customHeight="1" x14ac:dyDescent="0.25">
      <c r="A30" s="253">
        <f t="shared" si="2"/>
        <v>0</v>
      </c>
      <c r="B30" s="282" t="s">
        <v>490</v>
      </c>
      <c r="C30" s="282" t="str">
        <f t="shared" si="3"/>
        <v>-</v>
      </c>
      <c r="D30" s="282" t="s">
        <v>491</v>
      </c>
      <c r="E30" s="282" t="s">
        <v>503</v>
      </c>
      <c r="F30" s="282" t="s">
        <v>452</v>
      </c>
      <c r="G30" s="282"/>
      <c r="H30" s="282" t="s">
        <v>493</v>
      </c>
      <c r="I30" s="283" t="s">
        <v>495</v>
      </c>
      <c r="J30" s="284" t="s">
        <v>518</v>
      </c>
      <c r="K30" s="235">
        <f>RUS!G$34</f>
        <v>0</v>
      </c>
      <c r="L30" s="236">
        <f>RUS!H$34</f>
        <v>0</v>
      </c>
      <c r="M30" s="236">
        <f>RUS!I$34</f>
        <v>0</v>
      </c>
      <c r="N30" s="236">
        <f>RUS!J$34</f>
        <v>0</v>
      </c>
      <c r="O30" s="237">
        <f>RUS!K$34</f>
        <v>0</v>
      </c>
      <c r="P30" s="236">
        <f>RUS!G$35/1000</f>
        <v>0</v>
      </c>
      <c r="Q30" s="236">
        <f>RUS!H$35/1000</f>
        <v>0</v>
      </c>
      <c r="R30" s="236">
        <f>RUS!I$35/1000</f>
        <v>0</v>
      </c>
      <c r="S30" s="236">
        <f>RUS!J$35/1000</f>
        <v>0</v>
      </c>
      <c r="T30" s="237">
        <f>RUS!K$35/1000</f>
        <v>0</v>
      </c>
      <c r="U30" s="220">
        <f t="shared" si="1"/>
        <v>0</v>
      </c>
      <c r="V30" s="220">
        <f t="shared" si="4"/>
        <v>0</v>
      </c>
      <c r="W30" s="220">
        <f t="shared" si="5"/>
        <v>0</v>
      </c>
      <c r="X30" s="220">
        <f t="shared" si="6"/>
        <v>0</v>
      </c>
      <c r="Y30" s="221">
        <f t="shared" si="7"/>
        <v>0</v>
      </c>
      <c r="Z30" s="240">
        <f>P30*(RUS!D$51/100)</f>
        <v>0</v>
      </c>
      <c r="AA30" s="240">
        <f>Q30*(RUS!E$51/100)</f>
        <v>0</v>
      </c>
      <c r="AB30" s="240">
        <f>R30*(RUS!F$51/100)</f>
        <v>0</v>
      </c>
      <c r="AC30" s="240">
        <f>S30*(RUS!G$51/100)</f>
        <v>0</v>
      </c>
      <c r="AD30" s="241">
        <f>T30*(RUS!H$51/100)</f>
        <v>0</v>
      </c>
    </row>
    <row r="31" spans="1:30" ht="12" customHeight="1" x14ac:dyDescent="0.25">
      <c r="A31" s="254">
        <f t="shared" si="2"/>
        <v>0</v>
      </c>
      <c r="B31" s="285" t="s">
        <v>490</v>
      </c>
      <c r="C31" s="285" t="str">
        <f t="shared" si="3"/>
        <v>-</v>
      </c>
      <c r="D31" s="285" t="s">
        <v>491</v>
      </c>
      <c r="E31" s="285" t="s">
        <v>503</v>
      </c>
      <c r="F31" s="285" t="s">
        <v>452</v>
      </c>
      <c r="G31" s="286"/>
      <c r="H31" s="285" t="s">
        <v>493</v>
      </c>
      <c r="I31" s="287" t="s">
        <v>495</v>
      </c>
      <c r="J31" s="288" t="s">
        <v>519</v>
      </c>
      <c r="K31" s="235">
        <f>RUS!G$37</f>
        <v>0</v>
      </c>
      <c r="L31" s="236">
        <f>RUS!H$37</f>
        <v>0</v>
      </c>
      <c r="M31" s="236">
        <f>RUS!I$37</f>
        <v>0</v>
      </c>
      <c r="N31" s="236">
        <f>RUS!J$37</f>
        <v>0</v>
      </c>
      <c r="O31" s="237">
        <f>RUS!K$37</f>
        <v>0</v>
      </c>
      <c r="P31" s="236">
        <f>RUS!G$38/1000</f>
        <v>0</v>
      </c>
      <c r="Q31" s="236">
        <f>RUS!H$38/1000</f>
        <v>0</v>
      </c>
      <c r="R31" s="236">
        <f>RUS!I$38/1000</f>
        <v>0</v>
      </c>
      <c r="S31" s="236">
        <f>RUS!J$38/1000</f>
        <v>0</v>
      </c>
      <c r="T31" s="237">
        <f>RUS!K$38/1000</f>
        <v>0</v>
      </c>
      <c r="U31" s="222">
        <f t="shared" si="1"/>
        <v>0</v>
      </c>
      <c r="V31" s="222">
        <f t="shared" si="4"/>
        <v>0</v>
      </c>
      <c r="W31" s="222">
        <f t="shared" si="5"/>
        <v>0</v>
      </c>
      <c r="X31" s="222">
        <f t="shared" si="6"/>
        <v>0</v>
      </c>
      <c r="Y31" s="223">
        <f t="shared" si="7"/>
        <v>0</v>
      </c>
      <c r="Z31" s="240">
        <f>P31*(RUS!D$51/100)</f>
        <v>0</v>
      </c>
      <c r="AA31" s="240">
        <f>Q31*(RUS!E$51/100)</f>
        <v>0</v>
      </c>
      <c r="AB31" s="240">
        <f>R31*(RUS!F$51/100)</f>
        <v>0</v>
      </c>
      <c r="AC31" s="240">
        <f>S31*(RUS!G$51/100)</f>
        <v>0</v>
      </c>
      <c r="AD31" s="241">
        <f>T31*(RUS!H$51/100)</f>
        <v>0</v>
      </c>
    </row>
    <row r="32" spans="1:30" ht="12" customHeight="1" x14ac:dyDescent="0.25">
      <c r="A32" s="255">
        <f t="shared" si="2"/>
        <v>0</v>
      </c>
      <c r="B32" s="289" t="s">
        <v>490</v>
      </c>
      <c r="C32" s="289" t="str">
        <f t="shared" si="3"/>
        <v>-</v>
      </c>
      <c r="D32" s="289" t="s">
        <v>504</v>
      </c>
      <c r="E32" s="289" t="s">
        <v>505</v>
      </c>
      <c r="F32" s="289" t="s">
        <v>453</v>
      </c>
      <c r="G32" s="289"/>
      <c r="H32" s="289" t="s">
        <v>506</v>
      </c>
      <c r="I32" s="290" t="s">
        <v>494</v>
      </c>
      <c r="J32" s="291" t="s">
        <v>446</v>
      </c>
      <c r="K32" s="232">
        <f>'Measures•Mesures'!G$30</f>
        <v>0</v>
      </c>
      <c r="L32" s="233">
        <f>'Measures•Mesures'!H$30</f>
        <v>0</v>
      </c>
      <c r="M32" s="233">
        <f>'Measures•Mesures'!I$30</f>
        <v>0</v>
      </c>
      <c r="N32" s="233">
        <f>'Measures•Mesures'!J$30</f>
        <v>0</v>
      </c>
      <c r="O32" s="234">
        <f>'Measures•Mesures'!K$30</f>
        <v>0</v>
      </c>
      <c r="P32" s="233">
        <f>'Measures•Mesures'!G$31/1000</f>
        <v>0</v>
      </c>
      <c r="Q32" s="233">
        <f>'Measures•Mesures'!H$31/1000</f>
        <v>0</v>
      </c>
      <c r="R32" s="233">
        <f>'Measures•Mesures'!I$31/1000</f>
        <v>0</v>
      </c>
      <c r="S32" s="233">
        <f>'Measures•Mesures'!J$31/1000</f>
        <v>0</v>
      </c>
      <c r="T32" s="234">
        <f>'Measures•Mesures'!K$31/1000</f>
        <v>0</v>
      </c>
      <c r="U32" s="224">
        <f t="shared" si="1"/>
        <v>0</v>
      </c>
      <c r="V32" s="224">
        <f t="shared" si="4"/>
        <v>0</v>
      </c>
      <c r="W32" s="224">
        <f t="shared" si="5"/>
        <v>0</v>
      </c>
      <c r="X32" s="224">
        <f t="shared" si="6"/>
        <v>0</v>
      </c>
      <c r="Y32" s="225">
        <f t="shared" si="7"/>
        <v>0</v>
      </c>
      <c r="Z32" s="238">
        <f>P32*('Measures•Mesures'!D$51/100)</f>
        <v>0</v>
      </c>
      <c r="AA32" s="238">
        <f>Q32*('Measures•Mesures'!E$51/100)</f>
        <v>0</v>
      </c>
      <c r="AB32" s="238">
        <f>R32*('Measures•Mesures'!F$51/100)</f>
        <v>0</v>
      </c>
      <c r="AC32" s="238">
        <f>S32*('Measures•Mesures'!G$51/100)</f>
        <v>0</v>
      </c>
      <c r="AD32" s="239">
        <f>T32*('Measures•Mesures'!H$51/100)</f>
        <v>0</v>
      </c>
    </row>
    <row r="33" spans="1:30" ht="12" customHeight="1" x14ac:dyDescent="0.25">
      <c r="A33" s="257">
        <f t="shared" si="2"/>
        <v>0</v>
      </c>
      <c r="B33" s="296" t="s">
        <v>490</v>
      </c>
      <c r="C33" s="296" t="str">
        <f t="shared" si="3"/>
        <v>-</v>
      </c>
      <c r="D33" s="296" t="s">
        <v>504</v>
      </c>
      <c r="E33" s="296" t="s">
        <v>505</v>
      </c>
      <c r="F33" s="296" t="s">
        <v>453</v>
      </c>
      <c r="G33" s="297"/>
      <c r="H33" s="296" t="s">
        <v>506</v>
      </c>
      <c r="I33" s="298" t="s">
        <v>495</v>
      </c>
      <c r="J33" s="299" t="s">
        <v>518</v>
      </c>
      <c r="K33" s="235">
        <f>'Measures•Mesures'!G$34</f>
        <v>0</v>
      </c>
      <c r="L33" s="236">
        <f>'Measures•Mesures'!H$34</f>
        <v>0</v>
      </c>
      <c r="M33" s="236">
        <f>'Measures•Mesures'!I$34</f>
        <v>0</v>
      </c>
      <c r="N33" s="236">
        <f>'Measures•Mesures'!J$34</f>
        <v>0</v>
      </c>
      <c r="O33" s="237">
        <f>'Measures•Mesures'!K$34</f>
        <v>0</v>
      </c>
      <c r="P33" s="236">
        <f>'Measures•Mesures'!G$35/1000</f>
        <v>0</v>
      </c>
      <c r="Q33" s="236">
        <f>'Measures•Mesures'!H$35/1000</f>
        <v>0</v>
      </c>
      <c r="R33" s="236">
        <f>'Measures•Mesures'!I$35/1000</f>
        <v>0</v>
      </c>
      <c r="S33" s="236">
        <f>'Measures•Mesures'!J$35/1000</f>
        <v>0</v>
      </c>
      <c r="T33" s="237">
        <f>'Measures•Mesures'!K$35/1000</f>
        <v>0</v>
      </c>
      <c r="U33" s="228">
        <f t="shared" si="1"/>
        <v>0</v>
      </c>
      <c r="V33" s="228">
        <f t="shared" si="4"/>
        <v>0</v>
      </c>
      <c r="W33" s="228">
        <f t="shared" si="5"/>
        <v>0</v>
      </c>
      <c r="X33" s="228">
        <f t="shared" si="6"/>
        <v>0</v>
      </c>
      <c r="Y33" s="229">
        <f t="shared" si="7"/>
        <v>0</v>
      </c>
      <c r="Z33" s="240">
        <f>P33*('Measures•Mesures'!D$51/100)</f>
        <v>0</v>
      </c>
      <c r="AA33" s="240">
        <f>Q33*('Measures•Mesures'!E$51/100)</f>
        <v>0</v>
      </c>
      <c r="AB33" s="240">
        <f>R33*('Measures•Mesures'!F$51/100)</f>
        <v>0</v>
      </c>
      <c r="AC33" s="240">
        <f>S33*('Measures•Mesures'!G$51/100)</f>
        <v>0</v>
      </c>
      <c r="AD33" s="241">
        <f>T33*('Measures•Mesures'!H$51/100)</f>
        <v>0</v>
      </c>
    </row>
    <row r="34" spans="1:30" ht="12" customHeight="1" x14ac:dyDescent="0.25">
      <c r="A34" s="253">
        <f t="shared" si="2"/>
        <v>0</v>
      </c>
      <c r="B34" s="282" t="s">
        <v>490</v>
      </c>
      <c r="C34" s="282" t="str">
        <f t="shared" si="3"/>
        <v>-</v>
      </c>
      <c r="D34" s="282" t="s">
        <v>504</v>
      </c>
      <c r="E34" s="282" t="s">
        <v>505</v>
      </c>
      <c r="F34" s="282" t="s">
        <v>453</v>
      </c>
      <c r="G34" s="282"/>
      <c r="H34" s="282" t="s">
        <v>506</v>
      </c>
      <c r="I34" s="283" t="s">
        <v>495</v>
      </c>
      <c r="J34" s="284" t="s">
        <v>519</v>
      </c>
      <c r="K34" s="235">
        <f>'Measures•Mesures'!G$37</f>
        <v>0</v>
      </c>
      <c r="L34" s="236">
        <f>'Measures•Mesures'!H$37</f>
        <v>0</v>
      </c>
      <c r="M34" s="236">
        <f>'Measures•Mesures'!I$37</f>
        <v>0</v>
      </c>
      <c r="N34" s="236">
        <f>'Measures•Mesures'!J$37</f>
        <v>0</v>
      </c>
      <c r="O34" s="237">
        <f>'Measures•Mesures'!K$37</f>
        <v>0</v>
      </c>
      <c r="P34" s="236">
        <f>'Measures•Mesures'!G$38/1000</f>
        <v>0</v>
      </c>
      <c r="Q34" s="236">
        <f>'Measures•Mesures'!H$38/1000</f>
        <v>0</v>
      </c>
      <c r="R34" s="236">
        <f>'Measures•Mesures'!I$38/1000</f>
        <v>0</v>
      </c>
      <c r="S34" s="236">
        <f>'Measures•Mesures'!J$38/1000</f>
        <v>0</v>
      </c>
      <c r="T34" s="237">
        <f>'Measures•Mesures'!K$38/1000</f>
        <v>0</v>
      </c>
      <c r="U34" s="220">
        <f t="shared" si="1"/>
        <v>0</v>
      </c>
      <c r="V34" s="220">
        <f t="shared" si="4"/>
        <v>0</v>
      </c>
      <c r="W34" s="220">
        <f t="shared" si="5"/>
        <v>0</v>
      </c>
      <c r="X34" s="220">
        <f t="shared" si="6"/>
        <v>0</v>
      </c>
      <c r="Y34" s="221">
        <f t="shared" si="7"/>
        <v>0</v>
      </c>
      <c r="Z34" s="240">
        <f>P34*('Measures•Mesures'!D$51/100)</f>
        <v>0</v>
      </c>
      <c r="AA34" s="240">
        <f>Q34*('Measures•Mesures'!E$51/100)</f>
        <v>0</v>
      </c>
      <c r="AB34" s="240">
        <f>R34*('Measures•Mesures'!F$51/100)</f>
        <v>0</v>
      </c>
      <c r="AC34" s="240">
        <f>S34*('Measures•Mesures'!G$51/100)</f>
        <v>0</v>
      </c>
      <c r="AD34" s="241">
        <f>T34*('Measures•Mesures'!H$51/100)</f>
        <v>0</v>
      </c>
    </row>
    <row r="35" spans="1:30" ht="12" customHeight="1" x14ac:dyDescent="0.25">
      <c r="A35" s="258">
        <f t="shared" si="2"/>
        <v>0</v>
      </c>
      <c r="B35" s="300" t="s">
        <v>490</v>
      </c>
      <c r="C35" s="300" t="str">
        <f t="shared" si="3"/>
        <v>-</v>
      </c>
      <c r="D35" s="300" t="s">
        <v>504</v>
      </c>
      <c r="E35" s="300" t="s">
        <v>507</v>
      </c>
      <c r="F35" s="300" t="s">
        <v>508</v>
      </c>
      <c r="G35" s="301"/>
      <c r="H35" s="300" t="s">
        <v>506</v>
      </c>
      <c r="I35" s="302" t="s">
        <v>494</v>
      </c>
      <c r="J35" s="303" t="s">
        <v>446</v>
      </c>
      <c r="K35" s="232">
        <f>'US•ÉU'!G$30</f>
        <v>0</v>
      </c>
      <c r="L35" s="233">
        <f>'US•ÉU'!H$30</f>
        <v>0</v>
      </c>
      <c r="M35" s="233">
        <f>'US•ÉU'!I$30</f>
        <v>0</v>
      </c>
      <c r="N35" s="233">
        <f>'US•ÉU'!J$30</f>
        <v>0</v>
      </c>
      <c r="O35" s="234">
        <f>'US•ÉU'!K$30</f>
        <v>0</v>
      </c>
      <c r="P35" s="233">
        <f>'US•ÉU'!G$31/1000</f>
        <v>0</v>
      </c>
      <c r="Q35" s="233">
        <f>'US•ÉU'!H$31/1000</f>
        <v>0</v>
      </c>
      <c r="R35" s="233">
        <f>'US•ÉU'!I$31/1000</f>
        <v>0</v>
      </c>
      <c r="S35" s="233">
        <f>'US•ÉU'!J$31/1000</f>
        <v>0</v>
      </c>
      <c r="T35" s="234">
        <f>'US•ÉU'!K$31/1000</f>
        <v>0</v>
      </c>
      <c r="U35" s="230">
        <f t="shared" si="1"/>
        <v>0</v>
      </c>
      <c r="V35" s="230">
        <f t="shared" si="4"/>
        <v>0</v>
      </c>
      <c r="W35" s="230">
        <f t="shared" si="5"/>
        <v>0</v>
      </c>
      <c r="X35" s="230">
        <f t="shared" si="6"/>
        <v>0</v>
      </c>
      <c r="Y35" s="231">
        <f t="shared" si="7"/>
        <v>0</v>
      </c>
      <c r="Z35" s="238">
        <f>P35*('US•ÉU'!D$51/100)</f>
        <v>0</v>
      </c>
      <c r="AA35" s="238">
        <f>Q35*('US•ÉU'!E$51/100)</f>
        <v>0</v>
      </c>
      <c r="AB35" s="238">
        <f>R35*('US•ÉU'!F$51/100)</f>
        <v>0</v>
      </c>
      <c r="AC35" s="238">
        <f>S35*('US•ÉU'!G$51/100)</f>
        <v>0</v>
      </c>
      <c r="AD35" s="239">
        <f>T35*('US•ÉU'!H$51/100)</f>
        <v>0</v>
      </c>
    </row>
    <row r="36" spans="1:30" ht="12" customHeight="1" x14ac:dyDescent="0.25">
      <c r="A36" s="253">
        <f t="shared" si="2"/>
        <v>0</v>
      </c>
      <c r="B36" s="282" t="s">
        <v>490</v>
      </c>
      <c r="C36" s="282" t="str">
        <f t="shared" si="3"/>
        <v>-</v>
      </c>
      <c r="D36" s="282" t="s">
        <v>504</v>
      </c>
      <c r="E36" s="282" t="s">
        <v>507</v>
      </c>
      <c r="F36" s="282" t="s">
        <v>508</v>
      </c>
      <c r="G36" s="282"/>
      <c r="H36" s="282" t="s">
        <v>506</v>
      </c>
      <c r="I36" s="283" t="s">
        <v>495</v>
      </c>
      <c r="J36" s="284" t="s">
        <v>518</v>
      </c>
      <c r="K36" s="235">
        <f>'US•ÉU'!G$34</f>
        <v>0</v>
      </c>
      <c r="L36" s="236">
        <f>'US•ÉU'!H$34</f>
        <v>0</v>
      </c>
      <c r="M36" s="236">
        <f>'US•ÉU'!I$34</f>
        <v>0</v>
      </c>
      <c r="N36" s="236">
        <f>'US•ÉU'!J$34</f>
        <v>0</v>
      </c>
      <c r="O36" s="237">
        <f>'US•ÉU'!K$34</f>
        <v>0</v>
      </c>
      <c r="P36" s="236">
        <f>'US•ÉU'!G$35/1000</f>
        <v>0</v>
      </c>
      <c r="Q36" s="236">
        <f>'US•ÉU'!H$35/1000</f>
        <v>0</v>
      </c>
      <c r="R36" s="236">
        <f>'US•ÉU'!I$35/1000</f>
        <v>0</v>
      </c>
      <c r="S36" s="236">
        <f>'US•ÉU'!J$35/1000</f>
        <v>0</v>
      </c>
      <c r="T36" s="237">
        <f>'US•ÉU'!K$35/1000</f>
        <v>0</v>
      </c>
      <c r="U36" s="220">
        <f t="shared" si="1"/>
        <v>0</v>
      </c>
      <c r="V36" s="220">
        <f t="shared" si="4"/>
        <v>0</v>
      </c>
      <c r="W36" s="220">
        <f t="shared" si="5"/>
        <v>0</v>
      </c>
      <c r="X36" s="220">
        <f t="shared" si="6"/>
        <v>0</v>
      </c>
      <c r="Y36" s="221">
        <f t="shared" si="7"/>
        <v>0</v>
      </c>
      <c r="Z36" s="240">
        <f>P36*('US•ÉU'!D$51/100)</f>
        <v>0</v>
      </c>
      <c r="AA36" s="240">
        <f>Q36*('US•ÉU'!E$51/100)</f>
        <v>0</v>
      </c>
      <c r="AB36" s="240">
        <f>R36*('US•ÉU'!F$51/100)</f>
        <v>0</v>
      </c>
      <c r="AC36" s="240">
        <f>S36*('US•ÉU'!G$51/100)</f>
        <v>0</v>
      </c>
      <c r="AD36" s="241">
        <f>T36*('US•ÉU'!H$51/100)</f>
        <v>0</v>
      </c>
    </row>
    <row r="37" spans="1:30" ht="12" customHeight="1" x14ac:dyDescent="0.25">
      <c r="A37" s="257">
        <f t="shared" si="2"/>
        <v>0</v>
      </c>
      <c r="B37" s="296" t="s">
        <v>490</v>
      </c>
      <c r="C37" s="296" t="str">
        <f t="shared" si="3"/>
        <v>-</v>
      </c>
      <c r="D37" s="296" t="s">
        <v>504</v>
      </c>
      <c r="E37" s="296" t="s">
        <v>507</v>
      </c>
      <c r="F37" s="296" t="s">
        <v>508</v>
      </c>
      <c r="G37" s="297"/>
      <c r="H37" s="296" t="s">
        <v>506</v>
      </c>
      <c r="I37" s="298" t="s">
        <v>495</v>
      </c>
      <c r="J37" s="299" t="s">
        <v>519</v>
      </c>
      <c r="K37" s="235">
        <f>'US•ÉU'!G$37</f>
        <v>0</v>
      </c>
      <c r="L37" s="236">
        <f>'US•ÉU'!H$37</f>
        <v>0</v>
      </c>
      <c r="M37" s="236">
        <f>'US•ÉU'!I$37</f>
        <v>0</v>
      </c>
      <c r="N37" s="236">
        <f>'US•ÉU'!J$37</f>
        <v>0</v>
      </c>
      <c r="O37" s="237">
        <f>'US•ÉU'!K$37</f>
        <v>0</v>
      </c>
      <c r="P37" s="236">
        <f>'US•ÉU'!G$38/1000</f>
        <v>0</v>
      </c>
      <c r="Q37" s="236">
        <f>'US•ÉU'!H$38/1000</f>
        <v>0</v>
      </c>
      <c r="R37" s="236">
        <f>'US•ÉU'!I$38/1000</f>
        <v>0</v>
      </c>
      <c r="S37" s="236">
        <f>'US•ÉU'!J$38/1000</f>
        <v>0</v>
      </c>
      <c r="T37" s="237">
        <f>'US•ÉU'!K$38/1000</f>
        <v>0</v>
      </c>
      <c r="U37" s="228">
        <f t="shared" si="1"/>
        <v>0</v>
      </c>
      <c r="V37" s="228">
        <f t="shared" si="4"/>
        <v>0</v>
      </c>
      <c r="W37" s="228">
        <f t="shared" si="5"/>
        <v>0</v>
      </c>
      <c r="X37" s="228">
        <f t="shared" si="6"/>
        <v>0</v>
      </c>
      <c r="Y37" s="229">
        <f t="shared" si="7"/>
        <v>0</v>
      </c>
      <c r="Z37" s="240">
        <f>P37*('US•ÉU'!D$51/100)</f>
        <v>0</v>
      </c>
      <c r="AA37" s="240">
        <f>Q37*('US•ÉU'!E$51/100)</f>
        <v>0</v>
      </c>
      <c r="AB37" s="240">
        <f>R37*('US•ÉU'!F$51/100)</f>
        <v>0</v>
      </c>
      <c r="AC37" s="240">
        <f>S37*('US•ÉU'!G$51/100)</f>
        <v>0</v>
      </c>
      <c r="AD37" s="241">
        <f>T37*('US•ÉU'!H$51/100)</f>
        <v>0</v>
      </c>
    </row>
    <row r="38" spans="1:30" ht="12" customHeight="1" x14ac:dyDescent="0.25">
      <c r="A38" s="255">
        <f t="shared" si="2"/>
        <v>0</v>
      </c>
      <c r="B38" s="289" t="s">
        <v>490</v>
      </c>
      <c r="C38" s="289" t="str">
        <f t="shared" si="3"/>
        <v>-</v>
      </c>
      <c r="D38" s="289" t="s">
        <v>504</v>
      </c>
      <c r="E38" s="289" t="s">
        <v>509</v>
      </c>
      <c r="F38" s="289" t="s">
        <v>456</v>
      </c>
      <c r="G38" s="304">
        <f>'Other•Autre'!D25</f>
        <v>0</v>
      </c>
      <c r="H38" s="289" t="s">
        <v>506</v>
      </c>
      <c r="I38" s="290" t="s">
        <v>494</v>
      </c>
      <c r="J38" s="291" t="s">
        <v>446</v>
      </c>
      <c r="K38" s="232">
        <f>'Other•Autre'!G$30</f>
        <v>0</v>
      </c>
      <c r="L38" s="233">
        <f>'Other•Autre'!H$30</f>
        <v>0</v>
      </c>
      <c r="M38" s="233">
        <f>'Other•Autre'!I$30</f>
        <v>0</v>
      </c>
      <c r="N38" s="233">
        <f>'Other•Autre'!J$30</f>
        <v>0</v>
      </c>
      <c r="O38" s="234">
        <f>'Other•Autre'!K$30</f>
        <v>0</v>
      </c>
      <c r="P38" s="233">
        <f>'Other•Autre'!G$31/1000</f>
        <v>0</v>
      </c>
      <c r="Q38" s="233">
        <f>'Other•Autre'!H$31/1000</f>
        <v>0</v>
      </c>
      <c r="R38" s="233">
        <f>'Other•Autre'!I$31/1000</f>
        <v>0</v>
      </c>
      <c r="S38" s="233">
        <f>'Other•Autre'!J$31/1000</f>
        <v>0</v>
      </c>
      <c r="T38" s="234">
        <f>'Other•Autre'!K$31/1000</f>
        <v>0</v>
      </c>
      <c r="U38" s="224">
        <f t="shared" si="1"/>
        <v>0</v>
      </c>
      <c r="V38" s="224">
        <f t="shared" si="4"/>
        <v>0</v>
      </c>
      <c r="W38" s="224">
        <f t="shared" si="5"/>
        <v>0</v>
      </c>
      <c r="X38" s="224">
        <f t="shared" si="6"/>
        <v>0</v>
      </c>
      <c r="Y38" s="225">
        <f t="shared" si="7"/>
        <v>0</v>
      </c>
      <c r="Z38" s="238">
        <f>P38*('Other•Autre'!D$51/100)</f>
        <v>0</v>
      </c>
      <c r="AA38" s="238">
        <f>Q38*('Other•Autre'!E$51/100)</f>
        <v>0</v>
      </c>
      <c r="AB38" s="238">
        <f>R38*('Other•Autre'!F$51/100)</f>
        <v>0</v>
      </c>
      <c r="AC38" s="238">
        <f>S38*('Other•Autre'!G$51/100)</f>
        <v>0</v>
      </c>
      <c r="AD38" s="239">
        <f>T38*('Other•Autre'!H$51/100)</f>
        <v>0</v>
      </c>
    </row>
    <row r="39" spans="1:30" ht="12" customHeight="1" x14ac:dyDescent="0.25">
      <c r="A39" s="257">
        <f t="shared" si="2"/>
        <v>0</v>
      </c>
      <c r="B39" s="296" t="s">
        <v>490</v>
      </c>
      <c r="C39" s="296" t="str">
        <f t="shared" si="3"/>
        <v>-</v>
      </c>
      <c r="D39" s="296" t="s">
        <v>504</v>
      </c>
      <c r="E39" s="296" t="s">
        <v>509</v>
      </c>
      <c r="F39" s="296" t="s">
        <v>456</v>
      </c>
      <c r="G39" s="297"/>
      <c r="H39" s="296" t="s">
        <v>506</v>
      </c>
      <c r="I39" s="298" t="s">
        <v>495</v>
      </c>
      <c r="J39" s="299" t="s">
        <v>518</v>
      </c>
      <c r="K39" s="235">
        <f>'Other•Autre'!G$34</f>
        <v>0</v>
      </c>
      <c r="L39" s="236">
        <f>'Other•Autre'!H$34</f>
        <v>0</v>
      </c>
      <c r="M39" s="236">
        <f>'Other•Autre'!I$34</f>
        <v>0</v>
      </c>
      <c r="N39" s="236">
        <f>'Other•Autre'!J$34</f>
        <v>0</v>
      </c>
      <c r="O39" s="237">
        <f>'Other•Autre'!K$34</f>
        <v>0</v>
      </c>
      <c r="P39" s="236">
        <f>'Other•Autre'!G$35/1000</f>
        <v>0</v>
      </c>
      <c r="Q39" s="236">
        <f>'Other•Autre'!H$35/1000</f>
        <v>0</v>
      </c>
      <c r="R39" s="236">
        <f>'Other•Autre'!I$35/1000</f>
        <v>0</v>
      </c>
      <c r="S39" s="236">
        <f>'Other•Autre'!J$35/1000</f>
        <v>0</v>
      </c>
      <c r="T39" s="237">
        <f>'Other•Autre'!K$35/1000</f>
        <v>0</v>
      </c>
      <c r="U39" s="228">
        <f t="shared" si="1"/>
        <v>0</v>
      </c>
      <c r="V39" s="228">
        <f t="shared" si="4"/>
        <v>0</v>
      </c>
      <c r="W39" s="228">
        <f t="shared" si="5"/>
        <v>0</v>
      </c>
      <c r="X39" s="228">
        <f t="shared" si="6"/>
        <v>0</v>
      </c>
      <c r="Y39" s="229">
        <f t="shared" si="7"/>
        <v>0</v>
      </c>
      <c r="Z39" s="240">
        <f>P39*('Other•Autre'!D$51/100)</f>
        <v>0</v>
      </c>
      <c r="AA39" s="240">
        <f>Q39*('Other•Autre'!E$51/100)</f>
        <v>0</v>
      </c>
      <c r="AB39" s="240">
        <f>R39*('Other•Autre'!F$51/100)</f>
        <v>0</v>
      </c>
      <c r="AC39" s="240">
        <f>S39*('Other•Autre'!G$51/100)</f>
        <v>0</v>
      </c>
      <c r="AD39" s="241">
        <f>T39*('Other•Autre'!H$51/100)</f>
        <v>0</v>
      </c>
    </row>
    <row r="40" spans="1:30" ht="12" customHeight="1" thickBot="1" x14ac:dyDescent="0.3">
      <c r="A40" s="259">
        <f t="shared" si="2"/>
        <v>0</v>
      </c>
      <c r="B40" s="260" t="s">
        <v>490</v>
      </c>
      <c r="C40" s="260" t="str">
        <f t="shared" si="3"/>
        <v>-</v>
      </c>
      <c r="D40" s="260" t="s">
        <v>504</v>
      </c>
      <c r="E40" s="260" t="s">
        <v>509</v>
      </c>
      <c r="F40" s="260" t="s">
        <v>456</v>
      </c>
      <c r="G40" s="260"/>
      <c r="H40" s="260" t="s">
        <v>506</v>
      </c>
      <c r="I40" s="261" t="s">
        <v>495</v>
      </c>
      <c r="J40" s="262" t="s">
        <v>519</v>
      </c>
      <c r="K40" s="263">
        <f>'Other•Autre'!G$37</f>
        <v>0</v>
      </c>
      <c r="L40" s="264">
        <f>'Other•Autre'!H$37</f>
        <v>0</v>
      </c>
      <c r="M40" s="264">
        <f>'Other•Autre'!I$37</f>
        <v>0</v>
      </c>
      <c r="N40" s="264">
        <f>'Other•Autre'!J$37</f>
        <v>0</v>
      </c>
      <c r="O40" s="265">
        <f>'Other•Autre'!K$37</f>
        <v>0</v>
      </c>
      <c r="P40" s="264">
        <f>'Other•Autre'!G$38/1000</f>
        <v>0</v>
      </c>
      <c r="Q40" s="264">
        <f>'Other•Autre'!H$38/1000</f>
        <v>0</v>
      </c>
      <c r="R40" s="264">
        <f>'Other•Autre'!I$38/1000</f>
        <v>0</v>
      </c>
      <c r="S40" s="264">
        <f>'Other•Autre'!J$38/1000</f>
        <v>0</v>
      </c>
      <c r="T40" s="265">
        <f>'Other•Autre'!K$38/1000</f>
        <v>0</v>
      </c>
      <c r="U40" s="266">
        <f t="shared" si="1"/>
        <v>0</v>
      </c>
      <c r="V40" s="266">
        <f t="shared" si="4"/>
        <v>0</v>
      </c>
      <c r="W40" s="266">
        <f t="shared" si="5"/>
        <v>0</v>
      </c>
      <c r="X40" s="266">
        <f t="shared" si="6"/>
        <v>0</v>
      </c>
      <c r="Y40" s="267">
        <f t="shared" si="7"/>
        <v>0</v>
      </c>
      <c r="Z40" s="268">
        <f>P40*('Other•Autre'!D$51/100)</f>
        <v>0</v>
      </c>
      <c r="AA40" s="268">
        <f>Q40*('Other•Autre'!E$51/100)</f>
        <v>0</v>
      </c>
      <c r="AB40" s="268">
        <f>R40*('Other•Autre'!F$51/100)</f>
        <v>0</v>
      </c>
      <c r="AC40" s="268">
        <f>S40*('Other•Autre'!G$51/100)</f>
        <v>0</v>
      </c>
      <c r="AD40" s="269">
        <f>T40*('Other•Autre'!H$51/100)</f>
        <v>0</v>
      </c>
    </row>
    <row r="45" spans="1:30" ht="15.75" thickBot="1" x14ac:dyDescent="0.3"/>
    <row r="46" spans="1:30" x14ac:dyDescent="0.25">
      <c r="H46" s="305" t="s">
        <v>460</v>
      </c>
      <c r="I46" s="306" t="s">
        <v>521</v>
      </c>
      <c r="J46" s="306" t="s">
        <v>522</v>
      </c>
      <c r="K46" s="312">
        <v>2023</v>
      </c>
      <c r="L46" s="307">
        <v>2024</v>
      </c>
      <c r="M46" s="307">
        <v>2025</v>
      </c>
      <c r="N46" s="307" t="s">
        <v>524</v>
      </c>
      <c r="O46" s="308" t="s">
        <v>525</v>
      </c>
      <c r="P46" s="312">
        <f t="shared" ref="P46:Y46" si="8">K46</f>
        <v>2023</v>
      </c>
      <c r="Q46" s="307">
        <f t="shared" si="8"/>
        <v>2024</v>
      </c>
      <c r="R46" s="307">
        <f t="shared" si="8"/>
        <v>2025</v>
      </c>
      <c r="S46" s="307" t="str">
        <f t="shared" si="8"/>
        <v>I-2025</v>
      </c>
      <c r="T46" s="308" t="str">
        <f t="shared" si="8"/>
        <v>I-2026</v>
      </c>
      <c r="U46" s="312">
        <f t="shared" si="8"/>
        <v>2023</v>
      </c>
      <c r="V46" s="307">
        <f t="shared" si="8"/>
        <v>2024</v>
      </c>
      <c r="W46" s="307">
        <f t="shared" si="8"/>
        <v>2025</v>
      </c>
      <c r="X46" s="307" t="str">
        <f t="shared" si="8"/>
        <v>I-2025</v>
      </c>
      <c r="Y46" s="308" t="str">
        <f t="shared" si="8"/>
        <v>I-2026</v>
      </c>
    </row>
    <row r="47" spans="1:30" ht="15.75" thickBot="1" x14ac:dyDescent="0.3">
      <c r="H47" s="317">
        <f>Intro!E75</f>
        <v>0</v>
      </c>
      <c r="I47" s="309" t="s">
        <v>523</v>
      </c>
      <c r="J47" s="309" t="s">
        <v>446</v>
      </c>
      <c r="K47" s="314">
        <f>'Invent•Stock'!G$38</f>
        <v>0</v>
      </c>
      <c r="L47" s="315">
        <f>'Invent•Stock'!H$38</f>
        <v>0</v>
      </c>
      <c r="M47" s="315">
        <f>'Invent•Stock'!I$38</f>
        <v>0</v>
      </c>
      <c r="N47" s="315">
        <f>'Invent•Stock'!J$38</f>
        <v>0</v>
      </c>
      <c r="O47" s="316">
        <f>'Invent•Stock'!K$38</f>
        <v>0</v>
      </c>
      <c r="P47" s="314">
        <f>'Invent•Stock'!G$39/1000</f>
        <v>0</v>
      </c>
      <c r="Q47" s="315">
        <f>'Invent•Stock'!H$39/1000</f>
        <v>0</v>
      </c>
      <c r="R47" s="315">
        <f>'Invent•Stock'!I$39/1000</f>
        <v>0</v>
      </c>
      <c r="S47" s="315">
        <f>'Invent•Stock'!J$39/1000</f>
        <v>0</v>
      </c>
      <c r="T47" s="316">
        <f>'Invent•Stock'!K$39/1000</f>
        <v>0</v>
      </c>
      <c r="U47" s="313">
        <f t="shared" ref="U47:Y47" si="9">IF(ISERROR(P47/K47),0,P47/K47)*1000</f>
        <v>0</v>
      </c>
      <c r="V47" s="310">
        <f t="shared" si="9"/>
        <v>0</v>
      </c>
      <c r="W47" s="310">
        <f t="shared" si="9"/>
        <v>0</v>
      </c>
      <c r="X47" s="310">
        <f t="shared" si="9"/>
        <v>0</v>
      </c>
      <c r="Y47" s="311">
        <f t="shared" si="9"/>
        <v>0</v>
      </c>
    </row>
  </sheetData>
  <sheetProtection algorithmName="SHA-512" hashValue="IV2XnO61sYIuP95npY5lwyHE1kroDdiRzbx9X6+65babvutLVVkFIEbbvOLx1ziVFKMqEV9FzjkV1mNOVQWgoA==" saltValue="1FMK8aEfnn3YJCXWUFZ2Qg==" spinCount="100000" sheet="1" objects="1" scenarios="1" selectLockedCells="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E75E5-7AD2-4ED8-B4CE-417E7B2A094D}">
  <sheetPr>
    <tabColor rgb="FFFF0000"/>
  </sheetPr>
  <dimension ref="A1:E57"/>
  <sheetViews>
    <sheetView workbookViewId="0"/>
  </sheetViews>
  <sheetFormatPr defaultRowHeight="15" x14ac:dyDescent="0.25"/>
  <cols>
    <col min="1" max="1" width="12.42578125" customWidth="1"/>
    <col min="2" max="2" width="18.42578125" bestFit="1" customWidth="1"/>
    <col min="3" max="3" width="13.42578125" bestFit="1" customWidth="1"/>
    <col min="4" max="4" width="122.42578125" customWidth="1"/>
    <col min="5" max="5" width="12.42578125" customWidth="1"/>
  </cols>
  <sheetData>
    <row r="1" spans="1:5" x14ac:dyDescent="0.25">
      <c r="A1" s="318" t="s">
        <v>527</v>
      </c>
      <c r="B1" s="318" t="s">
        <v>528</v>
      </c>
      <c r="C1" s="318" t="s">
        <v>529</v>
      </c>
      <c r="D1" s="319" t="s">
        <v>530</v>
      </c>
      <c r="E1" s="318" t="s">
        <v>531</v>
      </c>
    </row>
    <row r="2" spans="1:5" x14ac:dyDescent="0.25">
      <c r="A2">
        <f>Intro!E75</f>
        <v>0</v>
      </c>
      <c r="B2" t="s">
        <v>583</v>
      </c>
      <c r="C2" t="s">
        <v>532</v>
      </c>
      <c r="D2">
        <f>Public!B28</f>
        <v>0</v>
      </c>
    </row>
    <row r="3" spans="1:5" x14ac:dyDescent="0.25">
      <c r="A3">
        <f>A2</f>
        <v>0</v>
      </c>
      <c r="B3" t="str">
        <f>B2</f>
        <v>Public</v>
      </c>
      <c r="C3" t="s">
        <v>533</v>
      </c>
      <c r="D3">
        <f>Public!B72</f>
        <v>0</v>
      </c>
    </row>
    <row r="4" spans="1:5" x14ac:dyDescent="0.25">
      <c r="A4">
        <f>A3</f>
        <v>0</v>
      </c>
      <c r="B4" t="str">
        <f t="shared" ref="B4:B26" si="0">B3</f>
        <v>Public</v>
      </c>
      <c r="C4" t="s">
        <v>534</v>
      </c>
      <c r="D4">
        <f>Public!B88</f>
        <v>0</v>
      </c>
    </row>
    <row r="5" spans="1:5" x14ac:dyDescent="0.25">
      <c r="A5">
        <f t="shared" ref="A5:A56" si="1">A4</f>
        <v>0</v>
      </c>
      <c r="B5" t="str">
        <f t="shared" si="0"/>
        <v>Public</v>
      </c>
      <c r="C5" t="s">
        <v>535</v>
      </c>
      <c r="D5">
        <f>Public!B102</f>
        <v>0</v>
      </c>
    </row>
    <row r="6" spans="1:5" x14ac:dyDescent="0.25">
      <c r="A6">
        <f t="shared" si="1"/>
        <v>0</v>
      </c>
      <c r="B6" t="str">
        <f t="shared" si="0"/>
        <v>Public</v>
      </c>
      <c r="C6" t="s">
        <v>536</v>
      </c>
      <c r="D6">
        <f>Public!B117</f>
        <v>0</v>
      </c>
    </row>
    <row r="7" spans="1:5" x14ac:dyDescent="0.25">
      <c r="A7">
        <f t="shared" si="1"/>
        <v>0</v>
      </c>
      <c r="B7" t="str">
        <f t="shared" si="0"/>
        <v>Public</v>
      </c>
      <c r="C7" t="s">
        <v>537</v>
      </c>
      <c r="D7">
        <f>Public!B136</f>
        <v>0</v>
      </c>
    </row>
    <row r="8" spans="1:5" x14ac:dyDescent="0.25">
      <c r="A8">
        <f t="shared" si="1"/>
        <v>0</v>
      </c>
      <c r="B8" t="str">
        <f t="shared" si="0"/>
        <v>Public</v>
      </c>
      <c r="C8" t="s">
        <v>538</v>
      </c>
      <c r="D8">
        <f>Public!D152</f>
        <v>0</v>
      </c>
    </row>
    <row r="9" spans="1:5" x14ac:dyDescent="0.25">
      <c r="A9">
        <f t="shared" si="1"/>
        <v>0</v>
      </c>
      <c r="B9" t="str">
        <f t="shared" si="0"/>
        <v>Public</v>
      </c>
      <c r="C9" t="s">
        <v>539</v>
      </c>
      <c r="D9">
        <f>Public!D157</f>
        <v>0</v>
      </c>
    </row>
    <row r="10" spans="1:5" x14ac:dyDescent="0.25">
      <c r="A10">
        <f t="shared" si="1"/>
        <v>0</v>
      </c>
      <c r="B10" t="str">
        <f t="shared" si="0"/>
        <v>Public</v>
      </c>
      <c r="C10" t="s">
        <v>540</v>
      </c>
      <c r="D10">
        <f>Public!D162</f>
        <v>0</v>
      </c>
    </row>
    <row r="11" spans="1:5" x14ac:dyDescent="0.25">
      <c r="A11">
        <f t="shared" si="1"/>
        <v>0</v>
      </c>
      <c r="B11" t="str">
        <f t="shared" si="0"/>
        <v>Public</v>
      </c>
      <c r="C11" t="s">
        <v>541</v>
      </c>
      <c r="D11">
        <f>Public!B173</f>
        <v>0</v>
      </c>
    </row>
    <row r="12" spans="1:5" x14ac:dyDescent="0.25">
      <c r="A12">
        <f t="shared" si="1"/>
        <v>0</v>
      </c>
      <c r="B12" t="str">
        <f t="shared" si="0"/>
        <v>Public</v>
      </c>
      <c r="C12" t="s">
        <v>542</v>
      </c>
      <c r="D12">
        <f>Public!B187</f>
        <v>0</v>
      </c>
    </row>
    <row r="13" spans="1:5" x14ac:dyDescent="0.25">
      <c r="A13">
        <f t="shared" si="1"/>
        <v>0</v>
      </c>
      <c r="B13" t="str">
        <f t="shared" si="0"/>
        <v>Public</v>
      </c>
      <c r="C13" t="s">
        <v>543</v>
      </c>
      <c r="D13">
        <f>Public!B200</f>
        <v>0</v>
      </c>
    </row>
    <row r="14" spans="1:5" x14ac:dyDescent="0.25">
      <c r="A14">
        <f t="shared" si="1"/>
        <v>0</v>
      </c>
      <c r="B14" t="str">
        <f t="shared" si="0"/>
        <v>Public</v>
      </c>
      <c r="C14" t="s">
        <v>544</v>
      </c>
      <c r="D14">
        <f>Public!B215</f>
        <v>0</v>
      </c>
    </row>
    <row r="15" spans="1:5" x14ac:dyDescent="0.25">
      <c r="A15">
        <f t="shared" si="1"/>
        <v>0</v>
      </c>
      <c r="B15" t="str">
        <f t="shared" si="0"/>
        <v>Public</v>
      </c>
      <c r="C15" t="s">
        <v>545</v>
      </c>
      <c r="D15">
        <f>Public!B228</f>
        <v>0</v>
      </c>
    </row>
    <row r="16" spans="1:5" x14ac:dyDescent="0.25">
      <c r="A16">
        <f t="shared" si="1"/>
        <v>0</v>
      </c>
      <c r="B16" t="str">
        <f t="shared" si="0"/>
        <v>Public</v>
      </c>
      <c r="C16" t="s">
        <v>546</v>
      </c>
      <c r="D16">
        <f>Public!B241</f>
        <v>0</v>
      </c>
    </row>
    <row r="17" spans="1:4" x14ac:dyDescent="0.25">
      <c r="A17">
        <f t="shared" si="1"/>
        <v>0</v>
      </c>
      <c r="B17" t="str">
        <f t="shared" si="0"/>
        <v>Public</v>
      </c>
      <c r="C17" t="s">
        <v>547</v>
      </c>
      <c r="D17">
        <f>Public!B255</f>
        <v>0</v>
      </c>
    </row>
    <row r="18" spans="1:4" x14ac:dyDescent="0.25">
      <c r="A18">
        <f t="shared" si="1"/>
        <v>0</v>
      </c>
      <c r="B18" t="str">
        <f t="shared" si="0"/>
        <v>Public</v>
      </c>
      <c r="C18" t="s">
        <v>548</v>
      </c>
      <c r="D18">
        <f>Public!B270</f>
        <v>0</v>
      </c>
    </row>
    <row r="19" spans="1:4" x14ac:dyDescent="0.25">
      <c r="A19">
        <f t="shared" si="1"/>
        <v>0</v>
      </c>
      <c r="B19" t="str">
        <f t="shared" si="0"/>
        <v>Public</v>
      </c>
      <c r="C19" t="s">
        <v>549</v>
      </c>
      <c r="D19">
        <f>Public!B283</f>
        <v>0</v>
      </c>
    </row>
    <row r="20" spans="1:4" x14ac:dyDescent="0.25">
      <c r="A20">
        <f t="shared" si="1"/>
        <v>0</v>
      </c>
      <c r="B20" t="str">
        <f t="shared" si="0"/>
        <v>Public</v>
      </c>
      <c r="C20" t="s">
        <v>550</v>
      </c>
      <c r="D20">
        <f>Public!B297</f>
        <v>0</v>
      </c>
    </row>
    <row r="21" spans="1:4" x14ac:dyDescent="0.25">
      <c r="A21">
        <f t="shared" si="1"/>
        <v>0</v>
      </c>
      <c r="B21" t="str">
        <f t="shared" si="0"/>
        <v>Public</v>
      </c>
      <c r="C21" t="s">
        <v>551</v>
      </c>
      <c r="D21">
        <f>Public!B311</f>
        <v>0</v>
      </c>
    </row>
    <row r="22" spans="1:4" x14ac:dyDescent="0.25">
      <c r="A22">
        <f t="shared" si="1"/>
        <v>0</v>
      </c>
      <c r="B22" t="str">
        <f t="shared" si="0"/>
        <v>Public</v>
      </c>
      <c r="C22" t="s">
        <v>552</v>
      </c>
      <c r="D22">
        <f>Public!B330</f>
        <v>0</v>
      </c>
    </row>
    <row r="23" spans="1:4" x14ac:dyDescent="0.25">
      <c r="A23">
        <f t="shared" si="1"/>
        <v>0</v>
      </c>
      <c r="B23" t="str">
        <f t="shared" si="0"/>
        <v>Public</v>
      </c>
      <c r="C23" t="s">
        <v>553</v>
      </c>
      <c r="D23">
        <f>Public!B343</f>
        <v>0</v>
      </c>
    </row>
    <row r="24" spans="1:4" x14ac:dyDescent="0.25">
      <c r="A24">
        <f t="shared" si="1"/>
        <v>0</v>
      </c>
      <c r="B24" t="str">
        <f t="shared" si="0"/>
        <v>Public</v>
      </c>
      <c r="C24" t="s">
        <v>554</v>
      </c>
      <c r="D24">
        <f>Public!B359</f>
        <v>0</v>
      </c>
    </row>
    <row r="25" spans="1:4" x14ac:dyDescent="0.25">
      <c r="A25">
        <f t="shared" si="1"/>
        <v>0</v>
      </c>
      <c r="B25" t="str">
        <f t="shared" si="0"/>
        <v>Public</v>
      </c>
      <c r="C25" t="s">
        <v>555</v>
      </c>
      <c r="D25">
        <f>Public!B373</f>
        <v>0</v>
      </c>
    </row>
    <row r="26" spans="1:4" x14ac:dyDescent="0.25">
      <c r="A26">
        <f t="shared" si="1"/>
        <v>0</v>
      </c>
      <c r="B26" t="str">
        <f t="shared" si="0"/>
        <v>Public</v>
      </c>
      <c r="C26" t="s">
        <v>556</v>
      </c>
      <c r="D26">
        <f>Public!B387</f>
        <v>0</v>
      </c>
    </row>
    <row r="27" spans="1:4" x14ac:dyDescent="0.25">
      <c r="A27">
        <f>A26</f>
        <v>0</v>
      </c>
      <c r="B27" t="s">
        <v>557</v>
      </c>
      <c r="C27">
        <f>AddPub!C13</f>
        <v>0</v>
      </c>
      <c r="D27">
        <f>AddPub!D13</f>
        <v>0</v>
      </c>
    </row>
    <row r="28" spans="1:4" x14ac:dyDescent="0.25">
      <c r="A28">
        <f t="shared" si="1"/>
        <v>0</v>
      </c>
      <c r="B28" t="s">
        <v>558</v>
      </c>
      <c r="C28">
        <f>AddPub!C23</f>
        <v>0</v>
      </c>
      <c r="D28">
        <f>AddPub!D23</f>
        <v>0</v>
      </c>
    </row>
    <row r="29" spans="1:4" x14ac:dyDescent="0.25">
      <c r="A29">
        <f t="shared" si="1"/>
        <v>0</v>
      </c>
      <c r="B29" t="s">
        <v>559</v>
      </c>
      <c r="C29">
        <f>AddPub!C33</f>
        <v>0</v>
      </c>
      <c r="D29">
        <f>AddPub!D33</f>
        <v>0</v>
      </c>
    </row>
    <row r="30" spans="1:4" x14ac:dyDescent="0.25">
      <c r="A30">
        <f t="shared" si="1"/>
        <v>0</v>
      </c>
      <c r="B30" t="s">
        <v>560</v>
      </c>
      <c r="C30">
        <f>AddPub!C43</f>
        <v>0</v>
      </c>
      <c r="D30">
        <f>AddPub!D43</f>
        <v>0</v>
      </c>
    </row>
    <row r="31" spans="1:4" x14ac:dyDescent="0.25">
      <c r="A31">
        <f t="shared" si="1"/>
        <v>0</v>
      </c>
      <c r="B31" t="s">
        <v>561</v>
      </c>
      <c r="C31">
        <f>AddPub!C53</f>
        <v>0</v>
      </c>
      <c r="D31">
        <f>AddPub!D53</f>
        <v>0</v>
      </c>
    </row>
    <row r="32" spans="1:4" x14ac:dyDescent="0.25">
      <c r="A32">
        <f t="shared" si="1"/>
        <v>0</v>
      </c>
      <c r="B32" t="s">
        <v>562</v>
      </c>
      <c r="C32" t="s">
        <v>563</v>
      </c>
      <c r="D32">
        <f>Pro!B25</f>
        <v>0</v>
      </c>
    </row>
    <row r="33" spans="1:4" x14ac:dyDescent="0.25">
      <c r="A33">
        <f t="shared" si="1"/>
        <v>0</v>
      </c>
      <c r="B33" t="str">
        <f>B32</f>
        <v>Pro</v>
      </c>
      <c r="C33" t="s">
        <v>532</v>
      </c>
      <c r="D33">
        <f>Pro!B41</f>
        <v>0</v>
      </c>
    </row>
    <row r="34" spans="1:4" x14ac:dyDescent="0.25">
      <c r="A34">
        <f t="shared" si="1"/>
        <v>0</v>
      </c>
      <c r="B34" t="str">
        <f>B33</f>
        <v>Pro</v>
      </c>
      <c r="C34" t="s">
        <v>564</v>
      </c>
      <c r="D34">
        <f>Pro!B57</f>
        <v>0</v>
      </c>
    </row>
    <row r="35" spans="1:4" x14ac:dyDescent="0.25">
      <c r="A35">
        <f t="shared" si="1"/>
        <v>0</v>
      </c>
      <c r="B35" t="str">
        <f>B34</f>
        <v>Pro</v>
      </c>
      <c r="C35" t="s">
        <v>533</v>
      </c>
      <c r="D35">
        <f>Pro!B71</f>
        <v>0</v>
      </c>
    </row>
    <row r="36" spans="1:4" x14ac:dyDescent="0.25">
      <c r="A36">
        <f t="shared" si="1"/>
        <v>0</v>
      </c>
      <c r="B36" t="s">
        <v>571</v>
      </c>
      <c r="C36" t="s">
        <v>532</v>
      </c>
      <c r="D36">
        <f>DZA!B55</f>
        <v>0</v>
      </c>
    </row>
    <row r="37" spans="1:4" x14ac:dyDescent="0.25">
      <c r="A37">
        <f t="shared" si="1"/>
        <v>0</v>
      </c>
      <c r="B37" t="s">
        <v>572</v>
      </c>
      <c r="C37" t="s">
        <v>532</v>
      </c>
      <c r="D37">
        <f>EGY!B55</f>
        <v>0</v>
      </c>
    </row>
    <row r="38" spans="1:4" x14ac:dyDescent="0.25">
      <c r="A38">
        <f t="shared" si="1"/>
        <v>0</v>
      </c>
      <c r="B38" t="s">
        <v>573</v>
      </c>
      <c r="C38" t="s">
        <v>532</v>
      </c>
      <c r="D38">
        <f>IDN!B55</f>
        <v>0</v>
      </c>
    </row>
    <row r="39" spans="1:4" x14ac:dyDescent="0.25">
      <c r="A39">
        <f t="shared" si="1"/>
        <v>0</v>
      </c>
      <c r="B39" t="s">
        <v>574</v>
      </c>
      <c r="C39" t="s">
        <v>532</v>
      </c>
      <c r="D39">
        <f>ITA!B55</f>
        <v>0</v>
      </c>
    </row>
    <row r="40" spans="1:4" x14ac:dyDescent="0.25">
      <c r="A40">
        <f t="shared" si="1"/>
        <v>0</v>
      </c>
      <c r="B40" t="s">
        <v>575</v>
      </c>
      <c r="C40" t="s">
        <v>532</v>
      </c>
      <c r="D40">
        <f>MYS!B55</f>
        <v>0</v>
      </c>
    </row>
    <row r="41" spans="1:4" x14ac:dyDescent="0.25">
      <c r="A41">
        <f t="shared" si="1"/>
        <v>0</v>
      </c>
      <c r="B41" t="s">
        <v>576</v>
      </c>
      <c r="D41">
        <f>SGP!B55</f>
        <v>0</v>
      </c>
    </row>
    <row r="42" spans="1:4" x14ac:dyDescent="0.25">
      <c r="A42">
        <f t="shared" si="1"/>
        <v>0</v>
      </c>
      <c r="B42" t="s">
        <v>577</v>
      </c>
      <c r="D42">
        <f>VNM!B55</f>
        <v>0</v>
      </c>
    </row>
    <row r="43" spans="1:4" x14ac:dyDescent="0.25">
      <c r="A43">
        <f t="shared" si="1"/>
        <v>0</v>
      </c>
      <c r="B43" t="s">
        <v>578</v>
      </c>
      <c r="D43">
        <f>OMN!B55</f>
        <v>0</v>
      </c>
    </row>
    <row r="44" spans="1:4" x14ac:dyDescent="0.25">
      <c r="A44">
        <f t="shared" si="1"/>
        <v>0</v>
      </c>
      <c r="B44" t="s">
        <v>579</v>
      </c>
      <c r="D44">
        <f>RUS!B55</f>
        <v>0</v>
      </c>
    </row>
    <row r="45" spans="1:4" x14ac:dyDescent="0.25">
      <c r="A45">
        <f t="shared" si="1"/>
        <v>0</v>
      </c>
      <c r="B45" t="s">
        <v>580</v>
      </c>
      <c r="D45">
        <f>'Measures•Mesures'!B55</f>
        <v>0</v>
      </c>
    </row>
    <row r="46" spans="1:4" x14ac:dyDescent="0.25">
      <c r="A46">
        <f t="shared" si="1"/>
        <v>0</v>
      </c>
      <c r="B46" t="s">
        <v>581</v>
      </c>
      <c r="C46" t="s">
        <v>532</v>
      </c>
      <c r="D46">
        <f>'US•ÉU'!B55</f>
        <v>0</v>
      </c>
    </row>
    <row r="47" spans="1:4" x14ac:dyDescent="0.25">
      <c r="A47">
        <f t="shared" si="1"/>
        <v>0</v>
      </c>
      <c r="B47" t="s">
        <v>582</v>
      </c>
      <c r="C47" t="s">
        <v>532</v>
      </c>
      <c r="D47">
        <f>'Other•Autre'!B55</f>
        <v>0</v>
      </c>
    </row>
    <row r="48" spans="1:4" x14ac:dyDescent="0.25">
      <c r="A48">
        <f t="shared" si="1"/>
        <v>0</v>
      </c>
      <c r="B48" t="s">
        <v>565</v>
      </c>
      <c r="C48" t="s">
        <v>15</v>
      </c>
      <c r="D48">
        <f>'Invent•Stock'!B57</f>
        <v>0</v>
      </c>
    </row>
    <row r="49" spans="1:4" x14ac:dyDescent="0.25">
      <c r="A49">
        <f t="shared" si="1"/>
        <v>0</v>
      </c>
      <c r="B49" t="s">
        <v>565</v>
      </c>
      <c r="C49" t="s">
        <v>16</v>
      </c>
      <c r="D49">
        <f>'Invent•Stock'!B71</f>
        <v>0</v>
      </c>
    </row>
    <row r="50" spans="1:4" x14ac:dyDescent="0.25">
      <c r="A50">
        <f t="shared" si="1"/>
        <v>0</v>
      </c>
      <c r="B50" t="s">
        <v>565</v>
      </c>
      <c r="C50" t="s">
        <v>17</v>
      </c>
      <c r="D50">
        <f>'Invent•Stock'!B85</f>
        <v>0</v>
      </c>
    </row>
    <row r="51" spans="1:4" x14ac:dyDescent="0.25">
      <c r="A51">
        <f t="shared" si="1"/>
        <v>0</v>
      </c>
      <c r="B51" t="s">
        <v>565</v>
      </c>
      <c r="C51" t="s">
        <v>18</v>
      </c>
      <c r="D51">
        <f>'Invent•Stock'!B98</f>
        <v>0</v>
      </c>
    </row>
    <row r="52" spans="1:4" x14ac:dyDescent="0.25">
      <c r="A52">
        <f t="shared" si="1"/>
        <v>0</v>
      </c>
      <c r="B52" t="s">
        <v>566</v>
      </c>
      <c r="C52">
        <f>AddPro!C13</f>
        <v>0</v>
      </c>
      <c r="D52">
        <f>AddPro!D13</f>
        <v>0</v>
      </c>
    </row>
    <row r="53" spans="1:4" x14ac:dyDescent="0.25">
      <c r="A53">
        <f t="shared" si="1"/>
        <v>0</v>
      </c>
      <c r="B53" t="s">
        <v>567</v>
      </c>
      <c r="C53">
        <f>AddPro!C23</f>
        <v>0</v>
      </c>
      <c r="D53">
        <f>AddPro!D23</f>
        <v>0</v>
      </c>
    </row>
    <row r="54" spans="1:4" x14ac:dyDescent="0.25">
      <c r="A54">
        <f t="shared" si="1"/>
        <v>0</v>
      </c>
      <c r="B54" t="s">
        <v>568</v>
      </c>
      <c r="C54">
        <f>AddPro!C33</f>
        <v>0</v>
      </c>
      <c r="D54">
        <f>AddPro!D33</f>
        <v>0</v>
      </c>
    </row>
    <row r="55" spans="1:4" x14ac:dyDescent="0.25">
      <c r="A55">
        <f t="shared" si="1"/>
        <v>0</v>
      </c>
      <c r="B55" t="s">
        <v>569</v>
      </c>
      <c r="C55">
        <f>AddPro!C43</f>
        <v>0</v>
      </c>
      <c r="D55">
        <f>AddPro!D43</f>
        <v>0</v>
      </c>
    </row>
    <row r="56" spans="1:4" x14ac:dyDescent="0.25">
      <c r="A56">
        <f t="shared" si="1"/>
        <v>0</v>
      </c>
      <c r="B56" t="s">
        <v>570</v>
      </c>
      <c r="C56">
        <f>AddPro!C53</f>
        <v>0</v>
      </c>
      <c r="D56">
        <f>AddPro!D53</f>
        <v>0</v>
      </c>
    </row>
    <row r="57" spans="1:4" x14ac:dyDescent="0.25">
      <c r="A57">
        <f>A56</f>
        <v>0</v>
      </c>
      <c r="B57" t="s">
        <v>584</v>
      </c>
      <c r="C57" t="s">
        <v>585</v>
      </c>
      <c r="D57">
        <f>Confirm!B20</f>
        <v>0</v>
      </c>
    </row>
  </sheetData>
  <sheetProtection algorithmName="SHA-512" hashValue="4dvfFPvFjj2EoMDC+Z3doqdgye8qQ/2SpATlCLr7PxoKSHusCG9HaQjTQYmnCTodeQGkQPhpYhvd2LUNd0QF4A==" saltValue="hcVDoK8WjVubI1fXuPJ0Gg==" spinCount="100000" sheet="1" objects="1" scenarios="1" select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40</vt:i4>
      </vt:variant>
    </vt:vector>
  </HeadingPairs>
  <TitlesOfParts>
    <vt:vector size="66" baseType="lpstr">
      <vt:lpstr>Variables</vt:lpstr>
      <vt:lpstr>Intro</vt:lpstr>
      <vt:lpstr>Info</vt:lpstr>
      <vt:lpstr>Public</vt:lpstr>
      <vt:lpstr>AddPub</vt:lpstr>
      <vt:lpstr>Pro</vt:lpstr>
      <vt:lpstr>Begin</vt:lpstr>
      <vt:lpstr>DZA</vt:lpstr>
      <vt:lpstr>EGY</vt:lpstr>
      <vt:lpstr>IDN</vt:lpstr>
      <vt:lpstr>ITA</vt:lpstr>
      <vt:lpstr>MYS</vt:lpstr>
      <vt:lpstr>SGP</vt:lpstr>
      <vt:lpstr>VNM</vt:lpstr>
      <vt:lpstr>OMN</vt:lpstr>
      <vt:lpstr>RUS</vt:lpstr>
      <vt:lpstr>Measures•Mesures</vt:lpstr>
      <vt:lpstr>US•ÉU</vt:lpstr>
      <vt:lpstr>Other•Autre</vt:lpstr>
      <vt:lpstr>End</vt:lpstr>
      <vt:lpstr>Invent•Stock</vt:lpstr>
      <vt:lpstr>AddPro</vt:lpstr>
      <vt:lpstr>Confirm</vt:lpstr>
      <vt:lpstr>DBFirm</vt:lpstr>
      <vt:lpstr>DB</vt:lpstr>
      <vt:lpstr>DBQual</vt:lpstr>
      <vt:lpstr>AddPro!Print_Area</vt:lpstr>
      <vt:lpstr>AddPub!Print_Area</vt:lpstr>
      <vt:lpstr>Confirm!Print_Area</vt:lpstr>
      <vt:lpstr>DZA!Print_Area</vt:lpstr>
      <vt:lpstr>EGY!Print_Area</vt:lpstr>
      <vt:lpstr>IDN!Print_Area</vt:lpstr>
      <vt:lpstr>Info!Print_Area</vt:lpstr>
      <vt:lpstr>Intro!Print_Area</vt:lpstr>
      <vt:lpstr>'Invent•Stock'!Print_Area</vt:lpstr>
      <vt:lpstr>ITA!Print_Area</vt:lpstr>
      <vt:lpstr>'Measures•Mesures'!Print_Area</vt:lpstr>
      <vt:lpstr>MYS!Print_Area</vt:lpstr>
      <vt:lpstr>OMN!Print_Area</vt:lpstr>
      <vt:lpstr>'Other•Autre'!Print_Area</vt:lpstr>
      <vt:lpstr>Pro!Print_Area</vt:lpstr>
      <vt:lpstr>Public!Print_Area</vt:lpstr>
      <vt:lpstr>RUS!Print_Area</vt:lpstr>
      <vt:lpstr>SGP!Print_Area</vt:lpstr>
      <vt:lpstr>'US•ÉU'!Print_Area</vt:lpstr>
      <vt:lpstr>VNM!Print_Area</vt:lpstr>
      <vt:lpstr>AddPro!Print_Titles</vt:lpstr>
      <vt:lpstr>AddPub!Print_Titles</vt:lpstr>
      <vt:lpstr>Confirm!Print_Titles</vt:lpstr>
      <vt:lpstr>DZA!Print_Titles</vt:lpstr>
      <vt:lpstr>EGY!Print_Titles</vt:lpstr>
      <vt:lpstr>IDN!Print_Titles</vt:lpstr>
      <vt:lpstr>Info!Print_Titles</vt:lpstr>
      <vt:lpstr>Intro!Print_Titles</vt:lpstr>
      <vt:lpstr>'Invent•Stock'!Print_Titles</vt:lpstr>
      <vt:lpstr>ITA!Print_Titles</vt:lpstr>
      <vt:lpstr>'Measures•Mesures'!Print_Titles</vt:lpstr>
      <vt:lpstr>MYS!Print_Titles</vt:lpstr>
      <vt:lpstr>OMN!Print_Titles</vt:lpstr>
      <vt:lpstr>'Other•Autre'!Print_Titles</vt:lpstr>
      <vt:lpstr>Pro!Print_Titles</vt:lpstr>
      <vt:lpstr>Public!Print_Titles</vt:lpstr>
      <vt:lpstr>RUS!Print_Titles</vt:lpstr>
      <vt:lpstr>SGP!Print_Titles</vt:lpstr>
      <vt:lpstr>'US•ÉU'!Print_Titles</vt:lpstr>
      <vt:lpstr>VNM!Print_Titles</vt:lpstr>
    </vt:vector>
  </TitlesOfParts>
  <Company>ATSSC-SCDATA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Long, Joseph</dc:creator>
  <cp:lastModifiedBy>Lanthier, Mylène</cp:lastModifiedBy>
  <cp:lastPrinted>2026-08-12T17:17:30Z</cp:lastPrinted>
  <dcterms:created xsi:type="dcterms:W3CDTF">2021-02-04T13:13:50Z</dcterms:created>
  <dcterms:modified xsi:type="dcterms:W3CDTF">2026-09-17T14:05:42Z</dcterms:modified>
</cp:coreProperties>
</file>