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CITT\Cases\SIMA\PI-2026-002\Working Files\Research\Questionnaires\For Web\"/>
    </mc:Choice>
  </mc:AlternateContent>
  <xr:revisionPtr revIDLastSave="0" documentId="13_ncr:1_{D5164673-E70B-4CE8-ABB3-EE438D3B915E}" xr6:coauthVersionLast="47" xr6:coauthVersionMax="47" xr10:uidLastSave="{00000000-0000-0000-0000-000000000000}"/>
  <workbookProtection workbookAlgorithmName="SHA-512" workbookHashValue="YxUZfknhtH8ETjA8Emr6hup8lvDI8IelMakC6qSrX3peqAB6ggd2YlpIZ0RcdirItnDK1y2j5XquXoTZCZjYlg==" workbookSaltValue="RoBF8Ewn72RXFRGJvWqFgQ==" workbookSpinCount="100000" lockStructure="1"/>
  <bookViews>
    <workbookView xWindow="-120" yWindow="-120" windowWidth="29040" windowHeight="15720" tabRatio="738" firstSheet="1" activeTab="1" xr2:uid="{28C13B86-152E-4458-AD7D-0C762FA22288}"/>
  </bookViews>
  <sheets>
    <sheet name="Variables" sheetId="24" state="hidden" r:id="rId1"/>
    <sheet name="Intro" sheetId="25" r:id="rId2"/>
    <sheet name="Info" sheetId="26" r:id="rId3"/>
    <sheet name="Public" sheetId="27" r:id="rId4"/>
    <sheet name="AddPub" sheetId="28" r:id="rId5"/>
    <sheet name="Pro 1" sheetId="29" r:id="rId6"/>
    <sheet name="Pro 2" sheetId="30" r:id="rId7"/>
    <sheet name="AddPro" sheetId="33" r:id="rId8"/>
    <sheet name="Confirm" sheetId="34" r:id="rId9"/>
    <sheet name="DataTab" sheetId="36" state="hidden" r:id="rId10"/>
    <sheet name="QualDB" sheetId="37" state="hidden" r:id="rId11"/>
  </sheets>
  <definedNames>
    <definedName name="assocfirms">#REF!</definedName>
    <definedName name="assofirm">#REF!</definedName>
    <definedName name="cogm">#REF!</definedName>
    <definedName name="cogs">#REF!</definedName>
    <definedName name="demp">#REF!</definedName>
    <definedName name="fexp">#REF!</definedName>
    <definedName name="gsa">#REF!</definedName>
    <definedName name="iemp">#REF!</definedName>
    <definedName name="ndsv">#REF!</definedName>
    <definedName name="nsv">#REF!</definedName>
    <definedName name="POR">#REF!</definedName>
    <definedName name="ppc">#REF!</definedName>
    <definedName name="_xlnm.Print_Area" localSheetId="7">AddPro!$B$1:$L$62</definedName>
    <definedName name="_xlnm.Print_Area" localSheetId="4">AddPub!$B$1:$L$62</definedName>
    <definedName name="_xlnm.Print_Area" localSheetId="8">Confirm!$B$1:$L$42</definedName>
    <definedName name="_xlnm.Print_Area" localSheetId="2">Info!$B$1:$L$45</definedName>
    <definedName name="_xlnm.Print_Area" localSheetId="1">Intro!$B$1:$L$134</definedName>
    <definedName name="_xlnm.Print_Area" localSheetId="5">'Pro 1'!$B$1:$L$108</definedName>
    <definedName name="_xlnm.Print_Area" localSheetId="6">'Pro 2'!$B$1:$L$182</definedName>
    <definedName name="_xlnm.Print_Area" localSheetId="3">Public!$B$1:$L$241</definedName>
    <definedName name="_xlnm.Print_Titles" localSheetId="7">AddPro!$1:$7</definedName>
    <definedName name="_xlnm.Print_Titles" localSheetId="4">AddPub!$1:$7</definedName>
    <definedName name="_xlnm.Print_Titles" localSheetId="8">Confirm!$1:$7</definedName>
    <definedName name="_xlnm.Print_Titles" localSheetId="2">Info!$1:$7</definedName>
    <definedName name="_xlnm.Print_Titles" localSheetId="1">Intro!$1:$7</definedName>
    <definedName name="_xlnm.Print_Titles" localSheetId="5">'Pro 1'!$1:$7</definedName>
    <definedName name="_xlnm.Print_Titles" localSheetId="6">'Pro 2'!$1:$7</definedName>
    <definedName name="_xlnm.Print_Titles" localSheetId="3">Public!$1:$7</definedName>
    <definedName name="quest8" localSheetId="7">AddPro!#REF!</definedName>
    <definedName name="quest8" localSheetId="4">AddPub!#REF!</definedName>
    <definedName name="quest8" localSheetId="8">Confirm!#REF!</definedName>
    <definedName name="quest8" localSheetId="2">Info!#REF!</definedName>
    <definedName name="quest8" localSheetId="1">Intro!#REF!</definedName>
    <definedName name="quest8" localSheetId="5">'Pro 1'!#REF!</definedName>
    <definedName name="quest8" localSheetId="6">'Pro 2'!#REF!</definedName>
    <definedName name="quest8" localSheetId="3">Public!#REF!</definedName>
    <definedName name="quest8">#REF!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4" i="25" l="1"/>
  <c r="E134" i="25"/>
  <c r="B134" i="25"/>
  <c r="D34" i="37"/>
  <c r="D33" i="37"/>
  <c r="D32" i="37"/>
  <c r="D31" i="37"/>
  <c r="D30" i="37"/>
  <c r="D14" i="37"/>
  <c r="D13" i="37"/>
  <c r="D12" i="37"/>
  <c r="D11" i="37"/>
  <c r="D10" i="37"/>
  <c r="D8" i="37"/>
  <c r="D7" i="37"/>
  <c r="D6" i="37"/>
  <c r="D5" i="37"/>
  <c r="D4" i="37"/>
  <c r="D3" i="37"/>
  <c r="D28" i="37"/>
  <c r="D27" i="37"/>
  <c r="D26" i="37"/>
  <c r="D25" i="37"/>
  <c r="D24" i="37"/>
  <c r="D23" i="37"/>
  <c r="J34" i="36"/>
  <c r="I34" i="36"/>
  <c r="H34" i="36"/>
  <c r="G34" i="36"/>
  <c r="F34" i="36"/>
  <c r="J33" i="36"/>
  <c r="I33" i="36"/>
  <c r="H33" i="36"/>
  <c r="G33" i="36"/>
  <c r="F33" i="36"/>
  <c r="J32" i="36"/>
  <c r="I32" i="36"/>
  <c r="H32" i="36"/>
  <c r="G32" i="36"/>
  <c r="F32" i="36"/>
  <c r="J29" i="36"/>
  <c r="I29" i="36"/>
  <c r="H29" i="36"/>
  <c r="G29" i="36"/>
  <c r="F29" i="36"/>
  <c r="J27" i="36"/>
  <c r="I27" i="36"/>
  <c r="H27" i="36"/>
  <c r="G27" i="36"/>
  <c r="F27" i="36"/>
  <c r="J26" i="36"/>
  <c r="I26" i="36"/>
  <c r="H26" i="36"/>
  <c r="G26" i="36"/>
  <c r="F26" i="36"/>
  <c r="J25" i="36"/>
  <c r="I25" i="36"/>
  <c r="H25" i="36"/>
  <c r="G25" i="36"/>
  <c r="F25" i="36"/>
  <c r="J22" i="36"/>
  <c r="I22" i="36"/>
  <c r="H22" i="36"/>
  <c r="G22" i="36"/>
  <c r="F22" i="36"/>
  <c r="D21" i="37"/>
  <c r="D20" i="37"/>
  <c r="D19" i="37"/>
  <c r="D18" i="37"/>
  <c r="D17" i="37"/>
  <c r="D16" i="37"/>
  <c r="J20" i="36"/>
  <c r="I20" i="36"/>
  <c r="H20" i="36"/>
  <c r="G20" i="36"/>
  <c r="F20" i="36"/>
  <c r="J19" i="36"/>
  <c r="I19" i="36"/>
  <c r="H19" i="36"/>
  <c r="G19" i="36"/>
  <c r="F19" i="36"/>
  <c r="J18" i="36"/>
  <c r="I18" i="36"/>
  <c r="H18" i="36"/>
  <c r="G18" i="36"/>
  <c r="F18" i="36"/>
  <c r="J15" i="36"/>
  <c r="I15" i="36"/>
  <c r="H15" i="36"/>
  <c r="G15" i="36"/>
  <c r="F15" i="36"/>
  <c r="D10" i="36"/>
  <c r="J8" i="36"/>
  <c r="I8" i="36"/>
  <c r="H8" i="36"/>
  <c r="G8" i="36"/>
  <c r="F8" i="36"/>
  <c r="J7" i="36"/>
  <c r="I7" i="36"/>
  <c r="H7" i="36"/>
  <c r="G7" i="36"/>
  <c r="F7" i="36"/>
  <c r="J6" i="36"/>
  <c r="I6" i="36"/>
  <c r="H6" i="36"/>
  <c r="G6" i="36"/>
  <c r="F6" i="36"/>
  <c r="J5" i="36"/>
  <c r="I5" i="36"/>
  <c r="H5" i="36"/>
  <c r="G5" i="36"/>
  <c r="F5" i="36"/>
  <c r="J4" i="36"/>
  <c r="I4" i="36"/>
  <c r="H4" i="36"/>
  <c r="G4" i="36"/>
  <c r="F4" i="36"/>
  <c r="A34" i="37"/>
  <c r="A33" i="37"/>
  <c r="A32" i="37"/>
  <c r="A31" i="37"/>
  <c r="A30" i="37"/>
  <c r="A29" i="37"/>
  <c r="A28" i="37"/>
  <c r="A27" i="37"/>
  <c r="A26" i="37"/>
  <c r="A25" i="37"/>
  <c r="A24" i="37"/>
  <c r="A23" i="37"/>
  <c r="A22" i="37"/>
  <c r="A21" i="37"/>
  <c r="A20" i="37"/>
  <c r="A19" i="37"/>
  <c r="A18" i="37"/>
  <c r="A17" i="37"/>
  <c r="A16" i="37"/>
  <c r="A15" i="37"/>
  <c r="A14" i="37"/>
  <c r="A13" i="37"/>
  <c r="A12" i="37"/>
  <c r="A11" i="37"/>
  <c r="A10" i="37"/>
  <c r="A9" i="37"/>
  <c r="A8" i="37"/>
  <c r="A7" i="37"/>
  <c r="A6" i="37"/>
  <c r="A5" i="37"/>
  <c r="A4" i="37"/>
  <c r="A3" i="37"/>
  <c r="A2" i="37"/>
  <c r="A4" i="36"/>
  <c r="A5" i="36" s="1"/>
  <c r="A6" i="36" s="1"/>
  <c r="A7" i="36" s="1"/>
  <c r="A8" i="36" s="1"/>
  <c r="J3" i="36"/>
  <c r="I3" i="36"/>
  <c r="F3" i="36"/>
  <c r="J14" i="36"/>
  <c r="I14" i="36"/>
  <c r="G3" i="36"/>
  <c r="H3" i="36" s="1"/>
  <c r="H14" i="36" s="1"/>
  <c r="F14" i="36"/>
  <c r="H10" i="25"/>
  <c r="B8" i="24"/>
  <c r="C8" i="24" s="1"/>
  <c r="C6" i="24"/>
  <c r="C2" i="24"/>
  <c r="B98" i="25"/>
  <c r="B96" i="25"/>
  <c r="B94" i="25"/>
  <c r="B92" i="25"/>
  <c r="B90" i="25"/>
  <c r="B53" i="33"/>
  <c r="B43" i="33"/>
  <c r="B33" i="33"/>
  <c r="B23" i="33"/>
  <c r="B13" i="33"/>
  <c r="D12" i="33"/>
  <c r="C12" i="33"/>
  <c r="C12" i="28"/>
  <c r="B23" i="28"/>
  <c r="B33" i="28"/>
  <c r="B43" i="28"/>
  <c r="B53" i="28"/>
  <c r="O59" i="25"/>
  <c r="P59" i="25"/>
  <c r="O58" i="25"/>
  <c r="P58" i="25"/>
  <c r="J11" i="34"/>
  <c r="E40" i="34"/>
  <c r="B54" i="30"/>
  <c r="B21" i="26"/>
  <c r="G14" i="36" l="1"/>
  <c r="B10" i="25"/>
  <c r="F35" i="34"/>
  <c r="G35" i="34"/>
  <c r="H35" i="34"/>
  <c r="I35" i="34"/>
  <c r="E35" i="34"/>
  <c r="D12" i="28"/>
  <c r="P8" i="27"/>
  <c r="P103" i="30"/>
  <c r="O103" i="30"/>
  <c r="P75" i="27" l="1"/>
  <c r="E36" i="34"/>
  <c r="P201" i="27"/>
  <c r="D41" i="30" l="1"/>
  <c r="D44" i="30"/>
  <c r="D47" i="30" s="1"/>
  <c r="D50" i="30" l="1"/>
  <c r="B17" i="34" l="1"/>
  <c r="E58" i="25"/>
  <c r="D28" i="24"/>
  <c r="D27" i="24"/>
  <c r="B6" i="26"/>
  <c r="B6" i="25"/>
  <c r="O56" i="29"/>
  <c r="O201" i="27"/>
  <c r="P56" i="25"/>
  <c r="O56" i="25"/>
  <c r="F38" i="34"/>
  <c r="G38" i="34"/>
  <c r="H38" i="34"/>
  <c r="I38" i="34"/>
  <c r="E38" i="34"/>
  <c r="G62" i="30"/>
  <c r="K48" i="30"/>
  <c r="J48" i="30"/>
  <c r="I48" i="30"/>
  <c r="H48" i="30"/>
  <c r="G48" i="30"/>
  <c r="D48" i="30"/>
  <c r="D46" i="30"/>
  <c r="B46" i="30"/>
  <c r="B38" i="34" s="1"/>
  <c r="F39" i="34"/>
  <c r="G39" i="34"/>
  <c r="H39" i="34"/>
  <c r="I39" i="34"/>
  <c r="F36" i="34"/>
  <c r="G36" i="34"/>
  <c r="H36" i="34"/>
  <c r="I36" i="34"/>
  <c r="F37" i="34"/>
  <c r="G37" i="34"/>
  <c r="H37" i="34"/>
  <c r="I37" i="34"/>
  <c r="E39" i="34"/>
  <c r="E37" i="34"/>
  <c r="E48" i="27"/>
  <c r="B35" i="34" l="1"/>
  <c r="B28" i="34"/>
  <c r="B8" i="34"/>
  <c r="B9" i="34"/>
  <c r="B8" i="33"/>
  <c r="B12" i="29"/>
  <c r="B2" i="29"/>
  <c r="B2" i="33" s="1"/>
  <c r="B8" i="28"/>
  <c r="B213" i="27"/>
  <c r="B198" i="27"/>
  <c r="B12" i="27"/>
  <c r="O8" i="27"/>
  <c r="B37" i="26"/>
  <c r="D32" i="26"/>
  <c r="D28" i="26"/>
  <c r="B24" i="26"/>
  <c r="B4" i="26"/>
  <c r="B101" i="25"/>
  <c r="B62" i="25"/>
  <c r="B68" i="25"/>
  <c r="B54" i="25"/>
  <c r="C29" i="25"/>
  <c r="B25" i="25"/>
  <c r="B5" i="25"/>
  <c r="P129" i="30"/>
  <c r="B186" i="27"/>
  <c r="B2" i="30" l="1"/>
  <c r="B58" i="25"/>
  <c r="P32" i="26"/>
  <c r="O32" i="26"/>
  <c r="P28" i="26"/>
  <c r="O28" i="26"/>
  <c r="D40" i="30"/>
  <c r="D42" i="30"/>
  <c r="D43" i="30"/>
  <c r="D45" i="30"/>
  <c r="D49" i="30"/>
  <c r="D51" i="30"/>
  <c r="D52" i="30"/>
  <c r="B26" i="30"/>
  <c r="B28" i="30"/>
  <c r="B30" i="30"/>
  <c r="B28" i="26" l="1"/>
  <c r="B32" i="26"/>
  <c r="D38" i="26"/>
  <c r="B38" i="26"/>
  <c r="O129" i="30" l="1"/>
  <c r="K77" i="27"/>
  <c r="I77" i="27"/>
  <c r="G77" i="27"/>
  <c r="E77" i="27"/>
  <c r="C77" i="27"/>
  <c r="O75" i="27"/>
  <c r="O28" i="27"/>
  <c r="K39" i="30" l="1"/>
  <c r="K62" i="30" s="1"/>
  <c r="J39" i="30"/>
  <c r="J62" i="30" s="1"/>
  <c r="K37" i="30"/>
  <c r="K60" i="30" s="1"/>
  <c r="J37" i="30"/>
  <c r="J96" i="30" s="1"/>
  <c r="J42" i="30"/>
  <c r="K42" i="30"/>
  <c r="J45" i="30"/>
  <c r="K45" i="30"/>
  <c r="J51" i="30"/>
  <c r="K51" i="30"/>
  <c r="K96" i="30" l="1"/>
  <c r="J63" i="30"/>
  <c r="K63" i="30"/>
  <c r="J60" i="30"/>
  <c r="K19" i="29"/>
  <c r="I33" i="34" s="1"/>
  <c r="J19" i="29"/>
  <c r="H33" i="34" s="1"/>
  <c r="J23" i="29"/>
  <c r="J26" i="29" s="1"/>
  <c r="K23" i="29"/>
  <c r="J25" i="29"/>
  <c r="K25" i="29"/>
  <c r="K26" i="29"/>
  <c r="P13" i="34" l="1"/>
  <c r="O13" i="34"/>
  <c r="O216" i="27" l="1"/>
  <c r="O81" i="30"/>
  <c r="P81" i="30"/>
  <c r="P56" i="29"/>
  <c r="P216" i="27"/>
  <c r="P28" i="27"/>
  <c r="I39" i="30" l="1"/>
  <c r="I62" i="30" s="1"/>
  <c r="H39" i="30"/>
  <c r="H62" i="30" s="1"/>
  <c r="I51" i="30"/>
  <c r="H51" i="30"/>
  <c r="G51" i="30"/>
  <c r="I45" i="30"/>
  <c r="H45" i="30"/>
  <c r="G45" i="30"/>
  <c r="I42" i="30"/>
  <c r="H42" i="30"/>
  <c r="G42" i="30"/>
  <c r="I25" i="29"/>
  <c r="H25" i="29"/>
  <c r="G25" i="29"/>
  <c r="I23" i="29"/>
  <c r="H23" i="29"/>
  <c r="G23" i="29"/>
  <c r="O230" i="27"/>
  <c r="B230" i="27" s="1"/>
  <c r="I26" i="29" l="1"/>
  <c r="H26" i="29"/>
  <c r="H63" i="30"/>
  <c r="I63" i="30"/>
  <c r="G26" i="29"/>
  <c r="B133" i="25" l="1"/>
  <c r="E133" i="25"/>
  <c r="J133" i="25"/>
  <c r="D42" i="26" l="1"/>
  <c r="B42" i="26"/>
  <c r="G105" i="30" l="1"/>
  <c r="C105" i="30"/>
  <c r="B40" i="34" l="1"/>
  <c r="B40" i="30"/>
  <c r="B36" i="34" s="1"/>
  <c r="B129" i="30" l="1"/>
  <c r="B103" i="30"/>
  <c r="B81" i="30"/>
  <c r="H23" i="30"/>
  <c r="B24" i="30"/>
  <c r="B22" i="30"/>
  <c r="F98" i="30"/>
  <c r="B98" i="30"/>
  <c r="G96" i="30"/>
  <c r="L94" i="30"/>
  <c r="K94" i="30"/>
  <c r="J94" i="30"/>
  <c r="I94" i="30"/>
  <c r="H94" i="30"/>
  <c r="G94" i="30"/>
  <c r="F94" i="30"/>
  <c r="E94" i="30"/>
  <c r="D94" i="30"/>
  <c r="B94" i="30"/>
  <c r="H96" i="30" l="1"/>
  <c r="I96" i="30" s="1"/>
  <c r="G63" i="30" l="1"/>
  <c r="B28" i="27" l="1"/>
  <c r="B6" i="29" l="1"/>
  <c r="B6" i="34"/>
  <c r="B6" i="30"/>
  <c r="B6" i="28"/>
  <c r="B6" i="27"/>
  <c r="B6" i="33"/>
  <c r="E33" i="34"/>
  <c r="B30" i="34"/>
  <c r="B15" i="34"/>
  <c r="I14" i="34"/>
  <c r="H14" i="34"/>
  <c r="G14" i="34"/>
  <c r="F14" i="34"/>
  <c r="E14" i="34"/>
  <c r="B14" i="34"/>
  <c r="B13" i="34"/>
  <c r="B12" i="34"/>
  <c r="B171" i="30"/>
  <c r="B157" i="30"/>
  <c r="B144" i="30"/>
  <c r="B68" i="30"/>
  <c r="F63" i="30"/>
  <c r="B63" i="30"/>
  <c r="F62" i="30"/>
  <c r="G60" i="30"/>
  <c r="B58" i="30"/>
  <c r="B52" i="30"/>
  <c r="B62" i="30" s="1"/>
  <c r="B49" i="30"/>
  <c r="B39" i="34" s="1"/>
  <c r="B43" i="30"/>
  <c r="B37" i="34" s="1"/>
  <c r="D39" i="30"/>
  <c r="B39" i="30"/>
  <c r="G37" i="30"/>
  <c r="B35" i="30"/>
  <c r="B19" i="30"/>
  <c r="B17" i="30"/>
  <c r="B16" i="30"/>
  <c r="B15" i="30"/>
  <c r="B14" i="30"/>
  <c r="B13" i="30"/>
  <c r="B12" i="30"/>
  <c r="B97" i="29"/>
  <c r="B83" i="29"/>
  <c r="B69" i="29"/>
  <c r="B56" i="29"/>
  <c r="B43" i="29"/>
  <c r="B30" i="29"/>
  <c r="B26" i="29"/>
  <c r="B25" i="29"/>
  <c r="B24" i="29"/>
  <c r="B23" i="29"/>
  <c r="B22" i="29"/>
  <c r="F21" i="29"/>
  <c r="G19" i="29"/>
  <c r="B15" i="29"/>
  <c r="P10" i="29"/>
  <c r="B10" i="29" s="1"/>
  <c r="B10" i="30" s="1"/>
  <c r="B13" i="28"/>
  <c r="B10" i="28"/>
  <c r="B10" i="33" s="1"/>
  <c r="B216" i="27"/>
  <c r="B201" i="27"/>
  <c r="B75" i="27"/>
  <c r="J48" i="27"/>
  <c r="G48" i="27"/>
  <c r="C48" i="27"/>
  <c r="B42" i="27"/>
  <c r="B15" i="27"/>
  <c r="B10" i="27"/>
  <c r="B9" i="27"/>
  <c r="B8" i="27"/>
  <c r="B26" i="26"/>
  <c r="L24" i="26"/>
  <c r="K24" i="26"/>
  <c r="J24" i="26"/>
  <c r="I24" i="26"/>
  <c r="H24" i="26"/>
  <c r="G24" i="26"/>
  <c r="F24" i="26"/>
  <c r="E24" i="26"/>
  <c r="C24" i="26"/>
  <c r="L19" i="26"/>
  <c r="K19" i="26"/>
  <c r="J19" i="26"/>
  <c r="I19" i="26"/>
  <c r="H19" i="26"/>
  <c r="G19" i="26"/>
  <c r="F19" i="26"/>
  <c r="E19" i="26"/>
  <c r="C19" i="26"/>
  <c r="B19" i="26"/>
  <c r="B15" i="26"/>
  <c r="B12" i="26"/>
  <c r="B10" i="26"/>
  <c r="L8" i="26"/>
  <c r="K8" i="26"/>
  <c r="J8" i="26"/>
  <c r="I8" i="26"/>
  <c r="H8" i="26"/>
  <c r="G8" i="26"/>
  <c r="F8" i="26"/>
  <c r="E8" i="26"/>
  <c r="C8" i="26"/>
  <c r="B8" i="26"/>
  <c r="J132" i="25"/>
  <c r="E132" i="25"/>
  <c r="B132" i="25"/>
  <c r="B130" i="25"/>
  <c r="L128" i="25"/>
  <c r="K128" i="25"/>
  <c r="J128" i="25"/>
  <c r="I128" i="25"/>
  <c r="H128" i="25"/>
  <c r="G128" i="25"/>
  <c r="E128" i="25"/>
  <c r="D128" i="25"/>
  <c r="C128" i="25"/>
  <c r="B123" i="25"/>
  <c r="B125" i="25"/>
  <c r="B122" i="25"/>
  <c r="B121" i="25"/>
  <c r="L119" i="25"/>
  <c r="K119" i="25"/>
  <c r="J119" i="25"/>
  <c r="I119" i="25"/>
  <c r="H119" i="25"/>
  <c r="G119" i="25"/>
  <c r="E119" i="25"/>
  <c r="D119" i="25"/>
  <c r="C119" i="25"/>
  <c r="B119" i="25"/>
  <c r="B116" i="25"/>
  <c r="B111" i="25"/>
  <c r="B109" i="25"/>
  <c r="B107" i="25"/>
  <c r="B105" i="25"/>
  <c r="B103" i="25"/>
  <c r="B78" i="25"/>
  <c r="B77" i="25"/>
  <c r="B74" i="25"/>
  <c r="B72" i="25"/>
  <c r="B70" i="25"/>
  <c r="P64" i="25"/>
  <c r="O64" i="25"/>
  <c r="B56" i="25"/>
  <c r="B51" i="25"/>
  <c r="B27" i="25"/>
  <c r="L25" i="25"/>
  <c r="K25" i="25"/>
  <c r="J25" i="25"/>
  <c r="I25" i="25"/>
  <c r="H25" i="25"/>
  <c r="G25" i="25"/>
  <c r="E25" i="25"/>
  <c r="D25" i="25"/>
  <c r="C25" i="25"/>
  <c r="B5" i="26"/>
  <c r="C64" i="25" l="1"/>
  <c r="F22" i="29"/>
  <c r="F24" i="29"/>
  <c r="F23" i="29"/>
  <c r="B4" i="27"/>
  <c r="B4" i="29"/>
  <c r="B4" i="30"/>
  <c r="B4" i="34"/>
  <c r="B4" i="28"/>
  <c r="B4" i="33"/>
  <c r="B8" i="30"/>
  <c r="B8" i="29"/>
  <c r="B9" i="30"/>
  <c r="B9" i="29"/>
  <c r="B5" i="29"/>
  <c r="B5" i="34"/>
  <c r="B5" i="30"/>
  <c r="B5" i="28"/>
  <c r="B5" i="33"/>
  <c r="B5" i="27"/>
  <c r="H19" i="29"/>
  <c r="I19" i="29" s="1"/>
  <c r="E15" i="34"/>
  <c r="H37" i="30"/>
  <c r="H60" i="30"/>
  <c r="I60" i="30" s="1"/>
  <c r="F33" i="34"/>
  <c r="G33" i="34" s="1"/>
  <c r="F15" i="34" l="1"/>
  <c r="I37" i="30"/>
  <c r="H15" i="34" s="1"/>
  <c r="G15" i="34" l="1"/>
  <c r="I15" i="3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Paula Place</author>
  </authors>
  <commentList>
    <comment ref="A4" authorId="0" shapeId="0" xr:uid="{50714375-DA09-4A3D-8B30-08DBBB9A5F21}">
      <text>
        <r>
          <rPr>
            <sz val="9"/>
            <color indexed="81"/>
            <rFont val="Tahoma"/>
            <family val="2"/>
          </rPr>
          <t>If there is more than one type (i.e. dumping for China, dumping &amp; subsidizing for Korea), you must manually modify the Intro paragraph.</t>
        </r>
      </text>
    </comment>
    <comment ref="A17" authorId="0" shapeId="0" xr:uid="{61BFE4A6-4A5E-41A5-882C-A2CCF078E2EB}">
      <text>
        <r>
          <rPr>
            <b/>
            <sz val="9"/>
            <color indexed="81"/>
            <rFont val="Tahoma"/>
            <family val="2"/>
          </rPr>
          <t>Link to specific CBSA SOR or MIF page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tc={BC75492B-0976-424B-9FF3-EDE70BEBA5FF}</author>
  </authors>
  <commentList>
    <comment ref="O1" authorId="0" shapeId="0" xr:uid="{BC75492B-0976-424B-9FF3-EDE70BEBA5FF}">
      <text>
        <t>[Threaded comment]
Your version of Excel allows you to read this threaded comment; however, any edits to it will get removed if the file is opened in a newer version of Excel. Learn more: https://go.microsoft.com/fwlink/?linkid=870924
Comment:
    Hide EN and FR columns
TRIB &gt; Hide R/C</t>
      </text>
    </comment>
  </commentList>
</comments>
</file>

<file path=xl/sharedStrings.xml><?xml version="1.0" encoding="utf-8"?>
<sst xmlns="http://schemas.openxmlformats.org/spreadsheetml/2006/main" count="505" uniqueCount="377">
  <si>
    <t>PUBLIC</t>
  </si>
  <si>
    <t>QUESTIONNAIRE DUE DATE</t>
  </si>
  <si>
    <t>DATE D'ÉCHÉANCE DU QUESTIONNAIRE</t>
  </si>
  <si>
    <t>TRANSMISSION DU QUESTIONNAIRE REMPLI</t>
  </si>
  <si>
    <t>Veuillez retourner le questionnaire rempli en utilisant l’une des options suivantes :</t>
  </si>
  <si>
    <t>CERTIFICATION</t>
  </si>
  <si>
    <t>ATTESTATION</t>
  </si>
  <si>
    <t>FIRM INFORMATION</t>
  </si>
  <si>
    <t>RENSEIGNEMENTS SUR L’ENTREPRISE</t>
  </si>
  <si>
    <t>Firm Address</t>
  </si>
  <si>
    <t>Adresse de l'entreprise</t>
  </si>
  <si>
    <t>Website Address</t>
  </si>
  <si>
    <t>Adresse du site Web</t>
  </si>
  <si>
    <t>Name of Authorized Official</t>
  </si>
  <si>
    <t>Nom du représentant autorisé</t>
  </si>
  <si>
    <t>Title of Authorized Official</t>
  </si>
  <si>
    <t>Titre du représentant autorisé</t>
  </si>
  <si>
    <t>E-mail Address</t>
  </si>
  <si>
    <t>Telephone</t>
  </si>
  <si>
    <t>Téléphone</t>
  </si>
  <si>
    <t>CONFIRMATION OF REPORTED DATA</t>
  </si>
  <si>
    <t>Date</t>
  </si>
  <si>
    <t>Question 1</t>
  </si>
  <si>
    <t>Question 2</t>
  </si>
  <si>
    <t>Question 3</t>
  </si>
  <si>
    <t>Question 4</t>
  </si>
  <si>
    <t>Question 5</t>
  </si>
  <si>
    <t>Question 6</t>
  </si>
  <si>
    <t>What other products, if any, can be produced on the same equipment used to produce the goods?</t>
  </si>
  <si>
    <t>Quels autres produits, le cas échéant, pourraient être fabriqués à l’aide du même outillage utilisé pour la production des marchandises?</t>
  </si>
  <si>
    <t>Question 7</t>
  </si>
  <si>
    <t>Question 8</t>
  </si>
  <si>
    <t>Question 9</t>
  </si>
  <si>
    <t>Question 10</t>
  </si>
  <si>
    <t>Ventes dans le pays de production</t>
  </si>
  <si>
    <t>CONFIRMATION DES DONNÉES DÉCLARÉES</t>
  </si>
  <si>
    <t>I understand that checking this box constitutes my legally binding signature.</t>
  </si>
  <si>
    <t>Je comprends que le fait de cocher cette case constitue ma signature juridiquement contraignante.</t>
  </si>
  <si>
    <t>Adresse de courrier électronique</t>
  </si>
  <si>
    <t>CUSTOMS TARIFF</t>
  </si>
  <si>
    <t>TARIF DES DOUANES</t>
  </si>
  <si>
    <t>SUBMITTING THE QUESTIONNAIRE RESPONSE</t>
  </si>
  <si>
    <t>Provide a brief history of your firm, with particular emphasis on activities regarding the goods.</t>
  </si>
  <si>
    <t>Donnez un bref historique de votre entreprise, en insistant plus particulièrement sur les activités entourant les marchandises.</t>
  </si>
  <si>
    <t>Firm Name</t>
  </si>
  <si>
    <t>Role in the Industry</t>
  </si>
  <si>
    <t xml:space="preserve">Dénomination sociale de l'entreprise </t>
  </si>
  <si>
    <t>Rôle dans l'industrie</t>
  </si>
  <si>
    <t>Facility Name and Location</t>
  </si>
  <si>
    <t xml:space="preserve">Dénomination sociale et emplacement de l'établissement </t>
  </si>
  <si>
    <t>PUBLIC COMMENTS</t>
  </si>
  <si>
    <t>COMMENTAIRES PUBLICS</t>
  </si>
  <si>
    <t>Should your firm wish to add any comments related to its responses, submit them here. Be sure to indicate the question number being commented on.</t>
  </si>
  <si>
    <t xml:space="preserve">Explain in detail how your firm determines practical plant capacity. </t>
  </si>
  <si>
    <t xml:space="preserve">Fournissez des détails sur la façon dont votre entreprise détermine la capacité pratique des usines. </t>
  </si>
  <si>
    <t>Provide the following estimated percentages:</t>
  </si>
  <si>
    <t>Fournissez les estimations suivantes en pourcentage:</t>
  </si>
  <si>
    <t>PROTECTED COMMENTS</t>
  </si>
  <si>
    <t>Confirm that all information is reported on a calendar-year basis.</t>
  </si>
  <si>
    <t>Confirmez que tous les renseignements déclarés le sont selon l’année civile.</t>
  </si>
  <si>
    <t>Production</t>
  </si>
  <si>
    <t>English</t>
  </si>
  <si>
    <t>French</t>
  </si>
  <si>
    <t>Data Validation comments</t>
  </si>
  <si>
    <t>Case Number</t>
  </si>
  <si>
    <t>The Goods</t>
  </si>
  <si>
    <t>Due Date</t>
  </si>
  <si>
    <t>Note: Public/non-confidential information in this table is automatically generated from the information provided in the "Pro 1" and "Pro 2" tabs. Any changes to this public summary must therefore be made in the "Pro 1" and "Pro 2" tabs.</t>
  </si>
  <si>
    <t>Note : L’information publique/non confidentielle dans ce tableau est générée automatiquement à partir de l’information fournie sous les onglets « Pro 1 » et « Pro 2 ». Par conséquent, toute modification à apporter à ce résumé public/non confidentiel doit être faite sous les onglets « Pro 1 » et « Pro 2 ».</t>
  </si>
  <si>
    <t>Product Defn</t>
  </si>
  <si>
    <t>HS Code defn change date</t>
  </si>
  <si>
    <t>HS Codes before change</t>
  </si>
  <si>
    <t>HS Codes after change</t>
  </si>
  <si>
    <t>Français</t>
  </si>
  <si>
    <t>In which language would you prefer to complete this questionnaire?</t>
  </si>
  <si>
    <t>Provide the names and addresses of other locations, facilities, and outlets in Canada on behalf of which your company is responding.</t>
  </si>
  <si>
    <t>Fournissez les noms et adresses des autres emplacements, installations et points de vente au Canada au nom de laquelle votre entreprise répond. </t>
  </si>
  <si>
    <t xml:space="preserve">The undersigned certifies that the information supplied herein is complete and correct to the best of his/her knowledge and belief.
</t>
  </si>
  <si>
    <t xml:space="preserve">Le ou la soussignée déclare que, pour autant qu'il ou elle sache, les renseignements fournis aux présentes sont complets et exacts.
</t>
  </si>
  <si>
    <t>The completed questionnaire can be submitted using one of the following methods:</t>
  </si>
  <si>
    <t xml:space="preserve">This questionnaire is divided into two parts:
</t>
  </si>
  <si>
    <t xml:space="preserve">Le présent questionnaire est divisé en deux parties :
</t>
  </si>
  <si>
    <t xml:space="preserve">PART I (Blue Tabs) - Information requested in this part is public. Requests to treat any of this information as confidential must be fully justified in writing and accompanied by a redacted version for the public record.
</t>
  </si>
  <si>
    <t xml:space="preserve">PARTIE I (onglets bleus) - porte sur des renseignements de nature publique. Les demandes de traiter un ou des renseignements comme des renseignements confidentiels doivent être dûment justifiées par écrit et être accompagnées d’une version publique remaniée.
</t>
  </si>
  <si>
    <t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t>
  </si>
  <si>
    <t xml:space="preserve">PARTIE II (onglets verts) - Les renseignements de nature confidentielle seront traités conformément aux articles 43 à 49 de la Loi sur le Tribunal canadien du commerce extérieur, qui précisent que ces renseignements ne doivent pas être rendus publics de manière à pouvoir être utilisés par un concurrent de la personne, de l’entreprise ou de la société déclarante.
</t>
  </si>
  <si>
    <t xml:space="preserve">Product information and a glossary of terms can be found in the Info tab.
</t>
  </si>
  <si>
    <t>Des informations sur le produit et un glossaire de termes sont disponibles dans l'onglet Info.</t>
  </si>
  <si>
    <t xml:space="preserve">Use the AddPub tab if more space is needed.
</t>
  </si>
  <si>
    <t>Utilisez l'onglet AddPub si vous avez besoin de plus d'espace.</t>
  </si>
  <si>
    <t>%</t>
  </si>
  <si>
    <t>Comments</t>
  </si>
  <si>
    <t>Commentaires</t>
  </si>
  <si>
    <t>Comment 1</t>
  </si>
  <si>
    <t>Commentaire 1</t>
  </si>
  <si>
    <t>Comment 2</t>
  </si>
  <si>
    <t>Commentaire 2</t>
  </si>
  <si>
    <t>Comment 3</t>
  </si>
  <si>
    <t>Commentaire 3</t>
  </si>
  <si>
    <t>Comment 4</t>
  </si>
  <si>
    <t>Commentaire 4</t>
  </si>
  <si>
    <t>Comment 5</t>
  </si>
  <si>
    <t>Commentaire 5</t>
  </si>
  <si>
    <t xml:space="preserve">Use the AddPro tab if more space is needed.
</t>
  </si>
  <si>
    <t>Total</t>
  </si>
  <si>
    <t>Capacité pratique des usines</t>
  </si>
  <si>
    <t>Capacity utilization rate of the goods</t>
  </si>
  <si>
    <t>Taux d'utilisation des capacités des marchandises</t>
  </si>
  <si>
    <t>Total capacity utilization rate</t>
  </si>
  <si>
    <t>Taux d'utilisation total des capacités</t>
  </si>
  <si>
    <t xml:space="preserve">If any of the calculated capacity utilization rates are higher than 100%, explain why this has occurred.
</t>
  </si>
  <si>
    <t>Décrivez les plans de votre entreprise pour augmenter ou diminuer la capacité pratique de son usine de marchandises au cours des deux prochaines années, y compris les dates cibles, la capacité pratique cible de l'usine, les usines concernées et les raisons du changement.</t>
  </si>
  <si>
    <t>Décrivez les plans de votre entreprise pour accroître, réduire ou cesser sa production des marchandises d'ici les deux prochaines années, soit dans ses installations où sont fabriquées actuellement des marchandises, soit dans ses installations où sont fabriqués d’autres produits. Fournissez les motifs et les hypothèses sous-tendant ces objectifs et ces stratégies.</t>
  </si>
  <si>
    <t>Décrivez les plans de votre entreprise visant à modifier la gamme de produits fabriqués sur le même équipement au cours des deux prochaines années. Fournissez les motifs et les hypothèses sous-tendant ces objectifs et ces stratégies.</t>
  </si>
  <si>
    <t>For the questions in this tab, note the following:</t>
  </si>
  <si>
    <t>Pour les questions de cet onglet, notez ce qui suit :</t>
  </si>
  <si>
    <t>Beginning inventory</t>
  </si>
  <si>
    <t>Stock d'ouverture</t>
  </si>
  <si>
    <t>Ending inventory</t>
  </si>
  <si>
    <t>Décrivez les plans de votre entreprise pour gérer les niveaux de stocks au cours des deux prochaines années. Fournissez les motifs et les hypothèses sous-tendant ces objectifs et ces stratégies.</t>
  </si>
  <si>
    <t>Fournissez les stratégies et les objectifs de votre entreprise pour les deux prochaines années en ce qui concerne les prix des marchandises. Fournir la justification et les hypothèses qui sous-tendent ces stratégies et objectifs.</t>
  </si>
  <si>
    <t>Provide your firm’s strategies and objectives for the next two years with respect to the export sales of the goods. Provide the rationale and assumptions underlying these strategies and objectives.</t>
  </si>
  <si>
    <t>Fournissez les stratégies et les objectifs de votre entreprise pour les deux prochaines années en ce qui concerne les ventes à l'exportation des marchandises. Fournir la justification et les hypothèses qui sous-tendent ces stratégies et objectifs.</t>
  </si>
  <si>
    <t>For additional details, view the Info tab.</t>
  </si>
  <si>
    <t>Pour plus de détails, consultez l'onglet Info.</t>
  </si>
  <si>
    <t>References to "the goods" in this questionnaire refer to:</t>
  </si>
  <si>
    <t>Les références aux « marchandises » dans ce questionnaire font référence à :</t>
  </si>
  <si>
    <t xml:space="preserve">Description and specifications of the goods produced </t>
  </si>
  <si>
    <t>Description et spécifications des marchandises produites</t>
  </si>
  <si>
    <t>Si cette installation ne produit pas les marchandises, quelles modifications seraient nécessaires pour pouvoir produire les marchandises?</t>
  </si>
  <si>
    <t>If this facility does not produce the goods, what modifications would be needed to be able to produce the goods?</t>
  </si>
  <si>
    <t>Provide your firm’s strategies and objectives for the next two years with respect to the pricing of the goods. Provide the rationale and assumptions underlying these strategies and objectives.</t>
  </si>
  <si>
    <t>Type</t>
  </si>
  <si>
    <t>Export sales to Canada</t>
  </si>
  <si>
    <t>Ventes à l'exportation au Canada</t>
  </si>
  <si>
    <t>Ventes à l'exportation vers tous les autres pays</t>
  </si>
  <si>
    <t>Export sales to all other countries</t>
  </si>
  <si>
    <t>Finished ending inventory for the Canadian market</t>
  </si>
  <si>
    <t>Using data provided in Question 1 on the Pro 1 tab with the data provided in Question 2 above, the questionnaire calculates ending inventory as follows:</t>
  </si>
  <si>
    <t>Other countries</t>
  </si>
  <si>
    <t>Select Yes or No</t>
  </si>
  <si>
    <t xml:space="preserve">If your firm has more than one location, facility or outlet, submit a consolidated response to the questionnaire.
</t>
  </si>
  <si>
    <t xml:space="preserve">Si votre entreprise a plus d’un emplacement, d’une installation ou d’un point de vente, transmettez une réponse consolidée au questionnaire.
</t>
  </si>
  <si>
    <t xml:space="preserve">When submitting the completed questionnaire using the secure E-filing service, designate the questionnaire as confidential. Note that the information in the public (blue) tabs in your questionnaire will be treated as public information.
</t>
  </si>
  <si>
    <t xml:space="preserve">Lorsque vous faites parvenir le questionnaire rempli en utilisant le service sécurisé de dépôt électronique, désignez le questionnaire comme étant confidentiel. Notez que l’information contenue dans les onglets publics (les onglets bleus) du questionnaire sera traitée en tant qu’information publique.
</t>
  </si>
  <si>
    <t>Practical plant capacity</t>
  </si>
  <si>
    <t>Variable</t>
  </si>
  <si>
    <t>Describe your firm's production processes for the goods and provide flow charts illustrating the processes.</t>
  </si>
  <si>
    <t>Décrivez les processus de production de votre entreprise pour les marchandises et fournissez des organigrammes illustrant les processus.</t>
  </si>
  <si>
    <t>GLOSSAIRE</t>
  </si>
  <si>
    <t/>
  </si>
  <si>
    <t xml:space="preserve">Questions relating to this questionnaire should be directed to:
</t>
  </si>
  <si>
    <t xml:space="preserve">Toutes les questions relatives au présent questionnaire doivent être adressées à :
</t>
  </si>
  <si>
    <t>Firm Name (In English and French, if applicable)</t>
  </si>
  <si>
    <t>Dénomination sociale (en français et en anglais, le cas échéant)</t>
  </si>
  <si>
    <t>Dans quelle langue préférez-vous remplir ce questionnaire?</t>
  </si>
  <si>
    <t>Nature of association</t>
  </si>
  <si>
    <t>Explain whether this facility produces the goods for the Canadian market and other export markets.</t>
  </si>
  <si>
    <t>Expliquez si cette installation produit les marchandises destinées au marché canadien et/ou à d'autres marchés d'exportation.</t>
  </si>
  <si>
    <t>Si votre entreprise désire ajouter des commentaires concernant vos réponses, vous les inscrivez ici. Indiquez à quelle question se rapportent vos commentaires.</t>
  </si>
  <si>
    <t>Describe your firm’s plans to increase or decrease its practical plant capacity of the goods in the next two years, including target dates, target practical plant capacity, the plants involved and the reasons for the change.</t>
  </si>
  <si>
    <t>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t>
  </si>
  <si>
    <t>Describe your firm’s plans to change the product mix of the goods produced on the same equipment, in the next two years. Provide the rationale and assumptions underlying these strategies and objectives.</t>
  </si>
  <si>
    <t>Difference between ending inventory in Question 2 above and the calculated ending inventory.</t>
  </si>
  <si>
    <t>COMMENTAIRES PROTÉGÉS</t>
  </si>
  <si>
    <t>Confirm that all values reported in this questionnaire are in Canadian dollars.</t>
  </si>
  <si>
    <t>Confirmez que toutes les valeurs déclarées dans ce questionnaire sont en dollars canadiens.</t>
  </si>
  <si>
    <t>Maximum length reached. Please use the AddPub tab to add further info. | La limite maximale de caractères est atteinte. SVP utiliser l'onglet AddPub pour ajouter plus d'information.</t>
  </si>
  <si>
    <t>Maximum length reached. Please use the AddPro tab to add further info. | La limite maximale de caractères est atteinte. SVP utiliser l'onglet AddPro pour ajouter plus d'information.</t>
  </si>
  <si>
    <t>1000 character limit | limite de 1000 caractères</t>
  </si>
  <si>
    <t>Practical plant capacity (tonnes)</t>
  </si>
  <si>
    <t>Production (tonnes)</t>
  </si>
  <si>
    <t>Subject goods</t>
  </si>
  <si>
    <t>Other goods produced on the same equipment</t>
  </si>
  <si>
    <t>Total - Production</t>
  </si>
  <si>
    <t>Domestic sales (tonnes)</t>
  </si>
  <si>
    <t>Export sales (tonnes)</t>
  </si>
  <si>
    <t>Canada</t>
  </si>
  <si>
    <t>United States</t>
  </si>
  <si>
    <t>Int period 1</t>
  </si>
  <si>
    <t>Int period 2</t>
  </si>
  <si>
    <t>Complete the following table for your firm's production of the goods and other goods produced using the same equipment. Note, other products produced using the same equipment are any other products besides the goods as defined in the "Intro" tab that are produced using the same equipment.</t>
  </si>
  <si>
    <t>Sales in country of production</t>
  </si>
  <si>
    <t>If the volume of ending inventory in Question 2 above differs from the calculated ending inventory, explain why.</t>
  </si>
  <si>
    <t>Describe your firm’s plans to manage inventory levels in the next two years. Provide the rationale and assumptions underlying these strategies and objectives.</t>
  </si>
  <si>
    <t>First Year of POI</t>
  </si>
  <si>
    <t>Last Day of POI</t>
  </si>
  <si>
    <t>Last Year of POI</t>
  </si>
  <si>
    <t>• Report only sales of your firm’s production.</t>
  </si>
  <si>
    <t>• Report all sales to Canadian and foreign associated firms.</t>
  </si>
  <si>
    <t>• Report all sales as of the date of shipment to the customer or the customer’s warehouse.</t>
  </si>
  <si>
    <t>• Report all values in Canadian dollars.</t>
  </si>
  <si>
    <t>• Indiquez seulement les ventes effectuées à partir de la production de votre entreprise.</t>
  </si>
  <si>
    <t>• Déclarez toutes les ventes aux entreprises associées canadiennes et étrangères.</t>
  </si>
  <si>
    <t>• Déclarez toutes les ventes à compter de la date de l’expédition au client ou à son entrepôt.</t>
  </si>
  <si>
    <t>• Déclarez toutes les valeurs en dollars canadiens.</t>
  </si>
  <si>
    <t>Différence entre le stock de clôture à la question 2 ci-dessus et le stock de clôture calculé</t>
  </si>
  <si>
    <t>Si le volume du stock de clôture à la question 2 ci-dessus diffère du stock de clôture calculé, donnez la raison.</t>
  </si>
  <si>
    <t>Stock de clôture pour le marché canadien</t>
  </si>
  <si>
    <t>Production of products produced using the same equipment other than the goods</t>
  </si>
  <si>
    <t>Production de produits fabriqués avec le même équipement autre que les marchandises</t>
  </si>
  <si>
    <t>Related firms</t>
  </si>
  <si>
    <t>Entreprises affiliées</t>
  </si>
  <si>
    <t>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t>
  </si>
  <si>
    <t>Des entreprises liées l’une à l’autre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t>
  </si>
  <si>
    <t>Subject Countries (incl. French pronouns)</t>
  </si>
  <si>
    <t>Analyst 1</t>
  </si>
  <si>
    <t>Analyst 2</t>
  </si>
  <si>
    <t>Additional Product Info</t>
  </si>
  <si>
    <t>Unit of measure (plural)</t>
  </si>
  <si>
    <t>tonnes</t>
  </si>
  <si>
    <t>Unit of measure (singular)</t>
  </si>
  <si>
    <t>tonne</t>
  </si>
  <si>
    <t>Important notes for formatting</t>
  </si>
  <si>
    <t>Insert and merge rows where needed to expand height of text boxes.</t>
  </si>
  <si>
    <t>FOREIGN PRODUCERS' QUESTIONNAIRE | QUESTIONNAIRE À L'INTENTION DES PRODUCTEURS ÉTRANGERS</t>
  </si>
  <si>
    <t>INTRODUCTION</t>
  </si>
  <si>
    <t>LANGUAGE PREFERENCE | PRÉFÉRENCE LINGUISTIQUE</t>
  </si>
  <si>
    <t>DEFINITION OF "THE GOODS"</t>
  </si>
  <si>
    <t>LA DÉFINITION "DES MARCHANDISES"</t>
  </si>
  <si>
    <t>DO YOU NEED TO COMPLETE THIS QUESTIONNAIRE?</t>
  </si>
  <si>
    <t>2. E-mail to citt-tcce@tribunal.gc.ca should you accept the associated risks and you are filing information that belongs to your firm only.</t>
  </si>
  <si>
    <t>2. Par courriel à l'adresse tcce-citt@tribunal.gc.ca si vous acceptez les risques connexes et vous transmettez des renseignements qui sont ceux de votre entreprise seulement.</t>
  </si>
  <si>
    <t>QUESTIONS</t>
  </si>
  <si>
    <t>FOREIGN PRODUCERS' QUESTIONNAIRE</t>
  </si>
  <si>
    <t>QUESTIONNAIRE À L'INTENTION DES PRODUCTEURS ÉTRANGERS</t>
  </si>
  <si>
    <t>QUESTIONNAIRE OUTLINE</t>
  </si>
  <si>
    <t>APERÇU DU QUESTIONNAIRE</t>
  </si>
  <si>
    <t>ADDITIONAL PRODUCT INFORMATION</t>
  </si>
  <si>
    <t>RENSEIGNEMENTS ADDITIONNELS SUR LE PRODUIT</t>
  </si>
  <si>
    <t>GLOSSARY</t>
  </si>
  <si>
    <t>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t>
  </si>
  <si>
    <t>GENERAL FIRM INFORMATION</t>
  </si>
  <si>
    <t>INFORMATIONS GÉNÉRALES SUR L'ENTREPRISE</t>
  </si>
  <si>
    <t>PRODUCTION</t>
  </si>
  <si>
    <t>SALES</t>
  </si>
  <si>
    <t>VENTES</t>
  </si>
  <si>
    <t>MARKETS</t>
  </si>
  <si>
    <t>MARCHÉS</t>
  </si>
  <si>
    <t>PROTECTED</t>
  </si>
  <si>
    <t>PROTÉGÉ</t>
  </si>
  <si>
    <t>PRODUCTION AND CAPACITY</t>
  </si>
  <si>
    <t>PRODUCTION ET CAPACITÉ</t>
  </si>
  <si>
    <t>• Report sales value as net delivered selling value (see definition in Glossary).</t>
  </si>
  <si>
    <t>SALES AND INVENTORIES</t>
  </si>
  <si>
    <t>VENTES ET STOCKS</t>
  </si>
  <si>
    <t>GENERAL</t>
  </si>
  <si>
    <t>GÉNÉRAL</t>
  </si>
  <si>
    <t>PRODUCTION AND SALES</t>
  </si>
  <si>
    <t>PRODUCTION ET VENTES</t>
  </si>
  <si>
    <t>Les marchandises sont généralement classées dans le Tarif des douanes sous les numéros suivants du Système harmonisé de désignation et de codification des marchandises (SH) :</t>
  </si>
  <si>
    <t>La capacité pratique des usines</t>
  </si>
  <si>
    <t>Export sales to the United States of America</t>
  </si>
  <si>
    <t>Ventes à l'exportation aux États-Unis d'Amérique</t>
  </si>
  <si>
    <t>Report your firm's volumes of finished inventory of the goods produced for the Canadian market.</t>
  </si>
  <si>
    <t>Indiquez les volumes du stock des marchandises finies produites pour le marché canadien.</t>
  </si>
  <si>
    <t>Drop down lists</t>
  </si>
  <si>
    <t>Yes</t>
  </si>
  <si>
    <t>Oui</t>
  </si>
  <si>
    <t>No</t>
  </si>
  <si>
    <t>Non</t>
  </si>
  <si>
    <t>Intro, Confirm</t>
  </si>
  <si>
    <t>If no, explain.</t>
  </si>
  <si>
    <t>Si non, expliquez.</t>
  </si>
  <si>
    <t>Ex Works (CAD)</t>
  </si>
  <si>
    <t>à l'usine (CAD)</t>
  </si>
  <si>
    <t>FOB Country of Export (CAD)</t>
  </si>
  <si>
    <t>FOB pays d'exportation (CAD)</t>
  </si>
  <si>
    <t>China</t>
  </si>
  <si>
    <t>de la Chine</t>
  </si>
  <si>
    <t>June 30</t>
  </si>
  <si>
    <t>30 juin</t>
  </si>
  <si>
    <t>Si l'un ou l'autre des taux d'utilisation de la capacité, tel que calculé, est supérieur à 100 %, expliquez.</t>
  </si>
  <si>
    <t>• Déclarez la valeur des ventes comme la valeur de vente nette rendue (voir définition dans le Glossaire).</t>
  </si>
  <si>
    <t>DEVEZ-VOUS REMPLIR CE QUESTIONNAIRE?</t>
  </si>
  <si>
    <t>Remplir le tableau suivant pour la production des marchandises par votre entreprise et d'autres produits fabriqués à l'aide du même équipement. Remarque : les autres produits fabriqués  à l'aide du même équipement sont tous les autres produits autres que les marchandises définies dans l'onglet « Intro » qui sont fabriqués à l'aide du même équipement.</t>
  </si>
  <si>
    <t>Remplir le tableau suivant pour les ventes et les stocks des marchandises par votre entreprise.</t>
  </si>
  <si>
    <t>en Chine</t>
  </si>
  <si>
    <t>Sélectionnez oui ou non</t>
  </si>
  <si>
    <t>Correspond au niveau de rendement le plus élevé du matériel et de l’outillage utilisés dans la production des marchandises et de tous les autres produits (utilisant le même équipement) que vos usines peuvent atteindre en continu, tout en appliquant un régime de travail réaliste. Il convient de tenir compte de la gamme de produits fabriqués, du nombre de périodes de travail par jour, du nombre de jours d’exploitation par année, etc., au cours des cinq dernières années.</t>
  </si>
  <si>
    <t>Type d'affiliation</t>
  </si>
  <si>
    <t>SVP accorder ces mots : "défini/définis/définie/définies"; "originaire/originaires"; "exporté/exportés/exportée/exportées" selon le(s) mot(s) utilisé(s) pour décrire les biens couverts par ce NQ (soit avec "les marchandises" (féminin pluriel) ou avec la définition de ces marchandises)</t>
  </si>
  <si>
    <t>Stock de clôture</t>
  </si>
  <si>
    <t>En utilisant les données fournies à la question 1 sur l'onglet Pro 1 avec les données fournies à la question 2 ci-dessus, le questionnaire calcule le stock de clôture comme suit :</t>
  </si>
  <si>
    <t>Expliquez les changements que vous prévoyez voir sur votre marché intérieur, sur le marché canadien et sur d’autres marchés mondiaux pour les marchandises au cours des deux prochaines années en ce qui concerne la demande, les prix, l’utilisation des capacités, les volumes d’importations ou tout autre facteur.</t>
  </si>
  <si>
    <t>Confirm that all data reported in this questionnaire pertain to the goods as defined in the "Intro" tab.</t>
  </si>
  <si>
    <t>Confirmez que toutes les données déclarées dans ce questionnaire concernent les marchandises telles que définies dans l’onglet « Intro ».</t>
  </si>
  <si>
    <t>Tab and Question</t>
  </si>
  <si>
    <t>Onglet et question</t>
  </si>
  <si>
    <t>When adding or modifying columns, please ensure the total of all column widths in a tab equals 1760 pixels to allow for consistent scaling when exported to PDF.</t>
  </si>
  <si>
    <t>i.e. columns B-L should be 160 pixels each.</t>
  </si>
  <si>
    <t>hiddenc</t>
  </si>
  <si>
    <t>Your firm's sales volume of the goods divided by your firm's total sales volume</t>
  </si>
  <si>
    <t>Your firm's sales value of the goods divided by your firm's total sales value</t>
  </si>
  <si>
    <t>Your firm's production volume of the goods divided by your home country's total production volume of the goods</t>
  </si>
  <si>
    <t xml:space="preserve">Your firm's volume of exports of the goods to Canada divided by your home country's total volume of exports of the goods to Canada </t>
  </si>
  <si>
    <t>La valeur des ventes des marchandises de votre entreprise divisée par la valeur des ventes totales de votre entreprise</t>
  </si>
  <si>
    <t>Le volume de production des marchandises par votre entreprise divisé par le volume total de production des marchandises de votre pays</t>
  </si>
  <si>
    <t>Le volume total des exportations des marchandises au Canada par votre entreprise divisé par le volume total des exportations des marchandises au Canada par votre pays</t>
  </si>
  <si>
    <t>Le volume des ventes des marchandises de votre entreprise divisé par le volume des ventes totales de votre entreprise</t>
  </si>
  <si>
    <t>List all other countries:</t>
  </si>
  <si>
    <t>Précisez tous les autres pays:</t>
  </si>
  <si>
    <t>Export markets</t>
  </si>
  <si>
    <t>Marchés d'exportation</t>
  </si>
  <si>
    <t>The goods are commonly classified in the Customs Tariff under the following Harmonized Commodity Description and Coding System (HS) numbers:</t>
  </si>
  <si>
    <t>Complete the following table for your firm's sales and inventories of the goods.</t>
  </si>
  <si>
    <t>AA</t>
  </si>
  <si>
    <t>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t>
  </si>
  <si>
    <t>Dressez la liste des dénominations et adresses de toutes les entreprises canadiennes ou étrangères auxquelles votre entreprise est reliée, c'est-à-dire des entreprises avec qui votre entreprise est liée de quelque façon que ce soit autre qu’une relation client-fournisseur sans lien de dépendance. Par exemple, des entreprises sont associées ou liées si un cadre ou un directeur de l’une est cadre ou directeur de l’autre, si une entreprise, directement ou indirectement, possède, détient ou contrôle des actions de l’autre entreprise. Pour chaque entreprise, veuillez indiquer le type d’affiliation et son rôle dans l'industrie (par exemple, la production, l’exportation, l’importation, la vente, l’achat de marchandises ou l’approvisionnement de matières premières pour la production des marchandises).</t>
  </si>
  <si>
    <t>CONTACT INFORMATION OF THE PERSON WHO COMPLETED THIS QUESTIONNAIRE</t>
  </si>
  <si>
    <t>COORDONNÉES DE LA PERSONNE QUI A REMPLI LE QUESTIONNAIRE</t>
  </si>
  <si>
    <t>Name</t>
  </si>
  <si>
    <t>Nom</t>
  </si>
  <si>
    <t>Title</t>
  </si>
  <si>
    <t>Titre</t>
  </si>
  <si>
    <t>Adresse courriel</t>
  </si>
  <si>
    <t>certain steel racks</t>
  </si>
  <si>
    <t>certains rayonnages en acier</t>
  </si>
  <si>
    <t>dumping and the subsidizing</t>
  </si>
  <si>
    <t>le dumping et le subventionnement</t>
  </si>
  <si>
    <t>Jan-Mar 2025</t>
  </si>
  <si>
    <t>janv- mars 2025</t>
  </si>
  <si>
    <t>Jan-Mar 2026</t>
  </si>
  <si>
    <t>janv- mars 2026</t>
  </si>
  <si>
    <t>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t>
  </si>
  <si>
    <t>Certains composants des systèmes de rayonnages en acier, assemblés dans une certaine mesure ou non assemblés, à savoir : les poteaux ou les colonnes; le contreventement; les lisses; les bras en porte-à-faux; les attaches de lisses; les plaques d’assise ou d’appui; les barres de sécurité ou de soutien des palettes; les supports de barre transversale; les entretoises de jumelage; et les attaches murales, y compris leurs parties, dont chaque composant en acier a une épaisseur d’au moins 1,0668 mm (0,042 po); chaque poteau ou colonne ayant une largeur supérieure à 50,8 mm (2,0 po); et chaque poutre ayant une hauteur égale ou supérieure à 50,8 mm (2,0 po).
Cela comprend la quincaillerie en acier (par exemple les goupilles, les ancrages, les écrous, les boulons, les rondelles et les agrafes) et les autres composants ou accessoires lorsque la quincaillerie, les composants ou les accessoires sont fixés aux composants énumérés au premier paragraphe de la présente définition, emballés avec eux ou expédiés en même temps qu'eux, mais exclut, qu'ils soient fixés ou non : les produits d’acier primaire laminés non autrement travaillés; les poutres en acier qui ne sont pas autrement travaillées; les escaliers; les convoyeurs; les composants ou accessoires qui ne sont pas en acier; l’équipement ou les composants automatisés; les composants de structures en acier autoportantes qui ne sont pas destinés à être intégrés dans un système d’entreposage; les roues, les galets et les navettes; les rayonnages qui reposent sur les supports horizontaux ou s'y insèrent pour constituer la surface d’entreposage horizontale des rayonnages en acier, qu’on peut appeler « plateaux »; les produits de protection des rayonnages, y compris les protecteurs de bout de rangée, les protecteurs de poteaux, les barres de retenue et les bornes; les barrières, clôtures, filets et autres cages ou enclos de sécurité; les panneaux de renfort et les séparateurs; et les panneaux indicateurs.
Sont également exclus, assemblés dans une certaine mesure ou non assemblés : les rayonnages robustes, les rayonnages enclenchables, les rayonnages à grande portée et les rayonnages légers; les rayonnages grillagés; les étagères et rayonnages muraux; les étagères et rayonnages installés au plafond; les supports tubulaires tels que les supports à vêtements et les supports de séchage; et les supports à étages portatifs.</t>
  </si>
  <si>
    <t>https://www.cbsa-asfc.gc.ca/sima-lmsi/i-e/rack2026/rack2026-in-eng.html#3-2</t>
  </si>
  <si>
    <t>https://www.cbsa-asfc.gc.ca/sima-lmsi/i-e/rack2026/rack2026-in-fra.html#3-2</t>
  </si>
  <si>
    <t>January 1, 2026</t>
  </si>
  <si>
    <t>1er janvier 2026</t>
  </si>
  <si>
    <t>7326.90.90.90, 9403.20.00.70, 7308.90.00.60, 7308.90.00.99</t>
  </si>
  <si>
    <t xml:space="preserve">7308.90.00.60, 7308.90.00.61, 7308.90.00.62, 7308.90.00.63, 7308.90.00.64, 7308.90.00.68, 7308.90.00.69, 7308.90.00.70, 7308.90.00.99, 7326.90.90.90, 9403.20.00.70
</t>
  </si>
  <si>
    <t>Firm Activities</t>
  </si>
  <si>
    <t>Copy</t>
  </si>
  <si>
    <t>Don't Copy</t>
  </si>
  <si>
    <t>Foreign Producer  |  Producteur étranger</t>
  </si>
  <si>
    <t>-</t>
  </si>
  <si>
    <t>Sales to Home Market | Ventes sur le marché intérieur</t>
  </si>
  <si>
    <t>Export Sales |  Ventes à l'exportation</t>
  </si>
  <si>
    <t>United States  |  États-Unis</t>
  </si>
  <si>
    <t>Other Countries  |  Autres pays</t>
  </si>
  <si>
    <t>List of Other Countries(column F): Please confirm spelling and ensure countries are listed as such "Country 1, Country 2"</t>
  </si>
  <si>
    <t>Foreign</t>
  </si>
  <si>
    <t>Domestic sales (CAD $ 000)</t>
  </si>
  <si>
    <t>Export sales (CAD $ 000)</t>
  </si>
  <si>
    <t>Respondant</t>
  </si>
  <si>
    <t>Sheet/Comment</t>
  </si>
  <si>
    <t>Question</t>
  </si>
  <si>
    <t>Answer</t>
  </si>
  <si>
    <t>Public</t>
  </si>
  <si>
    <t>Q 1.</t>
  </si>
  <si>
    <t>Q 2.</t>
  </si>
  <si>
    <t>Q 5.</t>
  </si>
  <si>
    <t>Q 6.</t>
  </si>
  <si>
    <t>Q 7.</t>
  </si>
  <si>
    <t>Q 8.</t>
  </si>
  <si>
    <t>AddPub</t>
  </si>
  <si>
    <t>Pro 1</t>
  </si>
  <si>
    <t>Q 3.</t>
  </si>
  <si>
    <t>Q 4.</t>
  </si>
  <si>
    <t>Pro 2</t>
  </si>
  <si>
    <t>Q 3. Exp</t>
  </si>
  <si>
    <t>Q 9.</t>
  </si>
  <si>
    <t>Q 10.</t>
  </si>
  <si>
    <t>AddPro</t>
  </si>
  <si>
    <t>September 24, 2026</t>
  </si>
  <si>
    <t>24 septembre 2026</t>
  </si>
  <si>
    <t>NQ-2026-005</t>
  </si>
  <si>
    <t>Rebecca Campbell</t>
  </si>
  <si>
    <t>rebecca.campbell@tribunal.gc.ca</t>
  </si>
  <si>
    <t>613-998-8598</t>
  </si>
  <si>
    <t>Wen Zhang</t>
  </si>
  <si>
    <t>wen.zhang@tribunal.gc.ca</t>
  </si>
  <si>
    <t>343-549-1983</t>
  </si>
  <si>
    <t>Rhonda Heintzman</t>
  </si>
  <si>
    <t>rhonda.heintzman@tribunal.gc.ca</t>
  </si>
  <si>
    <t>613-558-5983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</si>
</sst>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_);_(* \(#,##0\);_(* &quot;-&quot;??_);_(@_)"/>
    <numFmt numFmtId="166" formatCode="[$-F800]dddd\,\ mmmm\ dd\,\ yyyy"/>
    <numFmt numFmtId="167" formatCode="_(* #,##0.0_);_(* \(#,##0.0\);_(* &quot;-&quot;??_);_(@_)"/>
  </numFmts>
  <fonts count="29" x14ac:knownFonts="1">
    <font>
      <sz val="11"/>
      <color theme="1"/>
      <name val="Calibri"/>
      <family val="2"/>
      <scheme val="minor"/>
    </font>
    <font>
      <sz val="11"/>
      <color theme="1"/>
      <name val="Calibri"/>
      <family val="2"/>
      <scheme val="minor"/>
    </font>
    <font>
      <sz val="10.5"/>
      <color theme="0"/>
      <name val="Calibri"/>
      <family val="2"/>
    </font>
    <font>
      <b/>
      <sz val="10.5"/>
      <color theme="1"/>
      <name val="Calibri"/>
      <family val="2"/>
    </font>
    <font>
      <sz val="10.5"/>
      <color theme="1"/>
      <name val="Calibri"/>
      <family val="2"/>
    </font>
    <font>
      <sz val="10.5"/>
      <name val="Calibri"/>
      <family val="2"/>
    </font>
    <font>
      <sz val="10.5"/>
      <color theme="0"/>
      <name val="Calibri"/>
      <family val="2"/>
      <scheme val="minor"/>
    </font>
    <font>
      <b/>
      <sz val="10.5"/>
      <color theme="0"/>
      <name val="Calibri"/>
      <family val="2"/>
      <scheme val="minor"/>
    </font>
    <font>
      <sz val="10.5"/>
      <name val="Calibri"/>
      <family val="2"/>
      <scheme val="minor"/>
    </font>
    <font>
      <b/>
      <sz val="10.5"/>
      <color theme="1"/>
      <name val="Calibri"/>
      <family val="2"/>
      <scheme val="minor"/>
    </font>
    <font>
      <sz val="10.5"/>
      <color theme="1"/>
      <name val="Calibri"/>
      <family val="2"/>
      <scheme val="minor"/>
    </font>
    <font>
      <sz val="10.5"/>
      <color rgb="FF000000"/>
      <name val="Calibri"/>
      <family val="2"/>
      <scheme val="minor"/>
    </font>
    <font>
      <b/>
      <sz val="10.5"/>
      <name val="Calibri"/>
      <family val="2"/>
      <scheme val="minor"/>
    </font>
    <font>
      <u/>
      <sz val="10.5"/>
      <color rgb="FF0070C0"/>
      <name val="Calibri"/>
      <family val="2"/>
      <scheme val="minor"/>
    </font>
    <font>
      <b/>
      <sz val="12"/>
      <name val="Calibri"/>
      <family val="2"/>
      <scheme val="minor"/>
    </font>
    <font>
      <sz val="8"/>
      <name val="Calibri"/>
      <family val="2"/>
      <scheme val="minor"/>
    </font>
    <font>
      <b/>
      <u/>
      <sz val="10.5"/>
      <color theme="1"/>
      <name val="Calibri"/>
      <family val="2"/>
      <scheme val="minor"/>
    </font>
    <font>
      <b/>
      <sz val="16"/>
      <color rgb="FF000000"/>
      <name val="Calibri"/>
      <family val="2"/>
      <scheme val="minor"/>
    </font>
    <font>
      <sz val="10.5"/>
      <color rgb="FF000000"/>
      <name val="Calibri"/>
      <family val="2"/>
    </font>
    <font>
      <sz val="10.5"/>
      <color rgb="FFFF0000"/>
      <name val="Calibri"/>
      <family val="2"/>
      <scheme val="minor"/>
    </font>
    <font>
      <b/>
      <sz val="9"/>
      <color indexed="81"/>
      <name val="Tahoma"/>
      <family val="2"/>
    </font>
    <font>
      <sz val="10.5"/>
      <color rgb="FF0070C0"/>
      <name val="Calibri"/>
      <family val="2"/>
      <scheme val="minor"/>
    </font>
    <font>
      <sz val="9"/>
      <color indexed="81"/>
      <name val="Tahoma"/>
      <family val="2"/>
    </font>
    <font>
      <b/>
      <i/>
      <u/>
      <sz val="9"/>
      <color theme="1"/>
      <name val="Calibri"/>
      <family val="2"/>
      <scheme val="minor"/>
    </font>
    <font>
      <sz val="9"/>
      <color theme="1"/>
      <name val="Calibri"/>
      <family val="2"/>
      <scheme val="minor"/>
    </font>
    <font>
      <b/>
      <sz val="9"/>
      <color theme="1"/>
      <name val="Calibri"/>
      <family val="2"/>
      <scheme val="minor"/>
    </font>
    <font>
      <b/>
      <sz val="10"/>
      <color theme="0"/>
      <name val="Calibri"/>
      <family val="2"/>
      <scheme val="minor"/>
    </font>
    <font>
      <sz val="10"/>
      <color theme="1"/>
      <name val="Calibri"/>
      <family val="2"/>
      <scheme val="minor"/>
    </font>
    <font>
      <b/>
      <u/>
      <sz val="10"/>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rgb="FFFFFFFF"/>
        <bgColor indexed="64"/>
      </patternFill>
    </fill>
    <fill>
      <patternFill patternType="solid">
        <fgColor rgb="FFFFFF00"/>
        <bgColor indexed="64"/>
      </patternFill>
    </fill>
    <fill>
      <patternFill patternType="solid">
        <fgColor rgb="FF92D050"/>
        <bgColor indexed="64"/>
      </patternFill>
    </fill>
  </fills>
  <borders count="6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auto="1"/>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top/>
      <bottom style="thin">
        <color theme="0" tint="-0.499984740745262"/>
      </bottom>
      <diagonal/>
    </border>
    <border>
      <left/>
      <right style="thin">
        <color theme="0" tint="-0.499984740745262"/>
      </right>
      <top/>
      <bottom style="thin">
        <color theme="0" tint="-0.499984740745262"/>
      </bottom>
      <diagonal/>
    </border>
    <border>
      <left style="thin">
        <color indexed="64"/>
      </left>
      <right style="thin">
        <color theme="0" tint="-0.499984740745262"/>
      </right>
      <top style="thin">
        <color theme="0" tint="-0.499984740745262"/>
      </top>
      <bottom style="thin">
        <color theme="0" tint="-0.499984740745262"/>
      </bottom>
      <diagonal/>
    </border>
    <border>
      <left style="thin">
        <color theme="0" tint="-0.499984740745262"/>
      </left>
      <right style="thin">
        <color indexed="64"/>
      </right>
      <top style="thin">
        <color theme="0" tint="-0.499984740745262"/>
      </top>
      <bottom style="thin">
        <color theme="0" tint="-0.499984740745262"/>
      </bottom>
      <diagonal/>
    </border>
    <border>
      <left style="thin">
        <color auto="1"/>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indexed="64"/>
      </left>
      <right style="thin">
        <color theme="0" tint="-0.499984740745262"/>
      </right>
      <top style="thin">
        <color theme="0" tint="-0.499984740745262"/>
      </top>
      <bottom/>
      <diagonal/>
    </border>
    <border>
      <left style="thin">
        <color auto="1"/>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auto="1"/>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auto="1"/>
      </left>
      <right/>
      <top style="thin">
        <color theme="0" tint="-0.499984740745262"/>
      </top>
      <bottom/>
      <diagonal/>
    </border>
    <border>
      <left style="thin">
        <color auto="1"/>
      </left>
      <right/>
      <top/>
      <bottom style="thin">
        <color theme="0" tint="-0.499984740745262"/>
      </bottom>
      <diagonal/>
    </border>
    <border>
      <left/>
      <right style="thin">
        <color indexed="64"/>
      </right>
      <top style="thin">
        <color theme="0" tint="-0.499984740745262"/>
      </top>
      <bottom style="thin">
        <color theme="0" tint="-0.499984740745262"/>
      </bottom>
      <diagonal/>
    </border>
    <border>
      <left/>
      <right style="thin">
        <color indexed="64"/>
      </right>
      <top style="thin">
        <color theme="0" tint="-0.499984740745262"/>
      </top>
      <bottom/>
      <diagonal/>
    </border>
    <border>
      <left/>
      <right style="thin">
        <color indexed="64"/>
      </right>
      <top/>
      <bottom style="thin">
        <color theme="0" tint="-0.499984740745262"/>
      </bottom>
      <diagonal/>
    </border>
    <border>
      <left style="thin">
        <color theme="0" tint="-0.499984740745262"/>
      </left>
      <right/>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s>
  <cellStyleXfs count="3">
    <xf numFmtId="0" fontId="0" fillId="0" borderId="0"/>
    <xf numFmtId="164" fontId="1" fillId="0" borderId="0" applyFont="0" applyFill="0" applyBorder="0" applyAlignment="0" applyProtection="0"/>
    <xf numFmtId="164" fontId="1" fillId="0" borderId="0" applyFont="0" applyFill="0" applyBorder="0" applyAlignment="0" applyProtection="0"/>
  </cellStyleXfs>
  <cellXfs count="404">
    <xf numFmtId="0" fontId="0" fillId="0" borderId="0" xfId="0"/>
    <xf numFmtId="0" fontId="10" fillId="2" borderId="0" xfId="0" applyFont="1" applyFill="1" applyAlignment="1">
      <alignment vertical="top" wrapText="1"/>
    </xf>
    <xf numFmtId="0" fontId="10" fillId="2" borderId="0" xfId="0" applyFont="1" applyFill="1" applyAlignment="1">
      <alignment vertical="top"/>
    </xf>
    <xf numFmtId="0" fontId="4" fillId="2" borderId="0" xfId="0" applyFont="1" applyFill="1" applyAlignment="1">
      <alignment horizontal="left" vertical="center"/>
    </xf>
    <xf numFmtId="0" fontId="9" fillId="2" borderId="0" xfId="0" applyFont="1" applyFill="1" applyAlignment="1">
      <alignment vertical="top" wrapText="1"/>
    </xf>
    <xf numFmtId="0" fontId="3" fillId="2" borderId="0" xfId="0" applyFont="1" applyFill="1" applyAlignment="1">
      <alignment vertical="center"/>
    </xf>
    <xf numFmtId="0" fontId="4" fillId="2" borderId="0" xfId="0" applyFont="1" applyFill="1" applyAlignment="1">
      <alignment vertical="center"/>
    </xf>
    <xf numFmtId="0" fontId="4" fillId="2" borderId="0" xfId="0" applyFont="1" applyFill="1" applyAlignment="1">
      <alignment horizontal="left" vertical="top"/>
    </xf>
    <xf numFmtId="0" fontId="4" fillId="2" borderId="0" xfId="0" applyFont="1" applyFill="1" applyAlignment="1">
      <alignment vertical="top"/>
    </xf>
    <xf numFmtId="0" fontId="3" fillId="2" borderId="0" xfId="0" applyFont="1" applyFill="1" applyAlignment="1">
      <alignment vertical="top"/>
    </xf>
    <xf numFmtId="0" fontId="10" fillId="2" borderId="4" xfId="0" applyFont="1" applyFill="1" applyBorder="1" applyAlignment="1">
      <alignment vertical="top" wrapText="1"/>
    </xf>
    <xf numFmtId="0" fontId="6" fillId="2" borderId="0" xfId="0" applyFont="1" applyFill="1" applyAlignment="1">
      <alignment vertical="top" wrapText="1"/>
    </xf>
    <xf numFmtId="0" fontId="9" fillId="2" borderId="0" xfId="0" applyFont="1" applyFill="1" applyAlignment="1">
      <alignment vertical="top"/>
    </xf>
    <xf numFmtId="0" fontId="12" fillId="2" borderId="0" xfId="0" applyFont="1" applyFill="1" applyAlignment="1">
      <alignment horizontal="left" vertical="top" wrapText="1"/>
    </xf>
    <xf numFmtId="0" fontId="2" fillId="2" borderId="0" xfId="0" applyFont="1" applyFill="1" applyAlignment="1">
      <alignment vertical="top" wrapText="1"/>
    </xf>
    <xf numFmtId="0" fontId="5" fillId="2" borderId="0" xfId="0" applyFont="1" applyFill="1" applyAlignment="1">
      <alignment vertical="top"/>
    </xf>
    <xf numFmtId="0" fontId="7" fillId="2" borderId="0" xfId="0" applyFont="1" applyFill="1" applyAlignment="1">
      <alignment horizontal="left" vertical="top" wrapText="1"/>
    </xf>
    <xf numFmtId="0" fontId="4" fillId="2" borderId="0" xfId="0" applyFont="1" applyFill="1" applyAlignment="1">
      <alignment vertical="top" wrapText="1"/>
    </xf>
    <xf numFmtId="0" fontId="12" fillId="2" borderId="6" xfId="0" applyFont="1" applyFill="1" applyBorder="1" applyAlignment="1">
      <alignment horizontal="centerContinuous" vertical="top" wrapText="1"/>
    </xf>
    <xf numFmtId="0" fontId="12" fillId="2" borderId="0" xfId="0" applyFont="1" applyFill="1" applyAlignment="1">
      <alignment horizontal="centerContinuous" vertical="top" wrapText="1"/>
    </xf>
    <xf numFmtId="0" fontId="10" fillId="2" borderId="0" xfId="0" applyFont="1" applyFill="1" applyAlignment="1">
      <alignment horizontal="centerContinuous" vertical="top" wrapText="1"/>
    </xf>
    <xf numFmtId="0" fontId="10" fillId="2" borderId="4" xfId="0" applyFont="1" applyFill="1" applyBorder="1" applyAlignment="1">
      <alignment horizontal="centerContinuous" vertical="top" wrapText="1"/>
    </xf>
    <xf numFmtId="0" fontId="8" fillId="2" borderId="0" xfId="0" applyFont="1" applyFill="1" applyAlignment="1">
      <alignment horizontal="left" vertical="top"/>
    </xf>
    <xf numFmtId="0" fontId="12" fillId="2" borderId="6" xfId="0" applyFont="1" applyFill="1" applyBorder="1" applyAlignment="1">
      <alignment horizontal="center" vertical="top" wrapText="1"/>
    </xf>
    <xf numFmtId="0" fontId="12" fillId="2" borderId="0" xfId="0" applyFont="1" applyFill="1" applyAlignment="1">
      <alignment horizontal="center" vertical="top" wrapText="1"/>
    </xf>
    <xf numFmtId="0" fontId="10" fillId="2" borderId="0" xfId="0" applyFont="1" applyFill="1" applyAlignment="1">
      <alignment horizontal="center" vertical="top" wrapText="1"/>
    </xf>
    <xf numFmtId="0" fontId="10" fillId="2" borderId="4" xfId="0" applyFont="1" applyFill="1" applyBorder="1" applyAlignment="1">
      <alignment horizontal="center" vertical="top" wrapText="1"/>
    </xf>
    <xf numFmtId="0" fontId="2" fillId="2" borderId="0" xfId="0" applyFont="1" applyFill="1" applyAlignment="1">
      <alignment vertical="top"/>
    </xf>
    <xf numFmtId="0" fontId="8" fillId="2" borderId="0" xfId="0" applyFont="1" applyFill="1" applyAlignment="1">
      <alignment vertical="top"/>
    </xf>
    <xf numFmtId="0" fontId="10" fillId="2" borderId="0" xfId="0" applyFont="1" applyFill="1"/>
    <xf numFmtId="49" fontId="10" fillId="2" borderId="0" xfId="0" applyNumberFormat="1" applyFont="1" applyFill="1" applyAlignment="1">
      <alignment vertical="top"/>
    </xf>
    <xf numFmtId="49" fontId="10" fillId="2" borderId="0" xfId="0" applyNumberFormat="1" applyFont="1" applyFill="1" applyAlignment="1">
      <alignment vertical="top" wrapText="1"/>
    </xf>
    <xf numFmtId="0" fontId="11" fillId="2" borderId="0" xfId="1" applyNumberFormat="1" applyFont="1" applyFill="1" applyBorder="1" applyAlignment="1" applyProtection="1">
      <alignment vertical="center" wrapText="1"/>
    </xf>
    <xf numFmtId="0" fontId="11" fillId="2" borderId="4" xfId="1" applyNumberFormat="1" applyFont="1" applyFill="1" applyBorder="1" applyAlignment="1" applyProtection="1">
      <alignment vertical="center" wrapText="1"/>
    </xf>
    <xf numFmtId="0" fontId="4" fillId="3" borderId="12" xfId="0" applyFont="1" applyFill="1" applyBorder="1" applyAlignment="1">
      <alignment vertical="top" wrapText="1"/>
    </xf>
    <xf numFmtId="0" fontId="7" fillId="2" borderId="6" xfId="0" applyFont="1" applyFill="1" applyBorder="1" applyAlignment="1">
      <alignment horizontal="left" vertical="top" wrapText="1"/>
    </xf>
    <xf numFmtId="0" fontId="4" fillId="2" borderId="4" xfId="0" applyFont="1" applyFill="1" applyBorder="1" applyAlignment="1">
      <alignment vertical="top" wrapText="1"/>
    </xf>
    <xf numFmtId="0" fontId="8" fillId="2" borderId="0" xfId="0" applyFont="1" applyFill="1" applyAlignment="1">
      <alignment vertical="top" wrapText="1"/>
    </xf>
    <xf numFmtId="15" fontId="10" fillId="2" borderId="0" xfId="0" applyNumberFormat="1" applyFont="1" applyFill="1" applyAlignment="1">
      <alignment vertical="top"/>
    </xf>
    <xf numFmtId="0" fontId="9" fillId="2" borderId="0" xfId="0" applyFont="1" applyFill="1"/>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8" fillId="2" borderId="4" xfId="0" applyFont="1" applyFill="1" applyBorder="1" applyAlignment="1">
      <alignment vertical="top" wrapText="1"/>
    </xf>
    <xf numFmtId="0" fontId="10" fillId="0" borderId="0" xfId="0" applyFont="1" applyAlignment="1">
      <alignment vertical="top"/>
    </xf>
    <xf numFmtId="0" fontId="10" fillId="6" borderId="0" xfId="0" applyFont="1" applyFill="1"/>
    <xf numFmtId="0" fontId="10" fillId="0" borderId="0" xfId="0" applyFont="1"/>
    <xf numFmtId="0" fontId="10" fillId="6" borderId="0" xfId="0" applyFont="1" applyFill="1" applyAlignment="1">
      <alignment vertical="top"/>
    </xf>
    <xf numFmtId="15" fontId="10" fillId="0" borderId="0" xfId="0" quotePrefix="1" applyNumberFormat="1" applyFont="1"/>
    <xf numFmtId="0" fontId="10" fillId="2" borderId="6" xfId="0" applyFont="1" applyFill="1" applyBorder="1" applyAlignment="1">
      <alignment vertical="top" wrapText="1"/>
    </xf>
    <xf numFmtId="0" fontId="6" fillId="2" borderId="0" xfId="0" applyFont="1" applyFill="1" applyAlignment="1">
      <alignment wrapText="1"/>
    </xf>
    <xf numFmtId="0" fontId="10" fillId="2" borderId="0" xfId="0" applyFont="1" applyFill="1" applyAlignment="1">
      <alignment wrapText="1"/>
    </xf>
    <xf numFmtId="0" fontId="10" fillId="2" borderId="4" xfId="0" applyFont="1" applyFill="1" applyBorder="1" applyAlignment="1">
      <alignment wrapText="1"/>
    </xf>
    <xf numFmtId="0" fontId="10" fillId="2" borderId="4" xfId="0" applyFont="1" applyFill="1" applyBorder="1"/>
    <xf numFmtId="0" fontId="10" fillId="2" borderId="7" xfId="0" applyFont="1" applyFill="1" applyBorder="1" applyAlignment="1">
      <alignment vertical="top" wrapText="1"/>
    </xf>
    <xf numFmtId="0" fontId="10" fillId="2" borderId="10" xfId="0" applyFont="1" applyFill="1" applyBorder="1" applyAlignment="1">
      <alignment vertical="top" wrapText="1"/>
    </xf>
    <xf numFmtId="0" fontId="10" fillId="2" borderId="8" xfId="0" applyFont="1" applyFill="1" applyBorder="1" applyAlignment="1">
      <alignment vertical="top" wrapText="1"/>
    </xf>
    <xf numFmtId="0" fontId="6" fillId="2" borderId="0" xfId="0" applyFont="1" applyFill="1" applyAlignment="1">
      <alignment horizontal="left" vertical="top" wrapText="1"/>
    </xf>
    <xf numFmtId="0" fontId="10" fillId="2" borderId="0" xfId="0" applyFont="1" applyFill="1" applyAlignment="1">
      <alignment horizontal="left" vertical="top"/>
    </xf>
    <xf numFmtId="0" fontId="10" fillId="2" borderId="6" xfId="0" applyFont="1" applyFill="1" applyBorder="1" applyAlignment="1">
      <alignment wrapText="1"/>
    </xf>
    <xf numFmtId="0" fontId="10" fillId="2" borderId="7" xfId="0" applyFont="1" applyFill="1" applyBorder="1" applyAlignment="1">
      <alignment wrapText="1"/>
    </xf>
    <xf numFmtId="0" fontId="10" fillId="2" borderId="10" xfId="0" applyFont="1" applyFill="1" applyBorder="1" applyAlignment="1">
      <alignment wrapText="1"/>
    </xf>
    <xf numFmtId="0" fontId="10" fillId="2" borderId="8" xfId="0" applyFont="1" applyFill="1" applyBorder="1" applyAlignment="1">
      <alignment wrapText="1"/>
    </xf>
    <xf numFmtId="0" fontId="7" fillId="2" borderId="0" xfId="0" applyFont="1" applyFill="1" applyAlignment="1">
      <alignment wrapText="1"/>
    </xf>
    <xf numFmtId="0" fontId="10" fillId="6" borderId="0" xfId="0" applyFont="1" applyFill="1" applyAlignment="1">
      <alignment wrapText="1"/>
    </xf>
    <xf numFmtId="0" fontId="10" fillId="6" borderId="0" xfId="0" applyFont="1" applyFill="1" applyAlignment="1">
      <alignment vertical="top" wrapText="1"/>
    </xf>
    <xf numFmtId="0" fontId="16" fillId="6" borderId="0" xfId="0" applyFont="1" applyFill="1"/>
    <xf numFmtId="0" fontId="16" fillId="0" borderId="0" xfId="0" applyFont="1"/>
    <xf numFmtId="0" fontId="10" fillId="0" borderId="0" xfId="0" applyFont="1" applyAlignment="1">
      <alignment horizontal="left"/>
    </xf>
    <xf numFmtId="0" fontId="8" fillId="2" borderId="4" xfId="0" applyFont="1" applyFill="1" applyBorder="1" applyAlignment="1">
      <alignment horizontal="left" vertical="top" wrapText="1"/>
    </xf>
    <xf numFmtId="0" fontId="12" fillId="2" borderId="6" xfId="0" applyFont="1" applyFill="1" applyBorder="1" applyAlignment="1">
      <alignment horizontal="center" vertical="center" wrapText="1"/>
    </xf>
    <xf numFmtId="0" fontId="12" fillId="2" borderId="0" xfId="0" applyFont="1" applyFill="1" applyAlignment="1">
      <alignment horizontal="center" vertical="center" wrapText="1"/>
    </xf>
    <xf numFmtId="0" fontId="10" fillId="2" borderId="0" xfId="0" applyFont="1" applyFill="1" applyAlignment="1">
      <alignment horizontal="center" vertical="center" wrapText="1"/>
    </xf>
    <xf numFmtId="0" fontId="10" fillId="2" borderId="4" xfId="0" applyFont="1" applyFill="1" applyBorder="1" applyAlignment="1">
      <alignment horizontal="center" vertical="center" wrapText="1"/>
    </xf>
    <xf numFmtId="0" fontId="8" fillId="2" borderId="0" xfId="0" applyFont="1" applyFill="1" applyAlignment="1">
      <alignment vertical="center" wrapText="1"/>
    </xf>
    <xf numFmtId="0" fontId="18" fillId="8" borderId="0" xfId="0" applyFont="1" applyFill="1" applyAlignment="1">
      <alignment vertical="center"/>
    </xf>
    <xf numFmtId="0" fontId="11" fillId="0" borderId="0" xfId="0" applyFont="1"/>
    <xf numFmtId="0" fontId="10" fillId="2" borderId="6" xfId="0" applyFont="1" applyFill="1" applyBorder="1" applyAlignment="1">
      <alignment vertical="top"/>
    </xf>
    <xf numFmtId="0" fontId="10" fillId="2" borderId="6" xfId="0" applyFont="1" applyFill="1" applyBorder="1" applyAlignment="1">
      <alignment vertical="center"/>
    </xf>
    <xf numFmtId="0" fontId="18" fillId="0" borderId="0" xfId="0" applyFont="1" applyAlignment="1">
      <alignment vertical="center"/>
    </xf>
    <xf numFmtId="0" fontId="18" fillId="2" borderId="0" xfId="0" applyFont="1" applyFill="1" applyAlignment="1">
      <alignment vertical="center"/>
    </xf>
    <xf numFmtId="0" fontId="8" fillId="2" borderId="6" xfId="0" applyFont="1" applyFill="1" applyBorder="1" applyAlignment="1">
      <alignment vertical="center"/>
    </xf>
    <xf numFmtId="0" fontId="8" fillId="2" borderId="4" xfId="0" applyFont="1" applyFill="1" applyBorder="1" applyAlignment="1">
      <alignment vertical="center" wrapText="1"/>
    </xf>
    <xf numFmtId="0" fontId="12" fillId="2" borderId="6" xfId="0" applyFont="1" applyFill="1" applyBorder="1" applyAlignment="1">
      <alignment vertical="top" wrapText="1"/>
    </xf>
    <xf numFmtId="0" fontId="12" fillId="2" borderId="26" xfId="0" applyFont="1" applyFill="1" applyBorder="1" applyAlignment="1">
      <alignment vertical="top" wrapText="1"/>
    </xf>
    <xf numFmtId="0" fontId="8" fillId="2" borderId="13" xfId="0" applyFont="1" applyFill="1" applyBorder="1" applyAlignment="1">
      <alignment horizontal="center" vertical="top" wrapText="1"/>
    </xf>
    <xf numFmtId="0" fontId="12" fillId="2" borderId="13" xfId="0" applyFont="1" applyFill="1" applyBorder="1" applyAlignment="1">
      <alignment horizontal="center" vertical="top" wrapText="1"/>
    </xf>
    <xf numFmtId="0" fontId="8" fillId="2" borderId="13" xfId="0" applyFont="1" applyFill="1" applyBorder="1" applyAlignment="1">
      <alignment horizontal="center" vertical="center" wrapText="1"/>
    </xf>
    <xf numFmtId="0" fontId="11" fillId="4" borderId="13" xfId="1" applyNumberFormat="1" applyFont="1" applyFill="1" applyBorder="1" applyAlignment="1" applyProtection="1">
      <alignment horizontal="center" vertical="top" wrapText="1"/>
      <protection locked="0"/>
    </xf>
    <xf numFmtId="1" fontId="11" fillId="5" borderId="13" xfId="1" applyNumberFormat="1" applyFont="1" applyFill="1" applyBorder="1" applyAlignment="1" applyProtection="1">
      <alignment horizontal="center" vertical="top" wrapText="1"/>
    </xf>
    <xf numFmtId="0" fontId="17" fillId="4" borderId="13" xfId="1" applyNumberFormat="1" applyFont="1" applyFill="1" applyBorder="1" applyAlignment="1" applyProtection="1">
      <alignment horizontal="center" vertical="center" wrapText="1"/>
      <protection locked="0"/>
    </xf>
    <xf numFmtId="0" fontId="5" fillId="2" borderId="0" xfId="0" applyFont="1" applyFill="1" applyAlignment="1">
      <alignment horizontal="left" vertical="top"/>
    </xf>
    <xf numFmtId="1" fontId="9" fillId="7" borderId="13" xfId="0" applyNumberFormat="1" applyFont="1" applyFill="1" applyBorder="1" applyAlignment="1">
      <alignment horizontal="center" vertical="top" wrapText="1"/>
    </xf>
    <xf numFmtId="0" fontId="4" fillId="3" borderId="6" xfId="0" applyFont="1" applyFill="1" applyBorder="1" applyAlignment="1">
      <alignment vertical="top" wrapText="1"/>
    </xf>
    <xf numFmtId="0" fontId="4" fillId="3" borderId="0" xfId="0" applyFont="1" applyFill="1" applyAlignment="1">
      <alignment vertical="top" wrapText="1"/>
    </xf>
    <xf numFmtId="0" fontId="4" fillId="3" borderId="4" xfId="0" applyFont="1" applyFill="1" applyBorder="1" applyAlignment="1">
      <alignment vertical="top"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11" fillId="4" borderId="13" xfId="1" applyNumberFormat="1" applyFont="1" applyFill="1" applyBorder="1" applyAlignment="1" applyProtection="1">
      <alignment horizontal="center" vertical="center" wrapText="1"/>
      <protection locked="0"/>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1" fontId="11" fillId="5" borderId="13" xfId="1" applyNumberFormat="1" applyFont="1" applyFill="1" applyBorder="1" applyAlignment="1" applyProtection="1">
      <alignment horizontal="center" vertical="center" wrapText="1"/>
    </xf>
    <xf numFmtId="165" fontId="11" fillId="4" borderId="15" xfId="2" applyNumberFormat="1" applyFont="1" applyFill="1" applyBorder="1" applyAlignment="1" applyProtection="1">
      <alignment vertical="center"/>
      <protection locked="0"/>
    </xf>
    <xf numFmtId="165" fontId="11" fillId="4" borderId="13" xfId="2" applyNumberFormat="1" applyFont="1" applyFill="1" applyBorder="1" applyAlignment="1" applyProtection="1">
      <alignment vertical="center"/>
      <protection locked="0"/>
    </xf>
    <xf numFmtId="0" fontId="8" fillId="2" borderId="0" xfId="0" applyFont="1" applyFill="1" applyAlignment="1">
      <alignment horizontal="right" vertical="top" wrapText="1" indent="1"/>
    </xf>
    <xf numFmtId="0" fontId="9" fillId="2" borderId="0" xfId="0" applyFont="1" applyFill="1" applyAlignment="1">
      <alignment horizontal="center" vertical="center"/>
    </xf>
    <xf numFmtId="0" fontId="9" fillId="7" borderId="13" xfId="0" applyFont="1" applyFill="1" applyBorder="1" applyAlignment="1">
      <alignment horizontal="center" vertical="center" wrapText="1"/>
    </xf>
    <xf numFmtId="165" fontId="11" fillId="5" borderId="13" xfId="2" applyNumberFormat="1" applyFont="1" applyFill="1" applyBorder="1" applyAlignment="1" applyProtection="1">
      <alignment vertical="center"/>
    </xf>
    <xf numFmtId="165" fontId="11" fillId="4" borderId="32" xfId="2" applyNumberFormat="1" applyFont="1" applyFill="1" applyBorder="1" applyAlignment="1" applyProtection="1">
      <alignment vertical="center"/>
      <protection locked="0"/>
    </xf>
    <xf numFmtId="165" fontId="11" fillId="5" borderId="34" xfId="2" applyNumberFormat="1" applyFont="1" applyFill="1" applyBorder="1" applyAlignment="1" applyProtection="1">
      <alignment vertical="center"/>
    </xf>
    <xf numFmtId="165" fontId="11" fillId="4" borderId="16" xfId="2" applyNumberFormat="1" applyFont="1" applyFill="1" applyBorder="1" applyAlignment="1" applyProtection="1">
      <alignment vertical="center"/>
      <protection locked="0"/>
    </xf>
    <xf numFmtId="0" fontId="6" fillId="0" borderId="0" xfId="0" applyFont="1" applyAlignment="1">
      <alignment vertical="top" wrapText="1"/>
    </xf>
    <xf numFmtId="0" fontId="12" fillId="0" borderId="6" xfId="0" applyFont="1" applyBorder="1" applyAlignment="1">
      <alignment horizontal="centerContinuous" vertical="top" wrapText="1"/>
    </xf>
    <xf numFmtId="0" fontId="12" fillId="0" borderId="0" xfId="0" applyFont="1" applyAlignment="1">
      <alignment horizontal="centerContinuous" vertical="top" wrapText="1"/>
    </xf>
    <xf numFmtId="0" fontId="10" fillId="0" borderId="0" xfId="0" applyFont="1" applyAlignment="1">
      <alignment horizontal="centerContinuous" vertical="top" wrapText="1"/>
    </xf>
    <xf numFmtId="0" fontId="10" fillId="0" borderId="4" xfId="0" applyFont="1" applyBorder="1" applyAlignment="1">
      <alignment horizontal="centerContinuous" vertical="top" wrapText="1"/>
    </xf>
    <xf numFmtId="0" fontId="8" fillId="0" borderId="0" xfId="0" applyFont="1" applyAlignment="1">
      <alignment horizontal="left" vertical="top"/>
    </xf>
    <xf numFmtId="0" fontId="10" fillId="0" borderId="7" xfId="0" applyFont="1" applyBorder="1" applyAlignment="1">
      <alignment vertical="top" wrapText="1"/>
    </xf>
    <xf numFmtId="0" fontId="10" fillId="0" borderId="10" xfId="0" applyFont="1" applyBorder="1" applyAlignment="1">
      <alignment vertical="top" wrapText="1"/>
    </xf>
    <xf numFmtId="0" fontId="10" fillId="0" borderId="8" xfId="0" applyFont="1" applyBorder="1" applyAlignment="1">
      <alignment vertical="top" wrapText="1"/>
    </xf>
    <xf numFmtId="0" fontId="10" fillId="9" borderId="0" xfId="0" applyFont="1" applyFill="1"/>
    <xf numFmtId="0" fontId="10" fillId="6" borderId="0" xfId="0" applyFont="1" applyFill="1" applyAlignment="1">
      <alignment horizontal="left" vertical="top"/>
    </xf>
    <xf numFmtId="166" fontId="10" fillId="0" borderId="0" xfId="0" quotePrefix="1" applyNumberFormat="1" applyFont="1" applyAlignment="1">
      <alignment vertical="top"/>
    </xf>
    <xf numFmtId="0" fontId="10" fillId="0" borderId="0" xfId="0" applyFont="1" applyAlignment="1">
      <alignment wrapText="1"/>
    </xf>
    <xf numFmtId="15" fontId="10" fillId="0" borderId="0" xfId="0" quotePrefix="1" applyNumberFormat="1" applyFont="1" applyAlignment="1">
      <alignment wrapText="1"/>
    </xf>
    <xf numFmtId="0" fontId="24" fillId="0" borderId="0" xfId="0" applyFont="1"/>
    <xf numFmtId="0" fontId="25" fillId="9" borderId="0" xfId="0" applyFont="1" applyFill="1"/>
    <xf numFmtId="0" fontId="24" fillId="0" borderId="49" xfId="0" applyFont="1" applyBorder="1"/>
    <xf numFmtId="0" fontId="24" fillId="0" borderId="9" xfId="0" applyFont="1" applyBorder="1"/>
    <xf numFmtId="0" fontId="24" fillId="9" borderId="9" xfId="0" applyFont="1" applyFill="1" applyBorder="1"/>
    <xf numFmtId="0" fontId="25" fillId="0" borderId="9" xfId="0" applyFont="1" applyBorder="1"/>
    <xf numFmtId="0" fontId="25" fillId="0" borderId="50" xfId="0" applyFont="1" applyBorder="1"/>
    <xf numFmtId="0" fontId="24" fillId="0" borderId="51" xfId="0" applyFont="1" applyBorder="1"/>
    <xf numFmtId="0" fontId="24" fillId="0" borderId="11" xfId="0" applyFont="1" applyBorder="1"/>
    <xf numFmtId="0" fontId="24" fillId="0" borderId="5" xfId="0" applyFont="1" applyBorder="1"/>
    <xf numFmtId="0" fontId="24" fillId="9" borderId="0" xfId="0" applyFont="1" applyFill="1"/>
    <xf numFmtId="1" fontId="24" fillId="0" borderId="3" xfId="0" applyNumberFormat="1" applyFont="1" applyBorder="1" applyAlignment="1">
      <alignment horizontal="center"/>
    </xf>
    <xf numFmtId="1" fontId="24" fillId="0" borderId="11" xfId="0" applyNumberFormat="1" applyFont="1" applyBorder="1" applyAlignment="1">
      <alignment horizontal="center"/>
    </xf>
    <xf numFmtId="1" fontId="24" fillId="0" borderId="52" xfId="0" applyNumberFormat="1" applyFont="1" applyBorder="1" applyAlignment="1">
      <alignment horizontal="center"/>
    </xf>
    <xf numFmtId="0" fontId="24" fillId="0" borderId="53" xfId="0" applyFont="1" applyBorder="1"/>
    <xf numFmtId="0" fontId="24" fillId="0" borderId="4" xfId="0" applyFont="1" applyBorder="1"/>
    <xf numFmtId="1" fontId="24" fillId="0" borderId="6" xfId="0" applyNumberFormat="1" applyFont="1" applyBorder="1" applyAlignment="1">
      <alignment horizontal="center"/>
    </xf>
    <xf numFmtId="1" fontId="24" fillId="0" borderId="0" xfId="0" applyNumberFormat="1" applyFont="1" applyAlignment="1">
      <alignment horizontal="center"/>
    </xf>
    <xf numFmtId="1" fontId="24" fillId="0" borderId="48" xfId="0" applyNumberFormat="1" applyFont="1" applyBorder="1" applyAlignment="1">
      <alignment horizontal="center"/>
    </xf>
    <xf numFmtId="0" fontId="24" fillId="0" borderId="47" xfId="0" applyFont="1" applyBorder="1"/>
    <xf numFmtId="0" fontId="24" fillId="0" borderId="10" xfId="0" applyFont="1" applyBorder="1"/>
    <xf numFmtId="0" fontId="24" fillId="0" borderId="8" xfId="0" applyFont="1" applyBorder="1"/>
    <xf numFmtId="1" fontId="24" fillId="0" borderId="7" xfId="0" applyNumberFormat="1" applyFont="1" applyBorder="1" applyAlignment="1">
      <alignment horizontal="center"/>
    </xf>
    <xf numFmtId="1" fontId="24" fillId="0" borderId="10" xfId="0" applyNumberFormat="1" applyFont="1" applyBorder="1" applyAlignment="1">
      <alignment horizontal="center"/>
    </xf>
    <xf numFmtId="1" fontId="24" fillId="0" borderId="54" xfId="0" applyNumberFormat="1" applyFont="1" applyBorder="1" applyAlignment="1">
      <alignment horizontal="center"/>
    </xf>
    <xf numFmtId="0" fontId="25" fillId="10" borderId="0" xfId="0" applyFont="1" applyFill="1"/>
    <xf numFmtId="1" fontId="24" fillId="0" borderId="0" xfId="0" applyNumberFormat="1" applyFont="1"/>
    <xf numFmtId="1" fontId="24" fillId="0" borderId="48" xfId="0" applyNumberFormat="1" applyFont="1" applyBorder="1"/>
    <xf numFmtId="1" fontId="24" fillId="0" borderId="57" xfId="0" applyNumberFormat="1" applyFont="1" applyBorder="1"/>
    <xf numFmtId="0" fontId="24" fillId="9" borderId="56" xfId="0" applyFont="1" applyFill="1" applyBorder="1"/>
    <xf numFmtId="0" fontId="24" fillId="0" borderId="56" xfId="0" applyFont="1" applyBorder="1"/>
    <xf numFmtId="0" fontId="24" fillId="0" borderId="58" xfId="0" applyFont="1" applyBorder="1"/>
    <xf numFmtId="0" fontId="24" fillId="0" borderId="0" xfId="0" applyFont="1" applyAlignment="1">
      <alignment horizontal="left"/>
    </xf>
    <xf numFmtId="0" fontId="24" fillId="0" borderId="48" xfId="0" applyFont="1" applyBorder="1"/>
    <xf numFmtId="1" fontId="24" fillId="0" borderId="53" xfId="0" applyNumberFormat="1" applyFont="1" applyBorder="1"/>
    <xf numFmtId="0" fontId="25" fillId="0" borderId="11" xfId="0" applyFont="1" applyBorder="1"/>
    <xf numFmtId="0" fontId="25" fillId="0" borderId="52" xfId="0" applyFont="1" applyBorder="1"/>
    <xf numFmtId="0" fontId="25" fillId="0" borderId="51" xfId="0" applyFont="1" applyBorder="1"/>
    <xf numFmtId="0" fontId="25" fillId="9" borderId="3" xfId="0" applyFont="1" applyFill="1" applyBorder="1"/>
    <xf numFmtId="165" fontId="24" fillId="0" borderId="3" xfId="2" applyNumberFormat="1" applyFont="1" applyBorder="1"/>
    <xf numFmtId="165" fontId="24" fillId="0" borderId="11" xfId="2" applyNumberFormat="1" applyFont="1" applyBorder="1"/>
    <xf numFmtId="165" fontId="24" fillId="0" borderId="52" xfId="2" applyNumberFormat="1" applyFont="1" applyBorder="1"/>
    <xf numFmtId="0" fontId="24" fillId="9" borderId="6" xfId="0" applyFont="1" applyFill="1" applyBorder="1"/>
    <xf numFmtId="165" fontId="24" fillId="0" borderId="6" xfId="2" applyNumberFormat="1" applyFont="1" applyBorder="1"/>
    <xf numFmtId="165" fontId="24" fillId="0" borderId="0" xfId="2" applyNumberFormat="1" applyFont="1" applyBorder="1"/>
    <xf numFmtId="165" fontId="24" fillId="0" borderId="48" xfId="2" applyNumberFormat="1" applyFont="1" applyBorder="1"/>
    <xf numFmtId="0" fontId="25" fillId="0" borderId="53" xfId="0" applyFont="1" applyBorder="1"/>
    <xf numFmtId="0" fontId="25" fillId="9" borderId="6" xfId="0" applyFont="1" applyFill="1" applyBorder="1"/>
    <xf numFmtId="0" fontId="24" fillId="9" borderId="7" xfId="0" applyFont="1" applyFill="1" applyBorder="1"/>
    <xf numFmtId="165" fontId="24" fillId="0" borderId="7" xfId="2" applyNumberFormat="1" applyFont="1" applyBorder="1"/>
    <xf numFmtId="165" fontId="24" fillId="0" borderId="10" xfId="2" applyNumberFormat="1" applyFont="1" applyBorder="1"/>
    <xf numFmtId="165" fontId="24" fillId="0" borderId="54" xfId="2" applyNumberFormat="1" applyFont="1" applyBorder="1"/>
    <xf numFmtId="0" fontId="24" fillId="0" borderId="53" xfId="0" quotePrefix="1" applyFont="1" applyBorder="1"/>
    <xf numFmtId="0" fontId="24" fillId="9" borderId="0" xfId="0" quotePrefix="1" applyFont="1" applyFill="1"/>
    <xf numFmtId="0" fontId="25" fillId="0" borderId="0" xfId="0" applyFont="1"/>
    <xf numFmtId="0" fontId="25" fillId="0" borderId="48" xfId="0" applyFont="1" applyBorder="1"/>
    <xf numFmtId="167" fontId="24" fillId="0" borderId="3" xfId="2" applyNumberFormat="1" applyFont="1" applyBorder="1"/>
    <xf numFmtId="167" fontId="24" fillId="0" borderId="11" xfId="2" applyNumberFormat="1" applyFont="1" applyBorder="1"/>
    <xf numFmtId="167" fontId="24" fillId="0" borderId="52" xfId="2" applyNumberFormat="1" applyFont="1" applyBorder="1"/>
    <xf numFmtId="167" fontId="24" fillId="0" borderId="6" xfId="2" applyNumberFormat="1" applyFont="1" applyBorder="1"/>
    <xf numFmtId="167" fontId="24" fillId="0" borderId="0" xfId="2" applyNumberFormat="1" applyFont="1" applyBorder="1"/>
    <xf numFmtId="167" fontId="24" fillId="0" borderId="48" xfId="2" applyNumberFormat="1" applyFont="1" applyBorder="1"/>
    <xf numFmtId="0" fontId="24" fillId="0" borderId="55" xfId="0" applyFont="1" applyBorder="1"/>
    <xf numFmtId="0" fontId="24" fillId="9" borderId="59" xfId="0" applyFont="1" applyFill="1" applyBorder="1"/>
    <xf numFmtId="167" fontId="24" fillId="0" borderId="59" xfId="2" applyNumberFormat="1" applyFont="1" applyBorder="1"/>
    <xf numFmtId="167" fontId="24" fillId="0" borderId="56" xfId="2" applyNumberFormat="1" applyFont="1" applyBorder="1"/>
    <xf numFmtId="167" fontId="24" fillId="0" borderId="58" xfId="2" applyNumberFormat="1" applyFont="1" applyBorder="1"/>
    <xf numFmtId="0" fontId="26" fillId="3" borderId="0" xfId="0" applyFont="1" applyFill="1"/>
    <xf numFmtId="0" fontId="27" fillId="0" borderId="0" xfId="0" applyFont="1"/>
    <xf numFmtId="0" fontId="27" fillId="0" borderId="0" xfId="0" applyFont="1" applyAlignment="1">
      <alignment horizontal="left"/>
    </xf>
    <xf numFmtId="0" fontId="28" fillId="0" borderId="0" xfId="0" applyFont="1"/>
    <xf numFmtId="0" fontId="8" fillId="7" borderId="24" xfId="0" applyFont="1" applyFill="1" applyBorder="1" applyAlignment="1">
      <alignment horizontal="center" vertical="top" wrapText="1"/>
    </xf>
    <xf numFmtId="0" fontId="8" fillId="7" borderId="13" xfId="0" applyFont="1" applyFill="1" applyBorder="1" applyAlignment="1">
      <alignment horizontal="center" vertical="top" wrapText="1"/>
    </xf>
    <xf numFmtId="0" fontId="8" fillId="7" borderId="25" xfId="0" applyFont="1" applyFill="1" applyBorder="1" applyAlignment="1">
      <alignment horizontal="center" vertical="top" wrapText="1"/>
    </xf>
    <xf numFmtId="0" fontId="8" fillId="0" borderId="38" xfId="0" applyFont="1" applyBorder="1" applyAlignment="1">
      <alignment horizontal="left" vertical="center" wrapText="1"/>
    </xf>
    <xf numFmtId="0" fontId="8" fillId="0" borderId="14" xfId="0" applyFont="1" applyBorder="1" applyAlignment="1">
      <alignment horizontal="left" vertical="center" wrapText="1"/>
    </xf>
    <xf numFmtId="0" fontId="8" fillId="0" borderId="18" xfId="0" applyFont="1" applyBorder="1" applyAlignment="1">
      <alignment horizontal="left" vertical="center" wrapText="1"/>
    </xf>
    <xf numFmtId="0" fontId="8" fillId="0" borderId="39" xfId="0" applyFont="1" applyBorder="1" applyAlignment="1">
      <alignment horizontal="left" vertical="center" wrapText="1"/>
    </xf>
    <xf numFmtId="0" fontId="8" fillId="0" borderId="22" xfId="0" applyFont="1" applyBorder="1" applyAlignment="1">
      <alignment horizontal="left" vertical="center" wrapText="1"/>
    </xf>
    <xf numFmtId="0" fontId="8" fillId="0" borderId="23" xfId="0" applyFont="1" applyBorder="1" applyAlignment="1">
      <alignment horizontal="left" vertical="center" wrapText="1"/>
    </xf>
    <xf numFmtId="0" fontId="11" fillId="4" borderId="17" xfId="1" applyNumberFormat="1" applyFont="1" applyFill="1" applyBorder="1" applyAlignment="1" applyProtection="1">
      <alignment horizontal="left" vertical="center" wrapText="1"/>
      <protection locked="0"/>
    </xf>
    <xf numFmtId="0" fontId="11" fillId="4" borderId="14" xfId="1" applyNumberFormat="1" applyFont="1" applyFill="1" applyBorder="1" applyAlignment="1" applyProtection="1">
      <alignment horizontal="left" vertical="center" wrapText="1"/>
      <protection locked="0"/>
    </xf>
    <xf numFmtId="0" fontId="11" fillId="4" borderId="41" xfId="1" applyNumberFormat="1" applyFont="1" applyFill="1" applyBorder="1" applyAlignment="1" applyProtection="1">
      <alignment horizontal="left" vertical="center" wrapText="1"/>
      <protection locked="0"/>
    </xf>
    <xf numFmtId="0" fontId="11" fillId="4" borderId="21" xfId="1" applyNumberFormat="1" applyFont="1" applyFill="1" applyBorder="1" applyAlignment="1" applyProtection="1">
      <alignment horizontal="left" vertical="center" wrapText="1"/>
      <protection locked="0"/>
    </xf>
    <xf numFmtId="0" fontId="11" fillId="4" borderId="22" xfId="1" applyNumberFormat="1" applyFont="1" applyFill="1" applyBorder="1" applyAlignment="1" applyProtection="1">
      <alignment horizontal="left" vertical="center" wrapText="1"/>
      <protection locked="0"/>
    </xf>
    <xf numFmtId="0" fontId="11" fillId="4" borderId="42" xfId="1" applyNumberFormat="1" applyFont="1" applyFill="1" applyBorder="1" applyAlignment="1" applyProtection="1">
      <alignment horizontal="left" vertical="center" wrapText="1"/>
      <protection locked="0"/>
    </xf>
    <xf numFmtId="0" fontId="12" fillId="2" borderId="6" xfId="0" applyFont="1" applyFill="1" applyBorder="1" applyAlignment="1">
      <alignment horizontal="right" vertical="center" wrapText="1" indent="1"/>
    </xf>
    <xf numFmtId="0" fontId="12" fillId="2" borderId="0" xfId="0" applyFont="1" applyFill="1" applyAlignment="1">
      <alignment horizontal="right" vertical="center" wrapText="1" indent="1"/>
    </xf>
    <xf numFmtId="0" fontId="19" fillId="2" borderId="0" xfId="0" applyFont="1" applyFill="1" applyAlignment="1">
      <alignment horizontal="left" vertical="top" wrapText="1"/>
    </xf>
    <xf numFmtId="0" fontId="7" fillId="3" borderId="3" xfId="0" applyFont="1" applyFill="1" applyBorder="1" applyAlignment="1">
      <alignment horizontal="center" vertical="top" wrapText="1"/>
    </xf>
    <xf numFmtId="0" fontId="7" fillId="3" borderId="11" xfId="0" applyFont="1" applyFill="1" applyBorder="1" applyAlignment="1">
      <alignment horizontal="center" vertical="top" wrapText="1"/>
    </xf>
    <xf numFmtId="0" fontId="7" fillId="3" borderId="5" xfId="0" applyFont="1" applyFill="1" applyBorder="1" applyAlignment="1">
      <alignment horizontal="center" vertical="top" wrapText="1"/>
    </xf>
    <xf numFmtId="0" fontId="7" fillId="3" borderId="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4" xfId="0" applyFont="1" applyFill="1" applyBorder="1" applyAlignment="1">
      <alignment horizontal="center" vertical="top" wrapText="1"/>
    </xf>
    <xf numFmtId="0" fontId="7" fillId="3" borderId="1" xfId="0" applyFont="1" applyFill="1" applyBorder="1" applyAlignment="1">
      <alignment horizontal="center" vertical="top" wrapText="1"/>
    </xf>
    <xf numFmtId="0" fontId="7" fillId="3" borderId="9" xfId="0" applyFont="1" applyFill="1" applyBorder="1" applyAlignment="1">
      <alignment horizontal="center" vertical="top" wrapText="1"/>
    </xf>
    <xf numFmtId="0" fontId="7" fillId="3" borderId="2" xfId="0" applyFont="1" applyFill="1" applyBorder="1" applyAlignment="1">
      <alignment horizontal="center" vertical="top" wrapText="1"/>
    </xf>
    <xf numFmtId="0" fontId="7" fillId="3" borderId="7" xfId="0" applyFont="1" applyFill="1" applyBorder="1" applyAlignment="1">
      <alignment horizontal="center" vertical="top" wrapText="1"/>
    </xf>
    <xf numFmtId="0" fontId="7" fillId="3" borderId="10" xfId="0" applyFont="1" applyFill="1" applyBorder="1" applyAlignment="1">
      <alignment horizontal="center" vertical="top" wrapText="1"/>
    </xf>
    <xf numFmtId="0" fontId="7" fillId="3" borderId="8" xfId="0" applyFont="1" applyFill="1" applyBorder="1" applyAlignment="1">
      <alignment horizontal="center" vertical="top" wrapText="1"/>
    </xf>
    <xf numFmtId="0" fontId="8" fillId="2" borderId="6" xfId="0" applyFont="1" applyFill="1" applyBorder="1" applyAlignment="1">
      <alignment horizontal="left" vertical="top" wrapText="1"/>
    </xf>
    <xf numFmtId="0" fontId="8" fillId="2" borderId="0" xfId="0" applyFont="1" applyFill="1" applyAlignment="1">
      <alignment horizontal="left" vertical="top" wrapText="1"/>
    </xf>
    <xf numFmtId="0" fontId="10" fillId="2" borderId="0" xfId="0" applyFont="1" applyFill="1" applyAlignment="1">
      <alignment horizontal="left" vertical="top" wrapText="1"/>
    </xf>
    <xf numFmtId="0" fontId="10" fillId="2" borderId="4" xfId="0" applyFont="1" applyFill="1" applyBorder="1" applyAlignment="1">
      <alignment horizontal="left" vertical="top" wrapText="1"/>
    </xf>
    <xf numFmtId="0" fontId="8" fillId="2" borderId="24" xfId="0" applyFont="1" applyFill="1" applyBorder="1" applyAlignment="1">
      <alignment horizontal="left" vertical="center" wrapText="1"/>
    </xf>
    <xf numFmtId="0" fontId="8" fillId="2" borderId="13" xfId="0" applyFont="1" applyFill="1" applyBorder="1" applyAlignment="1">
      <alignment horizontal="left" vertical="center" wrapText="1"/>
    </xf>
    <xf numFmtId="0" fontId="11" fillId="4" borderId="13" xfId="1" applyNumberFormat="1" applyFont="1" applyFill="1" applyBorder="1" applyAlignment="1" applyProtection="1">
      <alignment horizontal="left" vertical="center" wrapText="1"/>
      <protection locked="0"/>
    </xf>
    <xf numFmtId="0" fontId="11" fillId="4" borderId="25" xfId="1" applyNumberFormat="1" applyFont="1" applyFill="1" applyBorder="1" applyAlignment="1" applyProtection="1">
      <alignment horizontal="left" vertical="center" wrapText="1"/>
      <protection locked="0"/>
    </xf>
    <xf numFmtId="0" fontId="0" fillId="0" borderId="24" xfId="0" applyBorder="1" applyAlignment="1">
      <alignment horizontal="left" vertical="center" wrapText="1"/>
    </xf>
    <xf numFmtId="0" fontId="0" fillId="0" borderId="13" xfId="0" applyBorder="1" applyAlignment="1">
      <alignment horizontal="left" vertical="center" wrapText="1"/>
    </xf>
    <xf numFmtId="0" fontId="8" fillId="2" borderId="4" xfId="0" applyFont="1" applyFill="1" applyBorder="1" applyAlignment="1">
      <alignment horizontal="left" vertical="top" wrapText="1"/>
    </xf>
    <xf numFmtId="0" fontId="13" fillId="2" borderId="6" xfId="0" applyFont="1" applyFill="1" applyBorder="1" applyAlignment="1" applyProtection="1">
      <alignment horizontal="left" vertical="top" wrapText="1"/>
      <protection locked="0"/>
    </xf>
    <xf numFmtId="0" fontId="13" fillId="2" borderId="0" xfId="0" applyFont="1" applyFill="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8" fillId="2" borderId="6" xfId="0" applyFont="1" applyFill="1" applyBorder="1" applyAlignment="1">
      <alignment horizontal="left" vertical="top" wrapText="1" indent="1"/>
    </xf>
    <xf numFmtId="0" fontId="8" fillId="2" borderId="0" xfId="0" applyFont="1" applyFill="1" applyAlignment="1">
      <alignment horizontal="left" vertical="top" wrapText="1" indent="1"/>
    </xf>
    <xf numFmtId="0" fontId="8" fillId="2" borderId="4" xfId="0" applyFont="1" applyFill="1" applyBorder="1" applyAlignment="1">
      <alignment horizontal="left" vertical="top" wrapText="1" indent="1"/>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8" fillId="2" borderId="4" xfId="0" applyFont="1" applyFill="1" applyBorder="1" applyAlignment="1">
      <alignment horizontal="left" vertical="center" wrapText="1"/>
    </xf>
    <xf numFmtId="0" fontId="10" fillId="2" borderId="0" xfId="0" applyFont="1" applyFill="1" applyAlignment="1">
      <alignment horizontal="left" vertical="center" wrapText="1" indent="1"/>
    </xf>
    <xf numFmtId="0" fontId="10" fillId="2" borderId="4" xfId="0" applyFont="1" applyFill="1" applyBorder="1" applyAlignment="1">
      <alignment horizontal="left" vertical="center" wrapText="1" indent="1"/>
    </xf>
    <xf numFmtId="0" fontId="10" fillId="4" borderId="15" xfId="0" applyFont="1" applyFill="1" applyBorder="1" applyAlignment="1" applyProtection="1">
      <alignment horizontal="center" vertical="center" wrapText="1"/>
      <protection locked="0"/>
    </xf>
    <xf numFmtId="0" fontId="10" fillId="4" borderId="16" xfId="0" applyFont="1" applyFill="1" applyBorder="1" applyAlignment="1" applyProtection="1">
      <alignment horizontal="center" vertical="center" wrapText="1"/>
      <protection locked="0"/>
    </xf>
    <xf numFmtId="0" fontId="8" fillId="7" borderId="17" xfId="0" applyFont="1" applyFill="1" applyBorder="1" applyAlignment="1">
      <alignment horizontal="left" vertical="center" wrapText="1"/>
    </xf>
    <xf numFmtId="0" fontId="8" fillId="7" borderId="14" xfId="0" applyFont="1" applyFill="1" applyBorder="1" applyAlignment="1">
      <alignment horizontal="left" vertical="center" wrapText="1"/>
    </xf>
    <xf numFmtId="0" fontId="8" fillId="7" borderId="18" xfId="0" applyFont="1" applyFill="1" applyBorder="1" applyAlignment="1">
      <alignment horizontal="left" vertical="center" wrapText="1"/>
    </xf>
    <xf numFmtId="0" fontId="8" fillId="7" borderId="19" xfId="0" applyFont="1" applyFill="1" applyBorder="1" applyAlignment="1">
      <alignment horizontal="left" vertical="center" wrapText="1"/>
    </xf>
    <xf numFmtId="0" fontId="8" fillId="7" borderId="0" xfId="0" applyFont="1" applyFill="1" applyAlignment="1">
      <alignment horizontal="left" vertical="center" wrapText="1"/>
    </xf>
    <xf numFmtId="0" fontId="8" fillId="7" borderId="20" xfId="0" applyFont="1" applyFill="1" applyBorder="1" applyAlignment="1">
      <alignment horizontal="left" vertical="center" wrapText="1"/>
    </xf>
    <xf numFmtId="0" fontId="8" fillId="7" borderId="21" xfId="0" applyFont="1" applyFill="1" applyBorder="1" applyAlignment="1">
      <alignment horizontal="left" vertical="center" wrapText="1"/>
    </xf>
    <xf numFmtId="0" fontId="8" fillId="7" borderId="22" xfId="0" applyFont="1" applyFill="1" applyBorder="1" applyAlignment="1">
      <alignment horizontal="left" vertical="center" wrapText="1"/>
    </xf>
    <xf numFmtId="0" fontId="8" fillId="7" borderId="23" xfId="0" applyFont="1" applyFill="1" applyBorder="1" applyAlignment="1">
      <alignment horizontal="left" vertical="center" wrapText="1"/>
    </xf>
    <xf numFmtId="0" fontId="10" fillId="0" borderId="6" xfId="0" applyFont="1" applyBorder="1" applyAlignment="1">
      <alignment horizontal="right" vertical="center" wrapText="1" indent="1"/>
    </xf>
    <xf numFmtId="0" fontId="10" fillId="0" borderId="0" xfId="0" applyFont="1" applyAlignment="1">
      <alignment horizontal="right" vertical="center" wrapText="1" indent="1"/>
    </xf>
    <xf numFmtId="0" fontId="11" fillId="4" borderId="15" xfId="1" applyNumberFormat="1" applyFont="1" applyFill="1" applyBorder="1" applyAlignment="1" applyProtection="1">
      <alignment horizontal="center" vertical="center" wrapText="1"/>
      <protection locked="0"/>
    </xf>
    <xf numFmtId="0" fontId="11" fillId="4" borderId="16" xfId="1" applyNumberFormat="1" applyFont="1" applyFill="1" applyBorder="1" applyAlignment="1" applyProtection="1">
      <alignment horizontal="center" vertical="center" wrapText="1"/>
      <protection locked="0"/>
    </xf>
    <xf numFmtId="0" fontId="11" fillId="7" borderId="15" xfId="1" applyNumberFormat="1" applyFont="1" applyFill="1" applyBorder="1" applyAlignment="1" applyProtection="1">
      <alignment horizontal="left" vertical="center" wrapText="1" indent="2"/>
    </xf>
    <xf numFmtId="0" fontId="11" fillId="7" borderId="16" xfId="1" applyNumberFormat="1" applyFont="1" applyFill="1" applyBorder="1" applyAlignment="1" applyProtection="1">
      <alignment horizontal="left" vertical="center" wrapText="1" indent="2"/>
    </xf>
    <xf numFmtId="0" fontId="14" fillId="7" borderId="17" xfId="0" applyFont="1" applyFill="1" applyBorder="1" applyAlignment="1">
      <alignment horizontal="center" vertical="center" wrapText="1"/>
    </xf>
    <xf numFmtId="0" fontId="14" fillId="7" borderId="14" xfId="0" applyFont="1" applyFill="1" applyBorder="1" applyAlignment="1">
      <alignment horizontal="center" vertical="center" wrapText="1"/>
    </xf>
    <xf numFmtId="0" fontId="14" fillId="7" borderId="18" xfId="0" applyFont="1" applyFill="1" applyBorder="1" applyAlignment="1">
      <alignment horizontal="center" vertical="center" wrapText="1"/>
    </xf>
    <xf numFmtId="0" fontId="14" fillId="7" borderId="21"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7" borderId="23" xfId="0" applyFont="1" applyFill="1" applyBorder="1" applyAlignment="1">
      <alignment horizontal="center" vertical="center" wrapText="1"/>
    </xf>
    <xf numFmtId="0" fontId="8" fillId="2" borderId="6" xfId="0" applyFont="1" applyFill="1" applyBorder="1" applyAlignment="1">
      <alignment horizontal="right" vertical="center" wrapText="1" indent="1"/>
    </xf>
    <xf numFmtId="0" fontId="8" fillId="2" borderId="0" xfId="0" applyFont="1" applyFill="1" applyAlignment="1">
      <alignment horizontal="right" vertical="center" wrapText="1" indent="1"/>
    </xf>
    <xf numFmtId="0" fontId="10" fillId="6" borderId="0" xfId="0" applyFont="1" applyFill="1" applyAlignment="1">
      <alignment horizontal="center"/>
    </xf>
    <xf numFmtId="0" fontId="0" fillId="0" borderId="6" xfId="0" applyBorder="1" applyAlignment="1">
      <alignment horizontal="left" vertical="top" wrapText="1"/>
    </xf>
    <xf numFmtId="0" fontId="0" fillId="0" borderId="0" xfId="0" applyAlignment="1">
      <alignment horizontal="left" vertical="top" wrapText="1"/>
    </xf>
    <xf numFmtId="0" fontId="0" fillId="0" borderId="4" xfId="0" applyBorder="1" applyAlignment="1">
      <alignment horizontal="left" vertical="top" wrapText="1"/>
    </xf>
    <xf numFmtId="0" fontId="12" fillId="2" borderId="12" xfId="0" applyFont="1" applyFill="1" applyBorder="1" applyAlignment="1">
      <alignment vertical="center" wrapText="1"/>
    </xf>
    <xf numFmtId="0" fontId="8" fillId="2" borderId="12" xfId="0" applyFont="1" applyFill="1" applyBorder="1" applyAlignment="1">
      <alignment horizontal="left" vertical="center" wrapText="1"/>
    </xf>
    <xf numFmtId="0" fontId="21" fillId="2" borderId="6" xfId="0" applyFont="1" applyFill="1" applyBorder="1" applyAlignment="1" applyProtection="1">
      <alignment horizontal="left" vertical="top" wrapText="1"/>
      <protection locked="0"/>
    </xf>
    <xf numFmtId="0" fontId="21" fillId="2" borderId="0" xfId="0" applyFont="1" applyFill="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15" fontId="12" fillId="7" borderId="17" xfId="0" applyNumberFormat="1" applyFont="1" applyFill="1" applyBorder="1" applyAlignment="1">
      <alignment horizontal="center" vertical="center" wrapText="1"/>
    </xf>
    <xf numFmtId="15" fontId="12" fillId="7" borderId="14" xfId="0" applyNumberFormat="1" applyFont="1" applyFill="1" applyBorder="1" applyAlignment="1">
      <alignment horizontal="center" vertical="center" wrapText="1"/>
    </xf>
    <xf numFmtId="15" fontId="12" fillId="7" borderId="18" xfId="0" applyNumberFormat="1" applyFont="1" applyFill="1" applyBorder="1" applyAlignment="1">
      <alignment horizontal="center" vertical="center" wrapText="1"/>
    </xf>
    <xf numFmtId="15" fontId="12" fillId="7" borderId="19" xfId="0" applyNumberFormat="1" applyFont="1" applyFill="1" applyBorder="1" applyAlignment="1">
      <alignment horizontal="center" vertical="center" wrapText="1"/>
    </xf>
    <xf numFmtId="15" fontId="12" fillId="7" borderId="0" xfId="0" applyNumberFormat="1" applyFont="1" applyFill="1" applyAlignment="1">
      <alignment horizontal="center" vertical="center" wrapText="1"/>
    </xf>
    <xf numFmtId="15" fontId="12" fillId="7" borderId="20" xfId="0" applyNumberFormat="1" applyFont="1" applyFill="1" applyBorder="1" applyAlignment="1">
      <alignment horizontal="center" vertical="center" wrapText="1"/>
    </xf>
    <xf numFmtId="15" fontId="12" fillId="7" borderId="21" xfId="0" applyNumberFormat="1" applyFont="1" applyFill="1" applyBorder="1" applyAlignment="1">
      <alignment horizontal="center" vertical="center" wrapText="1"/>
    </xf>
    <xf numFmtId="15" fontId="12" fillId="7" borderId="22" xfId="0" applyNumberFormat="1" applyFont="1" applyFill="1" applyBorder="1" applyAlignment="1">
      <alignment horizontal="center" vertical="center" wrapText="1"/>
    </xf>
    <xf numFmtId="15" fontId="12" fillId="7" borderId="23" xfId="0" applyNumberFormat="1" applyFont="1" applyFill="1" applyBorder="1" applyAlignment="1">
      <alignment horizontal="center" vertical="center" wrapText="1"/>
    </xf>
    <xf numFmtId="0" fontId="7" fillId="3" borderId="6" xfId="0" applyFont="1" applyFill="1" applyBorder="1" applyAlignment="1">
      <alignment horizontal="left" vertical="top" wrapText="1"/>
    </xf>
    <xf numFmtId="0" fontId="7" fillId="3" borderId="0" xfId="0" applyFont="1" applyFill="1" applyAlignment="1">
      <alignment horizontal="left" vertical="top" wrapText="1"/>
    </xf>
    <xf numFmtId="0" fontId="7" fillId="3" borderId="4" xfId="0" applyFont="1" applyFill="1" applyBorder="1" applyAlignment="1">
      <alignment horizontal="left" vertical="top" wrapText="1"/>
    </xf>
    <xf numFmtId="0" fontId="7" fillId="3" borderId="7"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8" xfId="0" applyFont="1" applyFill="1" applyBorder="1" applyAlignment="1">
      <alignment horizontal="left" vertical="top" wrapText="1"/>
    </xf>
    <xf numFmtId="0" fontId="4" fillId="3" borderId="6" xfId="0" applyFont="1" applyFill="1" applyBorder="1" applyAlignment="1">
      <alignment horizontal="center" vertical="top" wrapText="1"/>
    </xf>
    <xf numFmtId="0" fontId="4" fillId="3" borderId="0" xfId="0" applyFont="1" applyFill="1" applyAlignment="1">
      <alignment horizontal="center" vertical="top" wrapText="1"/>
    </xf>
    <xf numFmtId="0" fontId="4" fillId="3" borderId="4" xfId="0" applyFont="1" applyFill="1" applyBorder="1" applyAlignment="1">
      <alignment horizontal="center" vertical="top" wrapText="1"/>
    </xf>
    <xf numFmtId="0" fontId="12" fillId="6" borderId="3" xfId="0" applyFont="1" applyFill="1" applyBorder="1" applyAlignment="1">
      <alignment horizontal="center" vertical="top" wrapText="1"/>
    </xf>
    <xf numFmtId="0" fontId="12" fillId="6" borderId="11" xfId="0" applyFont="1" applyFill="1" applyBorder="1" applyAlignment="1">
      <alignment horizontal="center" vertical="top" wrapText="1"/>
    </xf>
    <xf numFmtId="0" fontId="12" fillId="6" borderId="5" xfId="0" applyFont="1" applyFill="1" applyBorder="1" applyAlignment="1">
      <alignment horizontal="center" vertical="top" wrapText="1"/>
    </xf>
    <xf numFmtId="0" fontId="12" fillId="6" borderId="6" xfId="0" applyFont="1" applyFill="1" applyBorder="1" applyAlignment="1">
      <alignment horizontal="center" vertical="top" wrapText="1"/>
    </xf>
    <xf numFmtId="0" fontId="12" fillId="6" borderId="0" xfId="0" applyFont="1" applyFill="1" applyAlignment="1">
      <alignment horizontal="center" vertical="top" wrapText="1"/>
    </xf>
    <xf numFmtId="0" fontId="12" fillId="6" borderId="4" xfId="0" applyFont="1" applyFill="1" applyBorder="1" applyAlignment="1">
      <alignment horizontal="center" vertical="top" wrapText="1"/>
    </xf>
    <xf numFmtId="0" fontId="10" fillId="4" borderId="6" xfId="0" applyFont="1" applyFill="1" applyBorder="1" applyAlignment="1" applyProtection="1">
      <alignment horizontal="left" vertical="top" wrapText="1"/>
      <protection locked="0"/>
    </xf>
    <xf numFmtId="0" fontId="10" fillId="4" borderId="0" xfId="0" applyFont="1" applyFill="1" applyAlignment="1" applyProtection="1">
      <alignment horizontal="left" vertical="top" wrapText="1"/>
      <protection locked="0"/>
    </xf>
    <xf numFmtId="0" fontId="10" fillId="4" borderId="4" xfId="0" applyFont="1" applyFill="1" applyBorder="1" applyAlignment="1" applyProtection="1">
      <alignment horizontal="left" vertical="top" wrapText="1"/>
      <protection locked="0"/>
    </xf>
    <xf numFmtId="0" fontId="9" fillId="2" borderId="24" xfId="0" applyFont="1" applyFill="1" applyBorder="1" applyAlignment="1">
      <alignment horizontal="center" vertical="center"/>
    </xf>
    <xf numFmtId="0" fontId="8" fillId="2" borderId="6" xfId="0" applyFont="1" applyFill="1" applyBorder="1" applyAlignment="1">
      <alignment vertical="top" wrapText="1"/>
    </xf>
    <xf numFmtId="0" fontId="8" fillId="2" borderId="0" xfId="0" applyFont="1" applyFill="1" applyAlignment="1">
      <alignment vertical="top" wrapText="1"/>
    </xf>
    <xf numFmtId="0" fontId="8" fillId="2" borderId="4" xfId="0" applyFont="1" applyFill="1" applyBorder="1" applyAlignment="1">
      <alignment vertical="top" wrapText="1"/>
    </xf>
    <xf numFmtId="0" fontId="12" fillId="7" borderId="13" xfId="0" applyFont="1" applyFill="1" applyBorder="1" applyAlignment="1">
      <alignment horizontal="center" vertical="center" wrapText="1"/>
    </xf>
    <xf numFmtId="0" fontId="12" fillId="7" borderId="25" xfId="0" applyFont="1" applyFill="1" applyBorder="1" applyAlignment="1">
      <alignment horizontal="center" vertical="center" wrapText="1"/>
    </xf>
    <xf numFmtId="0" fontId="8" fillId="7" borderId="13" xfId="0" applyFont="1" applyFill="1" applyBorder="1" applyAlignment="1">
      <alignment horizontal="left" vertical="top" wrapText="1"/>
    </xf>
    <xf numFmtId="0" fontId="8" fillId="7" borderId="25" xfId="0" applyFont="1" applyFill="1" applyBorder="1" applyAlignment="1">
      <alignment horizontal="left" vertical="top" wrapText="1"/>
    </xf>
    <xf numFmtId="0" fontId="10" fillId="2" borderId="6" xfId="0" applyFont="1" applyFill="1" applyBorder="1" applyAlignment="1">
      <alignment horizontal="center" vertical="top"/>
    </xf>
    <xf numFmtId="0" fontId="9" fillId="2" borderId="28" xfId="0" applyFont="1" applyFill="1" applyBorder="1" applyAlignment="1">
      <alignment horizontal="center" vertical="center"/>
    </xf>
    <xf numFmtId="0" fontId="8" fillId="2" borderId="38" xfId="0" applyFont="1" applyFill="1" applyBorder="1" applyAlignment="1">
      <alignment horizontal="left" vertical="top" wrapText="1"/>
    </xf>
    <xf numFmtId="0" fontId="8" fillId="2" borderId="39" xfId="0" applyFont="1" applyFill="1" applyBorder="1" applyAlignment="1">
      <alignment horizontal="left" vertical="top" wrapText="1"/>
    </xf>
    <xf numFmtId="0" fontId="11" fillId="4" borderId="13" xfId="1" applyNumberFormat="1" applyFont="1" applyFill="1" applyBorder="1" applyAlignment="1" applyProtection="1">
      <alignment horizontal="left" vertical="top" wrapText="1"/>
      <protection locked="0"/>
    </xf>
    <xf numFmtId="0" fontId="7" fillId="3" borderId="1" xfId="0" applyFont="1" applyFill="1" applyBorder="1" applyAlignment="1">
      <alignment horizontal="center" vertical="top"/>
    </xf>
    <xf numFmtId="0" fontId="7" fillId="3" borderId="9" xfId="0" applyFont="1" applyFill="1" applyBorder="1" applyAlignment="1">
      <alignment horizontal="center" vertical="top"/>
    </xf>
    <xf numFmtId="0" fontId="7" fillId="3" borderId="2" xfId="0" applyFont="1" applyFill="1" applyBorder="1" applyAlignment="1">
      <alignment horizontal="center" vertical="top"/>
    </xf>
    <xf numFmtId="0" fontId="9" fillId="7" borderId="35" xfId="0" applyFont="1" applyFill="1" applyBorder="1" applyAlignment="1">
      <alignment horizontal="center" vertical="center" wrapText="1"/>
    </xf>
    <xf numFmtId="0" fontId="9" fillId="7" borderId="36" xfId="0" applyFont="1" applyFill="1" applyBorder="1" applyAlignment="1">
      <alignment horizontal="center" vertical="center" wrapText="1"/>
    </xf>
    <xf numFmtId="0" fontId="9" fillId="7" borderId="40" xfId="0" applyFont="1" applyFill="1" applyBorder="1" applyAlignment="1">
      <alignment horizontal="center" vertical="center" wrapText="1"/>
    </xf>
    <xf numFmtId="0" fontId="11" fillId="4" borderId="17" xfId="1" applyNumberFormat="1" applyFont="1" applyFill="1" applyBorder="1" applyAlignment="1" applyProtection="1">
      <alignment horizontal="left" vertical="top" wrapText="1"/>
      <protection locked="0"/>
    </xf>
    <xf numFmtId="0" fontId="11" fillId="4" borderId="14" xfId="1" applyNumberFormat="1" applyFont="1" applyFill="1" applyBorder="1" applyAlignment="1" applyProtection="1">
      <alignment horizontal="left" vertical="top" wrapText="1"/>
      <protection locked="0"/>
    </xf>
    <xf numFmtId="0" fontId="11" fillId="4" borderId="41" xfId="1" applyNumberFormat="1" applyFont="1" applyFill="1" applyBorder="1" applyAlignment="1" applyProtection="1">
      <alignment horizontal="left" vertical="top" wrapText="1"/>
      <protection locked="0"/>
    </xf>
    <xf numFmtId="0" fontId="11" fillId="4" borderId="19" xfId="1" applyNumberFormat="1" applyFont="1" applyFill="1" applyBorder="1" applyAlignment="1" applyProtection="1">
      <alignment horizontal="left" vertical="top" wrapText="1"/>
      <protection locked="0"/>
    </xf>
    <xf numFmtId="0" fontId="11" fillId="4" borderId="0" xfId="1" applyNumberFormat="1" applyFont="1" applyFill="1" applyBorder="1" applyAlignment="1" applyProtection="1">
      <alignment horizontal="left" vertical="top" wrapText="1"/>
      <protection locked="0"/>
    </xf>
    <xf numFmtId="0" fontId="11" fillId="4" borderId="4" xfId="1" applyNumberFormat="1" applyFont="1" applyFill="1" applyBorder="1" applyAlignment="1" applyProtection="1">
      <alignment horizontal="left" vertical="top" wrapText="1"/>
      <protection locked="0"/>
    </xf>
    <xf numFmtId="0" fontId="11" fillId="4" borderId="21" xfId="1" applyNumberFormat="1" applyFont="1" applyFill="1" applyBorder="1" applyAlignment="1" applyProtection="1">
      <alignment horizontal="left" vertical="top" wrapText="1"/>
      <protection locked="0"/>
    </xf>
    <xf numFmtId="0" fontId="11" fillId="4" borderId="22" xfId="1" applyNumberFormat="1" applyFont="1" applyFill="1" applyBorder="1" applyAlignment="1" applyProtection="1">
      <alignment horizontal="left" vertical="top" wrapText="1"/>
      <protection locked="0"/>
    </xf>
    <xf numFmtId="0" fontId="11" fillId="4" borderId="42" xfId="1" applyNumberFormat="1" applyFont="1" applyFill="1" applyBorder="1" applyAlignment="1" applyProtection="1">
      <alignment horizontal="left" vertical="top" wrapText="1"/>
      <protection locked="0"/>
    </xf>
    <xf numFmtId="0" fontId="11" fillId="4" borderId="43" xfId="1" applyNumberFormat="1" applyFont="1" applyFill="1" applyBorder="1" applyAlignment="1" applyProtection="1">
      <alignment horizontal="left" vertical="top" wrapText="1"/>
      <protection locked="0"/>
    </xf>
    <xf numFmtId="0" fontId="11" fillId="4" borderId="10" xfId="1" applyNumberFormat="1" applyFont="1" applyFill="1" applyBorder="1" applyAlignment="1" applyProtection="1">
      <alignment horizontal="left" vertical="top" wrapText="1"/>
      <protection locked="0"/>
    </xf>
    <xf numFmtId="0" fontId="11" fillId="4" borderId="8" xfId="1" applyNumberFormat="1" applyFont="1" applyFill="1" applyBorder="1" applyAlignment="1" applyProtection="1">
      <alignment horizontal="left" vertical="top" wrapText="1"/>
      <protection locked="0"/>
    </xf>
    <xf numFmtId="0" fontId="8" fillId="2" borderId="7" xfId="0" applyFont="1" applyFill="1" applyBorder="1" applyAlignment="1">
      <alignment horizontal="left" vertical="top" wrapText="1"/>
    </xf>
    <xf numFmtId="0" fontId="11" fillId="4" borderId="27" xfId="1" applyNumberFormat="1" applyFont="1" applyFill="1" applyBorder="1" applyAlignment="1" applyProtection="1">
      <alignment horizontal="left" vertical="top" wrapText="1"/>
      <protection locked="0"/>
    </xf>
    <xf numFmtId="0" fontId="9" fillId="7" borderId="13" xfId="0" applyFont="1" applyFill="1" applyBorder="1" applyAlignment="1">
      <alignment horizontal="center" vertical="center" wrapText="1"/>
    </xf>
    <xf numFmtId="0" fontId="7" fillId="3" borderId="12" xfId="0" applyFont="1" applyFill="1" applyBorder="1" applyAlignment="1">
      <alignment horizontal="center" vertical="top" wrapText="1"/>
    </xf>
    <xf numFmtId="0" fontId="7" fillId="3" borderId="12" xfId="0" applyFont="1" applyFill="1" applyBorder="1" applyAlignment="1">
      <alignment horizontal="left" vertical="top" wrapText="1"/>
    </xf>
    <xf numFmtId="0" fontId="8" fillId="2" borderId="6" xfId="0" applyFont="1" applyFill="1" applyBorder="1" applyAlignment="1">
      <alignment vertical="center" wrapText="1"/>
    </xf>
    <xf numFmtId="0" fontId="8" fillId="2" borderId="0" xfId="0" applyFont="1" applyFill="1" applyAlignment="1">
      <alignment vertical="center" wrapText="1"/>
    </xf>
    <xf numFmtId="0" fontId="8" fillId="2" borderId="4" xfId="0" applyFont="1" applyFill="1" applyBorder="1" applyAlignment="1">
      <alignment vertical="center" wrapText="1"/>
    </xf>
    <xf numFmtId="0" fontId="8" fillId="2" borderId="24" xfId="0" applyFont="1" applyFill="1" applyBorder="1" applyAlignment="1">
      <alignment horizontal="left" vertical="top" wrapText="1"/>
    </xf>
    <xf numFmtId="0" fontId="8" fillId="2" borderId="13" xfId="0" applyFont="1" applyFill="1" applyBorder="1" applyAlignment="1">
      <alignment horizontal="left" vertical="top" wrapText="1"/>
    </xf>
    <xf numFmtId="0" fontId="10" fillId="0" borderId="13" xfId="0" applyFont="1" applyBorder="1" applyAlignment="1">
      <alignment horizontal="left" vertical="top" wrapText="1"/>
    </xf>
    <xf numFmtId="0" fontId="12" fillId="2" borderId="24" xfId="0" applyFont="1" applyFill="1" applyBorder="1" applyAlignment="1">
      <alignment horizontal="left" vertical="top" wrapText="1"/>
    </xf>
    <xf numFmtId="0" fontId="12" fillId="2" borderId="13" xfId="0" applyFont="1" applyFill="1" applyBorder="1" applyAlignment="1">
      <alignment horizontal="left" vertical="top" wrapText="1"/>
    </xf>
    <xf numFmtId="0" fontId="8" fillId="2" borderId="13" xfId="0" applyFont="1" applyFill="1" applyBorder="1" applyAlignment="1">
      <alignment horizontal="center" vertical="center" wrapText="1"/>
    </xf>
    <xf numFmtId="0" fontId="0" fillId="0" borderId="13" xfId="0" applyBorder="1" applyAlignment="1">
      <alignment horizontal="center" vertical="center" wrapText="1"/>
    </xf>
    <xf numFmtId="165" fontId="11" fillId="4" borderId="13" xfId="2" applyNumberFormat="1" applyFont="1" applyFill="1" applyBorder="1" applyAlignment="1" applyProtection="1">
      <alignment horizontal="center" vertical="center"/>
      <protection locked="0"/>
    </xf>
    <xf numFmtId="0" fontId="9" fillId="7" borderId="15" xfId="0" applyFont="1" applyFill="1" applyBorder="1" applyAlignment="1">
      <alignment horizontal="center" vertical="center" wrapText="1"/>
    </xf>
    <xf numFmtId="0" fontId="9" fillId="7" borderId="16" xfId="0" applyFont="1" applyFill="1" applyBorder="1" applyAlignment="1">
      <alignment horizontal="center" vertical="center" wrapText="1"/>
    </xf>
    <xf numFmtId="0" fontId="8" fillId="2" borderId="32" xfId="0" applyFont="1" applyFill="1" applyBorder="1" applyAlignment="1">
      <alignment horizontal="right" vertical="top" wrapText="1" indent="1"/>
    </xf>
    <xf numFmtId="0" fontId="8" fillId="2" borderId="13" xfId="0" applyFont="1" applyFill="1" applyBorder="1" applyAlignment="1">
      <alignment horizontal="right" vertical="top" wrapText="1" indent="1"/>
    </xf>
    <xf numFmtId="0" fontId="8" fillId="2" borderId="28" xfId="0" applyFont="1" applyFill="1" applyBorder="1" applyAlignment="1">
      <alignment horizontal="left" vertical="center" wrapText="1" indent="1"/>
    </xf>
    <xf numFmtId="0" fontId="8" fillId="2" borderId="36" xfId="0" applyFont="1" applyFill="1" applyBorder="1" applyAlignment="1">
      <alignment horizontal="left" vertical="center" wrapText="1" indent="1"/>
    </xf>
    <xf numFmtId="0" fontId="8" fillId="2" borderId="29" xfId="0" applyFont="1" applyFill="1" applyBorder="1" applyAlignment="1">
      <alignment horizontal="left" vertical="center" wrapText="1" indent="1"/>
    </xf>
    <xf numFmtId="165" fontId="11" fillId="5" borderId="15" xfId="2" applyNumberFormat="1" applyFont="1" applyFill="1" applyBorder="1" applyAlignment="1" applyProtection="1">
      <alignment vertical="center"/>
    </xf>
    <xf numFmtId="165" fontId="11" fillId="5" borderId="37" xfId="2" applyNumberFormat="1" applyFont="1" applyFill="1" applyBorder="1" applyAlignment="1" applyProtection="1">
      <alignment vertical="center"/>
    </xf>
    <xf numFmtId="165" fontId="11" fillId="5" borderId="16" xfId="2" applyNumberFormat="1" applyFont="1" applyFill="1" applyBorder="1" applyAlignment="1" applyProtection="1">
      <alignment vertical="center"/>
    </xf>
    <xf numFmtId="1" fontId="9" fillId="7" borderId="15" xfId="0" applyNumberFormat="1" applyFont="1" applyFill="1" applyBorder="1" applyAlignment="1">
      <alignment horizontal="center" vertical="center" wrapText="1"/>
    </xf>
    <xf numFmtId="1" fontId="9" fillId="7" borderId="16" xfId="0" applyNumberFormat="1" applyFont="1" applyFill="1" applyBorder="1" applyAlignment="1">
      <alignment horizontal="center" vertical="center" wrapText="1"/>
    </xf>
    <xf numFmtId="49" fontId="8" fillId="4" borderId="0" xfId="0" applyNumberFormat="1" applyFont="1" applyFill="1" applyAlignment="1" applyProtection="1">
      <alignment horizontal="left" vertical="center"/>
      <protection locked="0"/>
    </xf>
    <xf numFmtId="0" fontId="8" fillId="2" borderId="31" xfId="0" applyFont="1" applyFill="1" applyBorder="1" applyAlignment="1">
      <alignment horizontal="left" vertical="center" wrapText="1"/>
    </xf>
    <xf numFmtId="0" fontId="8" fillId="2" borderId="32" xfId="0" applyFont="1" applyFill="1" applyBorder="1" applyAlignment="1">
      <alignment horizontal="left" vertical="center" wrapText="1"/>
    </xf>
    <xf numFmtId="0" fontId="8" fillId="2" borderId="33" xfId="0" applyFont="1" applyFill="1" applyBorder="1" applyAlignment="1">
      <alignment horizontal="left" vertical="center" wrapText="1"/>
    </xf>
    <xf numFmtId="0" fontId="8" fillId="2" borderId="34" xfId="0" applyFont="1" applyFill="1" applyBorder="1" applyAlignment="1">
      <alignment horizontal="left" vertical="center" wrapText="1"/>
    </xf>
    <xf numFmtId="0" fontId="8" fillId="2" borderId="34" xfId="0" applyFont="1" applyFill="1" applyBorder="1" applyAlignment="1">
      <alignment horizontal="right" vertical="top" wrapText="1" indent="1"/>
    </xf>
    <xf numFmtId="0" fontId="8" fillId="2" borderId="16" xfId="0" applyFont="1" applyFill="1" applyBorder="1" applyAlignment="1">
      <alignment horizontal="right" vertical="top" wrapText="1" indent="1"/>
    </xf>
    <xf numFmtId="0" fontId="8" fillId="2" borderId="15" xfId="0" applyFont="1" applyFill="1" applyBorder="1" applyAlignment="1">
      <alignment horizontal="center" vertical="center" wrapText="1"/>
    </xf>
    <xf numFmtId="0" fontId="8" fillId="2" borderId="16" xfId="0" applyFont="1" applyFill="1" applyBorder="1" applyAlignment="1">
      <alignment horizontal="center" vertical="center" wrapText="1"/>
    </xf>
    <xf numFmtId="165" fontId="11" fillId="4" borderId="15" xfId="2" applyNumberFormat="1" applyFont="1" applyFill="1" applyBorder="1" applyAlignment="1" applyProtection="1">
      <alignment vertical="center"/>
      <protection locked="0"/>
    </xf>
    <xf numFmtId="165" fontId="11" fillId="4" borderId="16" xfId="2" applyNumberFormat="1" applyFont="1" applyFill="1" applyBorder="1" applyAlignment="1" applyProtection="1">
      <alignment vertical="center"/>
      <protection locked="0"/>
    </xf>
    <xf numFmtId="0" fontId="8" fillId="2" borderId="26" xfId="0" applyFont="1" applyFill="1" applyBorder="1" applyAlignment="1">
      <alignment horizontal="left" vertical="center" wrapText="1"/>
    </xf>
    <xf numFmtId="0" fontId="8" fillId="2" borderId="16" xfId="0" applyFont="1" applyFill="1" applyBorder="1" applyAlignment="1">
      <alignment horizontal="left" vertical="center" wrapText="1"/>
    </xf>
    <xf numFmtId="0" fontId="12" fillId="7" borderId="13" xfId="0" applyFont="1" applyFill="1" applyBorder="1" applyAlignment="1">
      <alignment horizontal="center" vertical="top" wrapText="1"/>
    </xf>
    <xf numFmtId="0" fontId="9" fillId="2" borderId="30" xfId="0" applyFont="1" applyFill="1" applyBorder="1" applyAlignment="1">
      <alignment horizontal="center" vertical="center"/>
    </xf>
    <xf numFmtId="0" fontId="9" fillId="2" borderId="26" xfId="0" applyFont="1" applyFill="1" applyBorder="1" applyAlignment="1">
      <alignment horizontal="center" vertical="center"/>
    </xf>
    <xf numFmtId="0" fontId="11" fillId="4" borderId="18" xfId="1" applyNumberFormat="1" applyFont="1" applyFill="1" applyBorder="1" applyAlignment="1" applyProtection="1">
      <alignment horizontal="left" vertical="center" wrapText="1"/>
      <protection locked="0"/>
    </xf>
    <xf numFmtId="0" fontId="11" fillId="4" borderId="23" xfId="1" applyNumberFormat="1" applyFont="1" applyFill="1" applyBorder="1" applyAlignment="1" applyProtection="1">
      <alignment horizontal="left" vertical="center" wrapText="1"/>
      <protection locked="0"/>
    </xf>
    <xf numFmtId="0" fontId="8" fillId="2" borderId="38" xfId="0" applyFont="1" applyFill="1" applyBorder="1" applyAlignment="1">
      <alignment horizontal="left" vertical="center" wrapText="1" indent="1"/>
    </xf>
    <xf numFmtId="0" fontId="8" fillId="2" borderId="14" xfId="0" applyFont="1" applyFill="1" applyBorder="1" applyAlignment="1">
      <alignment horizontal="left" vertical="center" wrapText="1" indent="1"/>
    </xf>
    <xf numFmtId="0" fontId="8" fillId="2" borderId="18" xfId="0" applyFont="1" applyFill="1" applyBorder="1" applyAlignment="1">
      <alignment horizontal="left" vertical="center" wrapText="1" indent="1"/>
    </xf>
    <xf numFmtId="0" fontId="8" fillId="2" borderId="39" xfId="0" applyFont="1" applyFill="1" applyBorder="1" applyAlignment="1">
      <alignment horizontal="left" vertical="center" wrapText="1" indent="1"/>
    </xf>
    <xf numFmtId="0" fontId="8" fillId="2" borderId="22" xfId="0" applyFont="1" applyFill="1" applyBorder="1" applyAlignment="1">
      <alignment horizontal="left" vertical="center" wrapText="1" indent="1"/>
    </xf>
    <xf numFmtId="0" fontId="8" fillId="2" borderId="23" xfId="0" applyFont="1" applyFill="1" applyBorder="1" applyAlignment="1">
      <alignment horizontal="left" vertical="center" wrapText="1" indent="1"/>
    </xf>
    <xf numFmtId="1" fontId="11" fillId="5" borderId="13" xfId="1" applyNumberFormat="1" applyFont="1" applyFill="1" applyBorder="1" applyAlignment="1" applyProtection="1">
      <alignment horizontal="left" vertical="center" wrapText="1" indent="1"/>
    </xf>
    <xf numFmtId="0" fontId="25" fillId="10" borderId="0" xfId="0" applyFont="1" applyFill="1" applyAlignment="1">
      <alignment horizontal="center"/>
    </xf>
    <xf numFmtId="0" fontId="25" fillId="10" borderId="48" xfId="0" applyFont="1" applyFill="1" applyBorder="1" applyAlignment="1">
      <alignment horizontal="center"/>
    </xf>
    <xf numFmtId="0" fontId="23" fillId="0" borderId="44" xfId="0" applyFont="1" applyBorder="1" applyAlignment="1">
      <alignment horizontal="center"/>
    </xf>
    <xf numFmtId="0" fontId="23" fillId="0" borderId="45" xfId="0" applyFont="1" applyBorder="1" applyAlignment="1">
      <alignment horizontal="center"/>
    </xf>
    <xf numFmtId="0" fontId="23" fillId="0" borderId="46" xfId="0" applyFont="1" applyBorder="1" applyAlignment="1">
      <alignment horizontal="center"/>
    </xf>
    <xf numFmtId="0" fontId="25" fillId="10" borderId="47" xfId="0" applyFont="1" applyFill="1" applyBorder="1" applyAlignment="1">
      <alignment horizontal="center"/>
    </xf>
    <xf numFmtId="0" fontId="25" fillId="10" borderId="10" xfId="0" applyFont="1" applyFill="1" applyBorder="1" applyAlignment="1">
      <alignment horizontal="center"/>
    </xf>
    <xf numFmtId="0" fontId="24" fillId="0" borderId="55" xfId="0" applyFont="1" applyBorder="1" applyAlignment="1">
      <alignment horizontal="left"/>
    </xf>
    <xf numFmtId="0" fontId="24" fillId="0" borderId="56" xfId="0" applyFont="1" applyBorder="1" applyAlignment="1">
      <alignment horizontal="left"/>
    </xf>
    <xf numFmtId="1" fontId="23" fillId="0" borderId="44" xfId="0" applyNumberFormat="1" applyFont="1" applyBorder="1" applyAlignment="1">
      <alignment horizontal="center"/>
    </xf>
    <xf numFmtId="1" fontId="23" fillId="0" borderId="45" xfId="0" applyNumberFormat="1" applyFont="1" applyBorder="1" applyAlignment="1">
      <alignment horizontal="center"/>
    </xf>
    <xf numFmtId="1" fontId="23" fillId="0" borderId="46" xfId="0" applyNumberFormat="1" applyFont="1" applyBorder="1" applyAlignment="1">
      <alignment horizontal="center"/>
    </xf>
  </cellXfs>
  <cellStyles count="3">
    <cellStyle name="Comma" xfId="2" builtinId="3"/>
    <cellStyle name="Comma 15 10" xfId="1" xr:uid="{144EF839-2C7D-414D-AA0E-B046310C202D}"/>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393700</xdr:colOff>
      <xdr:row>0</xdr:row>
      <xdr:rowOff>0</xdr:rowOff>
    </xdr:from>
    <xdr:to>
      <xdr:col>12</xdr:col>
      <xdr:colOff>3175</xdr:colOff>
      <xdr:row>2</xdr:row>
      <xdr:rowOff>111126</xdr:rowOff>
    </xdr:to>
    <xdr:pic>
      <xdr:nvPicPr>
        <xdr:cNvPr id="4" name="Picture 3">
          <a:extLst>
            <a:ext uri="{FF2B5EF4-FFF2-40B4-BE49-F238E27FC236}">
              <a16:creationId xmlns:a16="http://schemas.microsoft.com/office/drawing/2014/main" id="{CC79311C-4247-4381-80F4-894CFC4C2856}"/>
            </a:ext>
          </a:extLst>
        </xdr:cNvPr>
        <xdr:cNvPicPr>
          <a:picLocks noChangeAspect="1"/>
        </xdr:cNvPicPr>
      </xdr:nvPicPr>
      <xdr:blipFill rotWithShape="1">
        <a:blip xmlns:r="http://schemas.openxmlformats.org/officeDocument/2006/relationships" r:embed="rId1"/>
        <a:srcRect l="2122" t="11760" r="2122" b="10205"/>
        <a:stretch/>
      </xdr:blipFill>
      <xdr:spPr>
        <a:xfrm>
          <a:off x="9645650" y="0"/>
          <a:ext cx="1625600" cy="46672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30A216FA-4C79-4396-953A-693464A7220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CF3FA2BE-3707-4456-BD89-CD4883374FD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717965E4-7390-4ACA-8F48-B2FFFCBB463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0729C9C-242D-4327-B9EA-4424C93007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99321CA9-8CE1-4ECF-8DFD-87501160B19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C55DFECD-162B-4A6A-8C49-FB66A85F63C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12</xdr:col>
      <xdr:colOff>0</xdr:colOff>
      <xdr:row>6</xdr:row>
      <xdr:rowOff>0</xdr:rowOff>
    </xdr:from>
    <xdr:to>
      <xdr:col>12</xdr:col>
      <xdr:colOff>0</xdr:colOff>
      <xdr:row>7</xdr:row>
      <xdr:rowOff>0</xdr:rowOff>
    </xdr:to>
    <xdr:pic>
      <xdr:nvPicPr>
        <xdr:cNvPr id="2" name="Picture 1">
          <a:extLst>
            <a:ext uri="{FF2B5EF4-FFF2-40B4-BE49-F238E27FC236}">
              <a16:creationId xmlns:a16="http://schemas.microsoft.com/office/drawing/2014/main" id="{C5C98D76-AACB-4E3A-9562-0B3418E6F44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12</xdr:col>
      <xdr:colOff>0</xdr:colOff>
      <xdr:row>6</xdr:row>
      <xdr:rowOff>0</xdr:rowOff>
    </xdr:from>
    <xdr:to>
      <xdr:col>12</xdr:col>
      <xdr:colOff>0</xdr:colOff>
      <xdr:row>7</xdr:row>
      <xdr:rowOff>0</xdr:rowOff>
    </xdr:to>
    <xdr:pic>
      <xdr:nvPicPr>
        <xdr:cNvPr id="3" name="Picture 2">
          <a:extLst>
            <a:ext uri="{FF2B5EF4-FFF2-40B4-BE49-F238E27FC236}">
              <a16:creationId xmlns:a16="http://schemas.microsoft.com/office/drawing/2014/main" id="{19FAA794-FD8E-4E7C-B568-6001A7320B6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716000" y="904875"/>
          <a:ext cx="0" cy="180975"/>
        </a:xfrm>
        <a:prstGeom prst="rect">
          <a:avLst/>
        </a:prstGeom>
      </xdr:spPr>
    </xdr:pic>
    <xdr:clientData/>
  </xdr:twoCellAnchor>
  <xdr:twoCellAnchor>
    <xdr:from>
      <xdr:col>13</xdr:col>
      <xdr:colOff>0</xdr:colOff>
      <xdr:row>6</xdr:row>
      <xdr:rowOff>0</xdr:rowOff>
    </xdr:from>
    <xdr:to>
      <xdr:col>13</xdr:col>
      <xdr:colOff>0</xdr:colOff>
      <xdr:row>7</xdr:row>
      <xdr:rowOff>0</xdr:rowOff>
    </xdr:to>
    <xdr:pic>
      <xdr:nvPicPr>
        <xdr:cNvPr id="4" name="Picture 3">
          <a:extLst>
            <a:ext uri="{FF2B5EF4-FFF2-40B4-BE49-F238E27FC236}">
              <a16:creationId xmlns:a16="http://schemas.microsoft.com/office/drawing/2014/main" id="{D5F46952-43A8-4494-95B6-19ED2408175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135100" y="904875"/>
          <a:ext cx="0" cy="1809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rboleda, Jameyn" id="{3DB4CE85-26C2-4D03-B3BE-9BDEFB7567E4}" userId="S::Jameyn.Arboleda@tribunal.gc.ca::914a611a-fd6b-460a-90bd-5bd9dc82c70e" providerId="AD"/>
</personList>
</file>

<file path=xl/theme/theme1.xml><?xml version="1.0" encoding="utf-8"?>
<a:theme xmlns:a="http://schemas.openxmlformats.org/drawingml/2006/main" name="Office 2013 - 2022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O1" dT="2025-12-08T19:38:17.73" personId="{3DB4CE85-26C2-4D03-B3BE-9BDEFB7567E4}" id="{BC75492B-0976-424B-9FF3-EDE70BEBA5FF}">
    <text>Hide EN and FR columns
TRIB &gt; Hide R/C</text>
  </threadedComment>
</ThreadedComments>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539F18-D88C-47AD-8AF0-F791327B66AF}">
  <sheetPr codeName="Sheet1">
    <tabColor rgb="FFFFC000"/>
  </sheetPr>
  <dimension ref="A1:F28"/>
  <sheetViews>
    <sheetView showGridLines="0" zoomScaleNormal="100" workbookViewId="0">
      <selection activeCell="B13" sqref="B13:D15"/>
    </sheetView>
  </sheetViews>
  <sheetFormatPr defaultColWidth="9.140625" defaultRowHeight="14.25" x14ac:dyDescent="0.25"/>
  <cols>
    <col min="1" max="1" width="24.42578125" style="44" bestFit="1" customWidth="1"/>
    <col min="2" max="2" width="20.5703125" style="45" bestFit="1" customWidth="1"/>
    <col min="3" max="3" width="22.140625" style="45" bestFit="1" customWidth="1"/>
    <col min="4" max="4" width="12.42578125" style="45" bestFit="1" customWidth="1"/>
    <col min="5" max="16384" width="9.140625" style="45"/>
  </cols>
  <sheetData>
    <row r="1" spans="1:6" s="65" customFormat="1" x14ac:dyDescent="0.25">
      <c r="A1" s="65" t="s">
        <v>146</v>
      </c>
      <c r="B1" s="65" t="s">
        <v>61</v>
      </c>
      <c r="C1" s="65" t="s">
        <v>62</v>
      </c>
      <c r="F1" s="65" t="s">
        <v>63</v>
      </c>
    </row>
    <row r="2" spans="1:6" x14ac:dyDescent="0.25">
      <c r="A2" s="44" t="s">
        <v>64</v>
      </c>
      <c r="B2" s="119" t="s">
        <v>367</v>
      </c>
      <c r="C2" s="119" t="str">
        <f>B2</f>
        <v>NQ-2026-005</v>
      </c>
      <c r="F2" s="45" t="s">
        <v>169</v>
      </c>
    </row>
    <row r="3" spans="1:6" x14ac:dyDescent="0.25">
      <c r="A3" s="44" t="s">
        <v>65</v>
      </c>
      <c r="B3" s="43" t="s">
        <v>316</v>
      </c>
      <c r="C3" s="43" t="s">
        <v>317</v>
      </c>
      <c r="F3" s="45" t="s">
        <v>167</v>
      </c>
    </row>
    <row r="4" spans="1:6" x14ac:dyDescent="0.25">
      <c r="A4" s="44" t="s">
        <v>132</v>
      </c>
      <c r="B4" s="45" t="s">
        <v>318</v>
      </c>
      <c r="C4" s="45" t="s">
        <v>319</v>
      </c>
      <c r="F4" s="45" t="s">
        <v>168</v>
      </c>
    </row>
    <row r="5" spans="1:6" ht="28.5" x14ac:dyDescent="0.25">
      <c r="A5" s="63" t="s">
        <v>205</v>
      </c>
      <c r="B5" s="45" t="s">
        <v>268</v>
      </c>
      <c r="C5" s="45" t="s">
        <v>269</v>
      </c>
      <c r="D5" s="45" t="s">
        <v>277</v>
      </c>
    </row>
    <row r="6" spans="1:6" x14ac:dyDescent="0.25">
      <c r="A6" s="46" t="s">
        <v>185</v>
      </c>
      <c r="B6" s="120">
        <v>2023</v>
      </c>
      <c r="C6" s="120">
        <f>B6</f>
        <v>2023</v>
      </c>
      <c r="F6" s="66" t="s">
        <v>213</v>
      </c>
    </row>
    <row r="7" spans="1:6" x14ac:dyDescent="0.25">
      <c r="A7" s="46" t="s">
        <v>186</v>
      </c>
      <c r="B7" s="120" t="s">
        <v>270</v>
      </c>
      <c r="C7" s="120" t="s">
        <v>271</v>
      </c>
      <c r="F7" s="45" t="s">
        <v>289</v>
      </c>
    </row>
    <row r="8" spans="1:6" x14ac:dyDescent="0.25">
      <c r="A8" s="46" t="s">
        <v>187</v>
      </c>
      <c r="B8" s="120">
        <f>YEAR(B11)</f>
        <v>2026</v>
      </c>
      <c r="C8" s="120">
        <f>B8</f>
        <v>2026</v>
      </c>
      <c r="F8" s="45" t="s">
        <v>290</v>
      </c>
    </row>
    <row r="9" spans="1:6" x14ac:dyDescent="0.25">
      <c r="A9" s="44" t="s">
        <v>179</v>
      </c>
      <c r="B9" s="43" t="s">
        <v>320</v>
      </c>
      <c r="C9" s="43" t="s">
        <v>321</v>
      </c>
      <c r="F9" s="67" t="s">
        <v>214</v>
      </c>
    </row>
    <row r="10" spans="1:6" x14ac:dyDescent="0.25">
      <c r="A10" s="44" t="s">
        <v>180</v>
      </c>
      <c r="B10" s="43" t="s">
        <v>322</v>
      </c>
      <c r="C10" s="43" t="s">
        <v>323</v>
      </c>
    </row>
    <row r="11" spans="1:6" x14ac:dyDescent="0.25">
      <c r="A11" s="44" t="s">
        <v>66</v>
      </c>
      <c r="B11" s="121" t="s">
        <v>365</v>
      </c>
      <c r="C11" s="121" t="s">
        <v>366</v>
      </c>
    </row>
    <row r="13" spans="1:6" x14ac:dyDescent="0.25">
      <c r="A13" s="44" t="s">
        <v>206</v>
      </c>
      <c r="B13" s="45" t="s">
        <v>368</v>
      </c>
      <c r="C13" s="45" t="s">
        <v>369</v>
      </c>
      <c r="D13" s="45" t="s">
        <v>370</v>
      </c>
    </row>
    <row r="14" spans="1:6" x14ac:dyDescent="0.25">
      <c r="A14" s="44" t="s">
        <v>207</v>
      </c>
      <c r="B14" s="45" t="s">
        <v>371</v>
      </c>
      <c r="C14" s="45" t="s">
        <v>372</v>
      </c>
      <c r="D14" s="45" t="s">
        <v>373</v>
      </c>
    </row>
    <row r="15" spans="1:6" x14ac:dyDescent="0.25">
      <c r="B15" s="45" t="s">
        <v>374</v>
      </c>
      <c r="C15" s="45" t="s">
        <v>375</v>
      </c>
      <c r="D15" s="45" t="s">
        <v>376</v>
      </c>
    </row>
    <row r="16" spans="1:6" ht="409.5" x14ac:dyDescent="0.25">
      <c r="A16" s="44" t="s">
        <v>69</v>
      </c>
      <c r="B16" s="122" t="s">
        <v>324</v>
      </c>
      <c r="C16" s="122" t="s">
        <v>325</v>
      </c>
    </row>
    <row r="17" spans="1:4" x14ac:dyDescent="0.25">
      <c r="A17" s="64" t="s">
        <v>208</v>
      </c>
      <c r="B17" s="43" t="s">
        <v>326</v>
      </c>
      <c r="C17" s="43" t="s">
        <v>327</v>
      </c>
    </row>
    <row r="19" spans="1:4" x14ac:dyDescent="0.25">
      <c r="A19" s="44" t="s">
        <v>70</v>
      </c>
      <c r="B19" s="47" t="s">
        <v>328</v>
      </c>
      <c r="C19" s="47" t="s">
        <v>329</v>
      </c>
    </row>
    <row r="20" spans="1:4" ht="57" x14ac:dyDescent="0.25">
      <c r="A20" s="44" t="s">
        <v>71</v>
      </c>
      <c r="B20" s="123" t="s">
        <v>330</v>
      </c>
    </row>
    <row r="21" spans="1:4" ht="171" x14ac:dyDescent="0.25">
      <c r="A21" s="44" t="s">
        <v>72</v>
      </c>
      <c r="B21" s="123" t="s">
        <v>331</v>
      </c>
    </row>
    <row r="23" spans="1:4" x14ac:dyDescent="0.25">
      <c r="A23" s="44" t="s">
        <v>209</v>
      </c>
      <c r="B23" s="43" t="s">
        <v>210</v>
      </c>
      <c r="C23" s="43" t="s">
        <v>210</v>
      </c>
    </row>
    <row r="24" spans="1:4" x14ac:dyDescent="0.25">
      <c r="A24" s="44" t="s">
        <v>211</v>
      </c>
      <c r="B24" s="43" t="s">
        <v>212</v>
      </c>
      <c r="C24" s="43" t="s">
        <v>212</v>
      </c>
    </row>
    <row r="26" spans="1:4" x14ac:dyDescent="0.25">
      <c r="A26" s="272" t="s">
        <v>256</v>
      </c>
      <c r="B26" s="272"/>
      <c r="C26" s="272"/>
      <c r="D26" s="272"/>
    </row>
    <row r="27" spans="1:4" x14ac:dyDescent="0.25">
      <c r="A27" s="44" t="s">
        <v>261</v>
      </c>
      <c r="B27" s="45" t="s">
        <v>257</v>
      </c>
      <c r="C27" s="45" t="s">
        <v>258</v>
      </c>
      <c r="D27" s="44" t="str">
        <f>IF(Intro!$G$21="English",B27,C27)</f>
        <v>Yes</v>
      </c>
    </row>
    <row r="28" spans="1:4" x14ac:dyDescent="0.25">
      <c r="B28" s="45" t="s">
        <v>259</v>
      </c>
      <c r="C28" s="45" t="s">
        <v>260</v>
      </c>
      <c r="D28" s="44" t="str">
        <f>IF(Intro!$G$21="English",B28,C28)</f>
        <v>No</v>
      </c>
    </row>
  </sheetData>
  <sheetProtection algorithmName="SHA-512" hashValue="oXacyh61ywBYv09/Lj2SL++Edh3iN1ckmazA2xwnpTNpy8bFxhI+G0pqoK01271Pt+NETjI4S+Jz4s5o4YpVfQ==" saltValue="kZgDRn8Tf/GzdjYweKgpkQ==" spinCount="100000" sheet="1" objects="1" scenarios="1" selectLockedCells="1"/>
  <mergeCells count="1">
    <mergeCell ref="A26:D26"/>
  </mergeCells>
  <phoneticPr fontId="15" type="noConversion"/>
  <dataValidations count="2">
    <dataValidation type="list" allowBlank="1" showInputMessage="1" showErrorMessage="1" sqref="B4" xr:uid="{5B51E3BF-5714-4DDD-9810-A0B54BDA2FD6}">
      <formula1>"dumping, dumping and the subsidizing"</formula1>
    </dataValidation>
    <dataValidation type="list" allowBlank="1" showInputMessage="1" showErrorMessage="1" sqref="C4" xr:uid="{828D5C05-863E-4508-BF78-D12646D8960A}">
      <formula1>"le dumping, le dumping et le subventionnement"</formula1>
    </dataValidation>
  </dataValidations>
  <pageMargins left="0.7" right="0.7" top="0.75" bottom="0.75" header="0.3" footer="0.3"/>
  <legacy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B8468E-7748-4DA4-AE02-A23365A5BF9F}">
  <sheetPr>
    <tabColor rgb="FFFF0000"/>
  </sheetPr>
  <dimension ref="A1:J34"/>
  <sheetViews>
    <sheetView workbookViewId="0">
      <selection activeCell="J34" sqref="J34"/>
    </sheetView>
  </sheetViews>
  <sheetFormatPr defaultRowHeight="12" x14ac:dyDescent="0.2"/>
  <cols>
    <col min="1" max="1" width="30.28515625" style="124" customWidth="1"/>
    <col min="2" max="2" width="26.85546875" style="124" customWidth="1"/>
    <col min="3" max="4" width="48.5703125" style="124" customWidth="1"/>
    <col min="5" max="5" width="10.5703125" style="124" bestFit="1" customWidth="1"/>
    <col min="6" max="7" width="11.5703125" style="124" bestFit="1" customWidth="1"/>
    <col min="8" max="8" width="13.28515625" style="124" bestFit="1" customWidth="1"/>
    <col min="9" max="10" width="12.5703125" style="124" bestFit="1" customWidth="1"/>
    <col min="11" max="16384" width="9.140625" style="124"/>
  </cols>
  <sheetData>
    <row r="1" spans="1:10" x14ac:dyDescent="0.2">
      <c r="A1" s="394" t="s">
        <v>332</v>
      </c>
      <c r="B1" s="395"/>
      <c r="C1" s="395"/>
      <c r="D1" s="395"/>
      <c r="E1" s="395"/>
      <c r="F1" s="395"/>
      <c r="G1" s="395"/>
      <c r="H1" s="395"/>
      <c r="I1" s="395"/>
      <c r="J1" s="396"/>
    </row>
    <row r="2" spans="1:10" x14ac:dyDescent="0.2">
      <c r="A2" s="397" t="s">
        <v>333</v>
      </c>
      <c r="B2" s="398"/>
      <c r="C2" s="398"/>
      <c r="D2" s="398"/>
      <c r="E2" s="125" t="s">
        <v>334</v>
      </c>
      <c r="F2" s="392" t="s">
        <v>333</v>
      </c>
      <c r="G2" s="392"/>
      <c r="H2" s="392"/>
      <c r="I2" s="392"/>
      <c r="J2" s="393"/>
    </row>
    <row r="3" spans="1:10" x14ac:dyDescent="0.2">
      <c r="A3" s="126"/>
      <c r="B3" s="127"/>
      <c r="C3" s="127"/>
      <c r="D3" s="127"/>
      <c r="E3" s="128"/>
      <c r="F3" s="129">
        <f>Variables!B6</f>
        <v>2023</v>
      </c>
      <c r="G3" s="129">
        <f>F3+1</f>
        <v>2024</v>
      </c>
      <c r="H3" s="129">
        <f>G3+1</f>
        <v>2025</v>
      </c>
      <c r="I3" s="129" t="str">
        <f>IF(Intro!$G$21="English",Variables!B9,Variables!C9)</f>
        <v>Jan-Mar 2025</v>
      </c>
      <c r="J3" s="130" t="str">
        <f>IF(Intro!$G$21="English",Variables!B10,Variables!C10)</f>
        <v>Jan-Mar 2026</v>
      </c>
    </row>
    <row r="4" spans="1:10" x14ac:dyDescent="0.2">
      <c r="A4" s="131">
        <f>Intro!E70</f>
        <v>0</v>
      </c>
      <c r="B4" s="132" t="s">
        <v>335</v>
      </c>
      <c r="C4" s="132" t="s">
        <v>60</v>
      </c>
      <c r="D4" s="133" t="s">
        <v>336</v>
      </c>
      <c r="E4" s="134"/>
      <c r="F4" s="135" t="str">
        <f>Confirm!E35</f>
        <v>-</v>
      </c>
      <c r="G4" s="136" t="str">
        <f>Confirm!F35</f>
        <v>-</v>
      </c>
      <c r="H4" s="136" t="str">
        <f>Confirm!G35</f>
        <v>-</v>
      </c>
      <c r="I4" s="136" t="str">
        <f>Confirm!H35</f>
        <v>-</v>
      </c>
      <c r="J4" s="137" t="str">
        <f>Confirm!I35</f>
        <v>-</v>
      </c>
    </row>
    <row r="5" spans="1:10" x14ac:dyDescent="0.2">
      <c r="A5" s="138">
        <f>A4</f>
        <v>0</v>
      </c>
      <c r="B5" s="124" t="s">
        <v>335</v>
      </c>
      <c r="C5" s="124" t="s">
        <v>337</v>
      </c>
      <c r="D5" s="139" t="s">
        <v>336</v>
      </c>
      <c r="E5" s="134"/>
      <c r="F5" s="140" t="str">
        <f>Confirm!E36</f>
        <v>-</v>
      </c>
      <c r="G5" s="141" t="str">
        <f>Confirm!F36</f>
        <v>-</v>
      </c>
      <c r="H5" s="141" t="str">
        <f>Confirm!G36</f>
        <v>-</v>
      </c>
      <c r="I5" s="141" t="str">
        <f>Confirm!H36</f>
        <v>-</v>
      </c>
      <c r="J5" s="142" t="str">
        <f>Confirm!I36</f>
        <v>-</v>
      </c>
    </row>
    <row r="6" spans="1:10" x14ac:dyDescent="0.2">
      <c r="A6" s="138">
        <f t="shared" ref="A6:A8" si="0">A5</f>
        <v>0</v>
      </c>
      <c r="B6" s="124" t="s">
        <v>335</v>
      </c>
      <c r="C6" s="124" t="s">
        <v>338</v>
      </c>
      <c r="D6" s="139" t="s">
        <v>177</v>
      </c>
      <c r="E6" s="134"/>
      <c r="F6" s="140" t="str">
        <f>Confirm!E37</f>
        <v>-</v>
      </c>
      <c r="G6" s="141" t="str">
        <f>Confirm!F37</f>
        <v>-</v>
      </c>
      <c r="H6" s="141" t="str">
        <f>Confirm!G37</f>
        <v>-</v>
      </c>
      <c r="I6" s="141" t="str">
        <f>Confirm!H37</f>
        <v>-</v>
      </c>
      <c r="J6" s="142" t="str">
        <f>Confirm!I37</f>
        <v>-</v>
      </c>
    </row>
    <row r="7" spans="1:10" x14ac:dyDescent="0.2">
      <c r="A7" s="138">
        <f t="shared" si="0"/>
        <v>0</v>
      </c>
      <c r="B7" s="124" t="s">
        <v>335</v>
      </c>
      <c r="C7" s="124" t="s">
        <v>338</v>
      </c>
      <c r="D7" s="139" t="s">
        <v>339</v>
      </c>
      <c r="E7" s="134"/>
      <c r="F7" s="140" t="str">
        <f>Confirm!E38</f>
        <v>-</v>
      </c>
      <c r="G7" s="141" t="str">
        <f>Confirm!F38</f>
        <v>-</v>
      </c>
      <c r="H7" s="141" t="str">
        <f>Confirm!G38</f>
        <v>-</v>
      </c>
      <c r="I7" s="141" t="str">
        <f>Confirm!H38</f>
        <v>-</v>
      </c>
      <c r="J7" s="142" t="str">
        <f>Confirm!I38</f>
        <v>-</v>
      </c>
    </row>
    <row r="8" spans="1:10" x14ac:dyDescent="0.2">
      <c r="A8" s="143">
        <f t="shared" si="0"/>
        <v>0</v>
      </c>
      <c r="B8" s="144" t="s">
        <v>335</v>
      </c>
      <c r="C8" s="144" t="s">
        <v>338</v>
      </c>
      <c r="D8" s="145" t="s">
        <v>340</v>
      </c>
      <c r="E8" s="134"/>
      <c r="F8" s="146" t="str">
        <f>Confirm!E39</f>
        <v>-</v>
      </c>
      <c r="G8" s="147" t="str">
        <f>Confirm!F39</f>
        <v>-</v>
      </c>
      <c r="H8" s="147" t="str">
        <f>Confirm!G39</f>
        <v>-</v>
      </c>
      <c r="I8" s="147" t="str">
        <f>Confirm!H39</f>
        <v>-</v>
      </c>
      <c r="J8" s="148" t="str">
        <f>Confirm!I39</f>
        <v>-</v>
      </c>
    </row>
    <row r="9" spans="1:10" x14ac:dyDescent="0.2">
      <c r="A9" s="138"/>
      <c r="D9" s="149" t="s">
        <v>333</v>
      </c>
      <c r="E9" s="134"/>
      <c r="F9" s="150"/>
      <c r="G9" s="150"/>
      <c r="H9" s="150"/>
      <c r="I9" s="150"/>
      <c r="J9" s="151"/>
    </row>
    <row r="10" spans="1:10" ht="12.75" thickBot="1" x14ac:dyDescent="0.25">
      <c r="A10" s="399" t="s">
        <v>341</v>
      </c>
      <c r="B10" s="400"/>
      <c r="C10" s="400"/>
      <c r="D10" s="152" t="str">
        <f>Confirm!E40</f>
        <v>-</v>
      </c>
      <c r="E10" s="153"/>
      <c r="F10" s="154"/>
      <c r="G10" s="154"/>
      <c r="H10" s="154"/>
      <c r="I10" s="154"/>
      <c r="J10" s="155"/>
    </row>
    <row r="11" spans="1:10" ht="12.75" thickBot="1" x14ac:dyDescent="0.25">
      <c r="A11" s="156"/>
      <c r="B11" s="156"/>
      <c r="C11" s="156"/>
      <c r="D11" s="150"/>
      <c r="J11" s="157"/>
    </row>
    <row r="12" spans="1:10" ht="12.75" customHeight="1" x14ac:dyDescent="0.2">
      <c r="A12" s="156"/>
      <c r="B12" s="156"/>
      <c r="C12" s="156"/>
      <c r="D12" s="401" t="s">
        <v>342</v>
      </c>
      <c r="E12" s="402"/>
      <c r="F12" s="402"/>
      <c r="G12" s="402"/>
      <c r="H12" s="402"/>
      <c r="I12" s="402"/>
      <c r="J12" s="403"/>
    </row>
    <row r="13" spans="1:10" x14ac:dyDescent="0.2">
      <c r="A13" s="156"/>
      <c r="B13" s="156"/>
      <c r="C13" s="156"/>
      <c r="D13" s="158"/>
      <c r="F13" s="392" t="s">
        <v>333</v>
      </c>
      <c r="G13" s="392"/>
      <c r="H13" s="392"/>
      <c r="I13" s="392"/>
      <c r="J13" s="393"/>
    </row>
    <row r="14" spans="1:10" x14ac:dyDescent="0.2">
      <c r="D14" s="138"/>
      <c r="F14" s="159">
        <f>F3</f>
        <v>2023</v>
      </c>
      <c r="G14" s="159">
        <f t="shared" ref="G14:J14" si="1">G3</f>
        <v>2024</v>
      </c>
      <c r="H14" s="159">
        <f t="shared" si="1"/>
        <v>2025</v>
      </c>
      <c r="I14" s="159" t="str">
        <f t="shared" si="1"/>
        <v>Jan-Mar 2025</v>
      </c>
      <c r="J14" s="160" t="str">
        <f t="shared" si="1"/>
        <v>Jan-Mar 2026</v>
      </c>
    </row>
    <row r="15" spans="1:10" x14ac:dyDescent="0.2">
      <c r="D15" s="161" t="s">
        <v>170</v>
      </c>
      <c r="E15" s="162"/>
      <c r="F15" s="163">
        <f>'Pro 1'!G24</f>
        <v>0</v>
      </c>
      <c r="G15" s="164">
        <f>'Pro 1'!H24</f>
        <v>0</v>
      </c>
      <c r="H15" s="164">
        <f>'Pro 1'!I24</f>
        <v>0</v>
      </c>
      <c r="I15" s="164">
        <f>'Pro 1'!J24</f>
        <v>0</v>
      </c>
      <c r="J15" s="165">
        <f>'Pro 1'!K24</f>
        <v>0</v>
      </c>
    </row>
    <row r="16" spans="1:10" x14ac:dyDescent="0.2">
      <c r="D16" s="138"/>
      <c r="E16" s="166"/>
      <c r="F16" s="167"/>
      <c r="G16" s="168"/>
      <c r="H16" s="168"/>
      <c r="I16" s="168"/>
      <c r="J16" s="169"/>
    </row>
    <row r="17" spans="4:10" x14ac:dyDescent="0.2">
      <c r="D17" s="170" t="s">
        <v>171</v>
      </c>
      <c r="E17" s="171"/>
      <c r="F17" s="167"/>
      <c r="G17" s="168"/>
      <c r="H17" s="168"/>
      <c r="I17" s="168"/>
      <c r="J17" s="169"/>
    </row>
    <row r="18" spans="4:10" x14ac:dyDescent="0.2">
      <c r="D18" s="138" t="s">
        <v>172</v>
      </c>
      <c r="E18" s="166"/>
      <c r="F18" s="167">
        <f>'Pro 1'!G21</f>
        <v>0</v>
      </c>
      <c r="G18" s="168">
        <f>'Pro 1'!H21</f>
        <v>0</v>
      </c>
      <c r="H18" s="168">
        <f>'Pro 1'!I21</f>
        <v>0</v>
      </c>
      <c r="I18" s="168">
        <f>'Pro 1'!J21</f>
        <v>0</v>
      </c>
      <c r="J18" s="169">
        <f>'Pro 1'!K21</f>
        <v>0</v>
      </c>
    </row>
    <row r="19" spans="4:10" x14ac:dyDescent="0.2">
      <c r="D19" s="138" t="s">
        <v>173</v>
      </c>
      <c r="E19" s="166"/>
      <c r="F19" s="167">
        <f>'Pro 1'!G22</f>
        <v>0</v>
      </c>
      <c r="G19" s="168">
        <f>'Pro 1'!H22</f>
        <v>0</v>
      </c>
      <c r="H19" s="168">
        <f>'Pro 1'!I22</f>
        <v>0</v>
      </c>
      <c r="I19" s="168">
        <f>'Pro 1'!J22</f>
        <v>0</v>
      </c>
      <c r="J19" s="169">
        <f>'Pro 1'!K22</f>
        <v>0</v>
      </c>
    </row>
    <row r="20" spans="4:10" x14ac:dyDescent="0.2">
      <c r="D20" s="143" t="s">
        <v>174</v>
      </c>
      <c r="E20" s="172"/>
      <c r="F20" s="173">
        <f>'Pro 1'!G23</f>
        <v>0</v>
      </c>
      <c r="G20" s="174">
        <f>'Pro 1'!H23</f>
        <v>0</v>
      </c>
      <c r="H20" s="174">
        <f>'Pro 1'!I23</f>
        <v>0</v>
      </c>
      <c r="I20" s="174">
        <f>'Pro 1'!J23</f>
        <v>0</v>
      </c>
      <c r="J20" s="175">
        <f>'Pro 1'!K23</f>
        <v>0</v>
      </c>
    </row>
    <row r="21" spans="4:10" x14ac:dyDescent="0.2">
      <c r="D21" s="176"/>
      <c r="E21" s="177"/>
      <c r="F21" s="178"/>
      <c r="G21" s="178"/>
      <c r="H21" s="178"/>
      <c r="I21" s="178"/>
      <c r="J21" s="179"/>
    </row>
    <row r="22" spans="4:10" x14ac:dyDescent="0.2">
      <c r="D22" s="161" t="s">
        <v>175</v>
      </c>
      <c r="E22" s="162"/>
      <c r="F22" s="163">
        <f>'Pro 2'!G40</f>
        <v>0</v>
      </c>
      <c r="G22" s="164">
        <f>'Pro 2'!H40</f>
        <v>0</v>
      </c>
      <c r="H22" s="164">
        <f>'Pro 2'!I40</f>
        <v>0</v>
      </c>
      <c r="I22" s="164">
        <f>'Pro 2'!J40</f>
        <v>0</v>
      </c>
      <c r="J22" s="165">
        <f>'Pro 2'!K40</f>
        <v>0</v>
      </c>
    </row>
    <row r="23" spans="4:10" x14ac:dyDescent="0.2">
      <c r="D23" s="138"/>
      <c r="E23" s="166"/>
      <c r="F23" s="167"/>
      <c r="G23" s="168"/>
      <c r="H23" s="168"/>
      <c r="I23" s="168"/>
      <c r="J23" s="169"/>
    </row>
    <row r="24" spans="4:10" x14ac:dyDescent="0.2">
      <c r="D24" s="170" t="s">
        <v>176</v>
      </c>
      <c r="E24" s="171"/>
      <c r="F24" s="167"/>
      <c r="G24" s="168"/>
      <c r="H24" s="168"/>
      <c r="I24" s="168"/>
      <c r="J24" s="169"/>
    </row>
    <row r="25" spans="4:10" ht="15" customHeight="1" x14ac:dyDescent="0.2">
      <c r="D25" s="138" t="s">
        <v>177</v>
      </c>
      <c r="E25" s="166"/>
      <c r="F25" s="167">
        <f>'Pro 2'!G43</f>
        <v>0</v>
      </c>
      <c r="G25" s="168">
        <f>'Pro 2'!H43</f>
        <v>0</v>
      </c>
      <c r="H25" s="168">
        <f>'Pro 2'!I43</f>
        <v>0</v>
      </c>
      <c r="I25" s="168">
        <f>'Pro 2'!J43</f>
        <v>0</v>
      </c>
      <c r="J25" s="169">
        <f>'Pro 2'!K43</f>
        <v>0</v>
      </c>
    </row>
    <row r="26" spans="4:10" x14ac:dyDescent="0.2">
      <c r="D26" s="138" t="s">
        <v>178</v>
      </c>
      <c r="E26" s="166"/>
      <c r="F26" s="167">
        <f>'Pro 2'!G46</f>
        <v>0</v>
      </c>
      <c r="G26" s="168">
        <f>'Pro 2'!H46</f>
        <v>0</v>
      </c>
      <c r="H26" s="168">
        <f>'Pro 2'!I46</f>
        <v>0</v>
      </c>
      <c r="I26" s="168">
        <f>'Pro 2'!J46</f>
        <v>0</v>
      </c>
      <c r="J26" s="169">
        <f>'Pro 2'!K46</f>
        <v>0</v>
      </c>
    </row>
    <row r="27" spans="4:10" x14ac:dyDescent="0.2">
      <c r="D27" s="143" t="s">
        <v>139</v>
      </c>
      <c r="E27" s="172"/>
      <c r="F27" s="173">
        <f>'Pro 2'!G49</f>
        <v>0</v>
      </c>
      <c r="G27" s="174">
        <f>'Pro 2'!H49</f>
        <v>0</v>
      </c>
      <c r="H27" s="174">
        <f>'Pro 2'!I49</f>
        <v>0</v>
      </c>
      <c r="I27" s="174">
        <f>'Pro 2'!J49</f>
        <v>0</v>
      </c>
      <c r="J27" s="175">
        <f>'Pro 2'!K49</f>
        <v>0</v>
      </c>
    </row>
    <row r="28" spans="4:10" x14ac:dyDescent="0.2">
      <c r="D28" s="138"/>
      <c r="E28" s="134"/>
      <c r="F28" s="392" t="s">
        <v>333</v>
      </c>
      <c r="G28" s="392"/>
      <c r="H28" s="392"/>
      <c r="I28" s="392"/>
      <c r="J28" s="393"/>
    </row>
    <row r="29" spans="4:10" x14ac:dyDescent="0.2">
      <c r="D29" s="161" t="s">
        <v>343</v>
      </c>
      <c r="E29" s="162"/>
      <c r="F29" s="180">
        <f>'Pro 2'!G41/1000</f>
        <v>0</v>
      </c>
      <c r="G29" s="181">
        <f>'Pro 2'!H41/1000</f>
        <v>0</v>
      </c>
      <c r="H29" s="181">
        <f>'Pro 2'!I41/1000</f>
        <v>0</v>
      </c>
      <c r="I29" s="181">
        <f>'Pro 2'!J41/1000</f>
        <v>0</v>
      </c>
      <c r="J29" s="182">
        <f>'Pro 2'!K41/1000</f>
        <v>0</v>
      </c>
    </row>
    <row r="30" spans="4:10" x14ac:dyDescent="0.2">
      <c r="D30" s="138"/>
      <c r="E30" s="166"/>
      <c r="F30" s="183"/>
      <c r="G30" s="184"/>
      <c r="H30" s="184"/>
      <c r="I30" s="184"/>
      <c r="J30" s="185"/>
    </row>
    <row r="31" spans="4:10" x14ac:dyDescent="0.2">
      <c r="D31" s="170" t="s">
        <v>344</v>
      </c>
      <c r="E31" s="171"/>
      <c r="F31" s="183"/>
      <c r="G31" s="184"/>
      <c r="H31" s="184"/>
      <c r="I31" s="184"/>
      <c r="J31" s="185"/>
    </row>
    <row r="32" spans="4:10" x14ac:dyDescent="0.2">
      <c r="D32" s="138" t="s">
        <v>177</v>
      </c>
      <c r="E32" s="166"/>
      <c r="F32" s="183">
        <f>'Pro 2'!G44/1000</f>
        <v>0</v>
      </c>
      <c r="G32" s="184">
        <f>'Pro 2'!H44/1000</f>
        <v>0</v>
      </c>
      <c r="H32" s="184">
        <f>'Pro 2'!I44/1000</f>
        <v>0</v>
      </c>
      <c r="I32" s="184">
        <f>'Pro 2'!J44/1000</f>
        <v>0</v>
      </c>
      <c r="J32" s="185">
        <f>'Pro 2'!K44/1000</f>
        <v>0</v>
      </c>
    </row>
    <row r="33" spans="4:10" x14ac:dyDescent="0.2">
      <c r="D33" s="138" t="s">
        <v>178</v>
      </c>
      <c r="E33" s="166"/>
      <c r="F33" s="183">
        <f>'Pro 2'!G47/1000</f>
        <v>0</v>
      </c>
      <c r="G33" s="184">
        <f>'Pro 2'!H47/1000</f>
        <v>0</v>
      </c>
      <c r="H33" s="184">
        <f>'Pro 2'!I47/1000</f>
        <v>0</v>
      </c>
      <c r="I33" s="184">
        <f>'Pro 2'!J47/1000</f>
        <v>0</v>
      </c>
      <c r="J33" s="185">
        <f>'Pro 2'!K47/1000</f>
        <v>0</v>
      </c>
    </row>
    <row r="34" spans="4:10" ht="12.75" thickBot="1" x14ac:dyDescent="0.25">
      <c r="D34" s="186" t="s">
        <v>139</v>
      </c>
      <c r="E34" s="187"/>
      <c r="F34" s="188">
        <f>'Pro 2'!G50/1000</f>
        <v>0</v>
      </c>
      <c r="G34" s="189">
        <f>'Pro 2'!H50/1000</f>
        <v>0</v>
      </c>
      <c r="H34" s="189">
        <f>'Pro 2'!I50/1000</f>
        <v>0</v>
      </c>
      <c r="I34" s="189">
        <f>'Pro 2'!J50/1000</f>
        <v>0</v>
      </c>
      <c r="J34" s="190">
        <f>'Pro 2'!K50/1000</f>
        <v>0</v>
      </c>
    </row>
  </sheetData>
  <sheetProtection algorithmName="SHA-512" hashValue="Nbx7IyxnFK7LCj44KwCqREXzOHkTkKF4Fc7aEesyZSTL/nROR2dG7rqi0pzKEAbpjzja1lMv8/WNJUwMDPoQ0A==" saltValue="4GBw+Sd62TsM0goJV5YPTQ==" spinCount="100000" sheet="1" objects="1" scenarios="1" selectLockedCells="1"/>
  <mergeCells count="7">
    <mergeCell ref="F28:J28"/>
    <mergeCell ref="A1:J1"/>
    <mergeCell ref="A2:D2"/>
    <mergeCell ref="F2:J2"/>
    <mergeCell ref="A10:C10"/>
    <mergeCell ref="D12:J12"/>
    <mergeCell ref="F13:J1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C3BA-2AD8-40E9-8A46-A3ABE84361A9}">
  <sheetPr>
    <tabColor rgb="FFFFC000"/>
  </sheetPr>
  <dimension ref="A1:D193"/>
  <sheetViews>
    <sheetView workbookViewId="0">
      <selection activeCell="J34" sqref="J34"/>
    </sheetView>
  </sheetViews>
  <sheetFormatPr defaultRowHeight="15" x14ac:dyDescent="0.25"/>
  <cols>
    <col min="1" max="1" width="15.28515625" style="192" customWidth="1"/>
    <col min="2" max="2" width="14.42578125" style="192" bestFit="1" customWidth="1"/>
    <col min="3" max="3" width="16.140625" style="192" customWidth="1"/>
    <col min="4" max="4" width="201.85546875" style="192" customWidth="1"/>
  </cols>
  <sheetData>
    <row r="1" spans="1:4" s="192" customFormat="1" ht="12.75" x14ac:dyDescent="0.2">
      <c r="A1" s="191" t="s">
        <v>345</v>
      </c>
      <c r="B1" s="191" t="s">
        <v>346</v>
      </c>
      <c r="C1" s="191" t="s">
        <v>347</v>
      </c>
      <c r="D1" s="191" t="s">
        <v>348</v>
      </c>
    </row>
    <row r="2" spans="1:4" x14ac:dyDescent="0.25">
      <c r="A2" s="193">
        <f>Intro!$E$70</f>
        <v>0</v>
      </c>
      <c r="B2" s="194" t="s">
        <v>349</v>
      </c>
      <c r="C2" s="193"/>
      <c r="D2" s="193"/>
    </row>
    <row r="3" spans="1:4" x14ac:dyDescent="0.25">
      <c r="A3" s="193">
        <f>Intro!$E$70</f>
        <v>0</v>
      </c>
      <c r="C3" s="192" t="s">
        <v>350</v>
      </c>
      <c r="D3" s="193">
        <f>Public!B17</f>
        <v>0</v>
      </c>
    </row>
    <row r="4" spans="1:4" x14ac:dyDescent="0.25">
      <c r="A4" s="193">
        <f>Intro!$E$70</f>
        <v>0</v>
      </c>
      <c r="C4" s="192" t="s">
        <v>351</v>
      </c>
      <c r="D4" s="193">
        <f>Public!B31</f>
        <v>0</v>
      </c>
    </row>
    <row r="5" spans="1:4" x14ac:dyDescent="0.25">
      <c r="A5" s="193">
        <f>Intro!$E$70</f>
        <v>0</v>
      </c>
      <c r="C5" s="192" t="s">
        <v>352</v>
      </c>
      <c r="D5" s="193">
        <f>Public!B188</f>
        <v>0</v>
      </c>
    </row>
    <row r="6" spans="1:4" x14ac:dyDescent="0.25">
      <c r="A6" s="193">
        <f>Intro!$E$70</f>
        <v>0</v>
      </c>
      <c r="C6" s="192" t="s">
        <v>353</v>
      </c>
      <c r="D6" s="193">
        <f>Public!B203</f>
        <v>0</v>
      </c>
    </row>
    <row r="7" spans="1:4" x14ac:dyDescent="0.25">
      <c r="A7" s="193">
        <f>Intro!$E$70</f>
        <v>0</v>
      </c>
      <c r="C7" s="192" t="s">
        <v>354</v>
      </c>
      <c r="D7" s="193">
        <f>Public!B219</f>
        <v>0</v>
      </c>
    </row>
    <row r="8" spans="1:4" x14ac:dyDescent="0.25">
      <c r="A8" s="193">
        <f>Intro!$E$70</f>
        <v>0</v>
      </c>
      <c r="C8" s="192" t="s">
        <v>355</v>
      </c>
      <c r="D8" s="193">
        <f>Public!B233</f>
        <v>0</v>
      </c>
    </row>
    <row r="9" spans="1:4" x14ac:dyDescent="0.25">
      <c r="A9" s="193">
        <f>Intro!$E$70</f>
        <v>0</v>
      </c>
      <c r="B9" s="194" t="s">
        <v>356</v>
      </c>
      <c r="D9" s="193"/>
    </row>
    <row r="10" spans="1:4" x14ac:dyDescent="0.25">
      <c r="A10" s="193">
        <f>Intro!$E$70</f>
        <v>0</v>
      </c>
      <c r="C10" s="192" t="s">
        <v>93</v>
      </c>
      <c r="D10" s="193">
        <f>AddPub!D13</f>
        <v>0</v>
      </c>
    </row>
    <row r="11" spans="1:4" x14ac:dyDescent="0.25">
      <c r="A11" s="193">
        <f>Intro!$E$70</f>
        <v>0</v>
      </c>
      <c r="C11" s="192" t="s">
        <v>95</v>
      </c>
      <c r="D11" s="193">
        <f>AddPub!D23</f>
        <v>0</v>
      </c>
    </row>
    <row r="12" spans="1:4" x14ac:dyDescent="0.25">
      <c r="A12" s="193">
        <f>Intro!$E$70</f>
        <v>0</v>
      </c>
      <c r="C12" s="192" t="s">
        <v>97</v>
      </c>
      <c r="D12" s="193">
        <f>AddPub!D33</f>
        <v>0</v>
      </c>
    </row>
    <row r="13" spans="1:4" x14ac:dyDescent="0.25">
      <c r="A13" s="193">
        <f>Intro!$E$70</f>
        <v>0</v>
      </c>
      <c r="C13" s="192" t="s">
        <v>99</v>
      </c>
      <c r="D13" s="193">
        <f>AddPub!D43</f>
        <v>0</v>
      </c>
    </row>
    <row r="14" spans="1:4" x14ac:dyDescent="0.25">
      <c r="A14" s="193">
        <f>Intro!$E$70</f>
        <v>0</v>
      </c>
      <c r="C14" s="192" t="s">
        <v>101</v>
      </c>
      <c r="D14" s="193">
        <f>AddPub!D53</f>
        <v>0</v>
      </c>
    </row>
    <row r="15" spans="1:4" x14ac:dyDescent="0.25">
      <c r="A15" s="193">
        <f>Intro!$E$70</f>
        <v>0</v>
      </c>
      <c r="B15" s="194" t="s">
        <v>357</v>
      </c>
      <c r="D15" s="193"/>
    </row>
    <row r="16" spans="1:4" x14ac:dyDescent="0.25">
      <c r="A16" s="193">
        <f>Intro!$E$70</f>
        <v>0</v>
      </c>
      <c r="C16" s="192" t="s">
        <v>351</v>
      </c>
      <c r="D16" s="193">
        <f>'Pro 1'!B32</f>
        <v>0</v>
      </c>
    </row>
    <row r="17" spans="1:4" x14ac:dyDescent="0.25">
      <c r="A17" s="193">
        <f>Intro!$E$70</f>
        <v>0</v>
      </c>
      <c r="C17" s="192" t="s">
        <v>358</v>
      </c>
      <c r="D17" s="193">
        <f>'Pro 1'!B45</f>
        <v>0</v>
      </c>
    </row>
    <row r="18" spans="1:4" x14ac:dyDescent="0.25">
      <c r="A18" s="193">
        <f>Intro!$E$70</f>
        <v>0</v>
      </c>
      <c r="C18" s="192" t="s">
        <v>359</v>
      </c>
      <c r="D18" s="193">
        <f>'Pro 1'!B58</f>
        <v>0</v>
      </c>
    </row>
    <row r="19" spans="1:4" x14ac:dyDescent="0.25">
      <c r="A19" s="193">
        <f>Intro!$E$70</f>
        <v>0</v>
      </c>
      <c r="C19" s="192" t="s">
        <v>352</v>
      </c>
      <c r="D19" s="193">
        <f>'Pro 1'!B72</f>
        <v>0</v>
      </c>
    </row>
    <row r="20" spans="1:4" x14ac:dyDescent="0.25">
      <c r="A20" s="193">
        <f>Intro!$E$70</f>
        <v>0</v>
      </c>
      <c r="C20" s="192" t="s">
        <v>353</v>
      </c>
      <c r="D20" s="193">
        <f>'Pro 1'!B86</f>
        <v>0</v>
      </c>
    </row>
    <row r="21" spans="1:4" x14ac:dyDescent="0.25">
      <c r="A21" s="193">
        <f>Intro!$E$70</f>
        <v>0</v>
      </c>
      <c r="C21" s="192" t="s">
        <v>354</v>
      </c>
      <c r="D21" s="193">
        <f>'Pro 1'!B100</f>
        <v>0</v>
      </c>
    </row>
    <row r="22" spans="1:4" x14ac:dyDescent="0.25">
      <c r="A22" s="193">
        <f>Intro!$E$70</f>
        <v>0</v>
      </c>
      <c r="B22" s="194" t="s">
        <v>360</v>
      </c>
      <c r="D22" s="193"/>
    </row>
    <row r="23" spans="1:4" x14ac:dyDescent="0.25">
      <c r="A23" s="193">
        <f>Intro!$E$70</f>
        <v>0</v>
      </c>
      <c r="C23" s="192" t="s">
        <v>361</v>
      </c>
      <c r="D23" s="193">
        <f>'Pro 2'!B70</f>
        <v>0</v>
      </c>
    </row>
    <row r="24" spans="1:4" x14ac:dyDescent="0.25">
      <c r="A24" s="193">
        <f>Intro!$E$70</f>
        <v>0</v>
      </c>
      <c r="C24" s="192" t="s">
        <v>359</v>
      </c>
      <c r="D24" s="193">
        <f>'Pro 2'!B83</f>
        <v>0</v>
      </c>
    </row>
    <row r="25" spans="1:4" x14ac:dyDescent="0.25">
      <c r="A25" s="193">
        <f>Intro!$E$70</f>
        <v>0</v>
      </c>
      <c r="C25" s="192" t="s">
        <v>354</v>
      </c>
      <c r="D25" s="193">
        <f>'Pro 2'!B132</f>
        <v>0</v>
      </c>
    </row>
    <row r="26" spans="1:4" x14ac:dyDescent="0.25">
      <c r="A26" s="193">
        <f>Intro!$E$70</f>
        <v>0</v>
      </c>
      <c r="C26" s="192" t="s">
        <v>355</v>
      </c>
      <c r="D26" s="193">
        <f>'Pro 2'!B146</f>
        <v>0</v>
      </c>
    </row>
    <row r="27" spans="1:4" x14ac:dyDescent="0.25">
      <c r="A27" s="193">
        <f>Intro!$E$70</f>
        <v>0</v>
      </c>
      <c r="C27" s="192" t="s">
        <v>362</v>
      </c>
      <c r="D27" s="193">
        <f>'Pro 2'!B160</f>
        <v>0</v>
      </c>
    </row>
    <row r="28" spans="1:4" x14ac:dyDescent="0.25">
      <c r="A28" s="193">
        <f>Intro!$E$70</f>
        <v>0</v>
      </c>
      <c r="C28" s="192" t="s">
        <v>363</v>
      </c>
      <c r="D28" s="193">
        <f>'Pro 2'!B174</f>
        <v>0</v>
      </c>
    </row>
    <row r="29" spans="1:4" x14ac:dyDescent="0.25">
      <c r="A29" s="193">
        <f>Intro!$E$70</f>
        <v>0</v>
      </c>
      <c r="B29" s="194" t="s">
        <v>364</v>
      </c>
      <c r="D29" s="193"/>
    </row>
    <row r="30" spans="1:4" x14ac:dyDescent="0.25">
      <c r="A30" s="193">
        <f>Intro!$E$70</f>
        <v>0</v>
      </c>
      <c r="C30" s="192" t="s">
        <v>93</v>
      </c>
      <c r="D30" s="193">
        <f>AddPro!D13</f>
        <v>0</v>
      </c>
    </row>
    <row r="31" spans="1:4" x14ac:dyDescent="0.25">
      <c r="A31" s="193">
        <f>Intro!$E$70</f>
        <v>0</v>
      </c>
      <c r="C31" s="192" t="s">
        <v>95</v>
      </c>
      <c r="D31" s="193">
        <f>AddPro!D23</f>
        <v>0</v>
      </c>
    </row>
    <row r="32" spans="1:4" x14ac:dyDescent="0.25">
      <c r="A32" s="193">
        <f>Intro!$E$70</f>
        <v>0</v>
      </c>
      <c r="C32" s="192" t="s">
        <v>97</v>
      </c>
      <c r="D32" s="193">
        <f>AddPro!D33</f>
        <v>0</v>
      </c>
    </row>
    <row r="33" spans="1:4" x14ac:dyDescent="0.25">
      <c r="A33" s="193">
        <f>Intro!$E$70</f>
        <v>0</v>
      </c>
      <c r="C33" s="192" t="s">
        <v>99</v>
      </c>
      <c r="D33" s="193">
        <f>AddPro!D43</f>
        <v>0</v>
      </c>
    </row>
    <row r="34" spans="1:4" x14ac:dyDescent="0.25">
      <c r="A34" s="193">
        <f>Intro!$E$70</f>
        <v>0</v>
      </c>
      <c r="C34" s="192" t="s">
        <v>101</v>
      </c>
      <c r="D34" s="193">
        <f>AddPro!D53</f>
        <v>0</v>
      </c>
    </row>
    <row r="35" spans="1:4" x14ac:dyDescent="0.25">
      <c r="A35" s="193"/>
    </row>
    <row r="36" spans="1:4" x14ac:dyDescent="0.25">
      <c r="A36" s="193"/>
    </row>
    <row r="37" spans="1:4" x14ac:dyDescent="0.25">
      <c r="A37" s="193"/>
    </row>
    <row r="38" spans="1:4" x14ac:dyDescent="0.25">
      <c r="A38" s="193"/>
    </row>
    <row r="39" spans="1:4" x14ac:dyDescent="0.25">
      <c r="A39" s="193"/>
    </row>
    <row r="40" spans="1:4" x14ac:dyDescent="0.25">
      <c r="A40" s="193"/>
    </row>
    <row r="41" spans="1:4" x14ac:dyDescent="0.25">
      <c r="A41" s="193"/>
    </row>
    <row r="42" spans="1:4" x14ac:dyDescent="0.25">
      <c r="A42" s="193"/>
    </row>
    <row r="43" spans="1:4" x14ac:dyDescent="0.25">
      <c r="A43" s="193"/>
    </row>
    <row r="44" spans="1:4" x14ac:dyDescent="0.25">
      <c r="A44" s="193"/>
    </row>
    <row r="45" spans="1:4" x14ac:dyDescent="0.25">
      <c r="A45" s="193"/>
    </row>
    <row r="46" spans="1:4" x14ac:dyDescent="0.25">
      <c r="A46" s="193"/>
    </row>
    <row r="47" spans="1:4" x14ac:dyDescent="0.25">
      <c r="A47" s="193"/>
    </row>
    <row r="48" spans="1:4" x14ac:dyDescent="0.25">
      <c r="A48" s="193"/>
    </row>
    <row r="49" spans="1:1" x14ac:dyDescent="0.25">
      <c r="A49" s="193"/>
    </row>
    <row r="50" spans="1:1" x14ac:dyDescent="0.25">
      <c r="A50" s="193"/>
    </row>
    <row r="51" spans="1:1" x14ac:dyDescent="0.25">
      <c r="A51" s="193"/>
    </row>
    <row r="52" spans="1:1" x14ac:dyDescent="0.25">
      <c r="A52" s="193"/>
    </row>
    <row r="53" spans="1:1" x14ac:dyDescent="0.25">
      <c r="A53" s="193"/>
    </row>
    <row r="54" spans="1:1" x14ac:dyDescent="0.25">
      <c r="A54" s="193"/>
    </row>
    <row r="55" spans="1:1" x14ac:dyDescent="0.25">
      <c r="A55" s="193"/>
    </row>
    <row r="56" spans="1:1" x14ac:dyDescent="0.25">
      <c r="A56" s="193"/>
    </row>
    <row r="57" spans="1:1" x14ac:dyDescent="0.25">
      <c r="A57" s="193"/>
    </row>
    <row r="58" spans="1:1" x14ac:dyDescent="0.25">
      <c r="A58" s="193"/>
    </row>
    <row r="59" spans="1:1" x14ac:dyDescent="0.25">
      <c r="A59" s="193"/>
    </row>
    <row r="60" spans="1:1" x14ac:dyDescent="0.25">
      <c r="A60" s="193"/>
    </row>
    <row r="61" spans="1:1" x14ac:dyDescent="0.25">
      <c r="A61" s="193"/>
    </row>
    <row r="62" spans="1:1" x14ac:dyDescent="0.25">
      <c r="A62" s="193"/>
    </row>
    <row r="63" spans="1:1" x14ac:dyDescent="0.25">
      <c r="A63" s="193"/>
    </row>
    <row r="64" spans="1:1" x14ac:dyDescent="0.25">
      <c r="A64" s="193"/>
    </row>
    <row r="65" spans="1:1" x14ac:dyDescent="0.25">
      <c r="A65" s="193"/>
    </row>
    <row r="66" spans="1:1" x14ac:dyDescent="0.25">
      <c r="A66" s="193"/>
    </row>
    <row r="67" spans="1:1" x14ac:dyDescent="0.25">
      <c r="A67" s="193"/>
    </row>
    <row r="68" spans="1:1" x14ac:dyDescent="0.25">
      <c r="A68" s="193"/>
    </row>
    <row r="69" spans="1:1" x14ac:dyDescent="0.25">
      <c r="A69" s="193"/>
    </row>
    <row r="70" spans="1:1" x14ac:dyDescent="0.25">
      <c r="A70" s="193"/>
    </row>
    <row r="71" spans="1:1" x14ac:dyDescent="0.25">
      <c r="A71" s="193"/>
    </row>
    <row r="72" spans="1:1" x14ac:dyDescent="0.25">
      <c r="A72" s="193"/>
    </row>
    <row r="73" spans="1:1" x14ac:dyDescent="0.25">
      <c r="A73" s="193"/>
    </row>
    <row r="74" spans="1:1" x14ac:dyDescent="0.25">
      <c r="A74" s="193"/>
    </row>
    <row r="75" spans="1:1" x14ac:dyDescent="0.25">
      <c r="A75" s="193"/>
    </row>
    <row r="76" spans="1:1" x14ac:dyDescent="0.25">
      <c r="A76" s="193"/>
    </row>
    <row r="77" spans="1:1" x14ac:dyDescent="0.25">
      <c r="A77" s="193"/>
    </row>
    <row r="78" spans="1:1" x14ac:dyDescent="0.25">
      <c r="A78" s="193"/>
    </row>
    <row r="79" spans="1:1" x14ac:dyDescent="0.25">
      <c r="A79" s="193"/>
    </row>
    <row r="80" spans="1:1" x14ac:dyDescent="0.25">
      <c r="A80" s="193"/>
    </row>
    <row r="81" spans="1:1" x14ac:dyDescent="0.25">
      <c r="A81" s="193"/>
    </row>
    <row r="82" spans="1:1" x14ac:dyDescent="0.25">
      <c r="A82" s="193"/>
    </row>
    <row r="83" spans="1:1" x14ac:dyDescent="0.25">
      <c r="A83" s="193"/>
    </row>
    <row r="84" spans="1:1" x14ac:dyDescent="0.25">
      <c r="A84" s="193"/>
    </row>
    <row r="85" spans="1:1" x14ac:dyDescent="0.25">
      <c r="A85" s="193"/>
    </row>
    <row r="86" spans="1:1" x14ac:dyDescent="0.25">
      <c r="A86" s="193"/>
    </row>
    <row r="87" spans="1:1" x14ac:dyDescent="0.25">
      <c r="A87" s="193"/>
    </row>
    <row r="88" spans="1:1" x14ac:dyDescent="0.25">
      <c r="A88" s="193"/>
    </row>
    <row r="89" spans="1:1" x14ac:dyDescent="0.25">
      <c r="A89" s="193"/>
    </row>
    <row r="90" spans="1:1" x14ac:dyDescent="0.25">
      <c r="A90" s="193"/>
    </row>
    <row r="91" spans="1:1" x14ac:dyDescent="0.25">
      <c r="A91" s="193"/>
    </row>
    <row r="92" spans="1:1" x14ac:dyDescent="0.25">
      <c r="A92" s="193"/>
    </row>
    <row r="93" spans="1:1" x14ac:dyDescent="0.25">
      <c r="A93" s="193"/>
    </row>
    <row r="94" spans="1:1" x14ac:dyDescent="0.25">
      <c r="A94" s="193"/>
    </row>
    <row r="95" spans="1:1" x14ac:dyDescent="0.25">
      <c r="A95" s="193"/>
    </row>
    <row r="96" spans="1:1" x14ac:dyDescent="0.25">
      <c r="A96" s="193"/>
    </row>
    <row r="97" spans="1:1" x14ac:dyDescent="0.25">
      <c r="A97" s="193"/>
    </row>
    <row r="98" spans="1:1" x14ac:dyDescent="0.25">
      <c r="A98" s="193"/>
    </row>
    <row r="99" spans="1:1" x14ac:dyDescent="0.25">
      <c r="A99" s="193"/>
    </row>
    <row r="100" spans="1:1" x14ac:dyDescent="0.25">
      <c r="A100" s="193"/>
    </row>
    <row r="101" spans="1:1" x14ac:dyDescent="0.25">
      <c r="A101" s="193"/>
    </row>
    <row r="102" spans="1:1" x14ac:dyDescent="0.25">
      <c r="A102" s="193"/>
    </row>
    <row r="103" spans="1:1" x14ac:dyDescent="0.25">
      <c r="A103" s="193"/>
    </row>
    <row r="104" spans="1:1" x14ac:dyDescent="0.25">
      <c r="A104" s="193"/>
    </row>
    <row r="105" spans="1:1" x14ac:dyDescent="0.25">
      <c r="A105" s="193"/>
    </row>
    <row r="106" spans="1:1" x14ac:dyDescent="0.25">
      <c r="A106" s="193"/>
    </row>
    <row r="107" spans="1:1" x14ac:dyDescent="0.25">
      <c r="A107" s="193"/>
    </row>
    <row r="108" spans="1:1" x14ac:dyDescent="0.25">
      <c r="A108" s="193"/>
    </row>
    <row r="109" spans="1:1" x14ac:dyDescent="0.25">
      <c r="A109" s="193"/>
    </row>
    <row r="110" spans="1:1" x14ac:dyDescent="0.25">
      <c r="A110" s="193"/>
    </row>
    <row r="111" spans="1:1" x14ac:dyDescent="0.25">
      <c r="A111" s="193"/>
    </row>
    <row r="112" spans="1:1" x14ac:dyDescent="0.25">
      <c r="A112" s="193"/>
    </row>
    <row r="113" spans="1:1" x14ac:dyDescent="0.25">
      <c r="A113" s="193"/>
    </row>
    <row r="114" spans="1:1" x14ac:dyDescent="0.25">
      <c r="A114" s="193"/>
    </row>
    <row r="115" spans="1:1" x14ac:dyDescent="0.25">
      <c r="A115" s="193"/>
    </row>
    <row r="116" spans="1:1" x14ac:dyDescent="0.25">
      <c r="A116" s="193"/>
    </row>
    <row r="117" spans="1:1" x14ac:dyDescent="0.25">
      <c r="A117" s="193"/>
    </row>
    <row r="118" spans="1:1" x14ac:dyDescent="0.25">
      <c r="A118" s="193"/>
    </row>
    <row r="119" spans="1:1" x14ac:dyDescent="0.25">
      <c r="A119" s="193"/>
    </row>
    <row r="120" spans="1:1" x14ac:dyDescent="0.25">
      <c r="A120" s="193"/>
    </row>
    <row r="121" spans="1:1" x14ac:dyDescent="0.25">
      <c r="A121" s="193"/>
    </row>
    <row r="122" spans="1:1" x14ac:dyDescent="0.25">
      <c r="A122" s="193"/>
    </row>
    <row r="123" spans="1:1" x14ac:dyDescent="0.25">
      <c r="A123" s="193"/>
    </row>
    <row r="124" spans="1:1" x14ac:dyDescent="0.25">
      <c r="A124" s="193"/>
    </row>
    <row r="125" spans="1:1" x14ac:dyDescent="0.25">
      <c r="A125" s="193"/>
    </row>
    <row r="126" spans="1:1" x14ac:dyDescent="0.25">
      <c r="A126" s="193"/>
    </row>
    <row r="127" spans="1:1" x14ac:dyDescent="0.25">
      <c r="A127" s="193"/>
    </row>
    <row r="128" spans="1:1" x14ac:dyDescent="0.25">
      <c r="A128" s="193"/>
    </row>
    <row r="129" spans="1:1" x14ac:dyDescent="0.25">
      <c r="A129" s="193"/>
    </row>
    <row r="130" spans="1:1" x14ac:dyDescent="0.25">
      <c r="A130" s="193"/>
    </row>
    <row r="131" spans="1:1" x14ac:dyDescent="0.25">
      <c r="A131" s="193"/>
    </row>
    <row r="132" spans="1:1" x14ac:dyDescent="0.25">
      <c r="A132" s="193"/>
    </row>
    <row r="133" spans="1:1" x14ac:dyDescent="0.25">
      <c r="A133" s="193"/>
    </row>
    <row r="134" spans="1:1" x14ac:dyDescent="0.25">
      <c r="A134" s="193"/>
    </row>
    <row r="135" spans="1:1" x14ac:dyDescent="0.25">
      <c r="A135" s="193"/>
    </row>
    <row r="136" spans="1:1" x14ac:dyDescent="0.25">
      <c r="A136" s="193"/>
    </row>
    <row r="137" spans="1:1" x14ac:dyDescent="0.25">
      <c r="A137" s="193"/>
    </row>
    <row r="138" spans="1:1" x14ac:dyDescent="0.25">
      <c r="A138" s="193"/>
    </row>
    <row r="139" spans="1:1" x14ac:dyDescent="0.25">
      <c r="A139" s="193"/>
    </row>
    <row r="140" spans="1:1" x14ac:dyDescent="0.25">
      <c r="A140" s="193"/>
    </row>
    <row r="141" spans="1:1" x14ac:dyDescent="0.25">
      <c r="A141" s="193"/>
    </row>
    <row r="142" spans="1:1" x14ac:dyDescent="0.25">
      <c r="A142" s="193"/>
    </row>
    <row r="143" spans="1:1" x14ac:dyDescent="0.25">
      <c r="A143" s="193"/>
    </row>
    <row r="144" spans="1:1" x14ac:dyDescent="0.25">
      <c r="A144" s="193"/>
    </row>
    <row r="145" spans="1:1" x14ac:dyDescent="0.25">
      <c r="A145" s="193"/>
    </row>
    <row r="146" spans="1:1" x14ac:dyDescent="0.25">
      <c r="A146" s="193"/>
    </row>
    <row r="147" spans="1:1" x14ac:dyDescent="0.25">
      <c r="A147" s="193"/>
    </row>
    <row r="148" spans="1:1" x14ac:dyDescent="0.25">
      <c r="A148" s="193"/>
    </row>
    <row r="149" spans="1:1" x14ac:dyDescent="0.25">
      <c r="A149" s="193"/>
    </row>
    <row r="150" spans="1:1" x14ac:dyDescent="0.25">
      <c r="A150" s="193"/>
    </row>
    <row r="151" spans="1:1" x14ac:dyDescent="0.25">
      <c r="A151" s="193"/>
    </row>
    <row r="152" spans="1:1" x14ac:dyDescent="0.25">
      <c r="A152" s="193"/>
    </row>
    <row r="153" spans="1:1" x14ac:dyDescent="0.25">
      <c r="A153" s="193"/>
    </row>
    <row r="154" spans="1:1" x14ac:dyDescent="0.25">
      <c r="A154" s="193"/>
    </row>
    <row r="155" spans="1:1" x14ac:dyDescent="0.25">
      <c r="A155" s="193"/>
    </row>
    <row r="156" spans="1:1" x14ac:dyDescent="0.25">
      <c r="A156" s="193"/>
    </row>
    <row r="157" spans="1:1" x14ac:dyDescent="0.25">
      <c r="A157" s="193"/>
    </row>
    <row r="158" spans="1:1" x14ac:dyDescent="0.25">
      <c r="A158" s="193"/>
    </row>
    <row r="159" spans="1:1" x14ac:dyDescent="0.25">
      <c r="A159" s="193"/>
    </row>
    <row r="160" spans="1:1" x14ac:dyDescent="0.25">
      <c r="A160" s="193"/>
    </row>
    <row r="161" spans="1:1" x14ac:dyDescent="0.25">
      <c r="A161" s="193"/>
    </row>
    <row r="162" spans="1:1" x14ac:dyDescent="0.25">
      <c r="A162" s="193"/>
    </row>
    <row r="163" spans="1:1" x14ac:dyDescent="0.25">
      <c r="A163" s="193"/>
    </row>
    <row r="164" spans="1:1" x14ac:dyDescent="0.25">
      <c r="A164" s="193"/>
    </row>
    <row r="165" spans="1:1" x14ac:dyDescent="0.25">
      <c r="A165" s="193"/>
    </row>
    <row r="166" spans="1:1" x14ac:dyDescent="0.25">
      <c r="A166" s="193"/>
    </row>
    <row r="167" spans="1:1" x14ac:dyDescent="0.25">
      <c r="A167" s="193"/>
    </row>
    <row r="168" spans="1:1" x14ac:dyDescent="0.25">
      <c r="A168" s="193"/>
    </row>
    <row r="169" spans="1:1" x14ac:dyDescent="0.25">
      <c r="A169" s="193"/>
    </row>
    <row r="170" spans="1:1" x14ac:dyDescent="0.25">
      <c r="A170" s="193"/>
    </row>
    <row r="171" spans="1:1" x14ac:dyDescent="0.25">
      <c r="A171" s="193"/>
    </row>
    <row r="172" spans="1:1" x14ac:dyDescent="0.25">
      <c r="A172" s="193"/>
    </row>
    <row r="173" spans="1:1" x14ac:dyDescent="0.25">
      <c r="A173" s="193"/>
    </row>
    <row r="174" spans="1:1" x14ac:dyDescent="0.25">
      <c r="A174" s="193"/>
    </row>
    <row r="175" spans="1:1" x14ac:dyDescent="0.25">
      <c r="A175" s="193"/>
    </row>
    <row r="176" spans="1:1" x14ac:dyDescent="0.25">
      <c r="A176" s="193"/>
    </row>
    <row r="177" spans="1:1" x14ac:dyDescent="0.25">
      <c r="A177" s="193"/>
    </row>
    <row r="178" spans="1:1" x14ac:dyDescent="0.25">
      <c r="A178" s="193"/>
    </row>
    <row r="179" spans="1:1" x14ac:dyDescent="0.25">
      <c r="A179" s="193"/>
    </row>
    <row r="180" spans="1:1" x14ac:dyDescent="0.25">
      <c r="A180" s="193"/>
    </row>
    <row r="181" spans="1:1" x14ac:dyDescent="0.25">
      <c r="A181" s="193"/>
    </row>
    <row r="182" spans="1:1" x14ac:dyDescent="0.25">
      <c r="A182" s="193"/>
    </row>
    <row r="183" spans="1:1" x14ac:dyDescent="0.25">
      <c r="A183" s="193"/>
    </row>
    <row r="184" spans="1:1" x14ac:dyDescent="0.25">
      <c r="A184" s="193"/>
    </row>
    <row r="185" spans="1:1" x14ac:dyDescent="0.25">
      <c r="A185" s="193"/>
    </row>
    <row r="186" spans="1:1" x14ac:dyDescent="0.25">
      <c r="A186" s="193"/>
    </row>
    <row r="187" spans="1:1" x14ac:dyDescent="0.25">
      <c r="A187" s="193"/>
    </row>
    <row r="188" spans="1:1" x14ac:dyDescent="0.25">
      <c r="A188" s="193"/>
    </row>
    <row r="189" spans="1:1" x14ac:dyDescent="0.25">
      <c r="A189" s="193"/>
    </row>
    <row r="190" spans="1:1" x14ac:dyDescent="0.25">
      <c r="A190" s="193"/>
    </row>
    <row r="191" spans="1:1" x14ac:dyDescent="0.25">
      <c r="A191" s="193"/>
    </row>
    <row r="192" spans="1:1" x14ac:dyDescent="0.25">
      <c r="A192" s="193"/>
    </row>
    <row r="193" spans="1:1" x14ac:dyDescent="0.25">
      <c r="A193" s="193"/>
    </row>
  </sheetData>
  <sheetProtection algorithmName="SHA-512" hashValue="0Dxl009uhcOvq9EQgz2IcDiRFOVxLLYb5azlXhCu/vkyiky/0gY/uf4VZECN6rmNRwXqa1jqKIpYIBWwlgcu9g==" saltValue="wAeyFke4WgyoBxcIidZQWA==" spinCount="100000" sheet="1" objects="1" scenarios="1" selectLockedCell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D51BA-9F11-43E4-9CE3-482D2D26E641}">
  <sheetPr codeName="Sheet2">
    <tabColor rgb="FF00B0F0"/>
    <pageSetUpPr fitToPage="1"/>
  </sheetPr>
  <dimension ref="A1:P134"/>
  <sheetViews>
    <sheetView showGridLines="0" tabSelected="1" zoomScaleNormal="100" workbookViewId="0">
      <selection activeCell="D58" sqref="D58:D59"/>
    </sheetView>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23" width="9.42578125" style="2" customWidth="1"/>
    <col min="24" max="16384" width="9.42578125" style="2"/>
  </cols>
  <sheetData>
    <row r="1" spans="1:16" x14ac:dyDescent="0.25">
      <c r="O1" s="2" t="s">
        <v>291</v>
      </c>
      <c r="P1" s="2" t="s">
        <v>291</v>
      </c>
    </row>
    <row r="2" spans="1:16" x14ac:dyDescent="0.25">
      <c r="B2" s="13" t="s">
        <v>0</v>
      </c>
      <c r="C2" s="13"/>
      <c r="O2" s="12" t="s">
        <v>61</v>
      </c>
      <c r="P2" s="12" t="s">
        <v>73</v>
      </c>
    </row>
    <row r="3" spans="1:16" x14ac:dyDescent="0.25">
      <c r="B3" s="4"/>
      <c r="C3" s="4"/>
      <c r="O3" s="3"/>
      <c r="P3" s="3"/>
    </row>
    <row r="4" spans="1:16" s="7" customFormat="1" x14ac:dyDescent="0.25">
      <c r="A4" s="14"/>
      <c r="B4" s="213" t="s">
        <v>215</v>
      </c>
      <c r="C4" s="214"/>
      <c r="D4" s="214"/>
      <c r="E4" s="214"/>
      <c r="F4" s="214"/>
      <c r="G4" s="214"/>
      <c r="H4" s="214"/>
      <c r="I4" s="214"/>
      <c r="J4" s="214"/>
      <c r="K4" s="214"/>
      <c r="L4" s="215"/>
      <c r="M4" s="5"/>
      <c r="N4" s="5"/>
      <c r="O4" s="6"/>
      <c r="P4" s="6"/>
    </row>
    <row r="5" spans="1:16" s="7" customFormat="1" x14ac:dyDescent="0.25">
      <c r="A5" s="14"/>
      <c r="B5" s="216" t="str">
        <f>Variables!B2</f>
        <v>NQ-2026-005</v>
      </c>
      <c r="C5" s="217"/>
      <c r="D5" s="217"/>
      <c r="E5" s="217"/>
      <c r="F5" s="217"/>
      <c r="G5" s="217"/>
      <c r="H5" s="217"/>
      <c r="I5" s="217"/>
      <c r="J5" s="217"/>
      <c r="K5" s="217"/>
      <c r="L5" s="218"/>
      <c r="M5" s="5"/>
      <c r="N5" s="5"/>
      <c r="O5" s="6"/>
      <c r="P5" s="6"/>
    </row>
    <row r="6" spans="1:16" s="8" customFormat="1" x14ac:dyDescent="0.25">
      <c r="A6" s="14"/>
      <c r="B6" s="222" t="str">
        <f>UPPER(Variables!B3&amp;" | "&amp;Variables!C3)</f>
        <v>CERTAIN STEEL RACKS | CERTAINS RAYONNAGES EN ACIER</v>
      </c>
      <c r="C6" s="223"/>
      <c r="D6" s="223"/>
      <c r="E6" s="223"/>
      <c r="F6" s="223"/>
      <c r="G6" s="223"/>
      <c r="H6" s="223"/>
      <c r="I6" s="223"/>
      <c r="J6" s="223"/>
      <c r="K6" s="223"/>
      <c r="L6" s="224"/>
      <c r="O6" s="15"/>
      <c r="P6" s="15"/>
    </row>
    <row r="7" spans="1:16" s="8" customFormat="1" x14ac:dyDescent="0.25">
      <c r="A7" s="14"/>
      <c r="B7" s="16"/>
      <c r="C7" s="16"/>
      <c r="D7" s="17"/>
      <c r="E7" s="17"/>
      <c r="F7" s="17"/>
      <c r="G7" s="17"/>
      <c r="H7" s="17"/>
      <c r="I7" s="17"/>
      <c r="J7" s="17"/>
      <c r="K7" s="17"/>
      <c r="L7" s="17"/>
      <c r="O7" s="15"/>
      <c r="P7" s="15"/>
    </row>
    <row r="8" spans="1:16" s="7" customFormat="1" x14ac:dyDescent="0.25">
      <c r="A8" s="14"/>
      <c r="B8" s="219" t="s">
        <v>216</v>
      </c>
      <c r="C8" s="220"/>
      <c r="D8" s="220"/>
      <c r="E8" s="220"/>
      <c r="F8" s="220"/>
      <c r="G8" s="220"/>
      <c r="H8" s="220"/>
      <c r="I8" s="220"/>
      <c r="J8" s="220"/>
      <c r="K8" s="220"/>
      <c r="L8" s="221"/>
      <c r="M8" s="5"/>
      <c r="N8" s="5"/>
      <c r="O8" s="6"/>
      <c r="P8" s="6"/>
    </row>
    <row r="9" spans="1:16" ht="14.1" customHeight="1" x14ac:dyDescent="0.25">
      <c r="B9" s="18"/>
      <c r="C9" s="19"/>
      <c r="D9" s="20"/>
      <c r="E9" s="20"/>
      <c r="F9" s="20"/>
      <c r="G9" s="20"/>
      <c r="H9" s="20"/>
      <c r="I9" s="20"/>
      <c r="J9" s="20"/>
      <c r="K9" s="20"/>
      <c r="L9" s="21"/>
      <c r="O9" s="212" t="s">
        <v>281</v>
      </c>
      <c r="P9" s="212"/>
    </row>
    <row r="10" spans="1:16" s="29" customFormat="1" x14ac:dyDescent="0.25">
      <c r="A10" s="49"/>
      <c r="B10" s="225" t="str">
        <f>"The Canadian International Trade Tribunal (the Tribunal) has commenced an inquiry concerning the "&amp;Variables!B4&amp;" of "&amp;Variables!B3&amp;" (as defined below) originating in or exported from "&amp;Variables!B5&amp;". Your firm's knowledge and experience would aid the Tribunal in the proper conduct of its inquiry by helping it better understand the Canadian market for "&amp;Variables!B3&amp;". The Tribunal therefore requests a response to this questionnaire from your firm."</f>
        <v>The Canadian International Trade Tribunal (the Tribunal) has commenced an inquiry concerning the dumping and the subsidizing of certain steel racks (as defined below) originating in or exported from China. Your firm's knowledge and experience would aid the Tribunal in the proper conduct of its inquiry by helping it better understand the Canadian market for certain steel racks. The Tribunal therefore requests a response to this questionnaire from your firm.</v>
      </c>
      <c r="C10" s="226"/>
      <c r="D10" s="226"/>
      <c r="E10" s="226"/>
      <c r="F10" s="226"/>
      <c r="G10" s="37"/>
      <c r="H10" s="227" t="str">
        <f>"Le Tribunal canadien du commerce extérieur (le Tribunal) a ouvert une enquête concernant "&amp;Variables!C4&amp;" de "&amp;Variables!C3&amp;" (tels que définis ci-dessous) originaires ou exporté "&amp;Variables!C5&amp;". Les connaissances et l'expérience de votre entreprise aideraient le Tribunal à mener correctement son enquête en lui permettant de mieux comprendre le marché canadien de "&amp;Variables!C3&amp;". Le Tribunal demande donc à votre entreprise de répondre à ce questionnaire."</f>
        <v>Le Tribunal canadien du commerce extérieur (le Tribunal) a ouvert une enquête concernant le dumping et le subventionnement de certains rayonnages en acier (tels que définis ci-dessous) originaires ou exporté de la Chine. Les connaissances et l'expérience de votre entreprise aideraient le Tribunal à mener correctement son enquête en lui permettant de mieux comprendre le marché canadien de certains rayonnages en acier. Le Tribunal demande donc à votre entreprise de répondre à ce questionnaire.</v>
      </c>
      <c r="I10" s="227"/>
      <c r="J10" s="227"/>
      <c r="K10" s="227"/>
      <c r="L10" s="228"/>
      <c r="O10" s="212"/>
      <c r="P10" s="212"/>
    </row>
    <row r="11" spans="1:16" s="29" customFormat="1" x14ac:dyDescent="0.25">
      <c r="A11" s="49"/>
      <c r="B11" s="225"/>
      <c r="C11" s="226"/>
      <c r="D11" s="226"/>
      <c r="E11" s="226"/>
      <c r="F11" s="226"/>
      <c r="G11" s="37"/>
      <c r="H11" s="227"/>
      <c r="I11" s="227"/>
      <c r="J11" s="227"/>
      <c r="K11" s="227"/>
      <c r="L11" s="228"/>
      <c r="O11" s="212"/>
      <c r="P11" s="212"/>
    </row>
    <row r="12" spans="1:16" s="29" customFormat="1" x14ac:dyDescent="0.25">
      <c r="A12" s="49"/>
      <c r="B12" s="225"/>
      <c r="C12" s="226"/>
      <c r="D12" s="226"/>
      <c r="E12" s="226"/>
      <c r="F12" s="226"/>
      <c r="G12" s="37"/>
      <c r="H12" s="227"/>
      <c r="I12" s="227"/>
      <c r="J12" s="227"/>
      <c r="K12" s="227"/>
      <c r="L12" s="228"/>
      <c r="O12" s="212"/>
      <c r="P12" s="212"/>
    </row>
    <row r="13" spans="1:16" s="29" customFormat="1" x14ac:dyDescent="0.25">
      <c r="A13" s="49"/>
      <c r="B13" s="225"/>
      <c r="C13" s="226"/>
      <c r="D13" s="226"/>
      <c r="E13" s="226"/>
      <c r="F13" s="226"/>
      <c r="G13" s="37"/>
      <c r="H13" s="227"/>
      <c r="I13" s="227"/>
      <c r="J13" s="227"/>
      <c r="K13" s="227"/>
      <c r="L13" s="228"/>
      <c r="O13" s="212"/>
      <c r="P13" s="212"/>
    </row>
    <row r="14" spans="1:16" s="29" customFormat="1" x14ac:dyDescent="0.25">
      <c r="A14" s="49"/>
      <c r="B14" s="225"/>
      <c r="C14" s="226"/>
      <c r="D14" s="226"/>
      <c r="E14" s="226"/>
      <c r="F14" s="226"/>
      <c r="G14" s="37"/>
      <c r="H14" s="227"/>
      <c r="I14" s="227"/>
      <c r="J14" s="227"/>
      <c r="K14" s="227"/>
      <c r="L14" s="228"/>
      <c r="O14" s="212"/>
      <c r="P14" s="212"/>
    </row>
    <row r="15" spans="1:16" s="29" customFormat="1" x14ac:dyDescent="0.25">
      <c r="A15" s="49"/>
      <c r="B15" s="225"/>
      <c r="C15" s="226"/>
      <c r="D15" s="226"/>
      <c r="E15" s="226"/>
      <c r="F15" s="226"/>
      <c r="G15" s="37"/>
      <c r="H15" s="227"/>
      <c r="I15" s="227"/>
      <c r="J15" s="227"/>
      <c r="K15" s="227"/>
      <c r="L15" s="228"/>
      <c r="O15" s="212"/>
      <c r="P15" s="212"/>
    </row>
    <row r="16" spans="1:16" s="29" customFormat="1" x14ac:dyDescent="0.25">
      <c r="A16" s="49"/>
      <c r="B16" s="225"/>
      <c r="C16" s="226"/>
      <c r="D16" s="226"/>
      <c r="E16" s="226"/>
      <c r="F16" s="226"/>
      <c r="G16" s="37"/>
      <c r="H16" s="227"/>
      <c r="I16" s="227"/>
      <c r="J16" s="227"/>
      <c r="K16" s="227"/>
      <c r="L16" s="228"/>
      <c r="O16" s="212"/>
      <c r="P16" s="212"/>
    </row>
    <row r="17" spans="1:16" s="29" customFormat="1" x14ac:dyDescent="0.25">
      <c r="A17" s="49"/>
      <c r="B17" s="59"/>
      <c r="C17" s="60"/>
      <c r="D17" s="60"/>
      <c r="E17" s="60"/>
      <c r="F17" s="60"/>
      <c r="G17" s="60"/>
      <c r="H17" s="60"/>
      <c r="I17" s="60"/>
      <c r="J17" s="60"/>
      <c r="K17" s="60"/>
      <c r="L17" s="61"/>
      <c r="O17" s="212"/>
      <c r="P17" s="212"/>
    </row>
    <row r="18" spans="1:16" s="8" customFormat="1" x14ac:dyDescent="0.25">
      <c r="A18" s="14"/>
      <c r="B18" s="16"/>
      <c r="C18" s="16"/>
      <c r="D18" s="17"/>
      <c r="E18" s="17"/>
      <c r="F18" s="17"/>
      <c r="G18" s="17"/>
      <c r="H18" s="17"/>
      <c r="I18" s="17"/>
      <c r="J18" s="17"/>
      <c r="K18" s="17"/>
      <c r="L18" s="17"/>
      <c r="O18" s="15"/>
      <c r="P18" s="15"/>
    </row>
    <row r="19" spans="1:16" s="7" customFormat="1" x14ac:dyDescent="0.25">
      <c r="A19" s="14"/>
      <c r="B19" s="219" t="s">
        <v>217</v>
      </c>
      <c r="C19" s="220"/>
      <c r="D19" s="220"/>
      <c r="E19" s="220"/>
      <c r="F19" s="220"/>
      <c r="G19" s="220"/>
      <c r="H19" s="220"/>
      <c r="I19" s="220"/>
      <c r="J19" s="220"/>
      <c r="K19" s="220"/>
      <c r="L19" s="221"/>
      <c r="M19" s="5"/>
      <c r="N19" s="5"/>
      <c r="O19" s="6"/>
      <c r="P19" s="6"/>
    </row>
    <row r="20" spans="1:16" x14ac:dyDescent="0.25">
      <c r="B20" s="18"/>
      <c r="C20" s="19"/>
      <c r="D20" s="20"/>
      <c r="E20" s="20"/>
      <c r="F20" s="20"/>
      <c r="G20" s="20"/>
      <c r="H20" s="20"/>
      <c r="I20" s="20"/>
      <c r="J20" s="20"/>
      <c r="K20" s="20"/>
      <c r="L20" s="21"/>
    </row>
    <row r="21" spans="1:16" x14ac:dyDescent="0.25">
      <c r="B21" s="270" t="s">
        <v>74</v>
      </c>
      <c r="C21" s="271"/>
      <c r="D21" s="271"/>
      <c r="E21" s="271"/>
      <c r="F21" s="271"/>
      <c r="G21" s="247" t="s">
        <v>61</v>
      </c>
      <c r="H21" s="245" t="s">
        <v>155</v>
      </c>
      <c r="I21" s="245"/>
      <c r="J21" s="245"/>
      <c r="K21" s="245"/>
      <c r="L21" s="246"/>
      <c r="O21" s="22"/>
    </row>
    <row r="22" spans="1:16" x14ac:dyDescent="0.25">
      <c r="B22" s="270"/>
      <c r="C22" s="271"/>
      <c r="D22" s="271"/>
      <c r="E22" s="271"/>
      <c r="F22" s="271"/>
      <c r="G22" s="248"/>
      <c r="H22" s="245"/>
      <c r="I22" s="245"/>
      <c r="J22" s="245"/>
      <c r="K22" s="245"/>
      <c r="L22" s="246"/>
      <c r="O22" s="22"/>
    </row>
    <row r="23" spans="1:16" s="29" customFormat="1" x14ac:dyDescent="0.25">
      <c r="A23" s="49"/>
      <c r="B23" s="59"/>
      <c r="C23" s="60"/>
      <c r="D23" s="60"/>
      <c r="E23" s="60"/>
      <c r="F23" s="60"/>
      <c r="G23" s="60"/>
      <c r="H23" s="60"/>
      <c r="I23" s="60"/>
      <c r="J23" s="60"/>
      <c r="K23" s="60"/>
      <c r="L23" s="61"/>
    </row>
    <row r="24" spans="1:16" s="8" customFormat="1" x14ac:dyDescent="0.25">
      <c r="A24" s="14"/>
      <c r="B24" s="16"/>
      <c r="C24" s="16"/>
      <c r="D24" s="17"/>
      <c r="E24" s="17"/>
      <c r="F24" s="17"/>
      <c r="G24" s="17"/>
      <c r="H24" s="17"/>
      <c r="I24" s="17"/>
      <c r="J24" s="17"/>
      <c r="K24" s="17"/>
      <c r="L24" s="17"/>
      <c r="O24" s="15"/>
      <c r="P24" s="15"/>
    </row>
    <row r="25" spans="1:16" s="7" customFormat="1" x14ac:dyDescent="0.25">
      <c r="A25" s="14"/>
      <c r="B25" s="219" t="str">
        <f>IF(Intro!$G$21="English",O25,P25)</f>
        <v>DEFINITION OF "THE GOODS"</v>
      </c>
      <c r="C25" s="220" t="str">
        <f>UPPER(IF(Intro!$G$21="English",P25,Q25))</f>
        <v>LA DÉFINITION "DES MARCHANDISES"</v>
      </c>
      <c r="D25" s="220" t="str">
        <f>UPPER(IF(Intro!$G$21="English",Q25,R25))</f>
        <v/>
      </c>
      <c r="E25" s="220" t="str">
        <f>UPPER(IF(Intro!$G$21="English",R25,S25))</f>
        <v/>
      </c>
      <c r="F25" s="220"/>
      <c r="G25" s="220" t="str">
        <f>UPPER(IF(Intro!$G$21="English",S25,T25))</f>
        <v/>
      </c>
      <c r="H25" s="220" t="str">
        <f>UPPER(IF(Intro!$G$21="English",T25,U25))</f>
        <v/>
      </c>
      <c r="I25" s="220" t="str">
        <f>UPPER(IF(Intro!$G$21="English",U25,V25))</f>
        <v/>
      </c>
      <c r="J25" s="220" t="str">
        <f>UPPER(IF(Intro!$G$21="English",V25,W25))</f>
        <v/>
      </c>
      <c r="K25" s="220" t="str">
        <f>UPPER(IF(Intro!$G$21="English",W25,X25))</f>
        <v/>
      </c>
      <c r="L25" s="221" t="str">
        <f>UPPER(IF(Intro!$G$21="English",X25,Y25))</f>
        <v/>
      </c>
      <c r="M25" s="8"/>
      <c r="N25" s="5"/>
      <c r="O25" s="8" t="s">
        <v>218</v>
      </c>
      <c r="P25" s="8" t="s">
        <v>219</v>
      </c>
    </row>
    <row r="26" spans="1:16" x14ac:dyDescent="0.25">
      <c r="B26" s="18"/>
      <c r="C26" s="19"/>
      <c r="D26" s="20"/>
      <c r="E26" s="20"/>
      <c r="F26" s="20"/>
      <c r="G26" s="20"/>
      <c r="H26" s="20"/>
      <c r="I26" s="20"/>
      <c r="J26" s="20"/>
      <c r="K26" s="20"/>
      <c r="L26" s="21"/>
    </row>
    <row r="27" spans="1:16" s="29" customFormat="1" x14ac:dyDescent="0.25">
      <c r="A27" s="49"/>
      <c r="B27" s="225" t="str">
        <f>IF(Intro!$G$21="English",O27,P27)</f>
        <v>References to "the goods" in this questionnaire refer to:</v>
      </c>
      <c r="C27" s="226"/>
      <c r="D27" s="226"/>
      <c r="E27" s="226"/>
      <c r="F27" s="226"/>
      <c r="G27" s="226"/>
      <c r="H27" s="226"/>
      <c r="I27" s="226"/>
      <c r="J27" s="226"/>
      <c r="K27" s="226"/>
      <c r="L27" s="235"/>
      <c r="O27" s="2" t="s">
        <v>125</v>
      </c>
      <c r="P27" s="2" t="s">
        <v>126</v>
      </c>
    </row>
    <row r="28" spans="1:16" s="29" customFormat="1" x14ac:dyDescent="0.25">
      <c r="A28" s="49"/>
      <c r="B28" s="225"/>
      <c r="C28" s="226"/>
      <c r="D28" s="226"/>
      <c r="E28" s="226"/>
      <c r="F28" s="226"/>
      <c r="G28" s="226"/>
      <c r="H28" s="226"/>
      <c r="I28" s="226"/>
      <c r="J28" s="226"/>
      <c r="K28" s="226"/>
      <c r="L28" s="235"/>
      <c r="O28" s="2"/>
      <c r="P28" s="2"/>
    </row>
    <row r="29" spans="1:16" s="29" customFormat="1" x14ac:dyDescent="0.25">
      <c r="A29" s="49"/>
      <c r="B29" s="58"/>
      <c r="C29" s="249" t="str">
        <f>IF(Intro!$G$21="English",Variables!B16,Variables!C16)</f>
        <v>Certain components of steel storage systems of racks, assembled to any extent, or unassembled, being: posts or columns; bracing; beams; cantilever arms; beam connectors; base or foot plates; pallet safety or support bars; cross-aisle ties; row spacers; and wall ties, including parts thereof, with each component made of steel that is at least 1.0668mm (0.042 inches) thick; each post or column having a width that is greater than 50.8mm (2.0 inches); and each beam having a height that is equal to or greater than 50.8mm (2.0 inches).
Including steel hardware (for example pins, anchors, nuts, bolts, washers and clips) and other components or accessories where the hardware, components or accessories are attached to, packaged with or shipped alongside the components listed in the first paragraph of this definition, but excluding, whether or not attached: rolled primary steel products not further worked; steel beams not further worked; stairs; conveyors; non‐steel components or accessories; automated components or equipment; components of freestanding steel structures that are not for integration into a storage system; wheels, rollers and shuttles; shelving that sits on or fits into the horizontal supports to provide the horizontal storage surface of the steel racks, which may be referred to as “decks”; rack protection products, including end of aisle protectors, post protectors, guardrails and bollards; gates, fencing, netting and other security cages or enclosures; backstop panels and dividers; and signs.
Also excluding, assembled to any extent, or unassembled: heavy duty shelving, boltless shelving, wide-span shelving or light duty racking; wire shelving units; wall-mounted shelving and racks; ceiling-mounted shelving and racks; tubular racks such as garment racks and drying racks; and portable tier racks.</v>
      </c>
      <c r="D29" s="250"/>
      <c r="E29" s="250"/>
      <c r="F29" s="250"/>
      <c r="G29" s="250"/>
      <c r="H29" s="250"/>
      <c r="I29" s="250"/>
      <c r="J29" s="250"/>
      <c r="K29" s="251"/>
      <c r="L29" s="42"/>
      <c r="O29" s="2"/>
      <c r="P29" s="2"/>
    </row>
    <row r="30" spans="1:16" s="29" customFormat="1" x14ac:dyDescent="0.25">
      <c r="A30" s="49"/>
      <c r="B30" s="58"/>
      <c r="C30" s="252"/>
      <c r="D30" s="253"/>
      <c r="E30" s="253"/>
      <c r="F30" s="253"/>
      <c r="G30" s="253"/>
      <c r="H30" s="253"/>
      <c r="I30" s="253"/>
      <c r="J30" s="253"/>
      <c r="K30" s="254"/>
      <c r="L30" s="42"/>
      <c r="O30" s="2"/>
      <c r="P30" s="2"/>
    </row>
    <row r="31" spans="1:16" s="29" customFormat="1" x14ac:dyDescent="0.25">
      <c r="A31" s="49"/>
      <c r="B31" s="58"/>
      <c r="C31" s="252"/>
      <c r="D31" s="253"/>
      <c r="E31" s="253"/>
      <c r="F31" s="253"/>
      <c r="G31" s="253"/>
      <c r="H31" s="253"/>
      <c r="I31" s="253"/>
      <c r="J31" s="253"/>
      <c r="K31" s="254"/>
      <c r="L31" s="42"/>
      <c r="O31" s="2"/>
      <c r="P31" s="2"/>
    </row>
    <row r="32" spans="1:16" s="29" customFormat="1" x14ac:dyDescent="0.25">
      <c r="A32" s="49"/>
      <c r="B32" s="58"/>
      <c r="C32" s="252"/>
      <c r="D32" s="253"/>
      <c r="E32" s="253"/>
      <c r="F32" s="253"/>
      <c r="G32" s="253"/>
      <c r="H32" s="253"/>
      <c r="I32" s="253"/>
      <c r="J32" s="253"/>
      <c r="K32" s="254"/>
      <c r="L32" s="42"/>
      <c r="O32" s="2"/>
      <c r="P32" s="2"/>
    </row>
    <row r="33" spans="1:16" s="29" customFormat="1" x14ac:dyDescent="0.25">
      <c r="A33" s="49"/>
      <c r="B33" s="58"/>
      <c r="C33" s="252"/>
      <c r="D33" s="253"/>
      <c r="E33" s="253"/>
      <c r="F33" s="253"/>
      <c r="G33" s="253"/>
      <c r="H33" s="253"/>
      <c r="I33" s="253"/>
      <c r="J33" s="253"/>
      <c r="K33" s="254"/>
      <c r="L33" s="42"/>
      <c r="O33" s="2"/>
      <c r="P33" s="2"/>
    </row>
    <row r="34" spans="1:16" s="29" customFormat="1" x14ac:dyDescent="0.25">
      <c r="A34" s="49"/>
      <c r="B34" s="58"/>
      <c r="C34" s="252"/>
      <c r="D34" s="253"/>
      <c r="E34" s="253"/>
      <c r="F34" s="253"/>
      <c r="G34" s="253"/>
      <c r="H34" s="253"/>
      <c r="I34" s="253"/>
      <c r="J34" s="253"/>
      <c r="K34" s="254"/>
      <c r="L34" s="42"/>
      <c r="O34" s="2"/>
      <c r="P34" s="2"/>
    </row>
    <row r="35" spans="1:16" s="29" customFormat="1" x14ac:dyDescent="0.25">
      <c r="A35" s="49"/>
      <c r="B35" s="58"/>
      <c r="C35" s="252"/>
      <c r="D35" s="253"/>
      <c r="E35" s="253"/>
      <c r="F35" s="253"/>
      <c r="G35" s="253"/>
      <c r="H35" s="253"/>
      <c r="I35" s="253"/>
      <c r="J35" s="253"/>
      <c r="K35" s="254"/>
      <c r="L35" s="42"/>
      <c r="O35" s="2"/>
      <c r="P35" s="2"/>
    </row>
    <row r="36" spans="1:16" s="29" customFormat="1" x14ac:dyDescent="0.25">
      <c r="A36" s="49"/>
      <c r="B36" s="58"/>
      <c r="C36" s="252"/>
      <c r="D36" s="253"/>
      <c r="E36" s="253"/>
      <c r="F36" s="253"/>
      <c r="G36" s="253"/>
      <c r="H36" s="253"/>
      <c r="I36" s="253"/>
      <c r="J36" s="253"/>
      <c r="K36" s="254"/>
      <c r="L36" s="42"/>
      <c r="O36" s="2"/>
      <c r="P36" s="2"/>
    </row>
    <row r="37" spans="1:16" s="29" customFormat="1" x14ac:dyDescent="0.25">
      <c r="A37" s="49"/>
      <c r="B37" s="58"/>
      <c r="C37" s="252"/>
      <c r="D37" s="253"/>
      <c r="E37" s="253"/>
      <c r="F37" s="253"/>
      <c r="G37" s="253"/>
      <c r="H37" s="253"/>
      <c r="I37" s="253"/>
      <c r="J37" s="253"/>
      <c r="K37" s="254"/>
      <c r="L37" s="42"/>
      <c r="O37" s="2"/>
      <c r="P37" s="2"/>
    </row>
    <row r="38" spans="1:16" s="29" customFormat="1" x14ac:dyDescent="0.25">
      <c r="A38" s="49"/>
      <c r="B38" s="58"/>
      <c r="C38" s="252"/>
      <c r="D38" s="253"/>
      <c r="E38" s="253"/>
      <c r="F38" s="253"/>
      <c r="G38" s="253"/>
      <c r="H38" s="253"/>
      <c r="I38" s="253"/>
      <c r="J38" s="253"/>
      <c r="K38" s="254"/>
      <c r="L38" s="42"/>
      <c r="O38" s="2"/>
      <c r="P38" s="2"/>
    </row>
    <row r="39" spans="1:16" s="29" customFormat="1" x14ac:dyDescent="0.25">
      <c r="A39" s="49"/>
      <c r="B39" s="58"/>
      <c r="C39" s="252"/>
      <c r="D39" s="253"/>
      <c r="E39" s="253"/>
      <c r="F39" s="253"/>
      <c r="G39" s="253"/>
      <c r="H39" s="253"/>
      <c r="I39" s="253"/>
      <c r="J39" s="253"/>
      <c r="K39" s="254"/>
      <c r="L39" s="42"/>
      <c r="O39" s="2"/>
      <c r="P39" s="2"/>
    </row>
    <row r="40" spans="1:16" s="29" customFormat="1" x14ac:dyDescent="0.25">
      <c r="A40" s="49"/>
      <c r="B40" s="58"/>
      <c r="C40" s="252"/>
      <c r="D40" s="253"/>
      <c r="E40" s="253"/>
      <c r="F40" s="253"/>
      <c r="G40" s="253"/>
      <c r="H40" s="253"/>
      <c r="I40" s="253"/>
      <c r="J40" s="253"/>
      <c r="K40" s="254"/>
      <c r="L40" s="42"/>
      <c r="O40" s="2"/>
      <c r="P40" s="2"/>
    </row>
    <row r="41" spans="1:16" s="29" customFormat="1" x14ac:dyDescent="0.25">
      <c r="A41" s="49"/>
      <c r="B41" s="58"/>
      <c r="C41" s="252"/>
      <c r="D41" s="253"/>
      <c r="E41" s="253"/>
      <c r="F41" s="253"/>
      <c r="G41" s="253"/>
      <c r="H41" s="253"/>
      <c r="I41" s="253"/>
      <c r="J41" s="253"/>
      <c r="K41" s="254"/>
      <c r="L41" s="42"/>
      <c r="O41" s="2"/>
      <c r="P41" s="2"/>
    </row>
    <row r="42" spans="1:16" s="29" customFormat="1" x14ac:dyDescent="0.25">
      <c r="A42" s="49"/>
      <c r="B42" s="58"/>
      <c r="C42" s="252"/>
      <c r="D42" s="253"/>
      <c r="E42" s="253"/>
      <c r="F42" s="253"/>
      <c r="G42" s="253"/>
      <c r="H42" s="253"/>
      <c r="I42" s="253"/>
      <c r="J42" s="253"/>
      <c r="K42" s="254"/>
      <c r="L42" s="42"/>
      <c r="O42" s="2"/>
      <c r="P42" s="2"/>
    </row>
    <row r="43" spans="1:16" s="29" customFormat="1" x14ac:dyDescent="0.25">
      <c r="A43" s="49"/>
      <c r="B43" s="58"/>
      <c r="C43" s="252"/>
      <c r="D43" s="253"/>
      <c r="E43" s="253"/>
      <c r="F43" s="253"/>
      <c r="G43" s="253"/>
      <c r="H43" s="253"/>
      <c r="I43" s="253"/>
      <c r="J43" s="253"/>
      <c r="K43" s="254"/>
      <c r="L43" s="42"/>
      <c r="O43" s="2"/>
      <c r="P43" s="2"/>
    </row>
    <row r="44" spans="1:16" s="29" customFormat="1" x14ac:dyDescent="0.25">
      <c r="A44" s="49"/>
      <c r="B44" s="58"/>
      <c r="C44" s="252"/>
      <c r="D44" s="253"/>
      <c r="E44" s="253"/>
      <c r="F44" s="253"/>
      <c r="G44" s="253"/>
      <c r="H44" s="253"/>
      <c r="I44" s="253"/>
      <c r="J44" s="253"/>
      <c r="K44" s="254"/>
      <c r="L44" s="42"/>
      <c r="O44" s="2"/>
      <c r="P44" s="2"/>
    </row>
    <row r="45" spans="1:16" s="29" customFormat="1" x14ac:dyDescent="0.25">
      <c r="A45" s="49"/>
      <c r="B45" s="58"/>
      <c r="C45" s="252"/>
      <c r="D45" s="253"/>
      <c r="E45" s="253"/>
      <c r="F45" s="253"/>
      <c r="G45" s="253"/>
      <c r="H45" s="253"/>
      <c r="I45" s="253"/>
      <c r="J45" s="253"/>
      <c r="K45" s="254"/>
      <c r="L45" s="42"/>
      <c r="O45" s="2"/>
      <c r="P45" s="2"/>
    </row>
    <row r="46" spans="1:16" s="29" customFormat="1" x14ac:dyDescent="0.25">
      <c r="A46" s="49"/>
      <c r="B46" s="58"/>
      <c r="C46" s="252"/>
      <c r="D46" s="253"/>
      <c r="E46" s="253"/>
      <c r="F46" s="253"/>
      <c r="G46" s="253"/>
      <c r="H46" s="253"/>
      <c r="I46" s="253"/>
      <c r="J46" s="253"/>
      <c r="K46" s="254"/>
      <c r="L46" s="42"/>
      <c r="O46" s="2"/>
      <c r="P46" s="2"/>
    </row>
    <row r="47" spans="1:16" s="29" customFormat="1" x14ac:dyDescent="0.25">
      <c r="A47" s="49"/>
      <c r="B47" s="58"/>
      <c r="C47" s="252"/>
      <c r="D47" s="253"/>
      <c r="E47" s="253"/>
      <c r="F47" s="253"/>
      <c r="G47" s="253"/>
      <c r="H47" s="253"/>
      <c r="I47" s="253"/>
      <c r="J47" s="253"/>
      <c r="K47" s="254"/>
      <c r="L47" s="42"/>
      <c r="O47" s="2"/>
      <c r="P47" s="2"/>
    </row>
    <row r="48" spans="1:16" s="29" customFormat="1" x14ac:dyDescent="0.25">
      <c r="A48" s="49"/>
      <c r="B48" s="58"/>
      <c r="C48" s="252"/>
      <c r="D48" s="253"/>
      <c r="E48" s="253"/>
      <c r="F48" s="253"/>
      <c r="G48" s="253"/>
      <c r="H48" s="253"/>
      <c r="I48" s="253"/>
      <c r="J48" s="253"/>
      <c r="K48" s="254"/>
      <c r="L48" s="42"/>
      <c r="O48" s="2"/>
      <c r="P48" s="2"/>
    </row>
    <row r="49" spans="1:16" s="29" customFormat="1" x14ac:dyDescent="0.25">
      <c r="A49" s="49"/>
      <c r="B49" s="58"/>
      <c r="C49" s="255"/>
      <c r="D49" s="256"/>
      <c r="E49" s="256"/>
      <c r="F49" s="256"/>
      <c r="G49" s="256"/>
      <c r="H49" s="256"/>
      <c r="I49" s="256"/>
      <c r="J49" s="256"/>
      <c r="K49" s="257"/>
      <c r="L49" s="42"/>
      <c r="O49" s="2"/>
      <c r="P49" s="2"/>
    </row>
    <row r="50" spans="1:16" s="29" customFormat="1" x14ac:dyDescent="0.25">
      <c r="A50" s="49"/>
      <c r="B50" s="225"/>
      <c r="C50" s="226"/>
      <c r="D50" s="226"/>
      <c r="E50" s="226"/>
      <c r="F50" s="226"/>
      <c r="G50" s="226"/>
      <c r="H50" s="226"/>
      <c r="I50" s="226"/>
      <c r="J50" s="226"/>
      <c r="K50" s="226"/>
      <c r="L50" s="235"/>
      <c r="O50" s="2"/>
      <c r="P50" s="2"/>
    </row>
    <row r="51" spans="1:16" s="29" customFormat="1" x14ac:dyDescent="0.25">
      <c r="A51" s="49"/>
      <c r="B51" s="225" t="str">
        <f>IF(Intro!$G$21="English",O51,P51)</f>
        <v>For additional details, view the Info tab.</v>
      </c>
      <c r="C51" s="226"/>
      <c r="D51" s="226"/>
      <c r="E51" s="226"/>
      <c r="F51" s="226"/>
      <c r="G51" s="226"/>
      <c r="H51" s="226"/>
      <c r="I51" s="226"/>
      <c r="J51" s="226"/>
      <c r="K51" s="226"/>
      <c r="L51" s="235"/>
      <c r="O51" s="2" t="s">
        <v>123</v>
      </c>
      <c r="P51" s="2" t="s">
        <v>124</v>
      </c>
    </row>
    <row r="52" spans="1:16" s="29" customFormat="1" x14ac:dyDescent="0.25">
      <c r="A52" s="49"/>
      <c r="B52" s="59"/>
      <c r="C52" s="60"/>
      <c r="D52" s="60"/>
      <c r="E52" s="60"/>
      <c r="F52" s="60"/>
      <c r="G52" s="60"/>
      <c r="H52" s="60"/>
      <c r="I52" s="60"/>
      <c r="J52" s="60"/>
      <c r="K52" s="60"/>
      <c r="L52" s="61"/>
    </row>
    <row r="53" spans="1:16" s="8" customFormat="1" x14ac:dyDescent="0.25">
      <c r="A53" s="14"/>
      <c r="B53" s="16"/>
      <c r="C53" s="16"/>
      <c r="D53" s="17"/>
      <c r="E53" s="17"/>
      <c r="F53" s="17"/>
      <c r="G53" s="17"/>
      <c r="H53" s="17"/>
      <c r="I53" s="17"/>
      <c r="J53" s="17"/>
      <c r="K53" s="17"/>
      <c r="L53" s="17"/>
      <c r="O53" s="15"/>
      <c r="P53" s="15"/>
    </row>
    <row r="54" spans="1:16" s="7" customFormat="1" x14ac:dyDescent="0.25">
      <c r="A54" s="14"/>
      <c r="B54" s="219" t="str">
        <f>IF(Intro!$G$21="English",O54,P54)</f>
        <v>DO YOU NEED TO COMPLETE THIS QUESTIONNAIRE?</v>
      </c>
      <c r="C54" s="220"/>
      <c r="D54" s="220"/>
      <c r="E54" s="220"/>
      <c r="F54" s="220"/>
      <c r="G54" s="220"/>
      <c r="H54" s="220"/>
      <c r="I54" s="220"/>
      <c r="J54" s="220"/>
      <c r="K54" s="220"/>
      <c r="L54" s="221"/>
      <c r="M54" s="5"/>
      <c r="N54" s="5"/>
      <c r="O54" s="2" t="s">
        <v>220</v>
      </c>
      <c r="P54" s="2" t="s">
        <v>274</v>
      </c>
    </row>
    <row r="55" spans="1:16" x14ac:dyDescent="0.25">
      <c r="B55" s="18"/>
      <c r="C55" s="19"/>
      <c r="D55" s="20"/>
      <c r="E55" s="20"/>
      <c r="F55" s="20"/>
      <c r="G55" s="20"/>
      <c r="H55" s="20"/>
      <c r="I55" s="20"/>
      <c r="J55" s="20"/>
      <c r="K55" s="20"/>
      <c r="L55" s="21"/>
    </row>
    <row r="56" spans="1:16" s="29" customFormat="1" x14ac:dyDescent="0.25">
      <c r="A56" s="49"/>
      <c r="B56" s="225" t="str">
        <f>IF(Intro!$G$21="English",O56,P56)</f>
        <v>Has your firm produced the goods at any time since January 1, 2023?</v>
      </c>
      <c r="C56" s="226"/>
      <c r="D56" s="226"/>
      <c r="E56" s="226"/>
      <c r="F56" s="226"/>
      <c r="G56" s="226"/>
      <c r="H56" s="226"/>
      <c r="I56" s="226"/>
      <c r="J56" s="226"/>
      <c r="K56" s="226"/>
      <c r="L56" s="235"/>
      <c r="O56" s="22" t="str">
        <f>"Has your firm produced the goods at any time since January 1, "&amp;Variables!B6&amp;"?"</f>
        <v>Has your firm produced the goods at any time since January 1, 2023?</v>
      </c>
      <c r="P56" s="2" t="str">
        <f>"Votre entreprise a-t-elle produit les marchandises à tout moment depuis le 1er janvier "&amp;Variables!B6&amp;"?"</f>
        <v>Votre entreprise a-t-elle produit les marchandises à tout moment depuis le 1er janvier 2023?</v>
      </c>
    </row>
    <row r="57" spans="1:16" s="29" customFormat="1" x14ac:dyDescent="0.25">
      <c r="A57" s="49"/>
      <c r="B57" s="58"/>
      <c r="C57" s="50"/>
      <c r="D57" s="50"/>
      <c r="E57" s="50"/>
      <c r="F57" s="50"/>
      <c r="G57" s="50"/>
      <c r="H57" s="50"/>
      <c r="I57" s="50"/>
      <c r="J57" s="50"/>
      <c r="K57" s="50"/>
      <c r="L57" s="51"/>
      <c r="O57" s="2" t="s">
        <v>140</v>
      </c>
      <c r="P57" s="2" t="s">
        <v>278</v>
      </c>
    </row>
    <row r="58" spans="1:16" x14ac:dyDescent="0.25">
      <c r="B58" s="258" t="str">
        <f>IF(Intro!$G$21="English",O57,P57)</f>
        <v>Select Yes or No</v>
      </c>
      <c r="C58" s="259"/>
      <c r="D58" s="260"/>
      <c r="E58" s="262" t="str">
        <f>IF(D58="Yes",O58,IF(D58="Oui",P58,IF(D58="No",O59,IF(D58="Non",P59,""))))</f>
        <v/>
      </c>
      <c r="F58" s="262"/>
      <c r="G58" s="262"/>
      <c r="H58" s="262"/>
      <c r="I58" s="262"/>
      <c r="J58" s="262"/>
      <c r="K58" s="262"/>
      <c r="L58" s="51"/>
      <c r="O58" s="2" t="str">
        <f>"Complete all tabs in this questionnaire and submit it by "&amp;Variables!B11&amp;"."</f>
        <v>Complete all tabs in this questionnaire and submit it by September 24, 2026.</v>
      </c>
      <c r="P58" s="2" t="str">
        <f>"Remplissez tous les onglets de ce questionnaire et retournez-le avant le "&amp;Variables!C11&amp;"."</f>
        <v>Remplissez tous les onglets de ce questionnaire et retournez-le avant le 24 septembre 2026.</v>
      </c>
    </row>
    <row r="59" spans="1:16" x14ac:dyDescent="0.25">
      <c r="B59" s="258"/>
      <c r="C59" s="259"/>
      <c r="D59" s="261"/>
      <c r="E59" s="263"/>
      <c r="F59" s="263"/>
      <c r="G59" s="263"/>
      <c r="H59" s="263"/>
      <c r="I59" s="263"/>
      <c r="J59" s="263"/>
      <c r="K59" s="263"/>
      <c r="L59" s="51"/>
      <c r="O59" s="2" t="str">
        <f>"Complete this tab only and submit it by "&amp;Variables!B11&amp;"."</f>
        <v>Complete this tab only and submit it by September 24, 2026.</v>
      </c>
      <c r="P59" s="2" t="str">
        <f>"Remplissez cet onglet uniquement et soumettez-le avant le "&amp;Variables!C11&amp;"."</f>
        <v>Remplissez cet onglet uniquement et soumettez-le avant le 24 septembre 2026.</v>
      </c>
    </row>
    <row r="60" spans="1:16" s="29" customFormat="1" x14ac:dyDescent="0.25">
      <c r="A60" s="49"/>
      <c r="B60" s="59"/>
      <c r="C60" s="60"/>
      <c r="D60" s="60"/>
      <c r="E60" s="60"/>
      <c r="F60" s="60"/>
      <c r="G60" s="60"/>
      <c r="H60" s="60"/>
      <c r="I60" s="60"/>
      <c r="J60" s="60"/>
      <c r="K60" s="60"/>
      <c r="L60" s="61"/>
    </row>
    <row r="61" spans="1:16" s="8" customFormat="1" x14ac:dyDescent="0.25">
      <c r="A61" s="14"/>
      <c r="B61" s="16"/>
      <c r="C61" s="16"/>
      <c r="D61" s="17"/>
      <c r="E61" s="17"/>
      <c r="F61" s="17"/>
      <c r="G61" s="17"/>
      <c r="H61" s="17"/>
      <c r="I61" s="17"/>
      <c r="J61" s="17"/>
      <c r="K61" s="17"/>
      <c r="L61" s="17"/>
      <c r="O61" s="15"/>
      <c r="P61" s="15"/>
    </row>
    <row r="62" spans="1:16" s="7" customFormat="1" x14ac:dyDescent="0.25">
      <c r="A62" s="14"/>
      <c r="B62" s="219" t="str">
        <f>IF(Intro!$G$21="English",O62,P62)</f>
        <v>QUESTIONNAIRE DUE DATE</v>
      </c>
      <c r="C62" s="220"/>
      <c r="D62" s="220"/>
      <c r="E62" s="220"/>
      <c r="F62" s="220"/>
      <c r="G62" s="220"/>
      <c r="H62" s="220"/>
      <c r="I62" s="220"/>
      <c r="J62" s="220"/>
      <c r="K62" s="220"/>
      <c r="L62" s="221"/>
      <c r="M62" s="8"/>
      <c r="N62" s="5"/>
      <c r="O62" s="6" t="s">
        <v>1</v>
      </c>
      <c r="P62" s="6" t="s">
        <v>2</v>
      </c>
    </row>
    <row r="63" spans="1:16" x14ac:dyDescent="0.25">
      <c r="B63" s="23"/>
      <c r="C63" s="24"/>
      <c r="D63" s="25"/>
      <c r="E63" s="25"/>
      <c r="F63" s="25"/>
      <c r="G63" s="25"/>
      <c r="H63" s="25"/>
      <c r="I63" s="25"/>
      <c r="J63" s="25"/>
      <c r="K63" s="25"/>
      <c r="L63" s="26"/>
    </row>
    <row r="64" spans="1:16" s="29" customFormat="1" x14ac:dyDescent="0.25">
      <c r="A64" s="49"/>
      <c r="B64" s="58"/>
      <c r="C64" s="264" t="str">
        <f>IF(Intro!$G$21="English",O64,P64)</f>
        <v>September 24, 2026</v>
      </c>
      <c r="D64" s="265"/>
      <c r="E64" s="265"/>
      <c r="F64" s="265"/>
      <c r="G64" s="265"/>
      <c r="H64" s="265"/>
      <c r="I64" s="265"/>
      <c r="J64" s="265"/>
      <c r="K64" s="266"/>
      <c r="L64" s="52"/>
      <c r="O64" s="38" t="str">
        <f>Variables!B11</f>
        <v>September 24, 2026</v>
      </c>
      <c r="P64" s="38" t="str">
        <f>Variables!C11</f>
        <v>24 septembre 2026</v>
      </c>
    </row>
    <row r="65" spans="1:16" s="29" customFormat="1" x14ac:dyDescent="0.25">
      <c r="A65" s="49"/>
      <c r="B65" s="58"/>
      <c r="C65" s="267"/>
      <c r="D65" s="268"/>
      <c r="E65" s="268"/>
      <c r="F65" s="268"/>
      <c r="G65" s="268"/>
      <c r="H65" s="268"/>
      <c r="I65" s="268"/>
      <c r="J65" s="268"/>
      <c r="K65" s="269"/>
      <c r="L65" s="52"/>
      <c r="O65" s="38"/>
      <c r="P65" s="38"/>
    </row>
    <row r="66" spans="1:16" s="29" customFormat="1" x14ac:dyDescent="0.25">
      <c r="A66" s="49"/>
      <c r="B66" s="59"/>
      <c r="C66" s="60"/>
      <c r="D66" s="60"/>
      <c r="E66" s="60"/>
      <c r="F66" s="60"/>
      <c r="G66" s="60"/>
      <c r="H66" s="60"/>
      <c r="I66" s="60"/>
      <c r="J66" s="60"/>
      <c r="K66" s="60"/>
      <c r="L66" s="61"/>
    </row>
    <row r="67" spans="1:16" s="8" customFormat="1" x14ac:dyDescent="0.25">
      <c r="A67" s="14"/>
      <c r="B67" s="16"/>
      <c r="C67" s="16"/>
      <c r="D67" s="17"/>
      <c r="E67" s="17"/>
      <c r="F67" s="17"/>
      <c r="G67" s="17"/>
      <c r="H67" s="17"/>
      <c r="I67" s="17"/>
      <c r="J67" s="17"/>
      <c r="K67" s="17"/>
      <c r="L67" s="17"/>
      <c r="O67" s="15"/>
      <c r="P67" s="15"/>
    </row>
    <row r="68" spans="1:16" x14ac:dyDescent="0.25">
      <c r="B68" s="219" t="str">
        <f>IF(Intro!$G$21="English",O68,P68)</f>
        <v>FIRM INFORMATION</v>
      </c>
      <c r="C68" s="220"/>
      <c r="D68" s="220"/>
      <c r="E68" s="220"/>
      <c r="F68" s="220"/>
      <c r="G68" s="220"/>
      <c r="H68" s="220"/>
      <c r="I68" s="220"/>
      <c r="J68" s="220"/>
      <c r="K68" s="220"/>
      <c r="L68" s="221"/>
      <c r="M68" s="29"/>
      <c r="O68" s="2" t="s">
        <v>7</v>
      </c>
      <c r="P68" s="2" t="s">
        <v>8</v>
      </c>
    </row>
    <row r="69" spans="1:16" x14ac:dyDescent="0.25">
      <c r="B69" s="18"/>
      <c r="C69" s="19"/>
      <c r="D69" s="20"/>
      <c r="E69" s="20"/>
      <c r="F69" s="20"/>
      <c r="G69" s="20"/>
      <c r="H69" s="20"/>
      <c r="I69" s="20"/>
      <c r="J69" s="20"/>
      <c r="K69" s="20"/>
      <c r="L69" s="21"/>
    </row>
    <row r="70" spans="1:16" x14ac:dyDescent="0.25">
      <c r="B70" s="229" t="str">
        <f>IF(Intro!$G$21="English",O70,P70)</f>
        <v>Firm Name (In English and French, if applicable)</v>
      </c>
      <c r="C70" s="230"/>
      <c r="D70" s="230"/>
      <c r="E70" s="231"/>
      <c r="F70" s="231"/>
      <c r="G70" s="231"/>
      <c r="H70" s="231"/>
      <c r="I70" s="231"/>
      <c r="J70" s="231"/>
      <c r="K70" s="231"/>
      <c r="L70" s="232"/>
      <c r="O70" s="22" t="s">
        <v>153</v>
      </c>
      <c r="P70" s="2" t="s">
        <v>154</v>
      </c>
    </row>
    <row r="71" spans="1:16" x14ac:dyDescent="0.25">
      <c r="B71" s="229"/>
      <c r="C71" s="230"/>
      <c r="D71" s="230"/>
      <c r="E71" s="231"/>
      <c r="F71" s="231"/>
      <c r="G71" s="231"/>
      <c r="H71" s="231"/>
      <c r="I71" s="231"/>
      <c r="J71" s="231"/>
      <c r="K71" s="231"/>
      <c r="L71" s="232"/>
      <c r="O71" s="22"/>
    </row>
    <row r="72" spans="1:16" x14ac:dyDescent="0.25">
      <c r="B72" s="229" t="str">
        <f>IF(Intro!$G$21="English",O72,P72)</f>
        <v>Firm Address</v>
      </c>
      <c r="C72" s="230"/>
      <c r="D72" s="230"/>
      <c r="E72" s="231"/>
      <c r="F72" s="231"/>
      <c r="G72" s="231"/>
      <c r="H72" s="231"/>
      <c r="I72" s="231"/>
      <c r="J72" s="231"/>
      <c r="K72" s="231"/>
      <c r="L72" s="232"/>
      <c r="O72" s="22" t="s">
        <v>9</v>
      </c>
      <c r="P72" s="2" t="s">
        <v>10</v>
      </c>
    </row>
    <row r="73" spans="1:16" ht="14.25" customHeight="1" x14ac:dyDescent="0.25">
      <c r="B73" s="233"/>
      <c r="C73" s="234"/>
      <c r="D73" s="234"/>
      <c r="E73" s="231"/>
      <c r="F73" s="231"/>
      <c r="G73" s="231"/>
      <c r="H73" s="231"/>
      <c r="I73" s="231"/>
      <c r="J73" s="231"/>
      <c r="K73" s="231"/>
      <c r="L73" s="232"/>
      <c r="O73" s="22"/>
    </row>
    <row r="74" spans="1:16" x14ac:dyDescent="0.25">
      <c r="B74" s="229" t="str">
        <f>IF(Intro!$G$21="English",O74,P74)</f>
        <v>Website Address</v>
      </c>
      <c r="C74" s="230"/>
      <c r="D74" s="230"/>
      <c r="E74" s="231"/>
      <c r="F74" s="231"/>
      <c r="G74" s="231"/>
      <c r="H74" s="231"/>
      <c r="I74" s="231"/>
      <c r="J74" s="231"/>
      <c r="K74" s="231"/>
      <c r="L74" s="232"/>
      <c r="O74" s="22" t="s">
        <v>11</v>
      </c>
      <c r="P74" s="2" t="s">
        <v>12</v>
      </c>
    </row>
    <row r="75" spans="1:16" ht="14.25" customHeight="1" x14ac:dyDescent="0.25">
      <c r="B75" s="233"/>
      <c r="C75" s="234"/>
      <c r="D75" s="234"/>
      <c r="E75" s="231"/>
      <c r="F75" s="231"/>
      <c r="G75" s="231"/>
      <c r="H75" s="231"/>
      <c r="I75" s="231"/>
      <c r="J75" s="231"/>
      <c r="K75" s="231"/>
      <c r="L75" s="232"/>
      <c r="O75" s="22"/>
    </row>
    <row r="76" spans="1:16" x14ac:dyDescent="0.25">
      <c r="B76" s="69"/>
      <c r="C76" s="70"/>
      <c r="D76" s="71"/>
      <c r="E76" s="71"/>
      <c r="F76" s="71"/>
      <c r="G76" s="71"/>
      <c r="H76" s="71"/>
      <c r="I76" s="71"/>
      <c r="J76" s="71"/>
      <c r="K76" s="71"/>
      <c r="L76" s="72"/>
    </row>
    <row r="77" spans="1:16" s="29" customFormat="1" x14ac:dyDescent="0.25">
      <c r="A77" s="49"/>
      <c r="B77" s="80" t="str">
        <f>IF(Intro!$G$21="English",O77,P77)</f>
        <v xml:space="preserve">If your firm has more than one location, facility or outlet, submit a consolidated response to the questionnaire.
</v>
      </c>
      <c r="C77" s="73"/>
      <c r="D77" s="73"/>
      <c r="E77" s="73"/>
      <c r="F77" s="73"/>
      <c r="G77" s="73"/>
      <c r="H77" s="73"/>
      <c r="I77" s="73"/>
      <c r="J77" s="73"/>
      <c r="K77" s="73"/>
      <c r="L77" s="81"/>
      <c r="O77" s="29" t="s">
        <v>141</v>
      </c>
      <c r="P77" s="29" t="s">
        <v>142</v>
      </c>
    </row>
    <row r="78" spans="1:16" x14ac:dyDescent="0.25">
      <c r="B78" s="229" t="str">
        <f>IF(Intro!$G$21="English",O78,P78)</f>
        <v>Provide the names and addresses of other locations, facilities, and outlets in Canada on behalf of which your company is responding.</v>
      </c>
      <c r="C78" s="230"/>
      <c r="D78" s="230"/>
      <c r="E78" s="231"/>
      <c r="F78" s="231"/>
      <c r="G78" s="231"/>
      <c r="H78" s="231"/>
      <c r="I78" s="231"/>
      <c r="J78" s="231"/>
      <c r="K78" s="231"/>
      <c r="L78" s="232"/>
      <c r="M78" s="29"/>
      <c r="O78" s="22" t="s">
        <v>75</v>
      </c>
      <c r="P78" s="2" t="s">
        <v>76</v>
      </c>
    </row>
    <row r="79" spans="1:16" x14ac:dyDescent="0.25">
      <c r="B79" s="229"/>
      <c r="C79" s="230"/>
      <c r="D79" s="230"/>
      <c r="E79" s="231"/>
      <c r="F79" s="231"/>
      <c r="G79" s="231"/>
      <c r="H79" s="231"/>
      <c r="I79" s="231"/>
      <c r="J79" s="231"/>
      <c r="K79" s="231"/>
      <c r="L79" s="232"/>
      <c r="M79" s="29"/>
      <c r="O79" s="22"/>
    </row>
    <row r="80" spans="1:16" x14ac:dyDescent="0.25">
      <c r="B80" s="229"/>
      <c r="C80" s="230"/>
      <c r="D80" s="230"/>
      <c r="E80" s="231"/>
      <c r="F80" s="231"/>
      <c r="G80" s="231"/>
      <c r="H80" s="231"/>
      <c r="I80" s="231"/>
      <c r="J80" s="231"/>
      <c r="K80" s="231"/>
      <c r="L80" s="232"/>
      <c r="M80" s="29"/>
      <c r="O80" s="22"/>
    </row>
    <row r="81" spans="1:16" x14ac:dyDescent="0.25">
      <c r="B81" s="229"/>
      <c r="C81" s="230"/>
      <c r="D81" s="230"/>
      <c r="E81" s="231"/>
      <c r="F81" s="231"/>
      <c r="G81" s="231"/>
      <c r="H81" s="231"/>
      <c r="I81" s="231"/>
      <c r="J81" s="231"/>
      <c r="K81" s="231"/>
      <c r="L81" s="232"/>
      <c r="M81" s="29"/>
      <c r="O81" s="22"/>
    </row>
    <row r="82" spans="1:16" x14ac:dyDescent="0.25">
      <c r="B82" s="229"/>
      <c r="C82" s="230"/>
      <c r="D82" s="230"/>
      <c r="E82" s="231"/>
      <c r="F82" s="231"/>
      <c r="G82" s="231"/>
      <c r="H82" s="231"/>
      <c r="I82" s="231"/>
      <c r="J82" s="231"/>
      <c r="K82" s="231"/>
      <c r="L82" s="232"/>
      <c r="M82" s="29"/>
      <c r="O82" s="22"/>
    </row>
    <row r="83" spans="1:16" x14ac:dyDescent="0.25">
      <c r="B83" s="229"/>
      <c r="C83" s="230"/>
      <c r="D83" s="230"/>
      <c r="E83" s="231"/>
      <c r="F83" s="231"/>
      <c r="G83" s="231"/>
      <c r="H83" s="231"/>
      <c r="I83" s="231"/>
      <c r="J83" s="231"/>
      <c r="K83" s="231"/>
      <c r="L83" s="232"/>
      <c r="M83" s="29"/>
      <c r="O83" s="22"/>
    </row>
    <row r="84" spans="1:16" x14ac:dyDescent="0.25">
      <c r="B84" s="229"/>
      <c r="C84" s="230"/>
      <c r="D84" s="230"/>
      <c r="E84" s="231"/>
      <c r="F84" s="231"/>
      <c r="G84" s="231"/>
      <c r="H84" s="231"/>
      <c r="I84" s="231"/>
      <c r="J84" s="231"/>
      <c r="K84" s="231"/>
      <c r="L84" s="232"/>
      <c r="M84" s="29"/>
      <c r="O84" s="22"/>
    </row>
    <row r="85" spans="1:16" x14ac:dyDescent="0.25">
      <c r="B85" s="229"/>
      <c r="C85" s="230"/>
      <c r="D85" s="230"/>
      <c r="E85" s="231"/>
      <c r="F85" s="231"/>
      <c r="G85" s="231"/>
      <c r="H85" s="231"/>
      <c r="I85" s="231"/>
      <c r="J85" s="231"/>
      <c r="K85" s="231"/>
      <c r="L85" s="232"/>
      <c r="M85" s="29"/>
      <c r="O85" s="22"/>
    </row>
    <row r="86" spans="1:16" x14ac:dyDescent="0.25">
      <c r="B86" s="229"/>
      <c r="C86" s="230"/>
      <c r="D86" s="230"/>
      <c r="E86" s="231"/>
      <c r="F86" s="231"/>
      <c r="G86" s="231"/>
      <c r="H86" s="231"/>
      <c r="I86" s="231"/>
      <c r="J86" s="231"/>
      <c r="K86" s="231"/>
      <c r="L86" s="232"/>
      <c r="M86" s="29"/>
      <c r="O86" s="22"/>
    </row>
    <row r="87" spans="1:16" x14ac:dyDescent="0.25">
      <c r="B87" s="229"/>
      <c r="C87" s="230"/>
      <c r="D87" s="230"/>
      <c r="E87" s="231"/>
      <c r="F87" s="231"/>
      <c r="G87" s="231"/>
      <c r="H87" s="231"/>
      <c r="I87" s="231"/>
      <c r="J87" s="231"/>
      <c r="K87" s="231"/>
      <c r="L87" s="232"/>
      <c r="M87" s="29"/>
      <c r="O87" s="22"/>
    </row>
    <row r="88" spans="1:16" s="29" customFormat="1" x14ac:dyDescent="0.25">
      <c r="A88" s="49"/>
      <c r="B88" s="59"/>
      <c r="C88" s="60"/>
      <c r="D88" s="60"/>
      <c r="E88" s="60"/>
      <c r="F88" s="60"/>
      <c r="G88" s="60"/>
      <c r="H88" s="60"/>
      <c r="I88" s="60"/>
      <c r="J88" s="60"/>
      <c r="K88" s="60"/>
      <c r="L88" s="61"/>
    </row>
    <row r="90" spans="1:16" s="43" customFormat="1" x14ac:dyDescent="0.25">
      <c r="A90" s="110"/>
      <c r="B90" s="213" t="str">
        <f>IF(Intro!$G$21="English",O90,P90)</f>
        <v>CONTACT INFORMATION OF THE PERSON WHO COMPLETED THIS QUESTIONNAIRE</v>
      </c>
      <c r="C90" s="214"/>
      <c r="D90" s="214"/>
      <c r="E90" s="214"/>
      <c r="F90" s="214"/>
      <c r="G90" s="214"/>
      <c r="H90" s="214"/>
      <c r="I90" s="214"/>
      <c r="J90" s="214"/>
      <c r="K90" s="214"/>
      <c r="L90" s="215"/>
      <c r="O90" s="43" t="s">
        <v>309</v>
      </c>
      <c r="P90" s="43" t="s">
        <v>310</v>
      </c>
    </row>
    <row r="91" spans="1:16" s="43" customFormat="1" x14ac:dyDescent="0.25">
      <c r="A91" s="110"/>
      <c r="B91" s="111"/>
      <c r="C91" s="112"/>
      <c r="D91" s="113"/>
      <c r="E91" s="113"/>
      <c r="F91" s="113"/>
      <c r="G91" s="113"/>
      <c r="H91" s="113"/>
      <c r="I91" s="113"/>
      <c r="J91" s="113"/>
      <c r="K91" s="113"/>
      <c r="L91" s="114"/>
    </row>
    <row r="92" spans="1:16" s="43" customFormat="1" x14ac:dyDescent="0.25">
      <c r="A92" s="110"/>
      <c r="B92" s="198" t="str">
        <f>IF(Intro!$G$21="English",O92,P92)</f>
        <v>Name</v>
      </c>
      <c r="C92" s="199"/>
      <c r="D92" s="200"/>
      <c r="E92" s="204"/>
      <c r="F92" s="205"/>
      <c r="G92" s="205"/>
      <c r="H92" s="205"/>
      <c r="I92" s="205"/>
      <c r="J92" s="205"/>
      <c r="K92" s="205"/>
      <c r="L92" s="206"/>
      <c r="O92" s="115" t="s">
        <v>311</v>
      </c>
      <c r="P92" s="43" t="s">
        <v>312</v>
      </c>
    </row>
    <row r="93" spans="1:16" s="43" customFormat="1" x14ac:dyDescent="0.25">
      <c r="A93" s="110"/>
      <c r="B93" s="201"/>
      <c r="C93" s="202"/>
      <c r="D93" s="203"/>
      <c r="E93" s="207"/>
      <c r="F93" s="208"/>
      <c r="G93" s="208"/>
      <c r="H93" s="208"/>
      <c r="I93" s="208"/>
      <c r="J93" s="208"/>
      <c r="K93" s="208"/>
      <c r="L93" s="209"/>
      <c r="O93" s="115"/>
    </row>
    <row r="94" spans="1:16" s="43" customFormat="1" x14ac:dyDescent="0.25">
      <c r="A94" s="110"/>
      <c r="B94" s="198" t="str">
        <f>IF(Intro!$G$21="English",O94,P94)</f>
        <v>Title</v>
      </c>
      <c r="C94" s="199"/>
      <c r="D94" s="200"/>
      <c r="E94" s="204"/>
      <c r="F94" s="205"/>
      <c r="G94" s="205"/>
      <c r="H94" s="205"/>
      <c r="I94" s="205"/>
      <c r="J94" s="205"/>
      <c r="K94" s="205"/>
      <c r="L94" s="206"/>
      <c r="O94" s="115" t="s">
        <v>313</v>
      </c>
      <c r="P94" s="43" t="s">
        <v>314</v>
      </c>
    </row>
    <row r="95" spans="1:16" s="43" customFormat="1" x14ac:dyDescent="0.25">
      <c r="A95" s="110"/>
      <c r="B95" s="201"/>
      <c r="C95" s="202"/>
      <c r="D95" s="203"/>
      <c r="E95" s="207"/>
      <c r="F95" s="208"/>
      <c r="G95" s="208"/>
      <c r="H95" s="208"/>
      <c r="I95" s="208"/>
      <c r="J95" s="208"/>
      <c r="K95" s="208"/>
      <c r="L95" s="209"/>
      <c r="O95" s="115"/>
    </row>
    <row r="96" spans="1:16" s="43" customFormat="1" x14ac:dyDescent="0.25">
      <c r="A96" s="110"/>
      <c r="B96" s="198" t="str">
        <f>IF(Intro!$G$21="English",O96,P96)</f>
        <v>E-mail Address</v>
      </c>
      <c r="C96" s="199"/>
      <c r="D96" s="200"/>
      <c r="E96" s="204"/>
      <c r="F96" s="205"/>
      <c r="G96" s="205"/>
      <c r="H96" s="205"/>
      <c r="I96" s="205"/>
      <c r="J96" s="205"/>
      <c r="K96" s="205"/>
      <c r="L96" s="206"/>
      <c r="O96" s="115" t="s">
        <v>17</v>
      </c>
      <c r="P96" s="43" t="s">
        <v>315</v>
      </c>
    </row>
    <row r="97" spans="1:16" s="43" customFormat="1" x14ac:dyDescent="0.25">
      <c r="A97" s="110"/>
      <c r="B97" s="201"/>
      <c r="C97" s="202"/>
      <c r="D97" s="203"/>
      <c r="E97" s="207"/>
      <c r="F97" s="208"/>
      <c r="G97" s="208"/>
      <c r="H97" s="208"/>
      <c r="I97" s="208"/>
      <c r="J97" s="208"/>
      <c r="K97" s="208"/>
      <c r="L97" s="209"/>
      <c r="O97" s="115"/>
    </row>
    <row r="98" spans="1:16" s="43" customFormat="1" x14ac:dyDescent="0.25">
      <c r="A98" s="110"/>
      <c r="B98" s="198" t="str">
        <f>IF(Intro!$G$21="English",O98,P98)</f>
        <v>Telephone</v>
      </c>
      <c r="C98" s="199"/>
      <c r="D98" s="200"/>
      <c r="E98" s="204"/>
      <c r="F98" s="205"/>
      <c r="G98" s="205"/>
      <c r="H98" s="205"/>
      <c r="I98" s="205"/>
      <c r="J98" s="205"/>
      <c r="K98" s="205"/>
      <c r="L98" s="206"/>
      <c r="O98" s="115" t="s">
        <v>18</v>
      </c>
      <c r="P98" s="43" t="s">
        <v>19</v>
      </c>
    </row>
    <row r="99" spans="1:16" s="43" customFormat="1" x14ac:dyDescent="0.25">
      <c r="A99" s="110"/>
      <c r="B99" s="201"/>
      <c r="C99" s="202"/>
      <c r="D99" s="203"/>
      <c r="E99" s="207"/>
      <c r="F99" s="208"/>
      <c r="G99" s="208"/>
      <c r="H99" s="208"/>
      <c r="I99" s="208"/>
      <c r="J99" s="208"/>
      <c r="K99" s="208"/>
      <c r="L99" s="209"/>
      <c r="O99" s="115"/>
    </row>
    <row r="100" spans="1:16" s="43" customFormat="1" x14ac:dyDescent="0.25">
      <c r="A100" s="110"/>
      <c r="B100" s="116"/>
      <c r="C100" s="117"/>
      <c r="D100" s="117"/>
      <c r="E100" s="117"/>
      <c r="F100" s="117"/>
      <c r="G100" s="117"/>
      <c r="H100" s="117"/>
      <c r="I100" s="117"/>
      <c r="J100" s="117"/>
      <c r="K100" s="117"/>
      <c r="L100" s="118"/>
    </row>
    <row r="101" spans="1:16" x14ac:dyDescent="0.25">
      <c r="B101" s="219" t="str">
        <f>IF(Intro!$G$21="English",O101,P101)</f>
        <v>CERTIFICATION</v>
      </c>
      <c r="C101" s="220"/>
      <c r="D101" s="220"/>
      <c r="E101" s="220"/>
      <c r="F101" s="220"/>
      <c r="G101" s="220"/>
      <c r="H101" s="220"/>
      <c r="I101" s="220"/>
      <c r="J101" s="220"/>
      <c r="K101" s="220"/>
      <c r="L101" s="221"/>
      <c r="M101" s="29"/>
      <c r="O101" s="2" t="s">
        <v>5</v>
      </c>
      <c r="P101" s="2" t="s">
        <v>6</v>
      </c>
    </row>
    <row r="102" spans="1:16" x14ac:dyDescent="0.25">
      <c r="B102" s="18"/>
      <c r="C102" s="19"/>
      <c r="D102" s="20"/>
      <c r="E102" s="20"/>
      <c r="F102" s="20"/>
      <c r="G102" s="20"/>
      <c r="H102" s="20"/>
      <c r="I102" s="20"/>
      <c r="J102" s="20"/>
      <c r="K102" s="20"/>
      <c r="L102" s="21"/>
    </row>
    <row r="103" spans="1:16" s="29" customFormat="1" x14ac:dyDescent="0.25">
      <c r="A103" s="49"/>
      <c r="B103" s="225" t="str">
        <f>IF(Intro!$G$21="English",O103,P103)</f>
        <v xml:space="preserve">The undersigned certifies that the information supplied herein is complete and correct to the best of his/her knowledge and belief.
</v>
      </c>
      <c r="C103" s="226"/>
      <c r="D103" s="226"/>
      <c r="E103" s="226"/>
      <c r="F103" s="226"/>
      <c r="G103" s="226"/>
      <c r="H103" s="226"/>
      <c r="I103" s="226"/>
      <c r="J103" s="226"/>
      <c r="K103" s="226"/>
      <c r="L103" s="235"/>
      <c r="O103" s="29" t="s">
        <v>77</v>
      </c>
      <c r="P103" s="29" t="s">
        <v>78</v>
      </c>
    </row>
    <row r="104" spans="1:16" s="29" customFormat="1" x14ac:dyDescent="0.25">
      <c r="A104" s="49"/>
      <c r="B104" s="58"/>
      <c r="C104" s="50"/>
      <c r="D104" s="50"/>
      <c r="E104" s="50"/>
      <c r="F104" s="50"/>
      <c r="G104" s="50"/>
      <c r="H104" s="50"/>
      <c r="I104" s="50"/>
      <c r="J104" s="50"/>
      <c r="K104" s="50"/>
      <c r="L104" s="51"/>
    </row>
    <row r="105" spans="1:16" x14ac:dyDescent="0.25">
      <c r="B105" s="229" t="str">
        <f>IF(Intro!$G$21="English",O105,P105)</f>
        <v>Name of Authorized Official</v>
      </c>
      <c r="C105" s="230"/>
      <c r="D105" s="230"/>
      <c r="E105" s="231"/>
      <c r="F105" s="231"/>
      <c r="G105" s="231"/>
      <c r="H105" s="231"/>
      <c r="I105" s="231"/>
      <c r="J105" s="231"/>
      <c r="K105" s="231"/>
      <c r="L105" s="232"/>
      <c r="O105" s="22" t="s">
        <v>13</v>
      </c>
      <c r="P105" s="2" t="s">
        <v>14</v>
      </c>
    </row>
    <row r="106" spans="1:16" x14ac:dyDescent="0.25">
      <c r="B106" s="229"/>
      <c r="C106" s="230"/>
      <c r="D106" s="230"/>
      <c r="E106" s="231"/>
      <c r="F106" s="231"/>
      <c r="G106" s="231"/>
      <c r="H106" s="231"/>
      <c r="I106" s="231"/>
      <c r="J106" s="231"/>
      <c r="K106" s="231"/>
      <c r="L106" s="232"/>
      <c r="O106" s="22"/>
    </row>
    <row r="107" spans="1:16" x14ac:dyDescent="0.25">
      <c r="B107" s="229" t="str">
        <f>IF(Intro!$G$21="English",O107,P107)</f>
        <v>Title of Authorized Official</v>
      </c>
      <c r="C107" s="230"/>
      <c r="D107" s="230"/>
      <c r="E107" s="231"/>
      <c r="F107" s="231"/>
      <c r="G107" s="231"/>
      <c r="H107" s="231"/>
      <c r="I107" s="231"/>
      <c r="J107" s="231"/>
      <c r="K107" s="231"/>
      <c r="L107" s="232"/>
      <c r="O107" s="22" t="s">
        <v>15</v>
      </c>
      <c r="P107" s="2" t="s">
        <v>16</v>
      </c>
    </row>
    <row r="108" spans="1:16" x14ac:dyDescent="0.25">
      <c r="B108" s="233"/>
      <c r="C108" s="234"/>
      <c r="D108" s="234"/>
      <c r="E108" s="231"/>
      <c r="F108" s="231"/>
      <c r="G108" s="231"/>
      <c r="H108" s="231"/>
      <c r="I108" s="231"/>
      <c r="J108" s="231"/>
      <c r="K108" s="231"/>
      <c r="L108" s="232"/>
      <c r="O108" s="22"/>
    </row>
    <row r="109" spans="1:16" x14ac:dyDescent="0.25">
      <c r="B109" s="229" t="str">
        <f>IF(Intro!$G$21="English",O109,P109)</f>
        <v>E-mail Address</v>
      </c>
      <c r="C109" s="230"/>
      <c r="D109" s="230"/>
      <c r="E109" s="231"/>
      <c r="F109" s="231"/>
      <c r="G109" s="231"/>
      <c r="H109" s="231"/>
      <c r="I109" s="231"/>
      <c r="J109" s="231"/>
      <c r="K109" s="231"/>
      <c r="L109" s="232"/>
      <c r="O109" s="22" t="s">
        <v>17</v>
      </c>
      <c r="P109" s="2" t="s">
        <v>38</v>
      </c>
    </row>
    <row r="110" spans="1:16" x14ac:dyDescent="0.25">
      <c r="B110" s="233"/>
      <c r="C110" s="234"/>
      <c r="D110" s="234"/>
      <c r="E110" s="231"/>
      <c r="F110" s="231"/>
      <c r="G110" s="231"/>
      <c r="H110" s="231"/>
      <c r="I110" s="231"/>
      <c r="J110" s="231"/>
      <c r="K110" s="231"/>
      <c r="L110" s="232"/>
      <c r="O110" s="22"/>
    </row>
    <row r="111" spans="1:16" x14ac:dyDescent="0.25">
      <c r="B111" s="229" t="str">
        <f>IF(Intro!$G$21="English",O111,P111)</f>
        <v>Telephone</v>
      </c>
      <c r="C111" s="230"/>
      <c r="D111" s="230"/>
      <c r="E111" s="231"/>
      <c r="F111" s="231"/>
      <c r="G111" s="231"/>
      <c r="H111" s="231"/>
      <c r="I111" s="231"/>
      <c r="J111" s="231"/>
      <c r="K111" s="231"/>
      <c r="L111" s="232"/>
      <c r="O111" s="22" t="s">
        <v>18</v>
      </c>
      <c r="P111" s="2" t="s">
        <v>19</v>
      </c>
    </row>
    <row r="112" spans="1:16" x14ac:dyDescent="0.25">
      <c r="B112" s="233"/>
      <c r="C112" s="234"/>
      <c r="D112" s="234"/>
      <c r="E112" s="231"/>
      <c r="F112" s="231"/>
      <c r="G112" s="231"/>
      <c r="H112" s="231"/>
      <c r="I112" s="231"/>
      <c r="J112" s="231"/>
      <c r="K112" s="231"/>
      <c r="L112" s="232"/>
      <c r="O112" s="22"/>
    </row>
    <row r="113" spans="1:16" x14ac:dyDescent="0.25">
      <c r="B113" s="229" t="s">
        <v>21</v>
      </c>
      <c r="C113" s="230"/>
      <c r="D113" s="230"/>
      <c r="E113" s="231"/>
      <c r="F113" s="231"/>
      <c r="G113" s="231"/>
      <c r="H113" s="231"/>
      <c r="I113" s="231"/>
      <c r="J113" s="231"/>
      <c r="K113" s="231"/>
      <c r="L113" s="232"/>
      <c r="M113" s="29"/>
      <c r="O113" s="22"/>
    </row>
    <row r="114" spans="1:16" x14ac:dyDescent="0.25">
      <c r="B114" s="229"/>
      <c r="C114" s="230"/>
      <c r="D114" s="230"/>
      <c r="E114" s="231"/>
      <c r="F114" s="231"/>
      <c r="G114" s="231"/>
      <c r="H114" s="231"/>
      <c r="I114" s="231"/>
      <c r="J114" s="231"/>
      <c r="K114" s="231"/>
      <c r="L114" s="232"/>
      <c r="M114" s="29"/>
      <c r="O114" s="22"/>
    </row>
    <row r="115" spans="1:16" s="29" customFormat="1" x14ac:dyDescent="0.25">
      <c r="A115" s="49"/>
      <c r="B115" s="58"/>
      <c r="C115" s="50"/>
      <c r="D115" s="50"/>
      <c r="E115" s="50"/>
      <c r="F115" s="50"/>
      <c r="G115" s="50"/>
      <c r="H115" s="50"/>
      <c r="I115" s="50"/>
      <c r="J115" s="50"/>
      <c r="K115" s="50"/>
      <c r="L115" s="51"/>
    </row>
    <row r="116" spans="1:16" ht="21" x14ac:dyDescent="0.25">
      <c r="B116" s="210" t="str">
        <f>IF(Intro!$G$21="English",O116,P116)</f>
        <v>I understand that checking this box constitutes my legally binding signature.</v>
      </c>
      <c r="C116" s="211"/>
      <c r="D116" s="211"/>
      <c r="E116" s="211"/>
      <c r="F116" s="211"/>
      <c r="G116" s="211"/>
      <c r="H116" s="211"/>
      <c r="I116" s="211"/>
      <c r="J116" s="89"/>
      <c r="K116" s="32"/>
      <c r="L116" s="33"/>
      <c r="O116" s="22" t="s">
        <v>36</v>
      </c>
      <c r="P116" s="2" t="s">
        <v>37</v>
      </c>
    </row>
    <row r="117" spans="1:16" s="29" customFormat="1" x14ac:dyDescent="0.25">
      <c r="A117" s="49"/>
      <c r="B117" s="59"/>
      <c r="C117" s="60"/>
      <c r="D117" s="60"/>
      <c r="E117" s="60"/>
      <c r="F117" s="60"/>
      <c r="G117" s="60"/>
      <c r="H117" s="60"/>
      <c r="I117" s="60"/>
      <c r="J117" s="60"/>
      <c r="K117" s="60"/>
      <c r="L117" s="61"/>
    </row>
    <row r="118" spans="1:16" s="8" customFormat="1" x14ac:dyDescent="0.25">
      <c r="A118" s="14"/>
      <c r="B118" s="16"/>
      <c r="C118" s="16"/>
      <c r="D118" s="17"/>
      <c r="E118" s="17"/>
      <c r="F118" s="17"/>
      <c r="G118" s="17"/>
      <c r="H118" s="17"/>
      <c r="I118" s="17"/>
      <c r="J118" s="17"/>
      <c r="K118" s="17"/>
      <c r="L118" s="17"/>
      <c r="O118" s="15"/>
      <c r="P118" s="15"/>
    </row>
    <row r="119" spans="1:16" s="7" customFormat="1" x14ac:dyDescent="0.25">
      <c r="A119" s="14"/>
      <c r="B119" s="219" t="str">
        <f>UPPER(IF(Intro!$G$21="English",O119,P119))</f>
        <v>SUBMITTING THE QUESTIONNAIRE RESPONSE</v>
      </c>
      <c r="C119" s="220" t="str">
        <f>UPPER(IF(Intro!$G$21="English",P119,Q119))</f>
        <v>TRANSMISSION DU QUESTIONNAIRE REMPLI</v>
      </c>
      <c r="D119" s="220" t="str">
        <f>UPPER(IF(Intro!$G$21="English",Q119,R119))</f>
        <v/>
      </c>
      <c r="E119" s="220" t="str">
        <f>UPPER(IF(Intro!$G$21="English",R119,S119))</f>
        <v/>
      </c>
      <c r="F119" s="220"/>
      <c r="G119" s="220" t="str">
        <f>UPPER(IF(Intro!$G$21="English",S119,T119))</f>
        <v/>
      </c>
      <c r="H119" s="220" t="str">
        <f>UPPER(IF(Intro!$G$21="English",T119,U119))</f>
        <v/>
      </c>
      <c r="I119" s="220" t="str">
        <f>UPPER(IF(Intro!$G$21="English",U119,V119))</f>
        <v/>
      </c>
      <c r="J119" s="220" t="str">
        <f>UPPER(IF(Intro!$G$21="English",V119,W119))</f>
        <v/>
      </c>
      <c r="K119" s="220" t="str">
        <f>UPPER(IF(Intro!$G$21="English",W119,X119))</f>
        <v/>
      </c>
      <c r="L119" s="221" t="str">
        <f>UPPER(IF(Intro!$G$21="English",X119,Y119))</f>
        <v/>
      </c>
      <c r="M119" s="8"/>
      <c r="N119" s="5"/>
      <c r="O119" s="6" t="s">
        <v>41</v>
      </c>
      <c r="P119" s="6" t="s">
        <v>3</v>
      </c>
    </row>
    <row r="120" spans="1:16" x14ac:dyDescent="0.25">
      <c r="B120" s="18"/>
      <c r="C120" s="19"/>
      <c r="D120" s="20"/>
      <c r="E120" s="20"/>
      <c r="F120" s="20"/>
      <c r="G120" s="20"/>
      <c r="H120" s="20"/>
      <c r="I120" s="20"/>
      <c r="J120" s="20"/>
      <c r="K120" s="20"/>
      <c r="L120" s="21"/>
    </row>
    <row r="121" spans="1:16" s="29" customFormat="1" x14ac:dyDescent="0.25">
      <c r="A121" s="49"/>
      <c r="B121" s="225" t="str">
        <f>IF(Intro!$G$21="English",O121,P121)</f>
        <v>The completed questionnaire can be submitted using one of the following methods:</v>
      </c>
      <c r="C121" s="226"/>
      <c r="D121" s="226"/>
      <c r="E121" s="226"/>
      <c r="F121" s="226"/>
      <c r="G121" s="226"/>
      <c r="H121" s="226"/>
      <c r="I121" s="226"/>
      <c r="J121" s="226"/>
      <c r="K121" s="226"/>
      <c r="L121" s="235"/>
      <c r="O121" s="2" t="s">
        <v>79</v>
      </c>
      <c r="P121" s="2" t="s">
        <v>4</v>
      </c>
    </row>
    <row r="122" spans="1:16" s="29" customFormat="1" x14ac:dyDescent="0.25">
      <c r="A122" s="49"/>
      <c r="B122" s="236" t="str">
        <f>IF($G$21="English",HYPERLINK("https://e-filing-depot-electronique.citt-tcce.gc.ca/submitNonRegisteredUser-eng.aspx","1. Secure E-filing service;"),IF($G$21="Français",HYPERLINK("https://e-filing-depot-electronique.citt-tcce.gc.ca/submitNonRegisteredUser-fra.aspx?","1. Service sécurisé de dépôt électronique;"),""))</f>
        <v>1. Secure E-filing service;</v>
      </c>
      <c r="C122" s="237"/>
      <c r="D122" s="237"/>
      <c r="E122" s="237"/>
      <c r="F122" s="237"/>
      <c r="G122" s="237"/>
      <c r="H122" s="237"/>
      <c r="I122" s="237"/>
      <c r="J122" s="237"/>
      <c r="K122" s="237"/>
      <c r="L122" s="238"/>
      <c r="O122" s="2"/>
      <c r="P122" s="2"/>
    </row>
    <row r="123" spans="1:16" s="29" customFormat="1" x14ac:dyDescent="0.25">
      <c r="A123" s="49"/>
      <c r="B123" s="239" t="str">
        <f>IF(Intro!$G$21="English",O123,P123)</f>
        <v xml:space="preserve">When submitting the completed questionnaire using the secure E-filing service, designate the questionnaire as confidential. Note that the information in the public (blue) tabs in your questionnaire will be treated as public information.
</v>
      </c>
      <c r="C123" s="240"/>
      <c r="D123" s="240"/>
      <c r="E123" s="240"/>
      <c r="F123" s="240"/>
      <c r="G123" s="240"/>
      <c r="H123" s="240"/>
      <c r="I123" s="240"/>
      <c r="J123" s="240"/>
      <c r="K123" s="240"/>
      <c r="L123" s="241"/>
      <c r="O123" s="2" t="s">
        <v>143</v>
      </c>
      <c r="P123" s="2" t="s">
        <v>144</v>
      </c>
    </row>
    <row r="124" spans="1:16" s="29" customFormat="1" x14ac:dyDescent="0.25">
      <c r="A124" s="49"/>
      <c r="B124" s="239"/>
      <c r="C124" s="240"/>
      <c r="D124" s="240"/>
      <c r="E124" s="240"/>
      <c r="F124" s="240"/>
      <c r="G124" s="240"/>
      <c r="H124" s="240"/>
      <c r="I124" s="240"/>
      <c r="J124" s="240"/>
      <c r="K124" s="240"/>
      <c r="L124" s="241"/>
      <c r="O124" s="2"/>
      <c r="P124" s="2"/>
    </row>
    <row r="125" spans="1:16" s="29" customFormat="1" x14ac:dyDescent="0.25">
      <c r="A125" s="49"/>
      <c r="B125" s="242" t="str">
        <f>IF(Intro!$G$21="English",O125,P125)</f>
        <v>2. E-mail to citt-tcce@tribunal.gc.ca should you accept the associated risks and you are filing information that belongs to your firm only.</v>
      </c>
      <c r="C125" s="243"/>
      <c r="D125" s="243"/>
      <c r="E125" s="243"/>
      <c r="F125" s="243"/>
      <c r="G125" s="243"/>
      <c r="H125" s="243"/>
      <c r="I125" s="243"/>
      <c r="J125" s="243"/>
      <c r="K125" s="243"/>
      <c r="L125" s="244"/>
      <c r="O125" s="2" t="s">
        <v>221</v>
      </c>
      <c r="P125" s="2" t="s">
        <v>222</v>
      </c>
    </row>
    <row r="126" spans="1:16" s="29" customFormat="1" x14ac:dyDescent="0.25">
      <c r="A126" s="49"/>
      <c r="B126" s="59"/>
      <c r="C126" s="60"/>
      <c r="D126" s="60"/>
      <c r="E126" s="60"/>
      <c r="F126" s="60"/>
      <c r="G126" s="60"/>
      <c r="H126" s="60"/>
      <c r="I126" s="60"/>
      <c r="J126" s="60"/>
      <c r="K126" s="60"/>
      <c r="L126" s="61"/>
    </row>
    <row r="128" spans="1:16" s="7" customFormat="1" x14ac:dyDescent="0.25">
      <c r="A128" s="14"/>
      <c r="B128" s="219" t="s">
        <v>223</v>
      </c>
      <c r="C128" s="220" t="str">
        <f>UPPER(IF(Intro!$G$21="English",P128,Q128))</f>
        <v/>
      </c>
      <c r="D128" s="220" t="str">
        <f>UPPER(IF(Intro!$G$21="English",Q128,R128))</f>
        <v/>
      </c>
      <c r="E128" s="220" t="str">
        <f>UPPER(IF(Intro!$G$21="English",R128,S128))</f>
        <v/>
      </c>
      <c r="F128" s="220"/>
      <c r="G128" s="220" t="str">
        <f>UPPER(IF(Intro!$G$21="English",S128,T128))</f>
        <v/>
      </c>
      <c r="H128" s="220" t="str">
        <f>UPPER(IF(Intro!$G$21="English",T128,U128))</f>
        <v/>
      </c>
      <c r="I128" s="220" t="str">
        <f>UPPER(IF(Intro!$G$21="English",U128,V128))</f>
        <v/>
      </c>
      <c r="J128" s="220" t="str">
        <f>UPPER(IF(Intro!$G$21="English",V128,W128))</f>
        <v/>
      </c>
      <c r="K128" s="220" t="str">
        <f>UPPER(IF(Intro!$G$21="English",W128,X128))</f>
        <v/>
      </c>
      <c r="L128" s="221" t="str">
        <f>UPPER(IF(Intro!$G$21="English",X128,Y128))</f>
        <v/>
      </c>
      <c r="M128" s="8"/>
      <c r="N128" s="5"/>
      <c r="O128" s="6"/>
      <c r="P128" s="6"/>
    </row>
    <row r="129" spans="1:16" x14ac:dyDescent="0.25">
      <c r="B129" s="18"/>
      <c r="C129" s="19"/>
      <c r="D129" s="20"/>
      <c r="E129" s="20"/>
      <c r="F129" s="20"/>
      <c r="G129" s="20"/>
      <c r="H129" s="20"/>
      <c r="I129" s="20"/>
      <c r="J129" s="20"/>
      <c r="K129" s="20"/>
      <c r="L129" s="21"/>
    </row>
    <row r="130" spans="1:16" s="29" customFormat="1" x14ac:dyDescent="0.25">
      <c r="A130" s="49"/>
      <c r="B130" s="225" t="str">
        <f>IF(Intro!$G$21="English",O130,P130)</f>
        <v xml:space="preserve">Questions relating to this questionnaire should be directed to:
</v>
      </c>
      <c r="C130" s="226"/>
      <c r="D130" s="226"/>
      <c r="E130" s="226"/>
      <c r="F130" s="226"/>
      <c r="G130" s="226"/>
      <c r="H130" s="226"/>
      <c r="I130" s="226"/>
      <c r="J130" s="226"/>
      <c r="K130" s="226"/>
      <c r="L130" s="235"/>
      <c r="O130" s="2" t="s">
        <v>151</v>
      </c>
      <c r="P130" s="2" t="s">
        <v>152</v>
      </c>
    </row>
    <row r="131" spans="1:16" s="29" customFormat="1" x14ac:dyDescent="0.25">
      <c r="A131" s="49"/>
      <c r="B131" s="40"/>
      <c r="C131" s="41"/>
      <c r="D131" s="41"/>
      <c r="E131" s="41"/>
      <c r="F131" s="41"/>
      <c r="G131" s="41"/>
      <c r="H131" s="41"/>
      <c r="I131" s="41"/>
      <c r="J131" s="41"/>
      <c r="K131" s="41"/>
      <c r="L131" s="68"/>
      <c r="O131" s="2"/>
      <c r="P131" s="2"/>
    </row>
    <row r="132" spans="1:16" x14ac:dyDescent="0.25">
      <c r="B132" s="195" t="str">
        <f>Variables!B13</f>
        <v>Rebecca Campbell</v>
      </c>
      <c r="C132" s="196"/>
      <c r="D132" s="196"/>
      <c r="E132" s="196" t="str">
        <f>Variables!C13</f>
        <v>rebecca.campbell@tribunal.gc.ca</v>
      </c>
      <c r="F132" s="196"/>
      <c r="G132" s="196"/>
      <c r="H132" s="196"/>
      <c r="I132" s="196"/>
      <c r="J132" s="196" t="str">
        <f>Variables!D13</f>
        <v>613-998-8598</v>
      </c>
      <c r="K132" s="196"/>
      <c r="L132" s="197"/>
      <c r="O132" s="22"/>
    </row>
    <row r="133" spans="1:16" x14ac:dyDescent="0.25">
      <c r="B133" s="195" t="str">
        <f>Variables!B14</f>
        <v>Wen Zhang</v>
      </c>
      <c r="C133" s="196"/>
      <c r="D133" s="196"/>
      <c r="E133" s="196" t="str">
        <f>Variables!C14</f>
        <v>wen.zhang@tribunal.gc.ca</v>
      </c>
      <c r="F133" s="196"/>
      <c r="G133" s="196"/>
      <c r="H133" s="196"/>
      <c r="I133" s="196"/>
      <c r="J133" s="196" t="str">
        <f>Variables!D14</f>
        <v>343-549-1983</v>
      </c>
      <c r="K133" s="196"/>
      <c r="L133" s="197"/>
      <c r="O133" s="22"/>
    </row>
    <row r="134" spans="1:16" s="29" customFormat="1" x14ac:dyDescent="0.25">
      <c r="A134" s="49"/>
      <c r="B134" s="195" t="str">
        <f>Variables!B15</f>
        <v>Rhonda Heintzman</v>
      </c>
      <c r="C134" s="196"/>
      <c r="D134" s="196"/>
      <c r="E134" s="196" t="str">
        <f>Variables!C15</f>
        <v>rhonda.heintzman@tribunal.gc.ca</v>
      </c>
      <c r="F134" s="196"/>
      <c r="G134" s="196"/>
      <c r="H134" s="196"/>
      <c r="I134" s="196"/>
      <c r="J134" s="196" t="str">
        <f>Variables!D15</f>
        <v>613-558-5983</v>
      </c>
      <c r="K134" s="196"/>
      <c r="L134" s="197"/>
    </row>
  </sheetData>
  <sheetProtection algorithmName="SHA-512" hashValue="6PZ6fcpmUwvX8QayC6d0vafMFrqjEuxBDWBw5UNiDJm/Etzhm0q0p8dI8sdhO0QmNR90GubmJNm3cELsobsGTA==" saltValue="YvJKAhvR4+1D8Pt6wB0AxQ==" spinCount="100000" sheet="1" objects="1" scenarios="1" selectLockedCells="1"/>
  <mergeCells count="71">
    <mergeCell ref="B19:L19"/>
    <mergeCell ref="B70:D71"/>
    <mergeCell ref="E70:L71"/>
    <mergeCell ref="B51:L51"/>
    <mergeCell ref="B56:L56"/>
    <mergeCell ref="B54:L54"/>
    <mergeCell ref="B50:L50"/>
    <mergeCell ref="B28:L28"/>
    <mergeCell ref="C29:K49"/>
    <mergeCell ref="B58:C59"/>
    <mergeCell ref="D58:D59"/>
    <mergeCell ref="E58:K59"/>
    <mergeCell ref="C64:K65"/>
    <mergeCell ref="B62:L62"/>
    <mergeCell ref="B21:F22"/>
    <mergeCell ref="B133:D133"/>
    <mergeCell ref="E132:I132"/>
    <mergeCell ref="E133:I133"/>
    <mergeCell ref="J132:L132"/>
    <mergeCell ref="J133:L133"/>
    <mergeCell ref="B132:D132"/>
    <mergeCell ref="B109:D110"/>
    <mergeCell ref="B111:D112"/>
    <mergeCell ref="H21:L22"/>
    <mergeCell ref="B25:L25"/>
    <mergeCell ref="B27:L27"/>
    <mergeCell ref="B72:D73"/>
    <mergeCell ref="E72:L73"/>
    <mergeCell ref="E74:L75"/>
    <mergeCell ref="B74:D75"/>
    <mergeCell ref="B103:L103"/>
    <mergeCell ref="B101:L101"/>
    <mergeCell ref="B78:D87"/>
    <mergeCell ref="G21:G22"/>
    <mergeCell ref="B68:L68"/>
    <mergeCell ref="E78:L87"/>
    <mergeCell ref="B90:L90"/>
    <mergeCell ref="B122:L122"/>
    <mergeCell ref="B119:L119"/>
    <mergeCell ref="B121:L121"/>
    <mergeCell ref="B123:L124"/>
    <mergeCell ref="B125:L125"/>
    <mergeCell ref="O9:P17"/>
    <mergeCell ref="B4:L4"/>
    <mergeCell ref="B5:L5"/>
    <mergeCell ref="B8:L8"/>
    <mergeCell ref="B6:L6"/>
    <mergeCell ref="B10:F16"/>
    <mergeCell ref="H10:L16"/>
    <mergeCell ref="B92:D93"/>
    <mergeCell ref="E92:L93"/>
    <mergeCell ref="B94:D95"/>
    <mergeCell ref="E94:L95"/>
    <mergeCell ref="B96:D97"/>
    <mergeCell ref="E96:L97"/>
    <mergeCell ref="B134:D134"/>
    <mergeCell ref="E134:I134"/>
    <mergeCell ref="J134:L134"/>
    <mergeCell ref="B98:D99"/>
    <mergeCell ref="E98:L99"/>
    <mergeCell ref="B116:I116"/>
    <mergeCell ref="B105:D106"/>
    <mergeCell ref="E105:L106"/>
    <mergeCell ref="B113:D114"/>
    <mergeCell ref="E107:L108"/>
    <mergeCell ref="E109:L110"/>
    <mergeCell ref="E111:L112"/>
    <mergeCell ref="E113:L114"/>
    <mergeCell ref="B107:D108"/>
    <mergeCell ref="B130:L130"/>
    <mergeCell ref="B128:L128"/>
  </mergeCells>
  <dataValidations count="2">
    <dataValidation type="list" allowBlank="1" showInputMessage="1" showErrorMessage="1" sqref="J116" xr:uid="{1594D28F-3462-4E0C-8058-C5508D06C9EB}">
      <formula1>"X"</formula1>
    </dataValidation>
    <dataValidation type="list" allowBlank="1" showInputMessage="1" showErrorMessage="1" sqref="G21" xr:uid="{476D6FBA-6DED-4978-9B8A-9B8E5DE68C6C}">
      <formula1>"English, Français"</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76" min="1" max="11" man="1"/>
  </rowBreaks>
  <ignoredErrors>
    <ignoredError sqref="B122" unlockedFormula="1"/>
  </ignoredErrors>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BF3C8C3E-1AA1-449A-9801-3B06EB7E8B4C}">
          <x14:formula1>
            <xm:f>Variables!$D$27:$D$28</xm:f>
          </x14:formula1>
          <xm:sqref>D58:D59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67F9F-4436-4710-82C4-9690772201C9}">
  <sheetPr codeName="Sheet3">
    <tabColor rgb="FF00B0F0"/>
    <pageSetUpPr fitToPage="1"/>
  </sheetPr>
  <dimension ref="A1:R45"/>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9" width="9.42578125" style="2" customWidth="1"/>
    <col min="20" max="16384" width="9.42578125" style="2"/>
  </cols>
  <sheetData>
    <row r="1" spans="1:16" x14ac:dyDescent="0.25">
      <c r="A1" s="11">
        <v>8</v>
      </c>
      <c r="O1" s="2" t="s">
        <v>291</v>
      </c>
      <c r="P1" s="2" t="s">
        <v>291</v>
      </c>
    </row>
    <row r="2" spans="1:16" x14ac:dyDescent="0.25">
      <c r="B2" s="13" t="s">
        <v>0</v>
      </c>
      <c r="C2" s="13"/>
      <c r="D2" s="13"/>
      <c r="O2" s="12" t="s">
        <v>61</v>
      </c>
      <c r="P2" s="12" t="s">
        <v>73</v>
      </c>
    </row>
    <row r="3" spans="1:16" x14ac:dyDescent="0.25">
      <c r="B3" s="4"/>
      <c r="C3" s="4"/>
      <c r="D3" s="4"/>
      <c r="O3" s="3"/>
      <c r="P3" s="3"/>
    </row>
    <row r="4" spans="1:16" s="7" customFormat="1" x14ac:dyDescent="0.25">
      <c r="A4" s="14"/>
      <c r="B4" s="213" t="str">
        <f>IF(Intro!$G$21="English",O4,P4)</f>
        <v>FOREIGN PRODUCERS' QUESTIONNAIRE</v>
      </c>
      <c r="C4" s="214"/>
      <c r="D4" s="214"/>
      <c r="E4" s="214"/>
      <c r="F4" s="214"/>
      <c r="G4" s="214"/>
      <c r="H4" s="214"/>
      <c r="I4" s="214"/>
      <c r="J4" s="214"/>
      <c r="K4" s="214"/>
      <c r="L4" s="215"/>
      <c r="M4" s="5"/>
      <c r="N4" s="5"/>
      <c r="O4" s="74" t="s">
        <v>224</v>
      </c>
      <c r="P4" s="74" t="s">
        <v>225</v>
      </c>
    </row>
    <row r="5" spans="1:16" s="7" customFormat="1" x14ac:dyDescent="0.25">
      <c r="A5" s="14"/>
      <c r="B5" s="216" t="str">
        <f>Intro!B5</f>
        <v>NQ-2026-005</v>
      </c>
      <c r="C5" s="217"/>
      <c r="D5" s="217"/>
      <c r="E5" s="217"/>
      <c r="F5" s="217"/>
      <c r="G5" s="217"/>
      <c r="H5" s="217"/>
      <c r="I5" s="217"/>
      <c r="J5" s="217"/>
      <c r="K5" s="217"/>
      <c r="L5" s="218"/>
      <c r="M5" s="5"/>
      <c r="N5" s="5"/>
      <c r="O5" s="6"/>
      <c r="P5" s="6"/>
    </row>
    <row r="6" spans="1:16" s="8" customFormat="1" x14ac:dyDescent="0.25">
      <c r="A6" s="14"/>
      <c r="B6" s="222" t="str">
        <f>UPPER(IF(Intro!$G$21="English",Variables!B3,Variables!C3))</f>
        <v>CERTAIN STEEL RACKS</v>
      </c>
      <c r="C6" s="223"/>
      <c r="D6" s="223"/>
      <c r="E6" s="223"/>
      <c r="F6" s="223"/>
      <c r="G6" s="223"/>
      <c r="H6" s="223"/>
      <c r="I6" s="223"/>
      <c r="J6" s="223"/>
      <c r="K6" s="223"/>
      <c r="L6" s="224"/>
      <c r="O6" s="15"/>
      <c r="P6" s="15"/>
    </row>
    <row r="7" spans="1:16" s="8" customFormat="1" x14ac:dyDescent="0.25">
      <c r="A7" s="14"/>
      <c r="B7" s="16"/>
      <c r="C7" s="16"/>
      <c r="D7" s="16"/>
      <c r="E7" s="17"/>
      <c r="F7" s="17"/>
      <c r="G7" s="17"/>
      <c r="H7" s="17"/>
      <c r="I7" s="17"/>
      <c r="J7" s="17"/>
      <c r="K7" s="17"/>
      <c r="L7" s="17"/>
      <c r="O7" s="15"/>
      <c r="P7" s="15"/>
    </row>
    <row r="8" spans="1:16" s="7" customFormat="1" x14ac:dyDescent="0.25">
      <c r="A8" s="14"/>
      <c r="B8" s="219" t="str">
        <f>UPPER(IF(Intro!$G$21="English",O8,P8))</f>
        <v>QUESTIONNAIRE OUTLINE</v>
      </c>
      <c r="C8" s="220" t="str">
        <f>UPPER(IF(Intro!$G$21="English",P8,Q8))</f>
        <v>APERÇU DU QUESTIONNAIRE</v>
      </c>
      <c r="D8" s="220"/>
      <c r="E8" s="220" t="str">
        <f>UPPER(IF(Intro!$G$21="English",Q8,R8))</f>
        <v/>
      </c>
      <c r="F8" s="220" t="str">
        <f>UPPER(IF(Intro!$G$21="English",R8,S8))</f>
        <v/>
      </c>
      <c r="G8" s="220" t="str">
        <f>UPPER(IF(Intro!$G$21="English",S8,T8))</f>
        <v/>
      </c>
      <c r="H8" s="220" t="str">
        <f>UPPER(IF(Intro!$G$21="English",T8,U8))</f>
        <v/>
      </c>
      <c r="I8" s="220" t="str">
        <f>UPPER(IF(Intro!$G$21="English",U8,V8))</f>
        <v/>
      </c>
      <c r="J8" s="220" t="str">
        <f>UPPER(IF(Intro!$G$21="English",V8,W8))</f>
        <v/>
      </c>
      <c r="K8" s="220" t="str">
        <f>UPPER(IF(Intro!$G$21="English",W8,X8))</f>
        <v/>
      </c>
      <c r="L8" s="221" t="str">
        <f>UPPER(IF(Intro!$G$21="English",X8,Y8))</f>
        <v/>
      </c>
      <c r="M8" s="8"/>
      <c r="N8" s="5"/>
      <c r="O8" s="75" t="s">
        <v>226</v>
      </c>
      <c r="P8" s="75" t="s">
        <v>227</v>
      </c>
    </row>
    <row r="9" spans="1:16" x14ac:dyDescent="0.25">
      <c r="B9" s="18"/>
      <c r="C9" s="19"/>
      <c r="D9" s="19"/>
      <c r="E9" s="20"/>
      <c r="F9" s="20"/>
      <c r="G9" s="20"/>
      <c r="H9" s="20"/>
      <c r="I9" s="20"/>
      <c r="J9" s="20"/>
      <c r="K9" s="20"/>
      <c r="L9" s="21"/>
    </row>
    <row r="10" spans="1:16" s="29" customFormat="1" x14ac:dyDescent="0.25">
      <c r="A10" s="49"/>
      <c r="B10" s="225" t="str">
        <f>IF(Intro!$G$21="English",O10,P10)</f>
        <v xml:space="preserve">This questionnaire is divided into two parts:
</v>
      </c>
      <c r="C10" s="226"/>
      <c r="D10" s="226"/>
      <c r="E10" s="226"/>
      <c r="F10" s="226"/>
      <c r="G10" s="226"/>
      <c r="H10" s="226"/>
      <c r="I10" s="226"/>
      <c r="J10" s="226"/>
      <c r="K10" s="226"/>
      <c r="L10" s="235"/>
      <c r="O10" s="2" t="s">
        <v>80</v>
      </c>
      <c r="P10" s="2" t="s">
        <v>81</v>
      </c>
    </row>
    <row r="11" spans="1:16" s="29" customFormat="1" x14ac:dyDescent="0.25">
      <c r="A11" s="49"/>
      <c r="B11" s="40"/>
      <c r="C11" s="41"/>
      <c r="D11" s="41"/>
      <c r="E11" s="41"/>
      <c r="F11" s="41"/>
      <c r="G11" s="41"/>
      <c r="H11" s="41"/>
      <c r="I11" s="41"/>
      <c r="J11" s="41"/>
      <c r="K11" s="41"/>
      <c r="L11" s="68"/>
      <c r="O11" s="2"/>
      <c r="P11" s="2"/>
    </row>
    <row r="12" spans="1:16" s="29" customFormat="1" ht="14.25" customHeight="1" x14ac:dyDescent="0.25">
      <c r="A12" s="49"/>
      <c r="B12" s="225" t="str">
        <f>IF(Intro!$G$21="English",O12,P12)</f>
        <v xml:space="preserve">PART I (Blue Tabs) - Information requested in this part is public. Requests to treat any of this information as confidential must be fully justified in writing and accompanied by a redacted version for the public record.
</v>
      </c>
      <c r="C12" s="226"/>
      <c r="D12" s="226"/>
      <c r="E12" s="226"/>
      <c r="F12" s="226"/>
      <c r="G12" s="226"/>
      <c r="H12" s="226"/>
      <c r="I12" s="226"/>
      <c r="J12" s="226"/>
      <c r="K12" s="226"/>
      <c r="L12" s="235"/>
      <c r="O12" s="2" t="s">
        <v>82</v>
      </c>
      <c r="P12" s="2" t="s">
        <v>83</v>
      </c>
    </row>
    <row r="13" spans="1:16" s="29" customFormat="1" x14ac:dyDescent="0.25">
      <c r="A13" s="49"/>
      <c r="B13" s="225"/>
      <c r="C13" s="226"/>
      <c r="D13" s="226"/>
      <c r="E13" s="226"/>
      <c r="F13" s="226"/>
      <c r="G13" s="226"/>
      <c r="H13" s="226"/>
      <c r="I13" s="226"/>
      <c r="J13" s="226"/>
      <c r="K13" s="226"/>
      <c r="L13" s="235"/>
      <c r="O13" s="2"/>
      <c r="P13" s="2"/>
    </row>
    <row r="14" spans="1:16" s="29" customFormat="1" x14ac:dyDescent="0.25">
      <c r="A14" s="49"/>
      <c r="B14" s="40"/>
      <c r="C14" s="41"/>
      <c r="D14" s="41"/>
      <c r="E14" s="41"/>
      <c r="F14" s="41"/>
      <c r="G14" s="41"/>
      <c r="H14" s="41"/>
      <c r="I14" s="41"/>
      <c r="J14" s="41"/>
      <c r="K14" s="41"/>
      <c r="L14" s="68"/>
      <c r="O14" s="2"/>
      <c r="P14" s="2"/>
    </row>
    <row r="15" spans="1:16" s="29" customFormat="1" x14ac:dyDescent="0.25">
      <c r="A15" s="49"/>
      <c r="B15" s="225" t="str">
        <f>IF(Intro!$G$21="English",O15,P15)</f>
        <v xml:space="preserve">PART II (Green Tabs) - Information requested in this part is considered to be confidential in nature and will be treated in accordance with sections 43 to 49 of the Canadian International Trade Tribunal Act, which require that it shall not be made public in such a manner as to be available for the use of any business competitor or rival of the reporting person, firm or corporation.
</v>
      </c>
      <c r="C15" s="226"/>
      <c r="D15" s="226"/>
      <c r="E15" s="226"/>
      <c r="F15" s="226"/>
      <c r="G15" s="226"/>
      <c r="H15" s="226"/>
      <c r="I15" s="226"/>
      <c r="J15" s="226"/>
      <c r="K15" s="226"/>
      <c r="L15" s="235"/>
      <c r="O15" s="2" t="s">
        <v>84</v>
      </c>
      <c r="P15" s="2" t="s">
        <v>85</v>
      </c>
    </row>
    <row r="16" spans="1:16" s="29" customFormat="1" x14ac:dyDescent="0.25">
      <c r="A16" s="49"/>
      <c r="B16" s="273"/>
      <c r="C16" s="274"/>
      <c r="D16" s="274"/>
      <c r="E16" s="274"/>
      <c r="F16" s="274"/>
      <c r="G16" s="274"/>
      <c r="H16" s="274"/>
      <c r="I16" s="274"/>
      <c r="J16" s="274"/>
      <c r="K16" s="274"/>
      <c r="L16" s="275"/>
      <c r="O16" s="2"/>
      <c r="P16" s="2"/>
    </row>
    <row r="17" spans="1:16" s="29" customFormat="1" x14ac:dyDescent="0.25">
      <c r="A17" s="49"/>
      <c r="B17" s="59"/>
      <c r="C17" s="60"/>
      <c r="D17" s="60"/>
      <c r="E17" s="60"/>
      <c r="F17" s="60"/>
      <c r="G17" s="60"/>
      <c r="H17" s="60"/>
      <c r="I17" s="60"/>
      <c r="J17" s="60"/>
      <c r="K17" s="60"/>
      <c r="L17" s="61"/>
    </row>
    <row r="18" spans="1:16" s="8" customFormat="1" x14ac:dyDescent="0.25">
      <c r="A18" s="14"/>
      <c r="B18" s="16"/>
      <c r="C18" s="16"/>
      <c r="D18" s="16"/>
      <c r="E18" s="17"/>
      <c r="F18" s="17"/>
      <c r="G18" s="17"/>
      <c r="H18" s="17"/>
      <c r="I18" s="17"/>
      <c r="J18" s="17"/>
      <c r="K18" s="17"/>
      <c r="L18" s="17"/>
      <c r="O18" s="15"/>
      <c r="P18" s="15"/>
    </row>
    <row r="19" spans="1:16" s="7" customFormat="1" x14ac:dyDescent="0.25">
      <c r="A19" s="14"/>
      <c r="B19" s="219" t="str">
        <f>UPPER(IF(Intro!$G$21="English",O19,P19))</f>
        <v>ADDITIONAL PRODUCT INFORMATION</v>
      </c>
      <c r="C19" s="220" t="str">
        <f>UPPER(IF(Intro!$G$21="English",P19,Q19))</f>
        <v>RENSEIGNEMENTS ADDITIONNELS SUR LE PRODUIT</v>
      </c>
      <c r="D19" s="220"/>
      <c r="E19" s="220" t="str">
        <f>UPPER(IF(Intro!$G$21="English",Q19,R19))</f>
        <v/>
      </c>
      <c r="F19" s="220" t="str">
        <f>UPPER(IF(Intro!$G$21="English",R19,S19))</f>
        <v/>
      </c>
      <c r="G19" s="220" t="str">
        <f>UPPER(IF(Intro!$G$21="English",S19,T19))</f>
        <v/>
      </c>
      <c r="H19" s="220" t="str">
        <f>UPPER(IF(Intro!$G$21="English",T19,U19))</f>
        <v/>
      </c>
      <c r="I19" s="220" t="str">
        <f>UPPER(IF(Intro!$G$21="English",U19,V19))</f>
        <v/>
      </c>
      <c r="J19" s="220" t="str">
        <f>UPPER(IF(Intro!$G$21="English",V19,W19))</f>
        <v/>
      </c>
      <c r="K19" s="220" t="str">
        <f>UPPER(IF(Intro!$G$21="English",W19,X19))</f>
        <v/>
      </c>
      <c r="L19" s="221" t="str">
        <f>UPPER(IF(Intro!$G$21="English",X19,Y19))</f>
        <v/>
      </c>
      <c r="M19" s="8"/>
      <c r="N19" s="5"/>
      <c r="O19" s="74" t="s">
        <v>228</v>
      </c>
      <c r="P19" s="74" t="s">
        <v>229</v>
      </c>
    </row>
    <row r="20" spans="1:16" x14ac:dyDescent="0.25">
      <c r="B20" s="18"/>
      <c r="C20" s="19"/>
      <c r="D20" s="19"/>
      <c r="E20" s="20"/>
      <c r="F20" s="20"/>
      <c r="G20" s="20"/>
      <c r="H20" s="20"/>
      <c r="I20" s="20"/>
      <c r="J20" s="20"/>
      <c r="K20" s="20"/>
      <c r="L20" s="21"/>
    </row>
    <row r="21" spans="1:16" s="29" customFormat="1" ht="14.25" customHeight="1" x14ac:dyDescent="0.25">
      <c r="A21" s="49"/>
      <c r="B21" s="278" t="str">
        <f>IF(Intro!$G$21="English",HYPERLINK(Variables!B17),HYPERLINK(Variables!C17))</f>
        <v>https://www.cbsa-asfc.gc.ca/sima-lmsi/i-e/rack2026/rack2026-in-eng.html#3-2</v>
      </c>
      <c r="C21" s="279"/>
      <c r="D21" s="279"/>
      <c r="E21" s="279"/>
      <c r="F21" s="279"/>
      <c r="G21" s="279"/>
      <c r="H21" s="279"/>
      <c r="I21" s="279"/>
      <c r="J21" s="279"/>
      <c r="K21" s="279"/>
      <c r="L21" s="280"/>
      <c r="O21" s="2"/>
      <c r="P21" s="2"/>
    </row>
    <row r="22" spans="1:16" s="29" customFormat="1" x14ac:dyDescent="0.25">
      <c r="A22" s="49"/>
      <c r="B22" s="59"/>
      <c r="C22" s="60"/>
      <c r="D22" s="60"/>
      <c r="E22" s="60"/>
      <c r="F22" s="60"/>
      <c r="G22" s="60"/>
      <c r="H22" s="60"/>
      <c r="I22" s="60"/>
      <c r="J22" s="60"/>
      <c r="K22" s="60"/>
      <c r="L22" s="61"/>
    </row>
    <row r="23" spans="1:16" s="8" customFormat="1" x14ac:dyDescent="0.25">
      <c r="A23" s="14"/>
      <c r="B23" s="16"/>
      <c r="C23" s="16"/>
      <c r="D23" s="16"/>
      <c r="E23" s="17"/>
      <c r="F23" s="17"/>
      <c r="G23" s="17"/>
      <c r="H23" s="17"/>
      <c r="I23" s="17"/>
      <c r="J23" s="17"/>
      <c r="K23" s="17"/>
      <c r="L23" s="17"/>
      <c r="O23" s="15"/>
      <c r="P23" s="15"/>
    </row>
    <row r="24" spans="1:16" s="7" customFormat="1" x14ac:dyDescent="0.25">
      <c r="A24" s="14"/>
      <c r="B24" s="219" t="str">
        <f>IF(Intro!$G$21="English",O24,P24)</f>
        <v>CUSTOMS TARIFF</v>
      </c>
      <c r="C24" s="220" t="str">
        <f>UPPER(IF(Intro!$G$21="English",P24,Q24))</f>
        <v>TARIF DES DOUANES</v>
      </c>
      <c r="D24" s="220"/>
      <c r="E24" s="220" t="str">
        <f>UPPER(IF(Intro!$G$21="English",Q24,R24))</f>
        <v/>
      </c>
      <c r="F24" s="220" t="str">
        <f>UPPER(IF(Intro!$G$21="English",R24,S24))</f>
        <v/>
      </c>
      <c r="G24" s="220" t="str">
        <f>UPPER(IF(Intro!$G$21="English",S24,T24))</f>
        <v/>
      </c>
      <c r="H24" s="220" t="str">
        <f>UPPER(IF(Intro!$G$21="English",T24,U24))</f>
        <v/>
      </c>
      <c r="I24" s="220" t="str">
        <f>UPPER(IF(Intro!$G$21="English",U24,V24))</f>
        <v/>
      </c>
      <c r="J24" s="220" t="str">
        <f>UPPER(IF(Intro!$G$21="English",V24,W24))</f>
        <v/>
      </c>
      <c r="K24" s="220" t="str">
        <f>UPPER(IF(Intro!$G$21="English",W24,X24))</f>
        <v/>
      </c>
      <c r="L24" s="221" t="str">
        <f>UPPER(IF(Intro!$G$21="English",X24,Y24))</f>
        <v/>
      </c>
      <c r="M24" s="8"/>
      <c r="N24" s="5"/>
      <c r="O24" s="8" t="s">
        <v>39</v>
      </c>
      <c r="P24" s="8" t="s">
        <v>40</v>
      </c>
    </row>
    <row r="25" spans="1:16" x14ac:dyDescent="0.25">
      <c r="B25" s="18"/>
      <c r="C25" s="19"/>
      <c r="D25" s="19"/>
      <c r="E25" s="20"/>
      <c r="F25" s="20"/>
      <c r="G25" s="20"/>
      <c r="H25" s="20"/>
      <c r="I25" s="20"/>
      <c r="J25" s="20"/>
      <c r="K25" s="20"/>
      <c r="L25" s="21"/>
    </row>
    <row r="26" spans="1:16" s="29" customFormat="1" ht="14.25" customHeight="1" x14ac:dyDescent="0.25">
      <c r="A26" s="49"/>
      <c r="B26" s="242" t="str">
        <f>IF(Intro!$G$21="English",O26,P26)</f>
        <v>The goods are commonly classified in the Customs Tariff under the following Harmonized Commodity Description and Coding System (HS) numbers:</v>
      </c>
      <c r="C26" s="243"/>
      <c r="D26" s="243"/>
      <c r="E26" s="243"/>
      <c r="F26" s="243"/>
      <c r="G26" s="243"/>
      <c r="H26" s="243"/>
      <c r="I26" s="243"/>
      <c r="J26" s="243"/>
      <c r="K26" s="243"/>
      <c r="L26" s="244"/>
      <c r="O26" s="2" t="s">
        <v>304</v>
      </c>
      <c r="P26" s="2" t="s">
        <v>250</v>
      </c>
    </row>
    <row r="27" spans="1:16" ht="14.1" customHeight="1" x14ac:dyDescent="0.25">
      <c r="B27" s="76"/>
      <c r="C27" s="37"/>
      <c r="D27" s="37"/>
      <c r="E27" s="37"/>
      <c r="F27" s="37"/>
      <c r="G27" s="37"/>
      <c r="H27" s="37"/>
      <c r="I27" s="37"/>
      <c r="J27" s="37"/>
      <c r="K27" s="37"/>
      <c r="L27" s="42"/>
    </row>
    <row r="28" spans="1:16" s="29" customFormat="1" ht="14.25" customHeight="1" x14ac:dyDescent="0.25">
      <c r="A28" s="49"/>
      <c r="B28" s="242" t="str">
        <f>IF(Intro!$G$21="English",O28,P28)</f>
        <v>Prior to January 1, 2026:</v>
      </c>
      <c r="C28" s="243"/>
      <c r="D28" s="281" t="str">
        <f>Variables!B20</f>
        <v>7326.90.90.90, 9403.20.00.70, 7308.90.00.60, 7308.90.00.99</v>
      </c>
      <c r="E28" s="282"/>
      <c r="F28" s="282"/>
      <c r="G28" s="282"/>
      <c r="H28" s="282"/>
      <c r="I28" s="282"/>
      <c r="J28" s="283"/>
      <c r="K28" s="37"/>
      <c r="L28" s="42"/>
      <c r="O28" s="2" t="str">
        <f>"Prior to "&amp;Variables!B19&amp;":"</f>
        <v>Prior to January 1, 2026:</v>
      </c>
      <c r="P28" s="2" t="str">
        <f>"Avant le "&amp;Variables!C19&amp;" :"</f>
        <v>Avant le 1er janvier 2026 :</v>
      </c>
    </row>
    <row r="29" spans="1:16" s="29" customFormat="1" x14ac:dyDescent="0.25">
      <c r="A29" s="49"/>
      <c r="B29" s="242"/>
      <c r="C29" s="243"/>
      <c r="D29" s="284"/>
      <c r="E29" s="285"/>
      <c r="F29" s="285"/>
      <c r="G29" s="285"/>
      <c r="H29" s="285"/>
      <c r="I29" s="285"/>
      <c r="J29" s="286"/>
      <c r="K29" s="37"/>
      <c r="L29" s="42"/>
      <c r="O29" s="2"/>
      <c r="P29" s="2"/>
    </row>
    <row r="30" spans="1:16" s="29" customFormat="1" x14ac:dyDescent="0.25">
      <c r="A30" s="49"/>
      <c r="B30" s="242"/>
      <c r="C30" s="243"/>
      <c r="D30" s="287"/>
      <c r="E30" s="288"/>
      <c r="F30" s="288"/>
      <c r="G30" s="288"/>
      <c r="H30" s="288"/>
      <c r="I30" s="288"/>
      <c r="J30" s="289"/>
      <c r="K30" s="37"/>
      <c r="L30" s="42"/>
      <c r="O30" s="2"/>
      <c r="P30" s="2"/>
    </row>
    <row r="31" spans="1:16" ht="14.1" customHeight="1" x14ac:dyDescent="0.25">
      <c r="B31" s="77"/>
      <c r="C31" s="73"/>
      <c r="D31" s="37"/>
      <c r="E31" s="37"/>
      <c r="F31" s="37"/>
      <c r="G31" s="37"/>
      <c r="H31" s="37"/>
      <c r="I31" s="37"/>
      <c r="J31" s="37"/>
      <c r="K31" s="37"/>
      <c r="L31" s="42"/>
      <c r="O31" s="38"/>
    </row>
    <row r="32" spans="1:16" s="29" customFormat="1" x14ac:dyDescent="0.25">
      <c r="A32" s="49"/>
      <c r="B32" s="242" t="str">
        <f>IF(Intro!$G$21="English",O32,P32)</f>
        <v>Beginning January 1, 2026:</v>
      </c>
      <c r="C32" s="243"/>
      <c r="D32" s="281" t="str">
        <f>Variables!B21</f>
        <v xml:space="preserve">7308.90.00.60, 7308.90.00.61, 7308.90.00.62, 7308.90.00.63, 7308.90.00.64, 7308.90.00.68, 7308.90.00.69, 7308.90.00.70, 7308.90.00.99, 7326.90.90.90, 9403.20.00.70
</v>
      </c>
      <c r="E32" s="282"/>
      <c r="F32" s="282"/>
      <c r="G32" s="282"/>
      <c r="H32" s="282"/>
      <c r="I32" s="282"/>
      <c r="J32" s="283"/>
      <c r="K32" s="37"/>
      <c r="L32" s="42"/>
      <c r="O32" s="2" t="str">
        <f>"Beginning "&amp;Variables!B19&amp;":"</f>
        <v>Beginning January 1, 2026:</v>
      </c>
      <c r="P32" s="2" t="str">
        <f>"À partir du "&amp;Variables!C19&amp;" :"</f>
        <v>À partir du 1er janvier 2026 :</v>
      </c>
    </row>
    <row r="33" spans="1:18" s="29" customFormat="1" x14ac:dyDescent="0.25">
      <c r="A33" s="49"/>
      <c r="B33" s="242"/>
      <c r="C33" s="243"/>
      <c r="D33" s="284"/>
      <c r="E33" s="285"/>
      <c r="F33" s="285"/>
      <c r="G33" s="285"/>
      <c r="H33" s="285"/>
      <c r="I33" s="285"/>
      <c r="J33" s="286"/>
      <c r="K33" s="37"/>
      <c r="L33" s="42"/>
      <c r="O33" s="2"/>
      <c r="P33" s="2"/>
    </row>
    <row r="34" spans="1:18" s="29" customFormat="1" x14ac:dyDescent="0.25">
      <c r="A34" s="49"/>
      <c r="B34" s="242"/>
      <c r="C34" s="243"/>
      <c r="D34" s="287"/>
      <c r="E34" s="288"/>
      <c r="F34" s="288"/>
      <c r="G34" s="288"/>
      <c r="H34" s="288"/>
      <c r="I34" s="288"/>
      <c r="J34" s="289"/>
      <c r="K34" s="37"/>
      <c r="L34" s="42"/>
      <c r="O34" s="2"/>
      <c r="P34" s="2"/>
    </row>
    <row r="35" spans="1:18" s="29" customFormat="1" x14ac:dyDescent="0.25">
      <c r="A35" s="49"/>
      <c r="B35" s="59"/>
      <c r="C35" s="60"/>
      <c r="D35" s="60"/>
      <c r="E35" s="60"/>
      <c r="F35" s="60"/>
      <c r="G35" s="60"/>
      <c r="H35" s="60"/>
      <c r="I35" s="60"/>
      <c r="J35" s="60"/>
      <c r="K35" s="60"/>
      <c r="L35" s="61"/>
    </row>
    <row r="36" spans="1:18" s="8" customFormat="1" x14ac:dyDescent="0.25">
      <c r="A36" s="14"/>
      <c r="B36" s="16"/>
      <c r="C36" s="16"/>
      <c r="D36" s="16"/>
      <c r="E36" s="17"/>
      <c r="F36" s="17"/>
      <c r="G36" s="17"/>
      <c r="H36" s="17"/>
      <c r="I36" s="17"/>
      <c r="J36" s="17"/>
      <c r="K36" s="17"/>
      <c r="L36" s="17"/>
      <c r="O36" s="15"/>
      <c r="P36" s="15"/>
    </row>
    <row r="37" spans="1:18" s="7" customFormat="1" x14ac:dyDescent="0.25">
      <c r="A37" s="14"/>
      <c r="B37" s="219" t="str">
        <f>IF(Intro!$G$21="English",O37,P37)</f>
        <v>GLOSSARY</v>
      </c>
      <c r="C37" s="220" t="s">
        <v>149</v>
      </c>
      <c r="D37" s="220"/>
      <c r="E37" s="220" t="s">
        <v>150</v>
      </c>
      <c r="F37" s="220" t="s">
        <v>150</v>
      </c>
      <c r="G37" s="220" t="s">
        <v>150</v>
      </c>
      <c r="H37" s="220" t="s">
        <v>150</v>
      </c>
      <c r="I37" s="220" t="s">
        <v>150</v>
      </c>
      <c r="J37" s="220" t="s">
        <v>150</v>
      </c>
      <c r="K37" s="220" t="s">
        <v>150</v>
      </c>
      <c r="L37" s="221" t="s">
        <v>150</v>
      </c>
      <c r="M37" s="8"/>
      <c r="N37" s="5"/>
      <c r="O37" s="8" t="s">
        <v>230</v>
      </c>
      <c r="P37" s="8" t="s">
        <v>149</v>
      </c>
    </row>
    <row r="38" spans="1:18" s="29" customFormat="1" ht="14.1" customHeight="1" x14ac:dyDescent="0.25">
      <c r="A38" s="49"/>
      <c r="B38" s="276" t="str">
        <f>IF(Intro!$G$21="English",O38,P38)</f>
        <v>Practical plant capacity</v>
      </c>
      <c r="C38" s="276"/>
      <c r="D38" s="277" t="str">
        <f>IF(Intro!$G$21="English",O39,P39)</f>
        <v>The greatest level of output from the machinery and equipment used in the production of the goods and all other products (using the same equipment) that your plants can achieve on a continuous basis within the framework of a realistic work pattern. Consideration should be given to the typical product mix, number of shifts per day, annual operating days, etc., over the past five years.</v>
      </c>
      <c r="E38" s="277"/>
      <c r="F38" s="277"/>
      <c r="G38" s="277"/>
      <c r="H38" s="277"/>
      <c r="I38" s="277"/>
      <c r="J38" s="277"/>
      <c r="K38" s="277"/>
      <c r="L38" s="277"/>
      <c r="O38" s="2" t="s">
        <v>145</v>
      </c>
      <c r="P38" s="2" t="s">
        <v>251</v>
      </c>
    </row>
    <row r="39" spans="1:18" x14ac:dyDescent="0.25">
      <c r="B39" s="276"/>
      <c r="C39" s="276"/>
      <c r="D39" s="277"/>
      <c r="E39" s="277"/>
      <c r="F39" s="277"/>
      <c r="G39" s="277"/>
      <c r="H39" s="277"/>
      <c r="I39" s="277"/>
      <c r="J39" s="277"/>
      <c r="K39" s="277"/>
      <c r="L39" s="277"/>
      <c r="O39" s="2" t="s">
        <v>231</v>
      </c>
      <c r="P39" s="2" t="s">
        <v>279</v>
      </c>
    </row>
    <row r="40" spans="1:18" x14ac:dyDescent="0.25">
      <c r="B40" s="276"/>
      <c r="C40" s="276"/>
      <c r="D40" s="277"/>
      <c r="E40" s="277"/>
      <c r="F40" s="277"/>
      <c r="G40" s="277"/>
      <c r="H40" s="277"/>
      <c r="I40" s="277"/>
      <c r="J40" s="277"/>
      <c r="K40" s="277"/>
      <c r="L40" s="277"/>
    </row>
    <row r="41" spans="1:18" x14ac:dyDescent="0.25">
      <c r="B41" s="276"/>
      <c r="C41" s="276"/>
      <c r="D41" s="277"/>
      <c r="E41" s="277"/>
      <c r="F41" s="277"/>
      <c r="G41" s="277"/>
      <c r="H41" s="277"/>
      <c r="I41" s="277"/>
      <c r="J41" s="277"/>
      <c r="K41" s="277"/>
      <c r="L41" s="277"/>
    </row>
    <row r="42" spans="1:18" s="29" customFormat="1" ht="14.1" customHeight="1" x14ac:dyDescent="0.25">
      <c r="A42" s="49"/>
      <c r="B42" s="276" t="str">
        <f>IF(Intro!$G$21="English",O42,P42)</f>
        <v>Related firms</v>
      </c>
      <c r="C42" s="276"/>
      <c r="D42" s="277" t="str">
        <f>IF(Intro!$G$21="English",O43,P43)</f>
        <v>Firms that are related to each other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v>
      </c>
      <c r="E42" s="277"/>
      <c r="F42" s="277"/>
      <c r="G42" s="277"/>
      <c r="H42" s="277"/>
      <c r="I42" s="277"/>
      <c r="J42" s="277"/>
      <c r="K42" s="277"/>
      <c r="L42" s="277"/>
      <c r="O42" s="2" t="s">
        <v>201</v>
      </c>
      <c r="P42" s="2" t="s">
        <v>202</v>
      </c>
    </row>
    <row r="43" spans="1:18" s="29" customFormat="1" x14ac:dyDescent="0.25">
      <c r="A43" s="49"/>
      <c r="B43" s="276"/>
      <c r="C43" s="276"/>
      <c r="D43" s="277"/>
      <c r="E43" s="277"/>
      <c r="F43" s="277"/>
      <c r="G43" s="277"/>
      <c r="H43" s="277"/>
      <c r="I43" s="277"/>
      <c r="J43" s="277"/>
      <c r="K43" s="277"/>
      <c r="L43" s="277"/>
      <c r="O43" s="2" t="s">
        <v>203</v>
      </c>
      <c r="P43" s="2" t="s">
        <v>204</v>
      </c>
      <c r="Q43" s="2"/>
      <c r="R43" s="2"/>
    </row>
    <row r="44" spans="1:18" s="29" customFormat="1" x14ac:dyDescent="0.25">
      <c r="A44" s="49"/>
      <c r="B44" s="276"/>
      <c r="C44" s="276"/>
      <c r="D44" s="277"/>
      <c r="E44" s="277"/>
      <c r="F44" s="277"/>
      <c r="G44" s="277"/>
      <c r="H44" s="277"/>
      <c r="I44" s="277"/>
      <c r="J44" s="277"/>
      <c r="K44" s="277"/>
      <c r="L44" s="277"/>
      <c r="O44" s="2"/>
      <c r="P44" s="2"/>
      <c r="Q44" s="2"/>
      <c r="R44" s="2"/>
    </row>
    <row r="45" spans="1:18" s="29" customFormat="1" x14ac:dyDescent="0.25">
      <c r="A45" s="49"/>
      <c r="B45" s="276"/>
      <c r="C45" s="276"/>
      <c r="D45" s="277"/>
      <c r="E45" s="277"/>
      <c r="F45" s="277"/>
      <c r="G45" s="277"/>
      <c r="H45" s="277"/>
      <c r="I45" s="277"/>
      <c r="J45" s="277"/>
      <c r="K45" s="277"/>
      <c r="L45" s="277"/>
      <c r="O45" s="2"/>
      <c r="P45" s="2"/>
      <c r="Q45" s="2"/>
      <c r="R45" s="2"/>
    </row>
  </sheetData>
  <sheetProtection algorithmName="SHA-512" hashValue="62120f3aHiEgVhb4gzA/7oyxmXoHZ7Dxh3MN71jud8VoxoCXgOlzqP6hv2sJU1+ujE63CwkF8J9aB0oQR+bCsA==" saltValue="4ZsRl/A7TMWgzmpqDQ9oUA==" spinCount="100000" sheet="1" objects="1" scenarios="1" selectLockedCells="1"/>
  <mergeCells count="20">
    <mergeCell ref="B21:L21"/>
    <mergeCell ref="B26:L26"/>
    <mergeCell ref="B28:C30"/>
    <mergeCell ref="D28:J30"/>
    <mergeCell ref="B32:C34"/>
    <mergeCell ref="D32:J34"/>
    <mergeCell ref="B38:C41"/>
    <mergeCell ref="B42:C45"/>
    <mergeCell ref="D38:L41"/>
    <mergeCell ref="D42:L45"/>
    <mergeCell ref="B24:L24"/>
    <mergeCell ref="B37:L37"/>
    <mergeCell ref="B19:L19"/>
    <mergeCell ref="B4:L4"/>
    <mergeCell ref="B5:L5"/>
    <mergeCell ref="B6:L6"/>
    <mergeCell ref="B8:L8"/>
    <mergeCell ref="B10:L10"/>
    <mergeCell ref="B12:L13"/>
    <mergeCell ref="B15:L16"/>
  </mergeCells>
  <printOptions horizontalCentered="1"/>
  <pageMargins left="0.25" right="0.25" top="0.75" bottom="0.75" header="0.3" footer="0.3"/>
  <pageSetup scale="63" fitToHeight="0" orientation="portrait" r:id="rId1"/>
  <headerFooter>
    <oddFooter>&amp;L&amp;A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69346E-F8E7-4C54-A920-301A01EE7D9A}">
  <sheetPr codeName="Sheet4">
    <tabColor rgb="FF00B0F0"/>
    <pageSetUpPr fitToPage="1"/>
  </sheetPr>
  <dimension ref="A1:Q241"/>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7" x14ac:dyDescent="0.25">
      <c r="O1" s="2" t="s">
        <v>291</v>
      </c>
      <c r="P1" s="2" t="s">
        <v>291</v>
      </c>
    </row>
    <row r="2" spans="1:17" x14ac:dyDescent="0.25">
      <c r="B2" s="13" t="s">
        <v>0</v>
      </c>
      <c r="C2" s="13"/>
      <c r="D2" s="13"/>
      <c r="O2" s="12" t="s">
        <v>61</v>
      </c>
      <c r="P2" s="12" t="s">
        <v>73</v>
      </c>
    </row>
    <row r="3" spans="1:17" x14ac:dyDescent="0.25">
      <c r="B3" s="4"/>
      <c r="C3" s="4"/>
      <c r="D3" s="4"/>
      <c r="O3" s="7"/>
      <c r="P3" s="7"/>
    </row>
    <row r="4" spans="1:17" s="7" customFormat="1" x14ac:dyDescent="0.25">
      <c r="A4" s="14"/>
      <c r="B4" s="213" t="str">
        <f>Info!B4</f>
        <v>FOREIGN PRODUCERS' QUESTIONNAIRE</v>
      </c>
      <c r="C4" s="214"/>
      <c r="D4" s="214"/>
      <c r="E4" s="214"/>
      <c r="F4" s="214"/>
      <c r="G4" s="214"/>
      <c r="H4" s="214"/>
      <c r="I4" s="214"/>
      <c r="J4" s="214"/>
      <c r="K4" s="214"/>
      <c r="L4" s="215"/>
      <c r="M4" s="5"/>
      <c r="N4" s="5"/>
      <c r="O4" s="8"/>
      <c r="P4" s="8"/>
    </row>
    <row r="5" spans="1:17" s="7" customFormat="1" x14ac:dyDescent="0.25">
      <c r="A5" s="14"/>
      <c r="B5" s="216" t="str">
        <f>Info!B5</f>
        <v>NQ-2026-005</v>
      </c>
      <c r="C5" s="217"/>
      <c r="D5" s="217"/>
      <c r="E5" s="217"/>
      <c r="F5" s="217"/>
      <c r="G5" s="217"/>
      <c r="H5" s="217"/>
      <c r="I5" s="217"/>
      <c r="J5" s="217"/>
      <c r="K5" s="217"/>
      <c r="L5" s="218"/>
      <c r="M5" s="5"/>
      <c r="N5" s="5"/>
      <c r="O5" s="8"/>
      <c r="P5" s="8"/>
    </row>
    <row r="6" spans="1:17" s="8" customFormat="1" ht="14.1" customHeight="1" x14ac:dyDescent="0.25">
      <c r="A6" s="14"/>
      <c r="B6" s="216" t="str">
        <f>Info!B6</f>
        <v>CERTAIN STEEL RACKS</v>
      </c>
      <c r="C6" s="217"/>
      <c r="D6" s="217"/>
      <c r="E6" s="217"/>
      <c r="F6" s="217"/>
      <c r="G6" s="217"/>
      <c r="H6" s="217"/>
      <c r="I6" s="217"/>
      <c r="J6" s="217"/>
      <c r="K6" s="217"/>
      <c r="L6" s="218"/>
      <c r="O6" s="15"/>
      <c r="P6" s="15"/>
    </row>
    <row r="7" spans="1:17" s="8" customFormat="1" x14ac:dyDescent="0.25">
      <c r="A7" s="14"/>
      <c r="B7" s="296"/>
      <c r="C7" s="297"/>
      <c r="D7" s="297"/>
      <c r="E7" s="297"/>
      <c r="F7" s="297"/>
      <c r="G7" s="297"/>
      <c r="H7" s="297"/>
      <c r="I7" s="297"/>
      <c r="J7" s="297"/>
      <c r="K7" s="297"/>
      <c r="L7" s="298"/>
      <c r="O7" s="27"/>
    </row>
    <row r="8" spans="1:17" s="8" customFormat="1" x14ac:dyDescent="0.25">
      <c r="A8" s="14"/>
      <c r="B8" s="290" t="str">
        <f>IF(Intro!$G$21="English",O8,P8)</f>
        <v>The following questions refer to the goods as defined in the product description on the Intro tab.</v>
      </c>
      <c r="C8" s="291"/>
      <c r="D8" s="291"/>
      <c r="E8" s="291"/>
      <c r="F8" s="291"/>
      <c r="G8" s="291"/>
      <c r="H8" s="291"/>
      <c r="I8" s="291"/>
      <c r="J8" s="291"/>
      <c r="K8" s="291"/>
      <c r="L8" s="292"/>
      <c r="O8" s="15" t="str">
        <f>"The following questions refer to the goods as defined in the product description on the Intro tab."</f>
        <v>The following questions refer to the goods as defined in the product description on the Intro tab.</v>
      </c>
      <c r="P8" s="15" t="str">
        <f>"Les questions suivantes font référence aux marchandises comme définies dans la description du produit de l'onglet Intro."</f>
        <v>Les questions suivantes font référence aux marchandises comme définies dans la description du produit de l'onglet Intro.</v>
      </c>
    </row>
    <row r="9" spans="1:17" s="8" customFormat="1" x14ac:dyDescent="0.25">
      <c r="A9" s="14"/>
      <c r="B9" s="290" t="str">
        <f>IF(Intro!$G$21="English",O9,P9)</f>
        <v xml:space="preserve">Product information and a glossary of terms can be found in the Info tab.
</v>
      </c>
      <c r="C9" s="291"/>
      <c r="D9" s="291"/>
      <c r="E9" s="291"/>
      <c r="F9" s="291"/>
      <c r="G9" s="291"/>
      <c r="H9" s="291"/>
      <c r="I9" s="291"/>
      <c r="J9" s="291"/>
      <c r="K9" s="291"/>
      <c r="L9" s="292"/>
      <c r="O9" s="15" t="s">
        <v>86</v>
      </c>
      <c r="P9" s="8" t="s">
        <v>87</v>
      </c>
    </row>
    <row r="10" spans="1:17" s="8" customFormat="1" x14ac:dyDescent="0.25">
      <c r="A10" s="14"/>
      <c r="B10" s="293" t="str">
        <f>IF(Intro!$G$21="English",O10,P10)</f>
        <v xml:space="preserve">Use the AddPub tab if more space is needed.
</v>
      </c>
      <c r="C10" s="294"/>
      <c r="D10" s="294"/>
      <c r="E10" s="294"/>
      <c r="F10" s="294"/>
      <c r="G10" s="294"/>
      <c r="H10" s="294"/>
      <c r="I10" s="294"/>
      <c r="J10" s="294"/>
      <c r="K10" s="294"/>
      <c r="L10" s="295"/>
      <c r="O10" s="15" t="s">
        <v>88</v>
      </c>
      <c r="P10" s="15" t="s">
        <v>89</v>
      </c>
    </row>
    <row r="11" spans="1:17" s="8" customFormat="1" x14ac:dyDescent="0.25">
      <c r="A11" s="14"/>
      <c r="B11" s="16"/>
      <c r="C11" s="16"/>
      <c r="D11" s="16"/>
      <c r="E11" s="17"/>
      <c r="F11" s="17"/>
      <c r="G11" s="17"/>
      <c r="H11" s="17"/>
      <c r="I11" s="17"/>
      <c r="J11" s="17"/>
      <c r="K11" s="17"/>
      <c r="L11" s="17"/>
      <c r="O11" s="15"/>
      <c r="P11" s="15"/>
    </row>
    <row r="12" spans="1:17" x14ac:dyDescent="0.25">
      <c r="B12" s="219" t="str">
        <f>IF(Intro!$G$21="English",O12,P12)</f>
        <v>GENERAL FIRM INFORMATION</v>
      </c>
      <c r="C12" s="220"/>
      <c r="D12" s="220"/>
      <c r="E12" s="220"/>
      <c r="F12" s="220"/>
      <c r="G12" s="220"/>
      <c r="H12" s="220"/>
      <c r="I12" s="220"/>
      <c r="J12" s="220"/>
      <c r="K12" s="220"/>
      <c r="L12" s="221"/>
      <c r="M12" s="29"/>
      <c r="O12" s="74" t="s">
        <v>232</v>
      </c>
      <c r="P12" s="74" t="s">
        <v>233</v>
      </c>
    </row>
    <row r="13" spans="1:17" x14ac:dyDescent="0.25">
      <c r="B13" s="302" t="s">
        <v>22</v>
      </c>
      <c r="C13" s="303"/>
      <c r="D13" s="303"/>
      <c r="E13" s="303"/>
      <c r="F13" s="303"/>
      <c r="G13" s="303"/>
      <c r="H13" s="303"/>
      <c r="I13" s="303"/>
      <c r="J13" s="303"/>
      <c r="K13" s="303"/>
      <c r="L13" s="304"/>
    </row>
    <row r="14" spans="1:17" x14ac:dyDescent="0.25">
      <c r="B14" s="18"/>
      <c r="C14" s="19"/>
      <c r="D14" s="19"/>
      <c r="E14" s="20"/>
      <c r="F14" s="20"/>
      <c r="G14" s="20"/>
      <c r="H14" s="20"/>
      <c r="I14" s="20"/>
      <c r="J14" s="20"/>
      <c r="K14" s="20"/>
      <c r="L14" s="21"/>
    </row>
    <row r="15" spans="1:17" x14ac:dyDescent="0.25">
      <c r="B15" s="225" t="str">
        <f>IF(Intro!$G$21="English",O15,P15)</f>
        <v>Provide a brief history of your firm, with particular emphasis on activities regarding the goods.</v>
      </c>
      <c r="C15" s="226"/>
      <c r="D15" s="226"/>
      <c r="E15" s="226"/>
      <c r="F15" s="226"/>
      <c r="G15" s="226"/>
      <c r="H15" s="226"/>
      <c r="I15" s="226"/>
      <c r="J15" s="226"/>
      <c r="K15" s="226"/>
      <c r="L15" s="235"/>
      <c r="O15" s="22" t="s">
        <v>42</v>
      </c>
      <c r="P15" s="2" t="s">
        <v>43</v>
      </c>
    </row>
    <row r="16" spans="1:17" s="29" customFormat="1" x14ac:dyDescent="0.25">
      <c r="A16" s="49"/>
      <c r="B16" s="58"/>
      <c r="C16" s="50"/>
      <c r="D16" s="50"/>
      <c r="E16" s="50"/>
      <c r="F16" s="50"/>
      <c r="G16" s="50"/>
      <c r="H16" s="50"/>
      <c r="I16" s="50"/>
      <c r="J16" s="50"/>
      <c r="K16" s="50"/>
      <c r="L16" s="51"/>
      <c r="O16" s="2"/>
      <c r="P16" s="2"/>
      <c r="Q16" s="2"/>
    </row>
    <row r="17" spans="1:17" s="12" customFormat="1" x14ac:dyDescent="0.25">
      <c r="A17" s="11"/>
      <c r="B17" s="305"/>
      <c r="C17" s="306"/>
      <c r="D17" s="306"/>
      <c r="E17" s="306"/>
      <c r="F17" s="306"/>
      <c r="G17" s="306"/>
      <c r="H17" s="306"/>
      <c r="I17" s="306"/>
      <c r="J17" s="306"/>
      <c r="K17" s="306"/>
      <c r="L17" s="307"/>
      <c r="M17" s="29"/>
    </row>
    <row r="18" spans="1:17" s="12" customFormat="1" x14ac:dyDescent="0.25">
      <c r="A18" s="11"/>
      <c r="B18" s="305"/>
      <c r="C18" s="306"/>
      <c r="D18" s="306"/>
      <c r="E18" s="306"/>
      <c r="F18" s="306"/>
      <c r="G18" s="306"/>
      <c r="H18" s="306"/>
      <c r="I18" s="306"/>
      <c r="J18" s="306"/>
      <c r="K18" s="306"/>
      <c r="L18" s="307"/>
      <c r="M18" s="29"/>
    </row>
    <row r="19" spans="1:17" s="12" customFormat="1" x14ac:dyDescent="0.25">
      <c r="A19" s="11"/>
      <c r="B19" s="305"/>
      <c r="C19" s="306"/>
      <c r="D19" s="306"/>
      <c r="E19" s="306"/>
      <c r="F19" s="306"/>
      <c r="G19" s="306"/>
      <c r="H19" s="306"/>
      <c r="I19" s="306"/>
      <c r="J19" s="306"/>
      <c r="K19" s="306"/>
      <c r="L19" s="307"/>
      <c r="M19" s="29"/>
    </row>
    <row r="20" spans="1:17" s="12" customFormat="1" x14ac:dyDescent="0.25">
      <c r="A20" s="11"/>
      <c r="B20" s="305"/>
      <c r="C20" s="306"/>
      <c r="D20" s="306"/>
      <c r="E20" s="306"/>
      <c r="F20" s="306"/>
      <c r="G20" s="306"/>
      <c r="H20" s="306"/>
      <c r="I20" s="306"/>
      <c r="J20" s="306"/>
      <c r="K20" s="306"/>
      <c r="L20" s="307"/>
      <c r="M20" s="29"/>
    </row>
    <row r="21" spans="1:17" s="12" customFormat="1" x14ac:dyDescent="0.25">
      <c r="A21" s="11"/>
      <c r="B21" s="305"/>
      <c r="C21" s="306"/>
      <c r="D21" s="306"/>
      <c r="E21" s="306"/>
      <c r="F21" s="306"/>
      <c r="G21" s="306"/>
      <c r="H21" s="306"/>
      <c r="I21" s="306"/>
      <c r="J21" s="306"/>
      <c r="K21" s="306"/>
      <c r="L21" s="307"/>
      <c r="M21" s="29"/>
    </row>
    <row r="22" spans="1:17" s="12" customFormat="1" x14ac:dyDescent="0.25">
      <c r="A22" s="11"/>
      <c r="B22" s="305"/>
      <c r="C22" s="306"/>
      <c r="D22" s="306"/>
      <c r="E22" s="306"/>
      <c r="F22" s="306"/>
      <c r="G22" s="306"/>
      <c r="H22" s="306"/>
      <c r="I22" s="306"/>
      <c r="J22" s="306"/>
      <c r="K22" s="306"/>
      <c r="L22" s="307"/>
      <c r="M22" s="29"/>
    </row>
    <row r="23" spans="1:17" s="12" customFormat="1" x14ac:dyDescent="0.25">
      <c r="A23" s="11"/>
      <c r="B23" s="305"/>
      <c r="C23" s="306"/>
      <c r="D23" s="306"/>
      <c r="E23" s="306"/>
      <c r="F23" s="306"/>
      <c r="G23" s="306"/>
      <c r="H23" s="306"/>
      <c r="I23" s="306"/>
      <c r="J23" s="306"/>
      <c r="K23" s="306"/>
      <c r="L23" s="307"/>
      <c r="M23" s="29"/>
    </row>
    <row r="24" spans="1:17" s="12" customFormat="1" x14ac:dyDescent="0.25">
      <c r="A24" s="11"/>
      <c r="B24" s="305"/>
      <c r="C24" s="306"/>
      <c r="D24" s="306"/>
      <c r="E24" s="306"/>
      <c r="F24" s="306"/>
      <c r="G24" s="306"/>
      <c r="H24" s="306"/>
      <c r="I24" s="306"/>
      <c r="J24" s="306"/>
      <c r="K24" s="306"/>
      <c r="L24" s="307"/>
      <c r="M24" s="29"/>
    </row>
    <row r="25" spans="1:17" s="29" customFormat="1" x14ac:dyDescent="0.25">
      <c r="A25" s="49"/>
      <c r="B25" s="59"/>
      <c r="C25" s="60"/>
      <c r="D25" s="60"/>
      <c r="E25" s="60"/>
      <c r="F25" s="60"/>
      <c r="G25" s="60"/>
      <c r="H25" s="60"/>
      <c r="I25" s="60"/>
      <c r="J25" s="60"/>
      <c r="K25" s="60"/>
      <c r="L25" s="61"/>
      <c r="O25" s="2"/>
      <c r="P25" s="2"/>
      <c r="Q25" s="2"/>
    </row>
    <row r="26" spans="1:17" x14ac:dyDescent="0.25">
      <c r="B26" s="299" t="s">
        <v>23</v>
      </c>
      <c r="C26" s="300"/>
      <c r="D26" s="300"/>
      <c r="E26" s="300"/>
      <c r="F26" s="300"/>
      <c r="G26" s="300"/>
      <c r="H26" s="300"/>
      <c r="I26" s="300"/>
      <c r="J26" s="300"/>
      <c r="K26" s="300"/>
      <c r="L26" s="301"/>
    </row>
    <row r="27" spans="1:17" x14ac:dyDescent="0.25">
      <c r="B27" s="18"/>
      <c r="C27" s="19"/>
      <c r="D27" s="19"/>
      <c r="E27" s="20"/>
      <c r="F27" s="20"/>
      <c r="G27" s="20"/>
      <c r="H27" s="20"/>
      <c r="I27" s="20"/>
      <c r="J27" s="20"/>
      <c r="K27" s="20"/>
      <c r="L27" s="21"/>
    </row>
    <row r="28" spans="1:17" ht="14.25" customHeight="1" x14ac:dyDescent="0.25">
      <c r="B28" s="225" t="str">
        <f>IF(Intro!$G$21="English",O28,P28)</f>
        <v>Provide details concerning anti-dumping and countervailing measures imposed by authorities of a country other than Canada in respect of the goods or similar goods to which your country or your firm has been subject since January 1, 2023.</v>
      </c>
      <c r="C28" s="226"/>
      <c r="D28" s="226"/>
      <c r="E28" s="226"/>
      <c r="F28" s="226"/>
      <c r="G28" s="226"/>
      <c r="H28" s="226"/>
      <c r="I28" s="226"/>
      <c r="J28" s="226"/>
      <c r="K28" s="226"/>
      <c r="L28" s="235"/>
      <c r="O28" s="22" t="str">
        <f>"Provide details concerning anti-dumping and countervailing measures imposed by authorities of a country other than Canada in respect of the goods or similar goods to which your country or your firm has been subject since January 1, "&amp;Variables!B6&amp;"."</f>
        <v>Provide details concerning anti-dumping and countervailing measures imposed by authorities of a country other than Canada in respect of the goods or similar goods to which your country or your firm has been subject since January 1, 2023.</v>
      </c>
      <c r="P28" s="2" t="str">
        <f>"Fournissez des détails concernant les mesures antidumping et/ou compensatoires imposées par les autorités d'un pays autre que le Canada"&amp;" à l'égard des marchandises ou des marchandises similaires auxquelles votre pays ou votre entreprise est assujetti depuis le 1er janvier "&amp;Variables!B6&amp;"."</f>
        <v>Fournissez des détails concernant les mesures antidumping et/ou compensatoires imposées par les autorités d'un pays autre que le Canada à l'égard des marchandises ou des marchandises similaires auxquelles votre pays ou votre entreprise est assujetti depuis le 1er janvier 2023.</v>
      </c>
    </row>
    <row r="29" spans="1:17" x14ac:dyDescent="0.25">
      <c r="B29" s="225"/>
      <c r="C29" s="226"/>
      <c r="D29" s="226"/>
      <c r="E29" s="226"/>
      <c r="F29" s="226"/>
      <c r="G29" s="226"/>
      <c r="H29" s="226"/>
      <c r="I29" s="226"/>
      <c r="J29" s="226"/>
      <c r="K29" s="226"/>
      <c r="L29" s="235"/>
      <c r="O29" s="22"/>
    </row>
    <row r="30" spans="1:17" s="29" customFormat="1" x14ac:dyDescent="0.25">
      <c r="A30" s="49"/>
      <c r="B30" s="58"/>
      <c r="C30" s="50"/>
      <c r="D30" s="50"/>
      <c r="E30" s="50"/>
      <c r="F30" s="50"/>
      <c r="G30" s="50"/>
      <c r="H30" s="50"/>
      <c r="I30" s="50"/>
      <c r="J30" s="50"/>
      <c r="K30" s="50"/>
      <c r="L30" s="51"/>
      <c r="O30" s="2"/>
      <c r="P30" s="2"/>
      <c r="Q30" s="2"/>
    </row>
    <row r="31" spans="1:17" s="12" customFormat="1" x14ac:dyDescent="0.25">
      <c r="A31" s="11"/>
      <c r="B31" s="305"/>
      <c r="C31" s="306"/>
      <c r="D31" s="306"/>
      <c r="E31" s="306"/>
      <c r="F31" s="306"/>
      <c r="G31" s="306"/>
      <c r="H31" s="306"/>
      <c r="I31" s="306"/>
      <c r="J31" s="306"/>
      <c r="K31" s="306"/>
      <c r="L31" s="307"/>
      <c r="M31" s="29"/>
    </row>
    <row r="32" spans="1:17" s="12" customFormat="1" x14ac:dyDescent="0.25">
      <c r="A32" s="11"/>
      <c r="B32" s="305"/>
      <c r="C32" s="306"/>
      <c r="D32" s="306"/>
      <c r="E32" s="306"/>
      <c r="F32" s="306"/>
      <c r="G32" s="306"/>
      <c r="H32" s="306"/>
      <c r="I32" s="306"/>
      <c r="J32" s="306"/>
      <c r="K32" s="306"/>
      <c r="L32" s="307"/>
      <c r="M32" s="29"/>
    </row>
    <row r="33" spans="1:17" s="12" customFormat="1" x14ac:dyDescent="0.25">
      <c r="A33" s="11"/>
      <c r="B33" s="305"/>
      <c r="C33" s="306"/>
      <c r="D33" s="306"/>
      <c r="E33" s="306"/>
      <c r="F33" s="306"/>
      <c r="G33" s="306"/>
      <c r="H33" s="306"/>
      <c r="I33" s="306"/>
      <c r="J33" s="306"/>
      <c r="K33" s="306"/>
      <c r="L33" s="307"/>
      <c r="M33" s="29"/>
    </row>
    <row r="34" spans="1:17" s="12" customFormat="1" x14ac:dyDescent="0.25">
      <c r="A34" s="11"/>
      <c r="B34" s="305"/>
      <c r="C34" s="306"/>
      <c r="D34" s="306"/>
      <c r="E34" s="306"/>
      <c r="F34" s="306"/>
      <c r="G34" s="306"/>
      <c r="H34" s="306"/>
      <c r="I34" s="306"/>
      <c r="J34" s="306"/>
      <c r="K34" s="306"/>
      <c r="L34" s="307"/>
      <c r="M34" s="29"/>
    </row>
    <row r="35" spans="1:17" s="12" customFormat="1" x14ac:dyDescent="0.25">
      <c r="A35" s="11"/>
      <c r="B35" s="305"/>
      <c r="C35" s="306"/>
      <c r="D35" s="306"/>
      <c r="E35" s="306"/>
      <c r="F35" s="306"/>
      <c r="G35" s="306"/>
      <c r="H35" s="306"/>
      <c r="I35" s="306"/>
      <c r="J35" s="306"/>
      <c r="K35" s="306"/>
      <c r="L35" s="307"/>
      <c r="M35" s="29"/>
    </row>
    <row r="36" spans="1:17" s="12" customFormat="1" x14ac:dyDescent="0.25">
      <c r="A36" s="11"/>
      <c r="B36" s="305"/>
      <c r="C36" s="306"/>
      <c r="D36" s="306"/>
      <c r="E36" s="306"/>
      <c r="F36" s="306"/>
      <c r="G36" s="306"/>
      <c r="H36" s="306"/>
      <c r="I36" s="306"/>
      <c r="J36" s="306"/>
      <c r="K36" s="306"/>
      <c r="L36" s="307"/>
      <c r="M36" s="29"/>
    </row>
    <row r="37" spans="1:17" s="12" customFormat="1" x14ac:dyDescent="0.25">
      <c r="A37" s="11"/>
      <c r="B37" s="305"/>
      <c r="C37" s="306"/>
      <c r="D37" s="306"/>
      <c r="E37" s="306"/>
      <c r="F37" s="306"/>
      <c r="G37" s="306"/>
      <c r="H37" s="306"/>
      <c r="I37" s="306"/>
      <c r="J37" s="306"/>
      <c r="K37" s="306"/>
      <c r="L37" s="307"/>
      <c r="M37" s="29"/>
    </row>
    <row r="38" spans="1:17" s="12" customFormat="1" x14ac:dyDescent="0.25">
      <c r="A38" s="11"/>
      <c r="B38" s="305"/>
      <c r="C38" s="306"/>
      <c r="D38" s="306"/>
      <c r="E38" s="306"/>
      <c r="F38" s="306"/>
      <c r="G38" s="306"/>
      <c r="H38" s="306"/>
      <c r="I38" s="306"/>
      <c r="J38" s="306"/>
      <c r="K38" s="306"/>
      <c r="L38" s="307"/>
      <c r="M38" s="29"/>
    </row>
    <row r="39" spans="1:17" s="29" customFormat="1" x14ac:dyDescent="0.25">
      <c r="A39" s="49"/>
      <c r="B39" s="59"/>
      <c r="C39" s="60"/>
      <c r="D39" s="60"/>
      <c r="E39" s="60"/>
      <c r="F39" s="60"/>
      <c r="G39" s="60"/>
      <c r="H39" s="60"/>
      <c r="I39" s="60"/>
      <c r="J39" s="60"/>
      <c r="K39" s="60"/>
      <c r="L39" s="61"/>
      <c r="O39" s="2"/>
      <c r="P39" s="2"/>
      <c r="Q39" s="2"/>
    </row>
    <row r="40" spans="1:17" s="12" customFormat="1" x14ac:dyDescent="0.25">
      <c r="A40" s="11"/>
      <c r="B40" s="299" t="s">
        <v>24</v>
      </c>
      <c r="C40" s="300"/>
      <c r="D40" s="300"/>
      <c r="E40" s="300"/>
      <c r="F40" s="300"/>
      <c r="G40" s="300"/>
      <c r="H40" s="300"/>
      <c r="I40" s="300"/>
      <c r="J40" s="300"/>
      <c r="K40" s="300"/>
      <c r="L40" s="301"/>
      <c r="M40" s="57"/>
    </row>
    <row r="41" spans="1:17" s="29" customFormat="1" x14ac:dyDescent="0.25">
      <c r="A41" s="49"/>
      <c r="B41" s="58"/>
      <c r="C41" s="50"/>
      <c r="D41" s="50"/>
      <c r="E41" s="50"/>
      <c r="F41" s="50"/>
      <c r="G41" s="50"/>
      <c r="H41" s="50"/>
      <c r="I41" s="50"/>
      <c r="J41" s="50"/>
      <c r="K41" s="50"/>
      <c r="L41" s="51"/>
      <c r="O41" s="2"/>
      <c r="P41" s="2"/>
      <c r="Q41" s="2"/>
    </row>
    <row r="42" spans="1:17" s="29" customFormat="1" ht="14.25" customHeight="1" x14ac:dyDescent="0.25">
      <c r="A42" s="49"/>
      <c r="B42" s="242" t="str">
        <f>IF(Intro!$G$21="English",O42,P42)</f>
        <v>List the names and addresses of any foreign or Canadian firms related to your firm, i.e. firms that your firm is related to in any manner other than through an arm’s length (independent) customer/supplier relationship. For example, firms are associated or related if an officer or director of one firm is an officer or director of the other, if a firm directly or indirectly owns, holds or controls shares of the other firm. For each firm, indicate the nature of your association and its role in the industry (for example: production, export, import, sale, purchase of the goods or supply of direct materials used to produce the goods).</v>
      </c>
      <c r="C42" s="243"/>
      <c r="D42" s="243"/>
      <c r="E42" s="243"/>
      <c r="F42" s="243"/>
      <c r="G42" s="243"/>
      <c r="H42" s="243"/>
      <c r="I42" s="243"/>
      <c r="J42" s="243"/>
      <c r="K42" s="243"/>
      <c r="L42" s="244"/>
      <c r="O42" s="43" t="s">
        <v>307</v>
      </c>
      <c r="P42" s="43" t="s">
        <v>308</v>
      </c>
      <c r="Q42" s="2"/>
    </row>
    <row r="43" spans="1:17" s="29" customFormat="1" ht="14.25" customHeight="1" x14ac:dyDescent="0.25">
      <c r="A43" s="49"/>
      <c r="B43" s="242"/>
      <c r="C43" s="243"/>
      <c r="D43" s="243"/>
      <c r="E43" s="243"/>
      <c r="F43" s="243"/>
      <c r="G43" s="243"/>
      <c r="H43" s="243"/>
      <c r="I43" s="243"/>
      <c r="J43" s="243"/>
      <c r="K43" s="243"/>
      <c r="L43" s="244"/>
      <c r="O43" s="43"/>
      <c r="P43" s="43"/>
      <c r="Q43" s="2"/>
    </row>
    <row r="44" spans="1:17" s="29" customFormat="1" ht="14.25" customHeight="1" x14ac:dyDescent="0.25">
      <c r="A44" s="49"/>
      <c r="B44" s="242"/>
      <c r="C44" s="243"/>
      <c r="D44" s="243"/>
      <c r="E44" s="243"/>
      <c r="F44" s="243"/>
      <c r="G44" s="243"/>
      <c r="H44" s="243"/>
      <c r="I44" s="243"/>
      <c r="J44" s="243"/>
      <c r="K44" s="243"/>
      <c r="L44" s="244"/>
      <c r="O44" s="43"/>
      <c r="P44" s="43"/>
      <c r="Q44" s="2"/>
    </row>
    <row r="45" spans="1:17" s="29" customFormat="1" x14ac:dyDescent="0.25">
      <c r="A45" s="49"/>
      <c r="B45" s="242"/>
      <c r="C45" s="243"/>
      <c r="D45" s="243"/>
      <c r="E45" s="243"/>
      <c r="F45" s="243"/>
      <c r="G45" s="243"/>
      <c r="H45" s="243"/>
      <c r="I45" s="243"/>
      <c r="J45" s="243"/>
      <c r="K45" s="243"/>
      <c r="L45" s="244"/>
      <c r="O45" s="2"/>
      <c r="P45" s="2"/>
      <c r="Q45" s="2"/>
    </row>
    <row r="46" spans="1:17" s="29" customFormat="1" x14ac:dyDescent="0.25">
      <c r="A46" s="49"/>
      <c r="B46" s="242"/>
      <c r="C46" s="243"/>
      <c r="D46" s="243"/>
      <c r="E46" s="243"/>
      <c r="F46" s="243"/>
      <c r="G46" s="243"/>
      <c r="H46" s="243"/>
      <c r="I46" s="243"/>
      <c r="J46" s="243"/>
      <c r="K46" s="243"/>
      <c r="L46" s="244"/>
      <c r="O46" s="2"/>
      <c r="P46" s="2"/>
      <c r="Q46" s="2"/>
    </row>
    <row r="47" spans="1:17" s="29" customFormat="1" x14ac:dyDescent="0.25">
      <c r="A47" s="49"/>
      <c r="B47" s="58"/>
      <c r="C47" s="50"/>
      <c r="D47" s="50"/>
      <c r="E47" s="50"/>
      <c r="F47" s="50"/>
      <c r="G47" s="50"/>
      <c r="H47" s="50"/>
      <c r="I47" s="50"/>
      <c r="J47" s="50"/>
      <c r="K47" s="50"/>
      <c r="L47" s="51"/>
      <c r="O47" s="2"/>
      <c r="P47" s="2"/>
      <c r="Q47" s="2"/>
    </row>
    <row r="48" spans="1:17" x14ac:dyDescent="0.25">
      <c r="B48" s="82"/>
      <c r="C48" s="312" t="str">
        <f>IF(Intro!$G$21="English",O48,P48)</f>
        <v>Firm Name</v>
      </c>
      <c r="D48" s="312"/>
      <c r="E48" s="312" t="str">
        <f>IF(Intro!$G$21="English",O49,P49)</f>
        <v>Firm Address</v>
      </c>
      <c r="F48" s="312"/>
      <c r="G48" s="312" t="str">
        <f>IF(Intro!$G$21="English",O50,P50)</f>
        <v>Nature of association</v>
      </c>
      <c r="H48" s="312"/>
      <c r="I48" s="312"/>
      <c r="J48" s="312" t="str">
        <f>IF(Intro!$G$21="English",O51,P51)</f>
        <v>Role in the Industry</v>
      </c>
      <c r="K48" s="312"/>
      <c r="L48" s="313"/>
      <c r="O48" s="2" t="s">
        <v>44</v>
      </c>
      <c r="P48" s="2" t="s">
        <v>46</v>
      </c>
    </row>
    <row r="49" spans="2:16" x14ac:dyDescent="0.25">
      <c r="B49" s="83"/>
      <c r="C49" s="312"/>
      <c r="D49" s="312"/>
      <c r="E49" s="312"/>
      <c r="F49" s="312"/>
      <c r="G49" s="312"/>
      <c r="H49" s="312"/>
      <c r="I49" s="312"/>
      <c r="J49" s="312"/>
      <c r="K49" s="312"/>
      <c r="L49" s="313"/>
      <c r="O49" s="2" t="s">
        <v>9</v>
      </c>
      <c r="P49" s="2" t="s">
        <v>10</v>
      </c>
    </row>
    <row r="50" spans="2:16" x14ac:dyDescent="0.25">
      <c r="B50" s="308">
        <v>1</v>
      </c>
      <c r="C50" s="231"/>
      <c r="D50" s="231"/>
      <c r="E50" s="231"/>
      <c r="F50" s="231"/>
      <c r="G50" s="231"/>
      <c r="H50" s="231"/>
      <c r="I50" s="231"/>
      <c r="J50" s="231"/>
      <c r="K50" s="231"/>
      <c r="L50" s="232"/>
      <c r="O50" s="2" t="s">
        <v>156</v>
      </c>
      <c r="P50" s="2" t="s">
        <v>280</v>
      </c>
    </row>
    <row r="51" spans="2:16" x14ac:dyDescent="0.25">
      <c r="B51" s="308"/>
      <c r="C51" s="231"/>
      <c r="D51" s="231"/>
      <c r="E51" s="231"/>
      <c r="F51" s="231"/>
      <c r="G51" s="231"/>
      <c r="H51" s="231"/>
      <c r="I51" s="231"/>
      <c r="J51" s="231"/>
      <c r="K51" s="231"/>
      <c r="L51" s="232"/>
      <c r="O51" s="2" t="s">
        <v>45</v>
      </c>
      <c r="P51" s="2" t="s">
        <v>47</v>
      </c>
    </row>
    <row r="52" spans="2:16" x14ac:dyDescent="0.25">
      <c r="B52" s="308">
        <v>2</v>
      </c>
      <c r="C52" s="231"/>
      <c r="D52" s="231"/>
      <c r="E52" s="231"/>
      <c r="F52" s="231"/>
      <c r="G52" s="231"/>
      <c r="H52" s="231"/>
      <c r="I52" s="231"/>
      <c r="J52" s="231"/>
      <c r="K52" s="231"/>
      <c r="L52" s="232"/>
    </row>
    <row r="53" spans="2:16" x14ac:dyDescent="0.25">
      <c r="B53" s="308"/>
      <c r="C53" s="231"/>
      <c r="D53" s="231"/>
      <c r="E53" s="231"/>
      <c r="F53" s="231"/>
      <c r="G53" s="231"/>
      <c r="H53" s="231"/>
      <c r="I53" s="231"/>
      <c r="J53" s="231"/>
      <c r="K53" s="231"/>
      <c r="L53" s="232"/>
    </row>
    <row r="54" spans="2:16" x14ac:dyDescent="0.25">
      <c r="B54" s="308">
        <v>3</v>
      </c>
      <c r="C54" s="231"/>
      <c r="D54" s="231"/>
      <c r="E54" s="231"/>
      <c r="F54" s="231"/>
      <c r="G54" s="231"/>
      <c r="H54" s="231"/>
      <c r="I54" s="231"/>
      <c r="J54" s="231"/>
      <c r="K54" s="231"/>
      <c r="L54" s="232"/>
    </row>
    <row r="55" spans="2:16" x14ac:dyDescent="0.25">
      <c r="B55" s="308"/>
      <c r="C55" s="231"/>
      <c r="D55" s="231"/>
      <c r="E55" s="231"/>
      <c r="F55" s="231"/>
      <c r="G55" s="231"/>
      <c r="H55" s="231"/>
      <c r="I55" s="231"/>
      <c r="J55" s="231"/>
      <c r="K55" s="231"/>
      <c r="L55" s="232"/>
    </row>
    <row r="56" spans="2:16" x14ac:dyDescent="0.25">
      <c r="B56" s="308">
        <v>4</v>
      </c>
      <c r="C56" s="231"/>
      <c r="D56" s="231"/>
      <c r="E56" s="231"/>
      <c r="F56" s="231"/>
      <c r="G56" s="231"/>
      <c r="H56" s="231"/>
      <c r="I56" s="231"/>
      <c r="J56" s="231"/>
      <c r="K56" s="231"/>
      <c r="L56" s="232"/>
    </row>
    <row r="57" spans="2:16" x14ac:dyDescent="0.25">
      <c r="B57" s="308"/>
      <c r="C57" s="231"/>
      <c r="D57" s="231"/>
      <c r="E57" s="231"/>
      <c r="F57" s="231"/>
      <c r="G57" s="231"/>
      <c r="H57" s="231"/>
      <c r="I57" s="231"/>
      <c r="J57" s="231"/>
      <c r="K57" s="231"/>
      <c r="L57" s="232"/>
    </row>
    <row r="58" spans="2:16" x14ac:dyDescent="0.25">
      <c r="B58" s="308">
        <v>5</v>
      </c>
      <c r="C58" s="231"/>
      <c r="D58" s="231"/>
      <c r="E58" s="231"/>
      <c r="F58" s="231"/>
      <c r="G58" s="231"/>
      <c r="H58" s="231"/>
      <c r="I58" s="231"/>
      <c r="J58" s="231"/>
      <c r="K58" s="231"/>
      <c r="L58" s="232"/>
    </row>
    <row r="59" spans="2:16" x14ac:dyDescent="0.25">
      <c r="B59" s="308"/>
      <c r="C59" s="231"/>
      <c r="D59" s="231"/>
      <c r="E59" s="231"/>
      <c r="F59" s="231"/>
      <c r="G59" s="231"/>
      <c r="H59" s="231"/>
      <c r="I59" s="231"/>
      <c r="J59" s="231"/>
      <c r="K59" s="231"/>
      <c r="L59" s="232"/>
    </row>
    <row r="60" spans="2:16" x14ac:dyDescent="0.25">
      <c r="B60" s="308">
        <v>6</v>
      </c>
      <c r="C60" s="231"/>
      <c r="D60" s="231"/>
      <c r="E60" s="231"/>
      <c r="F60" s="231"/>
      <c r="G60" s="231"/>
      <c r="H60" s="231"/>
      <c r="I60" s="231"/>
      <c r="J60" s="231"/>
      <c r="K60" s="231"/>
      <c r="L60" s="232"/>
    </row>
    <row r="61" spans="2:16" x14ac:dyDescent="0.25">
      <c r="B61" s="308"/>
      <c r="C61" s="231"/>
      <c r="D61" s="231"/>
      <c r="E61" s="231"/>
      <c r="F61" s="231"/>
      <c r="G61" s="231"/>
      <c r="H61" s="231"/>
      <c r="I61" s="231"/>
      <c r="J61" s="231"/>
      <c r="K61" s="231"/>
      <c r="L61" s="232"/>
    </row>
    <row r="62" spans="2:16" x14ac:dyDescent="0.25">
      <c r="B62" s="308">
        <v>7</v>
      </c>
      <c r="C62" s="231"/>
      <c r="D62" s="231"/>
      <c r="E62" s="231"/>
      <c r="F62" s="231"/>
      <c r="G62" s="231"/>
      <c r="H62" s="231"/>
      <c r="I62" s="231"/>
      <c r="J62" s="231"/>
      <c r="K62" s="231"/>
      <c r="L62" s="232"/>
    </row>
    <row r="63" spans="2:16" x14ac:dyDescent="0.25">
      <c r="B63" s="308"/>
      <c r="C63" s="231"/>
      <c r="D63" s="231"/>
      <c r="E63" s="231"/>
      <c r="F63" s="231"/>
      <c r="G63" s="231"/>
      <c r="H63" s="231"/>
      <c r="I63" s="231"/>
      <c r="J63" s="231"/>
      <c r="K63" s="231"/>
      <c r="L63" s="232"/>
    </row>
    <row r="64" spans="2:16" x14ac:dyDescent="0.25">
      <c r="B64" s="308">
        <v>8</v>
      </c>
      <c r="C64" s="231"/>
      <c r="D64" s="231"/>
      <c r="E64" s="231"/>
      <c r="F64" s="231"/>
      <c r="G64" s="231"/>
      <c r="H64" s="231"/>
      <c r="I64" s="231"/>
      <c r="J64" s="231"/>
      <c r="K64" s="231"/>
      <c r="L64" s="232"/>
    </row>
    <row r="65" spans="1:17" x14ac:dyDescent="0.25">
      <c r="B65" s="308"/>
      <c r="C65" s="231"/>
      <c r="D65" s="231"/>
      <c r="E65" s="231"/>
      <c r="F65" s="231"/>
      <c r="G65" s="231"/>
      <c r="H65" s="231"/>
      <c r="I65" s="231"/>
      <c r="J65" s="231"/>
      <c r="K65" s="231"/>
      <c r="L65" s="232"/>
    </row>
    <row r="66" spans="1:17" x14ac:dyDescent="0.25">
      <c r="B66" s="308">
        <v>9</v>
      </c>
      <c r="C66" s="231"/>
      <c r="D66" s="231"/>
      <c r="E66" s="231"/>
      <c r="F66" s="231"/>
      <c r="G66" s="231"/>
      <c r="H66" s="231"/>
      <c r="I66" s="231"/>
      <c r="J66" s="231"/>
      <c r="K66" s="231"/>
      <c r="L66" s="232"/>
    </row>
    <row r="67" spans="1:17" x14ac:dyDescent="0.25">
      <c r="B67" s="308"/>
      <c r="C67" s="231"/>
      <c r="D67" s="231"/>
      <c r="E67" s="231"/>
      <c r="F67" s="231"/>
      <c r="G67" s="231"/>
      <c r="H67" s="231"/>
      <c r="I67" s="231"/>
      <c r="J67" s="231"/>
      <c r="K67" s="231"/>
      <c r="L67" s="232"/>
    </row>
    <row r="68" spans="1:17" x14ac:dyDescent="0.25">
      <c r="B68" s="308">
        <v>10</v>
      </c>
      <c r="C68" s="231"/>
      <c r="D68" s="231"/>
      <c r="E68" s="231"/>
      <c r="F68" s="231"/>
      <c r="G68" s="231"/>
      <c r="H68" s="231"/>
      <c r="I68" s="231"/>
      <c r="J68" s="231"/>
      <c r="K68" s="231"/>
      <c r="L68" s="232"/>
    </row>
    <row r="69" spans="1:17" x14ac:dyDescent="0.25">
      <c r="B69" s="308"/>
      <c r="C69" s="231"/>
      <c r="D69" s="231"/>
      <c r="E69" s="231"/>
      <c r="F69" s="231"/>
      <c r="G69" s="231"/>
      <c r="H69" s="231"/>
      <c r="I69" s="231"/>
      <c r="J69" s="231"/>
      <c r="K69" s="231"/>
      <c r="L69" s="232"/>
    </row>
    <row r="70" spans="1:17" s="29" customFormat="1" x14ac:dyDescent="0.25">
      <c r="A70" s="49"/>
      <c r="B70" s="59"/>
      <c r="C70" s="60"/>
      <c r="D70" s="60"/>
      <c r="E70" s="60"/>
      <c r="F70" s="60"/>
      <c r="G70" s="60"/>
      <c r="H70" s="60"/>
      <c r="I70" s="60"/>
      <c r="J70" s="60"/>
      <c r="K70" s="60"/>
      <c r="L70" s="61"/>
      <c r="O70" s="2"/>
      <c r="P70" s="2"/>
      <c r="Q70" s="2"/>
    </row>
    <row r="71" spans="1:17" s="8" customFormat="1" x14ac:dyDescent="0.25">
      <c r="A71" s="14"/>
      <c r="B71" s="16"/>
      <c r="C71" s="16"/>
      <c r="D71" s="16"/>
      <c r="E71" s="17"/>
      <c r="F71" s="17"/>
      <c r="G71" s="17"/>
      <c r="H71" s="17"/>
      <c r="I71" s="17"/>
      <c r="J71" s="17"/>
      <c r="K71" s="17"/>
      <c r="L71" s="17"/>
      <c r="O71" s="15"/>
      <c r="P71" s="15"/>
    </row>
    <row r="72" spans="1:17" x14ac:dyDescent="0.25">
      <c r="B72" s="219" t="s">
        <v>234</v>
      </c>
      <c r="C72" s="220"/>
      <c r="D72" s="220"/>
      <c r="E72" s="220"/>
      <c r="F72" s="220"/>
      <c r="G72" s="220"/>
      <c r="H72" s="220"/>
      <c r="I72" s="220"/>
      <c r="J72" s="220"/>
      <c r="K72" s="220"/>
      <c r="L72" s="221"/>
      <c r="M72" s="29"/>
    </row>
    <row r="73" spans="1:17" s="12" customFormat="1" x14ac:dyDescent="0.25">
      <c r="A73" s="11"/>
      <c r="B73" s="302" t="s">
        <v>25</v>
      </c>
      <c r="C73" s="303"/>
      <c r="D73" s="303"/>
      <c r="E73" s="303"/>
      <c r="F73" s="303"/>
      <c r="G73" s="303"/>
      <c r="H73" s="303"/>
      <c r="I73" s="303"/>
      <c r="J73" s="303"/>
      <c r="K73" s="303"/>
      <c r="L73" s="304"/>
      <c r="M73" s="57"/>
    </row>
    <row r="74" spans="1:17" s="29" customFormat="1" x14ac:dyDescent="0.25">
      <c r="A74" s="49"/>
      <c r="B74" s="58"/>
      <c r="C74" s="50"/>
      <c r="D74" s="50"/>
      <c r="E74" s="50"/>
      <c r="F74" s="50"/>
      <c r="G74" s="50"/>
      <c r="H74" s="50"/>
      <c r="I74" s="50"/>
      <c r="J74" s="50"/>
      <c r="K74" s="50"/>
      <c r="L74" s="51"/>
      <c r="O74" s="2"/>
      <c r="P74" s="2"/>
      <c r="Q74" s="2"/>
    </row>
    <row r="75" spans="1:17" s="29" customFormat="1" x14ac:dyDescent="0.25">
      <c r="A75" s="49"/>
      <c r="B75" s="309" t="str">
        <f>IF(Intro!$G$21="English",O75,P75)</f>
        <v>Provide the following information about the production of all of your firm's goods in China.</v>
      </c>
      <c r="C75" s="310"/>
      <c r="D75" s="310"/>
      <c r="E75" s="310"/>
      <c r="F75" s="310"/>
      <c r="G75" s="310"/>
      <c r="H75" s="310"/>
      <c r="I75" s="310"/>
      <c r="J75" s="310"/>
      <c r="K75" s="310"/>
      <c r="L75" s="311"/>
      <c r="O75" s="2" t="str">
        <f>"Provide the following information about the production of all of your firm's goods in "&amp;Variables!B5&amp;"."</f>
        <v>Provide the following information about the production of all of your firm's goods in China.</v>
      </c>
      <c r="P75" s="2" t="str">
        <f>"Fournissez les informations suivantes concernant la production de toutes les marchandises de votre entreprise "&amp;Variables!D5&amp;"."</f>
        <v>Fournissez les informations suivantes concernant la production de toutes les marchandises de votre entreprise en Chine.</v>
      </c>
      <c r="Q75" s="2"/>
    </row>
    <row r="76" spans="1:17" s="29" customFormat="1" x14ac:dyDescent="0.25">
      <c r="A76" s="49"/>
      <c r="B76" s="58"/>
      <c r="C76" s="50"/>
      <c r="D76" s="50"/>
      <c r="E76" s="50"/>
      <c r="F76" s="50"/>
      <c r="G76" s="50"/>
      <c r="H76" s="50"/>
      <c r="I76" s="50"/>
      <c r="J76" s="50"/>
      <c r="K76" s="50"/>
      <c r="L76" s="51"/>
      <c r="O76" s="2"/>
      <c r="P76" s="2"/>
      <c r="Q76" s="2"/>
    </row>
    <row r="77" spans="1:17" x14ac:dyDescent="0.25">
      <c r="B77" s="316"/>
      <c r="C77" s="314" t="str">
        <f>IF(Intro!$G$21="English",O77,P77)</f>
        <v>Facility Name and Location</v>
      </c>
      <c r="D77" s="314"/>
      <c r="E77" s="314" t="str">
        <f>IF(Intro!$G$21="English",O78,P78)</f>
        <v>Explain whether this facility produces the goods for the Canadian market and other export markets.</v>
      </c>
      <c r="F77" s="314"/>
      <c r="G77" s="314" t="str">
        <f>IF(Intro!$G$21="English",O79,P79)</f>
        <v xml:space="preserve">Description and specifications of the goods produced </v>
      </c>
      <c r="H77" s="314"/>
      <c r="I77" s="314" t="str">
        <f>IF(Intro!$G$21="English",O80,P80)</f>
        <v>If this facility does not produce the goods, what modifications would be needed to be able to produce the goods?</v>
      </c>
      <c r="J77" s="314"/>
      <c r="K77" s="314" t="str">
        <f>IF(Intro!$G$21="English",O81,P81)</f>
        <v>What other products, if any, can be produced on the same equipment used to produce the goods?</v>
      </c>
      <c r="L77" s="315"/>
      <c r="O77" s="2" t="s">
        <v>48</v>
      </c>
      <c r="P77" s="2" t="s">
        <v>49</v>
      </c>
    </row>
    <row r="78" spans="1:17" x14ac:dyDescent="0.25">
      <c r="B78" s="316"/>
      <c r="C78" s="314"/>
      <c r="D78" s="314"/>
      <c r="E78" s="314"/>
      <c r="F78" s="314"/>
      <c r="G78" s="314"/>
      <c r="H78" s="314"/>
      <c r="I78" s="314"/>
      <c r="J78" s="314"/>
      <c r="K78" s="314"/>
      <c r="L78" s="315"/>
      <c r="O78" s="2" t="s">
        <v>157</v>
      </c>
      <c r="P78" s="2" t="s">
        <v>158</v>
      </c>
    </row>
    <row r="79" spans="1:17" x14ac:dyDescent="0.25">
      <c r="B79" s="316"/>
      <c r="C79" s="314"/>
      <c r="D79" s="314"/>
      <c r="E79" s="314"/>
      <c r="F79" s="314"/>
      <c r="G79" s="314"/>
      <c r="H79" s="314"/>
      <c r="I79" s="314"/>
      <c r="J79" s="314"/>
      <c r="K79" s="314"/>
      <c r="L79" s="315"/>
      <c r="O79" s="2" t="s">
        <v>127</v>
      </c>
      <c r="P79" s="2" t="s">
        <v>128</v>
      </c>
    </row>
    <row r="80" spans="1:17" x14ac:dyDescent="0.25">
      <c r="B80" s="316"/>
      <c r="C80" s="314"/>
      <c r="D80" s="314"/>
      <c r="E80" s="314"/>
      <c r="F80" s="314"/>
      <c r="G80" s="314"/>
      <c r="H80" s="314"/>
      <c r="I80" s="314"/>
      <c r="J80" s="314"/>
      <c r="K80" s="314"/>
      <c r="L80" s="315"/>
      <c r="O80" s="2" t="s">
        <v>130</v>
      </c>
      <c r="P80" s="2" t="s">
        <v>129</v>
      </c>
    </row>
    <row r="81" spans="2:16" x14ac:dyDescent="0.25">
      <c r="B81" s="316"/>
      <c r="C81" s="314"/>
      <c r="D81" s="314"/>
      <c r="E81" s="314"/>
      <c r="F81" s="314"/>
      <c r="G81" s="314"/>
      <c r="H81" s="314"/>
      <c r="I81" s="314"/>
      <c r="J81" s="314"/>
      <c r="K81" s="314"/>
      <c r="L81" s="315"/>
      <c r="O81" s="2" t="s">
        <v>28</v>
      </c>
      <c r="P81" s="2" t="s">
        <v>29</v>
      </c>
    </row>
    <row r="82" spans="2:16" x14ac:dyDescent="0.25">
      <c r="B82" s="316"/>
      <c r="C82" s="314"/>
      <c r="D82" s="314"/>
      <c r="E82" s="314"/>
      <c r="F82" s="314"/>
      <c r="G82" s="314"/>
      <c r="H82" s="314"/>
      <c r="I82" s="314"/>
      <c r="J82" s="314"/>
      <c r="K82" s="314"/>
      <c r="L82" s="315"/>
    </row>
    <row r="83" spans="2:16" x14ac:dyDescent="0.25">
      <c r="B83" s="317">
        <v>1</v>
      </c>
      <c r="C83" s="231"/>
      <c r="D83" s="231"/>
      <c r="E83" s="231"/>
      <c r="F83" s="231"/>
      <c r="G83" s="231"/>
      <c r="H83" s="231"/>
      <c r="I83" s="231"/>
      <c r="J83" s="231"/>
      <c r="K83" s="231"/>
      <c r="L83" s="232"/>
    </row>
    <row r="84" spans="2:16" x14ac:dyDescent="0.25">
      <c r="B84" s="317"/>
      <c r="C84" s="231"/>
      <c r="D84" s="231"/>
      <c r="E84" s="231"/>
      <c r="F84" s="231"/>
      <c r="G84" s="231"/>
      <c r="H84" s="231"/>
      <c r="I84" s="231"/>
      <c r="J84" s="231"/>
      <c r="K84" s="231"/>
      <c r="L84" s="232"/>
    </row>
    <row r="85" spans="2:16" x14ac:dyDescent="0.25">
      <c r="B85" s="317"/>
      <c r="C85" s="231"/>
      <c r="D85" s="231"/>
      <c r="E85" s="231"/>
      <c r="F85" s="231"/>
      <c r="G85" s="231"/>
      <c r="H85" s="231"/>
      <c r="I85" s="231"/>
      <c r="J85" s="231"/>
      <c r="K85" s="231"/>
      <c r="L85" s="232"/>
    </row>
    <row r="86" spans="2:16" x14ac:dyDescent="0.25">
      <c r="B86" s="317"/>
      <c r="C86" s="231"/>
      <c r="D86" s="231"/>
      <c r="E86" s="231"/>
      <c r="F86" s="231"/>
      <c r="G86" s="231"/>
      <c r="H86" s="231"/>
      <c r="I86" s="231"/>
      <c r="J86" s="231"/>
      <c r="K86" s="231"/>
      <c r="L86" s="232"/>
    </row>
    <row r="87" spans="2:16" x14ac:dyDescent="0.25">
      <c r="B87" s="317"/>
      <c r="C87" s="231"/>
      <c r="D87" s="231"/>
      <c r="E87" s="231"/>
      <c r="F87" s="231"/>
      <c r="G87" s="231"/>
      <c r="H87" s="231"/>
      <c r="I87" s="231"/>
      <c r="J87" s="231"/>
      <c r="K87" s="231"/>
      <c r="L87" s="232"/>
    </row>
    <row r="88" spans="2:16" x14ac:dyDescent="0.25">
      <c r="B88" s="317"/>
      <c r="C88" s="231"/>
      <c r="D88" s="231"/>
      <c r="E88" s="231"/>
      <c r="F88" s="231"/>
      <c r="G88" s="231"/>
      <c r="H88" s="231"/>
      <c r="I88" s="231"/>
      <c r="J88" s="231"/>
      <c r="K88" s="231"/>
      <c r="L88" s="232"/>
    </row>
    <row r="89" spans="2:16" x14ac:dyDescent="0.25">
      <c r="B89" s="317"/>
      <c r="C89" s="231"/>
      <c r="D89" s="231"/>
      <c r="E89" s="231"/>
      <c r="F89" s="231"/>
      <c r="G89" s="231"/>
      <c r="H89" s="231"/>
      <c r="I89" s="231"/>
      <c r="J89" s="231"/>
      <c r="K89" s="231"/>
      <c r="L89" s="232"/>
    </row>
    <row r="90" spans="2:16" x14ac:dyDescent="0.25">
      <c r="B90" s="317"/>
      <c r="C90" s="231"/>
      <c r="D90" s="231"/>
      <c r="E90" s="231"/>
      <c r="F90" s="231"/>
      <c r="G90" s="231"/>
      <c r="H90" s="231"/>
      <c r="I90" s="231"/>
      <c r="J90" s="231"/>
      <c r="K90" s="231"/>
      <c r="L90" s="232"/>
    </row>
    <row r="91" spans="2:16" x14ac:dyDescent="0.25">
      <c r="B91" s="317"/>
      <c r="C91" s="231"/>
      <c r="D91" s="231"/>
      <c r="E91" s="231"/>
      <c r="F91" s="231"/>
      <c r="G91" s="231"/>
      <c r="H91" s="231"/>
      <c r="I91" s="231"/>
      <c r="J91" s="231"/>
      <c r="K91" s="231"/>
      <c r="L91" s="232"/>
    </row>
    <row r="92" spans="2:16" x14ac:dyDescent="0.25">
      <c r="B92" s="317"/>
      <c r="C92" s="231"/>
      <c r="D92" s="231"/>
      <c r="E92" s="231"/>
      <c r="F92" s="231"/>
      <c r="G92" s="231"/>
      <c r="H92" s="231"/>
      <c r="I92" s="231"/>
      <c r="J92" s="231"/>
      <c r="K92" s="231"/>
      <c r="L92" s="232"/>
    </row>
    <row r="93" spans="2:16" x14ac:dyDescent="0.25">
      <c r="B93" s="317">
        <v>2</v>
      </c>
      <c r="C93" s="231"/>
      <c r="D93" s="231"/>
      <c r="E93" s="231"/>
      <c r="F93" s="231"/>
      <c r="G93" s="231"/>
      <c r="H93" s="231"/>
      <c r="I93" s="231"/>
      <c r="J93" s="231"/>
      <c r="K93" s="231"/>
      <c r="L93" s="232"/>
    </row>
    <row r="94" spans="2:16" x14ac:dyDescent="0.25">
      <c r="B94" s="317"/>
      <c r="C94" s="231"/>
      <c r="D94" s="231"/>
      <c r="E94" s="231"/>
      <c r="F94" s="231"/>
      <c r="G94" s="231"/>
      <c r="H94" s="231"/>
      <c r="I94" s="231"/>
      <c r="J94" s="231"/>
      <c r="K94" s="231"/>
      <c r="L94" s="232"/>
    </row>
    <row r="95" spans="2:16" x14ac:dyDescent="0.25">
      <c r="B95" s="317"/>
      <c r="C95" s="231"/>
      <c r="D95" s="231"/>
      <c r="E95" s="231"/>
      <c r="F95" s="231"/>
      <c r="G95" s="231"/>
      <c r="H95" s="231"/>
      <c r="I95" s="231"/>
      <c r="J95" s="231"/>
      <c r="K95" s="231"/>
      <c r="L95" s="232"/>
    </row>
    <row r="96" spans="2:16" x14ac:dyDescent="0.25">
      <c r="B96" s="317"/>
      <c r="C96" s="231"/>
      <c r="D96" s="231"/>
      <c r="E96" s="231"/>
      <c r="F96" s="231"/>
      <c r="G96" s="231"/>
      <c r="H96" s="231"/>
      <c r="I96" s="231"/>
      <c r="J96" s="231"/>
      <c r="K96" s="231"/>
      <c r="L96" s="232"/>
    </row>
    <row r="97" spans="2:12" x14ac:dyDescent="0.25">
      <c r="B97" s="317"/>
      <c r="C97" s="231"/>
      <c r="D97" s="231"/>
      <c r="E97" s="231"/>
      <c r="F97" s="231"/>
      <c r="G97" s="231"/>
      <c r="H97" s="231"/>
      <c r="I97" s="231"/>
      <c r="J97" s="231"/>
      <c r="K97" s="231"/>
      <c r="L97" s="232"/>
    </row>
    <row r="98" spans="2:12" x14ac:dyDescent="0.25">
      <c r="B98" s="317"/>
      <c r="C98" s="231"/>
      <c r="D98" s="231"/>
      <c r="E98" s="231"/>
      <c r="F98" s="231"/>
      <c r="G98" s="231"/>
      <c r="H98" s="231"/>
      <c r="I98" s="231"/>
      <c r="J98" s="231"/>
      <c r="K98" s="231"/>
      <c r="L98" s="232"/>
    </row>
    <row r="99" spans="2:12" x14ac:dyDescent="0.25">
      <c r="B99" s="317"/>
      <c r="C99" s="231"/>
      <c r="D99" s="231"/>
      <c r="E99" s="231"/>
      <c r="F99" s="231"/>
      <c r="G99" s="231"/>
      <c r="H99" s="231"/>
      <c r="I99" s="231"/>
      <c r="J99" s="231"/>
      <c r="K99" s="231"/>
      <c r="L99" s="232"/>
    </row>
    <row r="100" spans="2:12" x14ac:dyDescent="0.25">
      <c r="B100" s="317"/>
      <c r="C100" s="231"/>
      <c r="D100" s="231"/>
      <c r="E100" s="231"/>
      <c r="F100" s="231"/>
      <c r="G100" s="231"/>
      <c r="H100" s="231"/>
      <c r="I100" s="231"/>
      <c r="J100" s="231"/>
      <c r="K100" s="231"/>
      <c r="L100" s="232"/>
    </row>
    <row r="101" spans="2:12" x14ac:dyDescent="0.25">
      <c r="B101" s="317"/>
      <c r="C101" s="231"/>
      <c r="D101" s="231"/>
      <c r="E101" s="231"/>
      <c r="F101" s="231"/>
      <c r="G101" s="231"/>
      <c r="H101" s="231"/>
      <c r="I101" s="231"/>
      <c r="J101" s="231"/>
      <c r="K101" s="231"/>
      <c r="L101" s="232"/>
    </row>
    <row r="102" spans="2:12" x14ac:dyDescent="0.25">
      <c r="B102" s="317"/>
      <c r="C102" s="231"/>
      <c r="D102" s="231"/>
      <c r="E102" s="231"/>
      <c r="F102" s="231"/>
      <c r="G102" s="231"/>
      <c r="H102" s="231"/>
      <c r="I102" s="231"/>
      <c r="J102" s="231"/>
      <c r="K102" s="231"/>
      <c r="L102" s="232"/>
    </row>
    <row r="103" spans="2:12" x14ac:dyDescent="0.25">
      <c r="B103" s="317">
        <v>3</v>
      </c>
      <c r="C103" s="231"/>
      <c r="D103" s="231"/>
      <c r="E103" s="231"/>
      <c r="F103" s="231"/>
      <c r="G103" s="231"/>
      <c r="H103" s="231"/>
      <c r="I103" s="231"/>
      <c r="J103" s="231"/>
      <c r="K103" s="231"/>
      <c r="L103" s="232"/>
    </row>
    <row r="104" spans="2:12" x14ac:dyDescent="0.25">
      <c r="B104" s="317"/>
      <c r="C104" s="231"/>
      <c r="D104" s="231"/>
      <c r="E104" s="231"/>
      <c r="F104" s="231"/>
      <c r="G104" s="231"/>
      <c r="H104" s="231"/>
      <c r="I104" s="231"/>
      <c r="J104" s="231"/>
      <c r="K104" s="231"/>
      <c r="L104" s="232"/>
    </row>
    <row r="105" spans="2:12" x14ac:dyDescent="0.25">
      <c r="B105" s="317"/>
      <c r="C105" s="231"/>
      <c r="D105" s="231"/>
      <c r="E105" s="231"/>
      <c r="F105" s="231"/>
      <c r="G105" s="231"/>
      <c r="H105" s="231"/>
      <c r="I105" s="231"/>
      <c r="J105" s="231"/>
      <c r="K105" s="231"/>
      <c r="L105" s="232"/>
    </row>
    <row r="106" spans="2:12" x14ac:dyDescent="0.25">
      <c r="B106" s="317"/>
      <c r="C106" s="231"/>
      <c r="D106" s="231"/>
      <c r="E106" s="231"/>
      <c r="F106" s="231"/>
      <c r="G106" s="231"/>
      <c r="H106" s="231"/>
      <c r="I106" s="231"/>
      <c r="J106" s="231"/>
      <c r="K106" s="231"/>
      <c r="L106" s="232"/>
    </row>
    <row r="107" spans="2:12" x14ac:dyDescent="0.25">
      <c r="B107" s="317"/>
      <c r="C107" s="231"/>
      <c r="D107" s="231"/>
      <c r="E107" s="231"/>
      <c r="F107" s="231"/>
      <c r="G107" s="231"/>
      <c r="H107" s="231"/>
      <c r="I107" s="231"/>
      <c r="J107" s="231"/>
      <c r="K107" s="231"/>
      <c r="L107" s="232"/>
    </row>
    <row r="108" spans="2:12" x14ac:dyDescent="0.25">
      <c r="B108" s="317"/>
      <c r="C108" s="231"/>
      <c r="D108" s="231"/>
      <c r="E108" s="231"/>
      <c r="F108" s="231"/>
      <c r="G108" s="231"/>
      <c r="H108" s="231"/>
      <c r="I108" s="231"/>
      <c r="J108" s="231"/>
      <c r="K108" s="231"/>
      <c r="L108" s="232"/>
    </row>
    <row r="109" spans="2:12" x14ac:dyDescent="0.25">
      <c r="B109" s="317"/>
      <c r="C109" s="231"/>
      <c r="D109" s="231"/>
      <c r="E109" s="231"/>
      <c r="F109" s="231"/>
      <c r="G109" s="231"/>
      <c r="H109" s="231"/>
      <c r="I109" s="231"/>
      <c r="J109" s="231"/>
      <c r="K109" s="231"/>
      <c r="L109" s="232"/>
    </row>
    <row r="110" spans="2:12" x14ac:dyDescent="0.25">
      <c r="B110" s="317"/>
      <c r="C110" s="231"/>
      <c r="D110" s="231"/>
      <c r="E110" s="231"/>
      <c r="F110" s="231"/>
      <c r="G110" s="231"/>
      <c r="H110" s="231"/>
      <c r="I110" s="231"/>
      <c r="J110" s="231"/>
      <c r="K110" s="231"/>
      <c r="L110" s="232"/>
    </row>
    <row r="111" spans="2:12" x14ac:dyDescent="0.25">
      <c r="B111" s="317"/>
      <c r="C111" s="231"/>
      <c r="D111" s="231"/>
      <c r="E111" s="231"/>
      <c r="F111" s="231"/>
      <c r="G111" s="231"/>
      <c r="H111" s="231"/>
      <c r="I111" s="231"/>
      <c r="J111" s="231"/>
      <c r="K111" s="231"/>
      <c r="L111" s="232"/>
    </row>
    <row r="112" spans="2:12" x14ac:dyDescent="0.25">
      <c r="B112" s="317"/>
      <c r="C112" s="231"/>
      <c r="D112" s="231"/>
      <c r="E112" s="231"/>
      <c r="F112" s="231"/>
      <c r="G112" s="231"/>
      <c r="H112" s="231"/>
      <c r="I112" s="231"/>
      <c r="J112" s="231"/>
      <c r="K112" s="231"/>
      <c r="L112" s="232"/>
    </row>
    <row r="113" spans="2:12" x14ac:dyDescent="0.25">
      <c r="B113" s="317">
        <v>4</v>
      </c>
      <c r="C113" s="231"/>
      <c r="D113" s="231"/>
      <c r="E113" s="231"/>
      <c r="F113" s="231"/>
      <c r="G113" s="231"/>
      <c r="H113" s="231"/>
      <c r="I113" s="231"/>
      <c r="J113" s="231"/>
      <c r="K113" s="231"/>
      <c r="L113" s="232"/>
    </row>
    <row r="114" spans="2:12" x14ac:dyDescent="0.25">
      <c r="B114" s="317"/>
      <c r="C114" s="231"/>
      <c r="D114" s="231"/>
      <c r="E114" s="231"/>
      <c r="F114" s="231"/>
      <c r="G114" s="231"/>
      <c r="H114" s="231"/>
      <c r="I114" s="231"/>
      <c r="J114" s="231"/>
      <c r="K114" s="231"/>
      <c r="L114" s="232"/>
    </row>
    <row r="115" spans="2:12" x14ac:dyDescent="0.25">
      <c r="B115" s="317"/>
      <c r="C115" s="231"/>
      <c r="D115" s="231"/>
      <c r="E115" s="231"/>
      <c r="F115" s="231"/>
      <c r="G115" s="231"/>
      <c r="H115" s="231"/>
      <c r="I115" s="231"/>
      <c r="J115" s="231"/>
      <c r="K115" s="231"/>
      <c r="L115" s="232"/>
    </row>
    <row r="116" spans="2:12" x14ac:dyDescent="0.25">
      <c r="B116" s="317"/>
      <c r="C116" s="231"/>
      <c r="D116" s="231"/>
      <c r="E116" s="231"/>
      <c r="F116" s="231"/>
      <c r="G116" s="231"/>
      <c r="H116" s="231"/>
      <c r="I116" s="231"/>
      <c r="J116" s="231"/>
      <c r="K116" s="231"/>
      <c r="L116" s="232"/>
    </row>
    <row r="117" spans="2:12" x14ac:dyDescent="0.25">
      <c r="B117" s="317"/>
      <c r="C117" s="231"/>
      <c r="D117" s="231"/>
      <c r="E117" s="231"/>
      <c r="F117" s="231"/>
      <c r="G117" s="231"/>
      <c r="H117" s="231"/>
      <c r="I117" s="231"/>
      <c r="J117" s="231"/>
      <c r="K117" s="231"/>
      <c r="L117" s="232"/>
    </row>
    <row r="118" spans="2:12" x14ac:dyDescent="0.25">
      <c r="B118" s="317"/>
      <c r="C118" s="231"/>
      <c r="D118" s="231"/>
      <c r="E118" s="231"/>
      <c r="F118" s="231"/>
      <c r="G118" s="231"/>
      <c r="H118" s="231"/>
      <c r="I118" s="231"/>
      <c r="J118" s="231"/>
      <c r="K118" s="231"/>
      <c r="L118" s="232"/>
    </row>
    <row r="119" spans="2:12" x14ac:dyDescent="0.25">
      <c r="B119" s="317"/>
      <c r="C119" s="231"/>
      <c r="D119" s="231"/>
      <c r="E119" s="231"/>
      <c r="F119" s="231"/>
      <c r="G119" s="231"/>
      <c r="H119" s="231"/>
      <c r="I119" s="231"/>
      <c r="J119" s="231"/>
      <c r="K119" s="231"/>
      <c r="L119" s="232"/>
    </row>
    <row r="120" spans="2:12" x14ac:dyDescent="0.25">
      <c r="B120" s="317"/>
      <c r="C120" s="231"/>
      <c r="D120" s="231"/>
      <c r="E120" s="231"/>
      <c r="F120" s="231"/>
      <c r="G120" s="231"/>
      <c r="H120" s="231"/>
      <c r="I120" s="231"/>
      <c r="J120" s="231"/>
      <c r="K120" s="231"/>
      <c r="L120" s="232"/>
    </row>
    <row r="121" spans="2:12" x14ac:dyDescent="0.25">
      <c r="B121" s="317"/>
      <c r="C121" s="231"/>
      <c r="D121" s="231"/>
      <c r="E121" s="231"/>
      <c r="F121" s="231"/>
      <c r="G121" s="231"/>
      <c r="H121" s="231"/>
      <c r="I121" s="231"/>
      <c r="J121" s="231"/>
      <c r="K121" s="231"/>
      <c r="L121" s="232"/>
    </row>
    <row r="122" spans="2:12" x14ac:dyDescent="0.25">
      <c r="B122" s="317"/>
      <c r="C122" s="231"/>
      <c r="D122" s="231"/>
      <c r="E122" s="231"/>
      <c r="F122" s="231"/>
      <c r="G122" s="231"/>
      <c r="H122" s="231"/>
      <c r="I122" s="231"/>
      <c r="J122" s="231"/>
      <c r="K122" s="231"/>
      <c r="L122" s="232"/>
    </row>
    <row r="123" spans="2:12" x14ac:dyDescent="0.25">
      <c r="B123" s="317">
        <v>5</v>
      </c>
      <c r="C123" s="231"/>
      <c r="D123" s="231"/>
      <c r="E123" s="231"/>
      <c r="F123" s="231"/>
      <c r="G123" s="231"/>
      <c r="H123" s="231"/>
      <c r="I123" s="231"/>
      <c r="J123" s="231"/>
      <c r="K123" s="231"/>
      <c r="L123" s="232"/>
    </row>
    <row r="124" spans="2:12" x14ac:dyDescent="0.25">
      <c r="B124" s="317"/>
      <c r="C124" s="231"/>
      <c r="D124" s="231"/>
      <c r="E124" s="231"/>
      <c r="F124" s="231"/>
      <c r="G124" s="231"/>
      <c r="H124" s="231"/>
      <c r="I124" s="231"/>
      <c r="J124" s="231"/>
      <c r="K124" s="231"/>
      <c r="L124" s="232"/>
    </row>
    <row r="125" spans="2:12" x14ac:dyDescent="0.25">
      <c r="B125" s="317"/>
      <c r="C125" s="231"/>
      <c r="D125" s="231"/>
      <c r="E125" s="231"/>
      <c r="F125" s="231"/>
      <c r="G125" s="231"/>
      <c r="H125" s="231"/>
      <c r="I125" s="231"/>
      <c r="J125" s="231"/>
      <c r="K125" s="231"/>
      <c r="L125" s="232"/>
    </row>
    <row r="126" spans="2:12" x14ac:dyDescent="0.25">
      <c r="B126" s="317"/>
      <c r="C126" s="231"/>
      <c r="D126" s="231"/>
      <c r="E126" s="231"/>
      <c r="F126" s="231"/>
      <c r="G126" s="231"/>
      <c r="H126" s="231"/>
      <c r="I126" s="231"/>
      <c r="J126" s="231"/>
      <c r="K126" s="231"/>
      <c r="L126" s="232"/>
    </row>
    <row r="127" spans="2:12" x14ac:dyDescent="0.25">
      <c r="B127" s="317"/>
      <c r="C127" s="231"/>
      <c r="D127" s="231"/>
      <c r="E127" s="231"/>
      <c r="F127" s="231"/>
      <c r="G127" s="231"/>
      <c r="H127" s="231"/>
      <c r="I127" s="231"/>
      <c r="J127" s="231"/>
      <c r="K127" s="231"/>
      <c r="L127" s="232"/>
    </row>
    <row r="128" spans="2:12" x14ac:dyDescent="0.25">
      <c r="B128" s="317"/>
      <c r="C128" s="231"/>
      <c r="D128" s="231"/>
      <c r="E128" s="231"/>
      <c r="F128" s="231"/>
      <c r="G128" s="231"/>
      <c r="H128" s="231"/>
      <c r="I128" s="231"/>
      <c r="J128" s="231"/>
      <c r="K128" s="231"/>
      <c r="L128" s="232"/>
    </row>
    <row r="129" spans="2:12" x14ac:dyDescent="0.25">
      <c r="B129" s="317"/>
      <c r="C129" s="231"/>
      <c r="D129" s="231"/>
      <c r="E129" s="231"/>
      <c r="F129" s="231"/>
      <c r="G129" s="231"/>
      <c r="H129" s="231"/>
      <c r="I129" s="231"/>
      <c r="J129" s="231"/>
      <c r="K129" s="231"/>
      <c r="L129" s="232"/>
    </row>
    <row r="130" spans="2:12" x14ac:dyDescent="0.25">
      <c r="B130" s="317"/>
      <c r="C130" s="231"/>
      <c r="D130" s="231"/>
      <c r="E130" s="231"/>
      <c r="F130" s="231"/>
      <c r="G130" s="231"/>
      <c r="H130" s="231"/>
      <c r="I130" s="231"/>
      <c r="J130" s="231"/>
      <c r="K130" s="231"/>
      <c r="L130" s="232"/>
    </row>
    <row r="131" spans="2:12" x14ac:dyDescent="0.25">
      <c r="B131" s="317"/>
      <c r="C131" s="231"/>
      <c r="D131" s="231"/>
      <c r="E131" s="231"/>
      <c r="F131" s="231"/>
      <c r="G131" s="231"/>
      <c r="H131" s="231"/>
      <c r="I131" s="231"/>
      <c r="J131" s="231"/>
      <c r="K131" s="231"/>
      <c r="L131" s="232"/>
    </row>
    <row r="132" spans="2:12" x14ac:dyDescent="0.25">
      <c r="B132" s="317"/>
      <c r="C132" s="231"/>
      <c r="D132" s="231"/>
      <c r="E132" s="231"/>
      <c r="F132" s="231"/>
      <c r="G132" s="231"/>
      <c r="H132" s="231"/>
      <c r="I132" s="231"/>
      <c r="J132" s="231"/>
      <c r="K132" s="231"/>
      <c r="L132" s="232"/>
    </row>
    <row r="133" spans="2:12" x14ac:dyDescent="0.25">
      <c r="B133" s="317">
        <v>6</v>
      </c>
      <c r="C133" s="231"/>
      <c r="D133" s="231"/>
      <c r="E133" s="231"/>
      <c r="F133" s="231"/>
      <c r="G133" s="231"/>
      <c r="H133" s="231"/>
      <c r="I133" s="231"/>
      <c r="J133" s="231"/>
      <c r="K133" s="231"/>
      <c r="L133" s="232"/>
    </row>
    <row r="134" spans="2:12" x14ac:dyDescent="0.25">
      <c r="B134" s="317"/>
      <c r="C134" s="231"/>
      <c r="D134" s="231"/>
      <c r="E134" s="231"/>
      <c r="F134" s="231"/>
      <c r="G134" s="231"/>
      <c r="H134" s="231"/>
      <c r="I134" s="231"/>
      <c r="J134" s="231"/>
      <c r="K134" s="231"/>
      <c r="L134" s="232"/>
    </row>
    <row r="135" spans="2:12" x14ac:dyDescent="0.25">
      <c r="B135" s="317"/>
      <c r="C135" s="231"/>
      <c r="D135" s="231"/>
      <c r="E135" s="231"/>
      <c r="F135" s="231"/>
      <c r="G135" s="231"/>
      <c r="H135" s="231"/>
      <c r="I135" s="231"/>
      <c r="J135" s="231"/>
      <c r="K135" s="231"/>
      <c r="L135" s="232"/>
    </row>
    <row r="136" spans="2:12" x14ac:dyDescent="0.25">
      <c r="B136" s="317"/>
      <c r="C136" s="231"/>
      <c r="D136" s="231"/>
      <c r="E136" s="231"/>
      <c r="F136" s="231"/>
      <c r="G136" s="231"/>
      <c r="H136" s="231"/>
      <c r="I136" s="231"/>
      <c r="J136" s="231"/>
      <c r="K136" s="231"/>
      <c r="L136" s="232"/>
    </row>
    <row r="137" spans="2:12" x14ac:dyDescent="0.25">
      <c r="B137" s="317"/>
      <c r="C137" s="231"/>
      <c r="D137" s="231"/>
      <c r="E137" s="231"/>
      <c r="F137" s="231"/>
      <c r="G137" s="231"/>
      <c r="H137" s="231"/>
      <c r="I137" s="231"/>
      <c r="J137" s="231"/>
      <c r="K137" s="231"/>
      <c r="L137" s="232"/>
    </row>
    <row r="138" spans="2:12" x14ac:dyDescent="0.25">
      <c r="B138" s="317"/>
      <c r="C138" s="231"/>
      <c r="D138" s="231"/>
      <c r="E138" s="231"/>
      <c r="F138" s="231"/>
      <c r="G138" s="231"/>
      <c r="H138" s="231"/>
      <c r="I138" s="231"/>
      <c r="J138" s="231"/>
      <c r="K138" s="231"/>
      <c r="L138" s="232"/>
    </row>
    <row r="139" spans="2:12" x14ac:dyDescent="0.25">
      <c r="B139" s="317"/>
      <c r="C139" s="231"/>
      <c r="D139" s="231"/>
      <c r="E139" s="231"/>
      <c r="F139" s="231"/>
      <c r="G139" s="231"/>
      <c r="H139" s="231"/>
      <c r="I139" s="231"/>
      <c r="J139" s="231"/>
      <c r="K139" s="231"/>
      <c r="L139" s="232"/>
    </row>
    <row r="140" spans="2:12" x14ac:dyDescent="0.25">
      <c r="B140" s="317"/>
      <c r="C140" s="231"/>
      <c r="D140" s="231"/>
      <c r="E140" s="231"/>
      <c r="F140" s="231"/>
      <c r="G140" s="231"/>
      <c r="H140" s="231"/>
      <c r="I140" s="231"/>
      <c r="J140" s="231"/>
      <c r="K140" s="231"/>
      <c r="L140" s="232"/>
    </row>
    <row r="141" spans="2:12" x14ac:dyDescent="0.25">
      <c r="B141" s="317"/>
      <c r="C141" s="231"/>
      <c r="D141" s="231"/>
      <c r="E141" s="231"/>
      <c r="F141" s="231"/>
      <c r="G141" s="231"/>
      <c r="H141" s="231"/>
      <c r="I141" s="231"/>
      <c r="J141" s="231"/>
      <c r="K141" s="231"/>
      <c r="L141" s="232"/>
    </row>
    <row r="142" spans="2:12" x14ac:dyDescent="0.25">
      <c r="B142" s="317"/>
      <c r="C142" s="231"/>
      <c r="D142" s="231"/>
      <c r="E142" s="231"/>
      <c r="F142" s="231"/>
      <c r="G142" s="231"/>
      <c r="H142" s="231"/>
      <c r="I142" s="231"/>
      <c r="J142" s="231"/>
      <c r="K142" s="231"/>
      <c r="L142" s="232"/>
    </row>
    <row r="143" spans="2:12" x14ac:dyDescent="0.25">
      <c r="B143" s="317">
        <v>7</v>
      </c>
      <c r="C143" s="231"/>
      <c r="D143" s="231"/>
      <c r="E143" s="231"/>
      <c r="F143" s="231"/>
      <c r="G143" s="231"/>
      <c r="H143" s="231"/>
      <c r="I143" s="231"/>
      <c r="J143" s="231"/>
      <c r="K143" s="231"/>
      <c r="L143" s="232"/>
    </row>
    <row r="144" spans="2:12" x14ac:dyDescent="0.25">
      <c r="B144" s="317"/>
      <c r="C144" s="231"/>
      <c r="D144" s="231"/>
      <c r="E144" s="231"/>
      <c r="F144" s="231"/>
      <c r="G144" s="231"/>
      <c r="H144" s="231"/>
      <c r="I144" s="231"/>
      <c r="J144" s="231"/>
      <c r="K144" s="231"/>
      <c r="L144" s="232"/>
    </row>
    <row r="145" spans="2:12" x14ac:dyDescent="0.25">
      <c r="B145" s="317"/>
      <c r="C145" s="231"/>
      <c r="D145" s="231"/>
      <c r="E145" s="231"/>
      <c r="F145" s="231"/>
      <c r="G145" s="231"/>
      <c r="H145" s="231"/>
      <c r="I145" s="231"/>
      <c r="J145" s="231"/>
      <c r="K145" s="231"/>
      <c r="L145" s="232"/>
    </row>
    <row r="146" spans="2:12" x14ac:dyDescent="0.25">
      <c r="B146" s="317"/>
      <c r="C146" s="231"/>
      <c r="D146" s="231"/>
      <c r="E146" s="231"/>
      <c r="F146" s="231"/>
      <c r="G146" s="231"/>
      <c r="H146" s="231"/>
      <c r="I146" s="231"/>
      <c r="J146" s="231"/>
      <c r="K146" s="231"/>
      <c r="L146" s="232"/>
    </row>
    <row r="147" spans="2:12" x14ac:dyDescent="0.25">
      <c r="B147" s="317"/>
      <c r="C147" s="231"/>
      <c r="D147" s="231"/>
      <c r="E147" s="231"/>
      <c r="F147" s="231"/>
      <c r="G147" s="231"/>
      <c r="H147" s="231"/>
      <c r="I147" s="231"/>
      <c r="J147" s="231"/>
      <c r="K147" s="231"/>
      <c r="L147" s="232"/>
    </row>
    <row r="148" spans="2:12" x14ac:dyDescent="0.25">
      <c r="B148" s="317"/>
      <c r="C148" s="231"/>
      <c r="D148" s="231"/>
      <c r="E148" s="231"/>
      <c r="F148" s="231"/>
      <c r="G148" s="231"/>
      <c r="H148" s="231"/>
      <c r="I148" s="231"/>
      <c r="J148" s="231"/>
      <c r="K148" s="231"/>
      <c r="L148" s="232"/>
    </row>
    <row r="149" spans="2:12" x14ac:dyDescent="0.25">
      <c r="B149" s="317"/>
      <c r="C149" s="231"/>
      <c r="D149" s="231"/>
      <c r="E149" s="231"/>
      <c r="F149" s="231"/>
      <c r="G149" s="231"/>
      <c r="H149" s="231"/>
      <c r="I149" s="231"/>
      <c r="J149" s="231"/>
      <c r="K149" s="231"/>
      <c r="L149" s="232"/>
    </row>
    <row r="150" spans="2:12" x14ac:dyDescent="0.25">
      <c r="B150" s="317"/>
      <c r="C150" s="231"/>
      <c r="D150" s="231"/>
      <c r="E150" s="231"/>
      <c r="F150" s="231"/>
      <c r="G150" s="231"/>
      <c r="H150" s="231"/>
      <c r="I150" s="231"/>
      <c r="J150" s="231"/>
      <c r="K150" s="231"/>
      <c r="L150" s="232"/>
    </row>
    <row r="151" spans="2:12" x14ac:dyDescent="0.25">
      <c r="B151" s="317"/>
      <c r="C151" s="231"/>
      <c r="D151" s="231"/>
      <c r="E151" s="231"/>
      <c r="F151" s="231"/>
      <c r="G151" s="231"/>
      <c r="H151" s="231"/>
      <c r="I151" s="231"/>
      <c r="J151" s="231"/>
      <c r="K151" s="231"/>
      <c r="L151" s="232"/>
    </row>
    <row r="152" spans="2:12" x14ac:dyDescent="0.25">
      <c r="B152" s="317"/>
      <c r="C152" s="231"/>
      <c r="D152" s="231"/>
      <c r="E152" s="231"/>
      <c r="F152" s="231"/>
      <c r="G152" s="231"/>
      <c r="H152" s="231"/>
      <c r="I152" s="231"/>
      <c r="J152" s="231"/>
      <c r="K152" s="231"/>
      <c r="L152" s="232"/>
    </row>
    <row r="153" spans="2:12" x14ac:dyDescent="0.25">
      <c r="B153" s="317">
        <v>8</v>
      </c>
      <c r="C153" s="231"/>
      <c r="D153" s="231"/>
      <c r="E153" s="231"/>
      <c r="F153" s="231"/>
      <c r="G153" s="231"/>
      <c r="H153" s="231"/>
      <c r="I153" s="231"/>
      <c r="J153" s="231"/>
      <c r="K153" s="231"/>
      <c r="L153" s="232"/>
    </row>
    <row r="154" spans="2:12" x14ac:dyDescent="0.25">
      <c r="B154" s="317"/>
      <c r="C154" s="231"/>
      <c r="D154" s="231"/>
      <c r="E154" s="231"/>
      <c r="F154" s="231"/>
      <c r="G154" s="231"/>
      <c r="H154" s="231"/>
      <c r="I154" s="231"/>
      <c r="J154" s="231"/>
      <c r="K154" s="231"/>
      <c r="L154" s="232"/>
    </row>
    <row r="155" spans="2:12" x14ac:dyDescent="0.25">
      <c r="B155" s="317"/>
      <c r="C155" s="231"/>
      <c r="D155" s="231"/>
      <c r="E155" s="231"/>
      <c r="F155" s="231"/>
      <c r="G155" s="231"/>
      <c r="H155" s="231"/>
      <c r="I155" s="231"/>
      <c r="J155" s="231"/>
      <c r="K155" s="231"/>
      <c r="L155" s="232"/>
    </row>
    <row r="156" spans="2:12" x14ac:dyDescent="0.25">
      <c r="B156" s="317"/>
      <c r="C156" s="231"/>
      <c r="D156" s="231"/>
      <c r="E156" s="231"/>
      <c r="F156" s="231"/>
      <c r="G156" s="231"/>
      <c r="H156" s="231"/>
      <c r="I156" s="231"/>
      <c r="J156" s="231"/>
      <c r="K156" s="231"/>
      <c r="L156" s="232"/>
    </row>
    <row r="157" spans="2:12" x14ac:dyDescent="0.25">
      <c r="B157" s="317"/>
      <c r="C157" s="231"/>
      <c r="D157" s="231"/>
      <c r="E157" s="231"/>
      <c r="F157" s="231"/>
      <c r="G157" s="231"/>
      <c r="H157" s="231"/>
      <c r="I157" s="231"/>
      <c r="J157" s="231"/>
      <c r="K157" s="231"/>
      <c r="L157" s="232"/>
    </row>
    <row r="158" spans="2:12" x14ac:dyDescent="0.25">
      <c r="B158" s="317"/>
      <c r="C158" s="231"/>
      <c r="D158" s="231"/>
      <c r="E158" s="231"/>
      <c r="F158" s="231"/>
      <c r="G158" s="231"/>
      <c r="H158" s="231"/>
      <c r="I158" s="231"/>
      <c r="J158" s="231"/>
      <c r="K158" s="231"/>
      <c r="L158" s="232"/>
    </row>
    <row r="159" spans="2:12" x14ac:dyDescent="0.25">
      <c r="B159" s="317"/>
      <c r="C159" s="231"/>
      <c r="D159" s="231"/>
      <c r="E159" s="231"/>
      <c r="F159" s="231"/>
      <c r="G159" s="231"/>
      <c r="H159" s="231"/>
      <c r="I159" s="231"/>
      <c r="J159" s="231"/>
      <c r="K159" s="231"/>
      <c r="L159" s="232"/>
    </row>
    <row r="160" spans="2:12" x14ac:dyDescent="0.25">
      <c r="B160" s="317"/>
      <c r="C160" s="231"/>
      <c r="D160" s="231"/>
      <c r="E160" s="231"/>
      <c r="F160" s="231"/>
      <c r="G160" s="231"/>
      <c r="H160" s="231"/>
      <c r="I160" s="231"/>
      <c r="J160" s="231"/>
      <c r="K160" s="231"/>
      <c r="L160" s="232"/>
    </row>
    <row r="161" spans="2:12" x14ac:dyDescent="0.25">
      <c r="B161" s="317"/>
      <c r="C161" s="231"/>
      <c r="D161" s="231"/>
      <c r="E161" s="231"/>
      <c r="F161" s="231"/>
      <c r="G161" s="231"/>
      <c r="H161" s="231"/>
      <c r="I161" s="231"/>
      <c r="J161" s="231"/>
      <c r="K161" s="231"/>
      <c r="L161" s="232"/>
    </row>
    <row r="162" spans="2:12" x14ac:dyDescent="0.25">
      <c r="B162" s="317"/>
      <c r="C162" s="231"/>
      <c r="D162" s="231"/>
      <c r="E162" s="231"/>
      <c r="F162" s="231"/>
      <c r="G162" s="231"/>
      <c r="H162" s="231"/>
      <c r="I162" s="231"/>
      <c r="J162" s="231"/>
      <c r="K162" s="231"/>
      <c r="L162" s="232"/>
    </row>
    <row r="163" spans="2:12" x14ac:dyDescent="0.25">
      <c r="B163" s="317">
        <v>9</v>
      </c>
      <c r="C163" s="231"/>
      <c r="D163" s="231"/>
      <c r="E163" s="231"/>
      <c r="F163" s="231"/>
      <c r="G163" s="231"/>
      <c r="H163" s="231"/>
      <c r="I163" s="231"/>
      <c r="J163" s="231"/>
      <c r="K163" s="231"/>
      <c r="L163" s="232"/>
    </row>
    <row r="164" spans="2:12" x14ac:dyDescent="0.25">
      <c r="B164" s="317"/>
      <c r="C164" s="231"/>
      <c r="D164" s="231"/>
      <c r="E164" s="231"/>
      <c r="F164" s="231"/>
      <c r="G164" s="231"/>
      <c r="H164" s="231"/>
      <c r="I164" s="231"/>
      <c r="J164" s="231"/>
      <c r="K164" s="231"/>
      <c r="L164" s="232"/>
    </row>
    <row r="165" spans="2:12" x14ac:dyDescent="0.25">
      <c r="B165" s="317"/>
      <c r="C165" s="231"/>
      <c r="D165" s="231"/>
      <c r="E165" s="231"/>
      <c r="F165" s="231"/>
      <c r="G165" s="231"/>
      <c r="H165" s="231"/>
      <c r="I165" s="231"/>
      <c r="J165" s="231"/>
      <c r="K165" s="231"/>
      <c r="L165" s="232"/>
    </row>
    <row r="166" spans="2:12" x14ac:dyDescent="0.25">
      <c r="B166" s="317"/>
      <c r="C166" s="231"/>
      <c r="D166" s="231"/>
      <c r="E166" s="231"/>
      <c r="F166" s="231"/>
      <c r="G166" s="231"/>
      <c r="H166" s="231"/>
      <c r="I166" s="231"/>
      <c r="J166" s="231"/>
      <c r="K166" s="231"/>
      <c r="L166" s="232"/>
    </row>
    <row r="167" spans="2:12" x14ac:dyDescent="0.25">
      <c r="B167" s="317"/>
      <c r="C167" s="231"/>
      <c r="D167" s="231"/>
      <c r="E167" s="231"/>
      <c r="F167" s="231"/>
      <c r="G167" s="231"/>
      <c r="H167" s="231"/>
      <c r="I167" s="231"/>
      <c r="J167" s="231"/>
      <c r="K167" s="231"/>
      <c r="L167" s="232"/>
    </row>
    <row r="168" spans="2:12" x14ac:dyDescent="0.25">
      <c r="B168" s="317"/>
      <c r="C168" s="231"/>
      <c r="D168" s="231"/>
      <c r="E168" s="231"/>
      <c r="F168" s="231"/>
      <c r="G168" s="231"/>
      <c r="H168" s="231"/>
      <c r="I168" s="231"/>
      <c r="J168" s="231"/>
      <c r="K168" s="231"/>
      <c r="L168" s="232"/>
    </row>
    <row r="169" spans="2:12" x14ac:dyDescent="0.25">
      <c r="B169" s="317"/>
      <c r="C169" s="231"/>
      <c r="D169" s="231"/>
      <c r="E169" s="231"/>
      <c r="F169" s="231"/>
      <c r="G169" s="231"/>
      <c r="H169" s="231"/>
      <c r="I169" s="231"/>
      <c r="J169" s="231"/>
      <c r="K169" s="231"/>
      <c r="L169" s="232"/>
    </row>
    <row r="170" spans="2:12" x14ac:dyDescent="0.25">
      <c r="B170" s="317"/>
      <c r="C170" s="231"/>
      <c r="D170" s="231"/>
      <c r="E170" s="231"/>
      <c r="F170" s="231"/>
      <c r="G170" s="231"/>
      <c r="H170" s="231"/>
      <c r="I170" s="231"/>
      <c r="J170" s="231"/>
      <c r="K170" s="231"/>
      <c r="L170" s="232"/>
    </row>
    <row r="171" spans="2:12" x14ac:dyDescent="0.25">
      <c r="B171" s="317"/>
      <c r="C171" s="231"/>
      <c r="D171" s="231"/>
      <c r="E171" s="231"/>
      <c r="F171" s="231"/>
      <c r="G171" s="231"/>
      <c r="H171" s="231"/>
      <c r="I171" s="231"/>
      <c r="J171" s="231"/>
      <c r="K171" s="231"/>
      <c r="L171" s="232"/>
    </row>
    <row r="172" spans="2:12" x14ac:dyDescent="0.25">
      <c r="B172" s="317"/>
      <c r="C172" s="231"/>
      <c r="D172" s="231"/>
      <c r="E172" s="231"/>
      <c r="F172" s="231"/>
      <c r="G172" s="231"/>
      <c r="H172" s="231"/>
      <c r="I172" s="231"/>
      <c r="J172" s="231"/>
      <c r="K172" s="231"/>
      <c r="L172" s="232"/>
    </row>
    <row r="173" spans="2:12" x14ac:dyDescent="0.25">
      <c r="B173" s="317">
        <v>10</v>
      </c>
      <c r="C173" s="231"/>
      <c r="D173" s="231"/>
      <c r="E173" s="231"/>
      <c r="F173" s="231"/>
      <c r="G173" s="231"/>
      <c r="H173" s="231"/>
      <c r="I173" s="231"/>
      <c r="J173" s="231"/>
      <c r="K173" s="231"/>
      <c r="L173" s="232"/>
    </row>
    <row r="174" spans="2:12" x14ac:dyDescent="0.25">
      <c r="B174" s="317"/>
      <c r="C174" s="231"/>
      <c r="D174" s="231"/>
      <c r="E174" s="231"/>
      <c r="F174" s="231"/>
      <c r="G174" s="231"/>
      <c r="H174" s="231"/>
      <c r="I174" s="231"/>
      <c r="J174" s="231"/>
      <c r="K174" s="231"/>
      <c r="L174" s="232"/>
    </row>
    <row r="175" spans="2:12" x14ac:dyDescent="0.25">
      <c r="B175" s="317"/>
      <c r="C175" s="231"/>
      <c r="D175" s="231"/>
      <c r="E175" s="231"/>
      <c r="F175" s="231"/>
      <c r="G175" s="231"/>
      <c r="H175" s="231"/>
      <c r="I175" s="231"/>
      <c r="J175" s="231"/>
      <c r="K175" s="231"/>
      <c r="L175" s="232"/>
    </row>
    <row r="176" spans="2:12" x14ac:dyDescent="0.25">
      <c r="B176" s="317"/>
      <c r="C176" s="231"/>
      <c r="D176" s="231"/>
      <c r="E176" s="231"/>
      <c r="F176" s="231"/>
      <c r="G176" s="231"/>
      <c r="H176" s="231"/>
      <c r="I176" s="231"/>
      <c r="J176" s="231"/>
      <c r="K176" s="231"/>
      <c r="L176" s="232"/>
    </row>
    <row r="177" spans="1:17" x14ac:dyDescent="0.25">
      <c r="B177" s="317"/>
      <c r="C177" s="231"/>
      <c r="D177" s="231"/>
      <c r="E177" s="231"/>
      <c r="F177" s="231"/>
      <c r="G177" s="231"/>
      <c r="H177" s="231"/>
      <c r="I177" s="231"/>
      <c r="J177" s="231"/>
      <c r="K177" s="231"/>
      <c r="L177" s="232"/>
    </row>
    <row r="178" spans="1:17" x14ac:dyDescent="0.25">
      <c r="B178" s="317"/>
      <c r="C178" s="231"/>
      <c r="D178" s="231"/>
      <c r="E178" s="231"/>
      <c r="F178" s="231"/>
      <c r="G178" s="231"/>
      <c r="H178" s="231"/>
      <c r="I178" s="231"/>
      <c r="J178" s="231"/>
      <c r="K178" s="231"/>
      <c r="L178" s="232"/>
    </row>
    <row r="179" spans="1:17" x14ac:dyDescent="0.25">
      <c r="B179" s="317"/>
      <c r="C179" s="231"/>
      <c r="D179" s="231"/>
      <c r="E179" s="231"/>
      <c r="F179" s="231"/>
      <c r="G179" s="231"/>
      <c r="H179" s="231"/>
      <c r="I179" s="231"/>
      <c r="J179" s="231"/>
      <c r="K179" s="231"/>
      <c r="L179" s="232"/>
    </row>
    <row r="180" spans="1:17" x14ac:dyDescent="0.25">
      <c r="B180" s="317"/>
      <c r="C180" s="231"/>
      <c r="D180" s="231"/>
      <c r="E180" s="231"/>
      <c r="F180" s="231"/>
      <c r="G180" s="231"/>
      <c r="H180" s="231"/>
      <c r="I180" s="231"/>
      <c r="J180" s="231"/>
      <c r="K180" s="231"/>
      <c r="L180" s="232"/>
    </row>
    <row r="181" spans="1:17" x14ac:dyDescent="0.25">
      <c r="B181" s="317"/>
      <c r="C181" s="231"/>
      <c r="D181" s="231"/>
      <c r="E181" s="231"/>
      <c r="F181" s="231"/>
      <c r="G181" s="231"/>
      <c r="H181" s="231"/>
      <c r="I181" s="231"/>
      <c r="J181" s="231"/>
      <c r="K181" s="231"/>
      <c r="L181" s="232"/>
    </row>
    <row r="182" spans="1:17" x14ac:dyDescent="0.25">
      <c r="B182" s="317"/>
      <c r="C182" s="231"/>
      <c r="D182" s="231"/>
      <c r="E182" s="231"/>
      <c r="F182" s="231"/>
      <c r="G182" s="231"/>
      <c r="H182" s="231"/>
      <c r="I182" s="231"/>
      <c r="J182" s="231"/>
      <c r="K182" s="231"/>
      <c r="L182" s="232"/>
    </row>
    <row r="183" spans="1:17" s="29" customFormat="1" x14ac:dyDescent="0.25">
      <c r="A183" s="49"/>
      <c r="B183" s="59"/>
      <c r="C183" s="60"/>
      <c r="D183" s="60"/>
      <c r="E183" s="60"/>
      <c r="F183" s="60"/>
      <c r="G183" s="60"/>
      <c r="H183" s="60"/>
      <c r="I183" s="60"/>
      <c r="J183" s="60"/>
      <c r="K183" s="60"/>
      <c r="L183" s="61"/>
      <c r="O183" s="2"/>
      <c r="P183" s="2"/>
      <c r="Q183" s="2"/>
    </row>
    <row r="184" spans="1:17" s="12" customFormat="1" x14ac:dyDescent="0.25">
      <c r="A184" s="11"/>
      <c r="B184" s="299" t="s">
        <v>26</v>
      </c>
      <c r="C184" s="300"/>
      <c r="D184" s="300"/>
      <c r="E184" s="300"/>
      <c r="F184" s="300"/>
      <c r="G184" s="300"/>
      <c r="H184" s="300"/>
      <c r="I184" s="300"/>
      <c r="J184" s="300"/>
      <c r="K184" s="300"/>
      <c r="L184" s="301"/>
      <c r="M184" s="57"/>
    </row>
    <row r="185" spans="1:17" s="29" customFormat="1" x14ac:dyDescent="0.25">
      <c r="A185" s="49"/>
      <c r="B185" s="58"/>
      <c r="C185" s="50"/>
      <c r="D185" s="50"/>
      <c r="E185" s="50"/>
      <c r="F185" s="50"/>
      <c r="G185" s="50"/>
      <c r="H185" s="50"/>
      <c r="I185" s="50"/>
      <c r="J185" s="50"/>
      <c r="K185" s="50"/>
      <c r="L185" s="51"/>
      <c r="O185" s="2"/>
      <c r="P185" s="2"/>
      <c r="Q185" s="2"/>
    </row>
    <row r="186" spans="1:17" s="29" customFormat="1" ht="14.45" customHeight="1" x14ac:dyDescent="0.25">
      <c r="A186" s="49"/>
      <c r="B186" s="309" t="str">
        <f>IF(Intro!$G$21="English",O186,P186)</f>
        <v>Describe your firm's production processes for the goods and provide flow charts illustrating the processes.</v>
      </c>
      <c r="C186" s="310"/>
      <c r="D186" s="310"/>
      <c r="E186" s="310"/>
      <c r="F186" s="310"/>
      <c r="G186" s="310"/>
      <c r="H186" s="310"/>
      <c r="I186" s="310"/>
      <c r="J186" s="310"/>
      <c r="K186" s="310"/>
      <c r="L186" s="311"/>
      <c r="O186" s="2" t="s">
        <v>147</v>
      </c>
      <c r="P186" s="2" t="s">
        <v>148</v>
      </c>
      <c r="Q186" s="2"/>
    </row>
    <row r="187" spans="1:17" s="29" customFormat="1" x14ac:dyDescent="0.25">
      <c r="A187" s="49"/>
      <c r="B187" s="58"/>
      <c r="C187" s="50"/>
      <c r="D187" s="50"/>
      <c r="E187" s="50"/>
      <c r="F187" s="50"/>
      <c r="G187" s="50"/>
      <c r="H187" s="50"/>
      <c r="I187" s="50"/>
      <c r="J187" s="50"/>
      <c r="K187" s="50"/>
      <c r="L187" s="51"/>
      <c r="O187" s="2"/>
      <c r="P187" s="2"/>
      <c r="Q187" s="2"/>
    </row>
    <row r="188" spans="1:17" s="12" customFormat="1" x14ac:dyDescent="0.25">
      <c r="A188" s="11"/>
      <c r="B188" s="305"/>
      <c r="C188" s="306"/>
      <c r="D188" s="306"/>
      <c r="E188" s="306"/>
      <c r="F188" s="306"/>
      <c r="G188" s="306"/>
      <c r="H188" s="306"/>
      <c r="I188" s="306"/>
      <c r="J188" s="306"/>
      <c r="K188" s="306"/>
      <c r="L188" s="307"/>
      <c r="M188" s="29"/>
    </row>
    <row r="189" spans="1:17" s="12" customFormat="1" x14ac:dyDescent="0.25">
      <c r="A189" s="11"/>
      <c r="B189" s="305"/>
      <c r="C189" s="306"/>
      <c r="D189" s="306"/>
      <c r="E189" s="306"/>
      <c r="F189" s="306"/>
      <c r="G189" s="306"/>
      <c r="H189" s="306"/>
      <c r="I189" s="306"/>
      <c r="J189" s="306"/>
      <c r="K189" s="306"/>
      <c r="L189" s="307"/>
      <c r="M189" s="29"/>
    </row>
    <row r="190" spans="1:17" s="12" customFormat="1" x14ac:dyDescent="0.25">
      <c r="A190" s="11"/>
      <c r="B190" s="305"/>
      <c r="C190" s="306"/>
      <c r="D190" s="306"/>
      <c r="E190" s="306"/>
      <c r="F190" s="306"/>
      <c r="G190" s="306"/>
      <c r="H190" s="306"/>
      <c r="I190" s="306"/>
      <c r="J190" s="306"/>
      <c r="K190" s="306"/>
      <c r="L190" s="307"/>
      <c r="M190" s="29"/>
    </row>
    <row r="191" spans="1:17" s="12" customFormat="1" x14ac:dyDescent="0.25">
      <c r="A191" s="11"/>
      <c r="B191" s="305"/>
      <c r="C191" s="306"/>
      <c r="D191" s="306"/>
      <c r="E191" s="306"/>
      <c r="F191" s="306"/>
      <c r="G191" s="306"/>
      <c r="H191" s="306"/>
      <c r="I191" s="306"/>
      <c r="J191" s="306"/>
      <c r="K191" s="306"/>
      <c r="L191" s="307"/>
      <c r="M191" s="29"/>
    </row>
    <row r="192" spans="1:17" s="12" customFormat="1" x14ac:dyDescent="0.25">
      <c r="A192" s="11"/>
      <c r="B192" s="305"/>
      <c r="C192" s="306"/>
      <c r="D192" s="306"/>
      <c r="E192" s="306"/>
      <c r="F192" s="306"/>
      <c r="G192" s="306"/>
      <c r="H192" s="306"/>
      <c r="I192" s="306"/>
      <c r="J192" s="306"/>
      <c r="K192" s="306"/>
      <c r="L192" s="307"/>
      <c r="M192" s="29"/>
    </row>
    <row r="193" spans="1:17" s="12" customFormat="1" x14ac:dyDescent="0.25">
      <c r="A193" s="11"/>
      <c r="B193" s="305"/>
      <c r="C193" s="306"/>
      <c r="D193" s="306"/>
      <c r="E193" s="306"/>
      <c r="F193" s="306"/>
      <c r="G193" s="306"/>
      <c r="H193" s="306"/>
      <c r="I193" s="306"/>
      <c r="J193" s="306"/>
      <c r="K193" s="306"/>
      <c r="L193" s="307"/>
      <c r="M193" s="29"/>
    </row>
    <row r="194" spans="1:17" s="12" customFormat="1" x14ac:dyDescent="0.25">
      <c r="A194" s="11"/>
      <c r="B194" s="305"/>
      <c r="C194" s="306"/>
      <c r="D194" s="306"/>
      <c r="E194" s="306"/>
      <c r="F194" s="306"/>
      <c r="G194" s="306"/>
      <c r="H194" s="306"/>
      <c r="I194" s="306"/>
      <c r="J194" s="306"/>
      <c r="K194" s="306"/>
      <c r="L194" s="307"/>
      <c r="M194" s="29"/>
    </row>
    <row r="195" spans="1:17" s="12" customFormat="1" x14ac:dyDescent="0.25">
      <c r="A195" s="11"/>
      <c r="B195" s="305"/>
      <c r="C195" s="306"/>
      <c r="D195" s="306"/>
      <c r="E195" s="306"/>
      <c r="F195" s="306"/>
      <c r="G195" s="306"/>
      <c r="H195" s="306"/>
      <c r="I195" s="306"/>
      <c r="J195" s="306"/>
      <c r="K195" s="306"/>
      <c r="L195" s="307"/>
      <c r="M195" s="29"/>
    </row>
    <row r="196" spans="1:17" s="29" customFormat="1" x14ac:dyDescent="0.25">
      <c r="A196" s="49"/>
      <c r="B196" s="59"/>
      <c r="C196" s="60"/>
      <c r="D196" s="60"/>
      <c r="E196" s="60"/>
      <c r="F196" s="60"/>
      <c r="G196" s="60"/>
      <c r="H196" s="60"/>
      <c r="I196" s="60"/>
      <c r="J196" s="60"/>
      <c r="K196" s="60"/>
      <c r="L196" s="61"/>
      <c r="O196" s="2"/>
      <c r="P196" s="2"/>
      <c r="Q196" s="2"/>
    </row>
    <row r="198" spans="1:17" x14ac:dyDescent="0.25">
      <c r="B198" s="219" t="str">
        <f>IF(Intro!$G$21="English",O198,P198)</f>
        <v>SALES</v>
      </c>
      <c r="C198" s="220"/>
      <c r="D198" s="220"/>
      <c r="E198" s="220"/>
      <c r="F198" s="220"/>
      <c r="G198" s="220"/>
      <c r="H198" s="220"/>
      <c r="I198" s="220"/>
      <c r="J198" s="220"/>
      <c r="K198" s="220"/>
      <c r="L198" s="221"/>
      <c r="M198" s="29"/>
      <c r="O198" s="2" t="s">
        <v>235</v>
      </c>
      <c r="P198" s="2" t="s">
        <v>236</v>
      </c>
    </row>
    <row r="199" spans="1:17" s="12" customFormat="1" x14ac:dyDescent="0.25">
      <c r="A199" s="11"/>
      <c r="B199" s="302" t="s">
        <v>27</v>
      </c>
      <c r="C199" s="303"/>
      <c r="D199" s="303"/>
      <c r="E199" s="303"/>
      <c r="F199" s="303"/>
      <c r="G199" s="303"/>
      <c r="H199" s="303"/>
      <c r="I199" s="303"/>
      <c r="J199" s="303"/>
      <c r="K199" s="303"/>
      <c r="L199" s="304"/>
      <c r="M199" s="57"/>
    </row>
    <row r="200" spans="1:17" s="29" customFormat="1" x14ac:dyDescent="0.25">
      <c r="A200" s="49"/>
      <c r="B200" s="58"/>
      <c r="C200" s="50"/>
      <c r="D200" s="50"/>
      <c r="E200" s="50"/>
      <c r="F200" s="50"/>
      <c r="G200" s="50"/>
      <c r="H200" s="50"/>
      <c r="I200" s="50"/>
      <c r="J200" s="50"/>
      <c r="K200" s="50"/>
      <c r="L200" s="51"/>
      <c r="O200" s="2"/>
      <c r="P200" s="2"/>
      <c r="Q200" s="2"/>
    </row>
    <row r="201" spans="1:17" s="29" customFormat="1" ht="14.25" customHeight="1" x14ac:dyDescent="0.25">
      <c r="A201" s="49"/>
      <c r="B201" s="242" t="str">
        <f>IF(Intro!$G$21="English",O201,P201)</f>
        <v>How does your firm promote sales of the goods in the Canadian market? Have these methods changed since January 1, 2023?</v>
      </c>
      <c r="C201" s="243"/>
      <c r="D201" s="243"/>
      <c r="E201" s="243"/>
      <c r="F201" s="243"/>
      <c r="G201" s="243"/>
      <c r="H201" s="243"/>
      <c r="I201" s="243"/>
      <c r="J201" s="243"/>
      <c r="K201" s="243"/>
      <c r="L201" s="244"/>
      <c r="O201" s="2" t="str">
        <f>"How does your firm promote sales of the goods in the Canadian market? Have these methods changed since January 1, "&amp;Variables!B6&amp;"?"</f>
        <v>How does your firm promote sales of the goods in the Canadian market? Have these methods changed since January 1, 2023?</v>
      </c>
      <c r="P201" s="2" t="str">
        <f>"Comment votre entreprise favorise-t-elle les ventes des marchandises sur le marché canadien? Vos méthodes ont-elles changées depuis le 1er janvier "&amp;Variables!B6&amp;"?"</f>
        <v>Comment votre entreprise favorise-t-elle les ventes des marchandises sur le marché canadien? Vos méthodes ont-elles changées depuis le 1er janvier 2023?</v>
      </c>
      <c r="Q201" s="2"/>
    </row>
    <row r="202" spans="1:17" s="29" customFormat="1" x14ac:dyDescent="0.25">
      <c r="A202" s="49"/>
      <c r="B202" s="58"/>
      <c r="C202" s="50"/>
      <c r="D202" s="50"/>
      <c r="E202" s="50"/>
      <c r="F202" s="50"/>
      <c r="G202" s="50"/>
      <c r="H202" s="50"/>
      <c r="I202" s="50"/>
      <c r="J202" s="50"/>
      <c r="K202" s="50"/>
      <c r="L202" s="51"/>
      <c r="O202" s="2"/>
      <c r="P202" s="2"/>
      <c r="Q202" s="2"/>
    </row>
    <row r="203" spans="1:17" s="12" customFormat="1" x14ac:dyDescent="0.25">
      <c r="A203" s="11"/>
      <c r="B203" s="305"/>
      <c r="C203" s="306"/>
      <c r="D203" s="306"/>
      <c r="E203" s="306"/>
      <c r="F203" s="306"/>
      <c r="G203" s="306"/>
      <c r="H203" s="306"/>
      <c r="I203" s="306"/>
      <c r="J203" s="306"/>
      <c r="K203" s="306"/>
      <c r="L203" s="307"/>
      <c r="M203" s="29"/>
    </row>
    <row r="204" spans="1:17" s="12" customFormat="1" x14ac:dyDescent="0.25">
      <c r="A204" s="11"/>
      <c r="B204" s="305"/>
      <c r="C204" s="306"/>
      <c r="D204" s="306"/>
      <c r="E204" s="306"/>
      <c r="F204" s="306"/>
      <c r="G204" s="306"/>
      <c r="H204" s="306"/>
      <c r="I204" s="306"/>
      <c r="J204" s="306"/>
      <c r="K204" s="306"/>
      <c r="L204" s="307"/>
      <c r="M204" s="29"/>
    </row>
    <row r="205" spans="1:17" s="12" customFormat="1" x14ac:dyDescent="0.25">
      <c r="A205" s="11"/>
      <c r="B205" s="305"/>
      <c r="C205" s="306"/>
      <c r="D205" s="306"/>
      <c r="E205" s="306"/>
      <c r="F205" s="306"/>
      <c r="G205" s="306"/>
      <c r="H205" s="306"/>
      <c r="I205" s="306"/>
      <c r="J205" s="306"/>
      <c r="K205" s="306"/>
      <c r="L205" s="307"/>
      <c r="M205" s="29"/>
    </row>
    <row r="206" spans="1:17" s="12" customFormat="1" x14ac:dyDescent="0.25">
      <c r="A206" s="11"/>
      <c r="B206" s="305"/>
      <c r="C206" s="306"/>
      <c r="D206" s="306"/>
      <c r="E206" s="306"/>
      <c r="F206" s="306"/>
      <c r="G206" s="306"/>
      <c r="H206" s="306"/>
      <c r="I206" s="306"/>
      <c r="J206" s="306"/>
      <c r="K206" s="306"/>
      <c r="L206" s="307"/>
      <c r="M206" s="29"/>
    </row>
    <row r="207" spans="1:17" s="12" customFormat="1" x14ac:dyDescent="0.25">
      <c r="A207" s="11"/>
      <c r="B207" s="305"/>
      <c r="C207" s="306"/>
      <c r="D207" s="306"/>
      <c r="E207" s="306"/>
      <c r="F207" s="306"/>
      <c r="G207" s="306"/>
      <c r="H207" s="306"/>
      <c r="I207" s="306"/>
      <c r="J207" s="306"/>
      <c r="K207" s="306"/>
      <c r="L207" s="307"/>
      <c r="M207" s="29"/>
    </row>
    <row r="208" spans="1:17" s="12" customFormat="1" x14ac:dyDescent="0.25">
      <c r="A208" s="11"/>
      <c r="B208" s="305"/>
      <c r="C208" s="306"/>
      <c r="D208" s="306"/>
      <c r="E208" s="306"/>
      <c r="F208" s="306"/>
      <c r="G208" s="306"/>
      <c r="H208" s="306"/>
      <c r="I208" s="306"/>
      <c r="J208" s="306"/>
      <c r="K208" s="306"/>
      <c r="L208" s="307"/>
      <c r="M208" s="29"/>
    </row>
    <row r="209" spans="1:17" s="12" customFormat="1" x14ac:dyDescent="0.25">
      <c r="A209" s="11"/>
      <c r="B209" s="305"/>
      <c r="C209" s="306"/>
      <c r="D209" s="306"/>
      <c r="E209" s="306"/>
      <c r="F209" s="306"/>
      <c r="G209" s="306"/>
      <c r="H209" s="306"/>
      <c r="I209" s="306"/>
      <c r="J209" s="306"/>
      <c r="K209" s="306"/>
      <c r="L209" s="307"/>
      <c r="M209" s="29"/>
    </row>
    <row r="210" spans="1:17" s="12" customFormat="1" x14ac:dyDescent="0.25">
      <c r="A210" s="11"/>
      <c r="B210" s="305"/>
      <c r="C210" s="306"/>
      <c r="D210" s="306"/>
      <c r="E210" s="306"/>
      <c r="F210" s="306"/>
      <c r="G210" s="306"/>
      <c r="H210" s="306"/>
      <c r="I210" s="306"/>
      <c r="J210" s="306"/>
      <c r="K210" s="306"/>
      <c r="L210" s="307"/>
      <c r="M210" s="29"/>
    </row>
    <row r="211" spans="1:17" s="29" customFormat="1" x14ac:dyDescent="0.25">
      <c r="A211" s="49"/>
      <c r="B211" s="59"/>
      <c r="C211" s="60"/>
      <c r="D211" s="60"/>
      <c r="E211" s="60"/>
      <c r="F211" s="60"/>
      <c r="G211" s="60"/>
      <c r="H211" s="60"/>
      <c r="I211" s="60"/>
      <c r="J211" s="60"/>
      <c r="K211" s="60"/>
      <c r="L211" s="61"/>
      <c r="O211" s="2"/>
      <c r="P211" s="2"/>
      <c r="Q211" s="2"/>
    </row>
    <row r="213" spans="1:17" x14ac:dyDescent="0.25">
      <c r="B213" s="219" t="str">
        <f>IF(Intro!$G$21="English",O213,P213)</f>
        <v>MARKETS</v>
      </c>
      <c r="C213" s="220"/>
      <c r="D213" s="220"/>
      <c r="E213" s="220"/>
      <c r="F213" s="220"/>
      <c r="G213" s="220"/>
      <c r="H213" s="220"/>
      <c r="I213" s="220"/>
      <c r="J213" s="220"/>
      <c r="K213" s="220"/>
      <c r="L213" s="221"/>
      <c r="M213" s="29"/>
      <c r="O213" s="78" t="s">
        <v>237</v>
      </c>
      <c r="P213" s="78" t="s">
        <v>238</v>
      </c>
    </row>
    <row r="214" spans="1:17" x14ac:dyDescent="0.25">
      <c r="B214" s="302" t="s">
        <v>30</v>
      </c>
      <c r="C214" s="303"/>
      <c r="D214" s="303"/>
      <c r="E214" s="303"/>
      <c r="F214" s="303"/>
      <c r="G214" s="303"/>
      <c r="H214" s="303"/>
      <c r="I214" s="303"/>
      <c r="J214" s="303"/>
      <c r="K214" s="303"/>
      <c r="L214" s="304"/>
    </row>
    <row r="215" spans="1:17" x14ac:dyDescent="0.25">
      <c r="B215" s="18"/>
      <c r="C215" s="19"/>
      <c r="D215" s="19"/>
      <c r="E215" s="20"/>
      <c r="F215" s="20"/>
      <c r="G215" s="20"/>
      <c r="H215" s="20"/>
      <c r="I215" s="20"/>
      <c r="J215" s="20"/>
      <c r="K215" s="20"/>
      <c r="L215" s="21"/>
    </row>
    <row r="216" spans="1:17" ht="14.25" customHeight="1" x14ac:dyDescent="0.25">
      <c r="B216" s="225" t="str">
        <f>IF(Intro!$G$21="English",O216,P216)</f>
        <v>Describe the markets for the goods in your country of production, in Canada and globally since January 1, 2023. Factors to consider in your response include, but are not limited to, demand, sales, prices, capacity utilization and export volumes of the goods.</v>
      </c>
      <c r="C216" s="226"/>
      <c r="D216" s="226"/>
      <c r="E216" s="226"/>
      <c r="F216" s="226"/>
      <c r="G216" s="226"/>
      <c r="H216" s="226"/>
      <c r="I216" s="226"/>
      <c r="J216" s="226"/>
      <c r="K216" s="226"/>
      <c r="L216" s="235"/>
      <c r="O216" s="22" t="str">
        <f>"Describe the markets for the goods in your country of production, in Canada and globally since January 1, "&amp;Variables!B6&amp;". Factors to consider in your response include, but are not limited to, demand, sales, prices, capacity utilization and export volumes of the goods."</f>
        <v>Describe the markets for the goods in your country of production, in Canada and globally since January 1, 2023. Factors to consider in your response include, but are not limited to, demand, sales, prices, capacity utilization and export volumes of the goods.</v>
      </c>
      <c r="P216" s="2" t="str">
        <f>"Décrivez les marchés des marchandises dans votre pays de production, au Canada et dans le monde depuis le 1er janvier "&amp;Variables!B6&amp;". Les facteurs à prendre en compte dans votre réponse comprennent, sans s'y limiter, la demande, les ventes, les prix, l'utilisation de la capacité et les volumes d'exportations des marchandises."</f>
        <v>Décrivez les marchés des marchandises dans votre pays de production, au Canada et dans le monde depuis le 1er janvier 2023. Les facteurs à prendre en compte dans votre réponse comprennent, sans s'y limiter, la demande, les ventes, les prix, l'utilisation de la capacité et les volumes d'exportations des marchandises.</v>
      </c>
    </row>
    <row r="217" spans="1:17" x14ac:dyDescent="0.25">
      <c r="B217" s="225"/>
      <c r="C217" s="226"/>
      <c r="D217" s="226"/>
      <c r="E217" s="226"/>
      <c r="F217" s="226"/>
      <c r="G217" s="226"/>
      <c r="H217" s="226"/>
      <c r="I217" s="226"/>
      <c r="J217" s="226"/>
      <c r="K217" s="226"/>
      <c r="L217" s="235"/>
      <c r="O217" s="22"/>
    </row>
    <row r="218" spans="1:17" s="29" customFormat="1" x14ac:dyDescent="0.25">
      <c r="A218" s="49"/>
      <c r="B218" s="58"/>
      <c r="C218" s="50"/>
      <c r="D218" s="50"/>
      <c r="E218" s="50"/>
      <c r="F218" s="50"/>
      <c r="G218" s="50"/>
      <c r="H218" s="50"/>
      <c r="I218" s="50"/>
      <c r="J218" s="50"/>
      <c r="K218" s="50"/>
      <c r="L218" s="51"/>
      <c r="O218" s="2"/>
      <c r="P218" s="2"/>
      <c r="Q218" s="2"/>
    </row>
    <row r="219" spans="1:17" s="12" customFormat="1" x14ac:dyDescent="0.25">
      <c r="A219" s="11"/>
      <c r="B219" s="305"/>
      <c r="C219" s="306"/>
      <c r="D219" s="306"/>
      <c r="E219" s="306"/>
      <c r="F219" s="306"/>
      <c r="G219" s="306"/>
      <c r="H219" s="306"/>
      <c r="I219" s="306"/>
      <c r="J219" s="306"/>
      <c r="K219" s="306"/>
      <c r="L219" s="307"/>
      <c r="M219" s="29"/>
    </row>
    <row r="220" spans="1:17" s="12" customFormat="1" x14ac:dyDescent="0.25">
      <c r="A220" s="11"/>
      <c r="B220" s="305"/>
      <c r="C220" s="306"/>
      <c r="D220" s="306"/>
      <c r="E220" s="306"/>
      <c r="F220" s="306"/>
      <c r="G220" s="306"/>
      <c r="H220" s="306"/>
      <c r="I220" s="306"/>
      <c r="J220" s="306"/>
      <c r="K220" s="306"/>
      <c r="L220" s="307"/>
      <c r="M220" s="29"/>
    </row>
    <row r="221" spans="1:17" s="12" customFormat="1" x14ac:dyDescent="0.25">
      <c r="A221" s="11"/>
      <c r="B221" s="305"/>
      <c r="C221" s="306"/>
      <c r="D221" s="306"/>
      <c r="E221" s="306"/>
      <c r="F221" s="306"/>
      <c r="G221" s="306"/>
      <c r="H221" s="306"/>
      <c r="I221" s="306"/>
      <c r="J221" s="306"/>
      <c r="K221" s="306"/>
      <c r="L221" s="307"/>
      <c r="M221" s="29"/>
    </row>
    <row r="222" spans="1:17" s="12" customFormat="1" x14ac:dyDescent="0.25">
      <c r="A222" s="11"/>
      <c r="B222" s="305"/>
      <c r="C222" s="306"/>
      <c r="D222" s="306"/>
      <c r="E222" s="306"/>
      <c r="F222" s="306"/>
      <c r="G222" s="306"/>
      <c r="H222" s="306"/>
      <c r="I222" s="306"/>
      <c r="J222" s="306"/>
      <c r="K222" s="306"/>
      <c r="L222" s="307"/>
      <c r="M222" s="29"/>
    </row>
    <row r="223" spans="1:17" s="12" customFormat="1" x14ac:dyDescent="0.25">
      <c r="A223" s="11"/>
      <c r="B223" s="305"/>
      <c r="C223" s="306"/>
      <c r="D223" s="306"/>
      <c r="E223" s="306"/>
      <c r="F223" s="306"/>
      <c r="G223" s="306"/>
      <c r="H223" s="306"/>
      <c r="I223" s="306"/>
      <c r="J223" s="306"/>
      <c r="K223" s="306"/>
      <c r="L223" s="307"/>
      <c r="M223" s="29"/>
    </row>
    <row r="224" spans="1:17" s="12" customFormat="1" x14ac:dyDescent="0.25">
      <c r="A224" s="11"/>
      <c r="B224" s="305"/>
      <c r="C224" s="306"/>
      <c r="D224" s="306"/>
      <c r="E224" s="306"/>
      <c r="F224" s="306"/>
      <c r="G224" s="306"/>
      <c r="H224" s="306"/>
      <c r="I224" s="306"/>
      <c r="J224" s="306"/>
      <c r="K224" s="306"/>
      <c r="L224" s="307"/>
      <c r="M224" s="29"/>
    </row>
    <row r="225" spans="1:17" s="12" customFormat="1" x14ac:dyDescent="0.25">
      <c r="A225" s="11"/>
      <c r="B225" s="305"/>
      <c r="C225" s="306"/>
      <c r="D225" s="306"/>
      <c r="E225" s="306"/>
      <c r="F225" s="306"/>
      <c r="G225" s="306"/>
      <c r="H225" s="306"/>
      <c r="I225" s="306"/>
      <c r="J225" s="306"/>
      <c r="K225" s="306"/>
      <c r="L225" s="307"/>
      <c r="M225" s="29"/>
    </row>
    <row r="226" spans="1:17" s="12" customFormat="1" x14ac:dyDescent="0.25">
      <c r="A226" s="11"/>
      <c r="B226" s="305"/>
      <c r="C226" s="306"/>
      <c r="D226" s="306"/>
      <c r="E226" s="306"/>
      <c r="F226" s="306"/>
      <c r="G226" s="306"/>
      <c r="H226" s="306"/>
      <c r="I226" s="306"/>
      <c r="J226" s="306"/>
      <c r="K226" s="306"/>
      <c r="L226" s="307"/>
      <c r="M226" s="29"/>
    </row>
    <row r="227" spans="1:17" s="29" customFormat="1" x14ac:dyDescent="0.25">
      <c r="A227" s="49"/>
      <c r="B227" s="59"/>
      <c r="C227" s="60"/>
      <c r="D227" s="60"/>
      <c r="E227" s="60"/>
      <c r="F227" s="60"/>
      <c r="G227" s="60"/>
      <c r="H227" s="60"/>
      <c r="I227" s="60"/>
      <c r="J227" s="60"/>
      <c r="K227" s="60"/>
      <c r="L227" s="61"/>
      <c r="O227" s="2"/>
      <c r="P227" s="2"/>
      <c r="Q227" s="2"/>
    </row>
    <row r="228" spans="1:17" x14ac:dyDescent="0.25">
      <c r="B228" s="299" t="s">
        <v>31</v>
      </c>
      <c r="C228" s="300"/>
      <c r="D228" s="300"/>
      <c r="E228" s="300"/>
      <c r="F228" s="300"/>
      <c r="G228" s="300"/>
      <c r="H228" s="300"/>
      <c r="I228" s="300"/>
      <c r="J228" s="300"/>
      <c r="K228" s="300"/>
      <c r="L228" s="301"/>
    </row>
    <row r="229" spans="1:17" x14ac:dyDescent="0.25">
      <c r="B229" s="18"/>
      <c r="C229" s="19"/>
      <c r="D229" s="19"/>
      <c r="E229" s="20"/>
      <c r="F229" s="20"/>
      <c r="G229" s="20"/>
      <c r="H229" s="20"/>
      <c r="I229" s="20"/>
      <c r="J229" s="20"/>
      <c r="K229" s="20"/>
      <c r="L229" s="21"/>
    </row>
    <row r="230" spans="1:17" ht="14.25" customHeight="1" x14ac:dyDescent="0.25">
      <c r="B230" s="225" t="str">
        <f>IF(Intro!$G$21="English",O230,P230)</f>
        <v>Explain any changes you expect to see in your home market, in the Canadian market and in other markets globally for the goods over the next two years with respect to demand, prices, capacity utilization, import volumes or any other factor.</v>
      </c>
      <c r="C230" s="226"/>
      <c r="D230" s="226"/>
      <c r="E230" s="226"/>
      <c r="F230" s="226"/>
      <c r="G230" s="226"/>
      <c r="H230" s="226"/>
      <c r="I230" s="226"/>
      <c r="J230" s="226"/>
      <c r="K230" s="226"/>
      <c r="L230" s="235"/>
      <c r="O230" s="22" t="str">
        <f>"Explain any changes you expect to see in your home market, in the Canadian market and in other markets globally for the goods over the next two years with respect to demand, prices, capacity utilization, import volumes or any other factor."</f>
        <v>Explain any changes you expect to see in your home market, in the Canadian market and in other markets globally for the goods over the next two years with respect to demand, prices, capacity utilization, import volumes or any other factor.</v>
      </c>
      <c r="P230" s="2" t="s">
        <v>284</v>
      </c>
    </row>
    <row r="231" spans="1:17" x14ac:dyDescent="0.25">
      <c r="B231" s="225"/>
      <c r="C231" s="226"/>
      <c r="D231" s="226"/>
      <c r="E231" s="226"/>
      <c r="F231" s="226"/>
      <c r="G231" s="226"/>
      <c r="H231" s="226"/>
      <c r="I231" s="226"/>
      <c r="J231" s="226"/>
      <c r="K231" s="226"/>
      <c r="L231" s="235"/>
      <c r="O231" s="22"/>
    </row>
    <row r="232" spans="1:17" s="29" customFormat="1" x14ac:dyDescent="0.25">
      <c r="A232" s="49"/>
      <c r="B232" s="58"/>
      <c r="C232" s="50"/>
      <c r="D232" s="50"/>
      <c r="E232" s="50"/>
      <c r="F232" s="50"/>
      <c r="G232" s="50"/>
      <c r="H232" s="50"/>
      <c r="I232" s="50"/>
      <c r="J232" s="50"/>
      <c r="K232" s="50"/>
      <c r="L232" s="51"/>
      <c r="O232" s="2"/>
      <c r="P232" s="2"/>
      <c r="Q232" s="2"/>
    </row>
    <row r="233" spans="1:17" s="12" customFormat="1" x14ac:dyDescent="0.25">
      <c r="A233" s="11"/>
      <c r="B233" s="305"/>
      <c r="C233" s="306"/>
      <c r="D233" s="306"/>
      <c r="E233" s="306"/>
      <c r="F233" s="306"/>
      <c r="G233" s="306"/>
      <c r="H233" s="306"/>
      <c r="I233" s="306"/>
      <c r="J233" s="306"/>
      <c r="K233" s="306"/>
      <c r="L233" s="307"/>
      <c r="M233" s="29"/>
    </row>
    <row r="234" spans="1:17" s="12" customFormat="1" x14ac:dyDescent="0.25">
      <c r="A234" s="11"/>
      <c r="B234" s="305"/>
      <c r="C234" s="306"/>
      <c r="D234" s="306"/>
      <c r="E234" s="306"/>
      <c r="F234" s="306"/>
      <c r="G234" s="306"/>
      <c r="H234" s="306"/>
      <c r="I234" s="306"/>
      <c r="J234" s="306"/>
      <c r="K234" s="306"/>
      <c r="L234" s="307"/>
      <c r="M234" s="29"/>
    </row>
    <row r="235" spans="1:17" s="12" customFormat="1" x14ac:dyDescent="0.25">
      <c r="A235" s="11"/>
      <c r="B235" s="305"/>
      <c r="C235" s="306"/>
      <c r="D235" s="306"/>
      <c r="E235" s="306"/>
      <c r="F235" s="306"/>
      <c r="G235" s="306"/>
      <c r="H235" s="306"/>
      <c r="I235" s="306"/>
      <c r="J235" s="306"/>
      <c r="K235" s="306"/>
      <c r="L235" s="307"/>
      <c r="M235" s="29"/>
    </row>
    <row r="236" spans="1:17" s="12" customFormat="1" x14ac:dyDescent="0.25">
      <c r="A236" s="11"/>
      <c r="B236" s="305"/>
      <c r="C236" s="306"/>
      <c r="D236" s="306"/>
      <c r="E236" s="306"/>
      <c r="F236" s="306"/>
      <c r="G236" s="306"/>
      <c r="H236" s="306"/>
      <c r="I236" s="306"/>
      <c r="J236" s="306"/>
      <c r="K236" s="306"/>
      <c r="L236" s="307"/>
      <c r="M236" s="29"/>
    </row>
    <row r="237" spans="1:17" s="12" customFormat="1" x14ac:dyDescent="0.25">
      <c r="A237" s="11"/>
      <c r="B237" s="305"/>
      <c r="C237" s="306"/>
      <c r="D237" s="306"/>
      <c r="E237" s="306"/>
      <c r="F237" s="306"/>
      <c r="G237" s="306"/>
      <c r="H237" s="306"/>
      <c r="I237" s="306"/>
      <c r="J237" s="306"/>
      <c r="K237" s="306"/>
      <c r="L237" s="307"/>
      <c r="M237" s="29"/>
    </row>
    <row r="238" spans="1:17" s="12" customFormat="1" x14ac:dyDescent="0.25">
      <c r="A238" s="11"/>
      <c r="B238" s="305"/>
      <c r="C238" s="306"/>
      <c r="D238" s="306"/>
      <c r="E238" s="306"/>
      <c r="F238" s="306"/>
      <c r="G238" s="306"/>
      <c r="H238" s="306"/>
      <c r="I238" s="306"/>
      <c r="J238" s="306"/>
      <c r="K238" s="306"/>
      <c r="L238" s="307"/>
      <c r="M238" s="29"/>
    </row>
    <row r="239" spans="1:17" s="12" customFormat="1" x14ac:dyDescent="0.25">
      <c r="A239" s="11"/>
      <c r="B239" s="305"/>
      <c r="C239" s="306"/>
      <c r="D239" s="306"/>
      <c r="E239" s="306"/>
      <c r="F239" s="306"/>
      <c r="G239" s="306"/>
      <c r="H239" s="306"/>
      <c r="I239" s="306"/>
      <c r="J239" s="306"/>
      <c r="K239" s="306"/>
      <c r="L239" s="307"/>
      <c r="M239" s="29"/>
    </row>
    <row r="240" spans="1:17" s="12" customFormat="1" x14ac:dyDescent="0.25">
      <c r="A240" s="11"/>
      <c r="B240" s="305"/>
      <c r="C240" s="306"/>
      <c r="D240" s="306"/>
      <c r="E240" s="306"/>
      <c r="F240" s="306"/>
      <c r="G240" s="306"/>
      <c r="H240" s="306"/>
      <c r="I240" s="306"/>
      <c r="J240" s="306"/>
      <c r="K240" s="306"/>
      <c r="L240" s="307"/>
      <c r="M240" s="29"/>
    </row>
    <row r="241" spans="1:17" s="29" customFormat="1" x14ac:dyDescent="0.25">
      <c r="A241" s="49"/>
      <c r="B241" s="59"/>
      <c r="C241" s="60"/>
      <c r="D241" s="60"/>
      <c r="E241" s="60"/>
      <c r="F241" s="60"/>
      <c r="G241" s="60"/>
      <c r="H241" s="60"/>
      <c r="I241" s="60"/>
      <c r="J241" s="60"/>
      <c r="K241" s="60"/>
      <c r="L241" s="61"/>
      <c r="O241" s="2"/>
      <c r="P241" s="2"/>
      <c r="Q241" s="2"/>
    </row>
  </sheetData>
  <sheetProtection algorithmName="SHA-512" hashValue="WNmS46fhO6YNj18AmRp/w4m3hmsDfg1Hc3znbRijC2ovKV+O4LupkMljMhEtZYZ36RJcQbIbBk9UEfWt1Mb9Ww==" saltValue="LHEf2WEchuT0rwpQIwVCYg==" spinCount="100000" sheet="1" objects="1" scenarios="1" selectLockedCells="1"/>
  <mergeCells count="153">
    <mergeCell ref="B153:B162"/>
    <mergeCell ref="C153:D162"/>
    <mergeCell ref="E153:F162"/>
    <mergeCell ref="G153:H162"/>
    <mergeCell ref="I153:J162"/>
    <mergeCell ref="K153:L162"/>
    <mergeCell ref="B201:L201"/>
    <mergeCell ref="B73:L73"/>
    <mergeCell ref="B228:L228"/>
    <mergeCell ref="B216:L217"/>
    <mergeCell ref="B133:B142"/>
    <mergeCell ref="C133:D142"/>
    <mergeCell ref="E133:F142"/>
    <mergeCell ref="G133:H142"/>
    <mergeCell ref="I133:J142"/>
    <mergeCell ref="K133:L142"/>
    <mergeCell ref="B143:B152"/>
    <mergeCell ref="C143:D152"/>
    <mergeCell ref="E143:F152"/>
    <mergeCell ref="G143:H152"/>
    <mergeCell ref="I143:J152"/>
    <mergeCell ref="K143:L152"/>
    <mergeCell ref="C77:D82"/>
    <mergeCell ref="E77:F82"/>
    <mergeCell ref="B230:L231"/>
    <mergeCell ref="B163:B172"/>
    <mergeCell ref="C163:D172"/>
    <mergeCell ref="E163:F172"/>
    <mergeCell ref="G163:H172"/>
    <mergeCell ref="I163:J172"/>
    <mergeCell ref="K163:L172"/>
    <mergeCell ref="B173:B182"/>
    <mergeCell ref="C173:D182"/>
    <mergeCell ref="E173:F182"/>
    <mergeCell ref="G173:H182"/>
    <mergeCell ref="I173:J182"/>
    <mergeCell ref="K173:L182"/>
    <mergeCell ref="B186:L186"/>
    <mergeCell ref="B199:L199"/>
    <mergeCell ref="B213:L213"/>
    <mergeCell ref="B188:L195"/>
    <mergeCell ref="B203:L210"/>
    <mergeCell ref="B219:L226"/>
    <mergeCell ref="B214:L214"/>
    <mergeCell ref="B184:L184"/>
    <mergeCell ref="B198:L198"/>
    <mergeCell ref="G77:H82"/>
    <mergeCell ref="I77:J82"/>
    <mergeCell ref="K77:L82"/>
    <mergeCell ref="B77:B82"/>
    <mergeCell ref="B123:B132"/>
    <mergeCell ref="C123:D132"/>
    <mergeCell ref="E123:F132"/>
    <mergeCell ref="G123:H132"/>
    <mergeCell ref="I123:J132"/>
    <mergeCell ref="K123:L132"/>
    <mergeCell ref="E93:F102"/>
    <mergeCell ref="G93:H102"/>
    <mergeCell ref="I93:J102"/>
    <mergeCell ref="K93:L102"/>
    <mergeCell ref="E83:F92"/>
    <mergeCell ref="G83:H92"/>
    <mergeCell ref="I83:J92"/>
    <mergeCell ref="K83:L92"/>
    <mergeCell ref="B83:B92"/>
    <mergeCell ref="B93:B102"/>
    <mergeCell ref="B103:B112"/>
    <mergeCell ref="E103:F112"/>
    <mergeCell ref="B113:B122"/>
    <mergeCell ref="C113:D122"/>
    <mergeCell ref="J64:L65"/>
    <mergeCell ref="B66:B67"/>
    <mergeCell ref="C66:D67"/>
    <mergeCell ref="E66:F67"/>
    <mergeCell ref="G66:I67"/>
    <mergeCell ref="J66:L67"/>
    <mergeCell ref="B68:B69"/>
    <mergeCell ref="C68:D69"/>
    <mergeCell ref="E68:F69"/>
    <mergeCell ref="G68:I69"/>
    <mergeCell ref="J68:L69"/>
    <mergeCell ref="B233:L240"/>
    <mergeCell ref="B28:L29"/>
    <mergeCell ref="B42:L46"/>
    <mergeCell ref="C48:D49"/>
    <mergeCell ref="E48:F49"/>
    <mergeCell ref="G48:I49"/>
    <mergeCell ref="J48:L49"/>
    <mergeCell ref="B50:B51"/>
    <mergeCell ref="C50:D51"/>
    <mergeCell ref="E50:F51"/>
    <mergeCell ref="G50:I51"/>
    <mergeCell ref="J50:L51"/>
    <mergeCell ref="B52:B53"/>
    <mergeCell ref="C52:D53"/>
    <mergeCell ref="E52:F53"/>
    <mergeCell ref="G52:I53"/>
    <mergeCell ref="J52:L53"/>
    <mergeCell ref="B54:B55"/>
    <mergeCell ref="C54:D55"/>
    <mergeCell ref="B56:B57"/>
    <mergeCell ref="C56:D57"/>
    <mergeCell ref="E54:F55"/>
    <mergeCell ref="G54:I55"/>
    <mergeCell ref="J54:L55"/>
    <mergeCell ref="E113:F122"/>
    <mergeCell ref="G113:H122"/>
    <mergeCell ref="I113:J122"/>
    <mergeCell ref="K113:L122"/>
    <mergeCell ref="B75:L75"/>
    <mergeCell ref="B72:L72"/>
    <mergeCell ref="E56:F57"/>
    <mergeCell ref="G56:I57"/>
    <mergeCell ref="J56:L57"/>
    <mergeCell ref="B62:B63"/>
    <mergeCell ref="C62:D63"/>
    <mergeCell ref="E62:F63"/>
    <mergeCell ref="G62:I63"/>
    <mergeCell ref="J62:L63"/>
    <mergeCell ref="B58:B59"/>
    <mergeCell ref="C58:D59"/>
    <mergeCell ref="E58:F59"/>
    <mergeCell ref="G58:I59"/>
    <mergeCell ref="J58:L59"/>
    <mergeCell ref="B60:B61"/>
    <mergeCell ref="C60:D61"/>
    <mergeCell ref="E60:F61"/>
    <mergeCell ref="C83:D92"/>
    <mergeCell ref="C93:D102"/>
    <mergeCell ref="C103:D112"/>
    <mergeCell ref="B9:L9"/>
    <mergeCell ref="B10:L10"/>
    <mergeCell ref="B4:L4"/>
    <mergeCell ref="B5:L5"/>
    <mergeCell ref="B7:L7"/>
    <mergeCell ref="B6:L6"/>
    <mergeCell ref="B8:L8"/>
    <mergeCell ref="B26:L26"/>
    <mergeCell ref="B40:L40"/>
    <mergeCell ref="B15:L15"/>
    <mergeCell ref="B12:L12"/>
    <mergeCell ref="B13:L13"/>
    <mergeCell ref="B17:L24"/>
    <mergeCell ref="B31:L38"/>
    <mergeCell ref="G103:H112"/>
    <mergeCell ref="I103:J112"/>
    <mergeCell ref="K103:L112"/>
    <mergeCell ref="G60:I61"/>
    <mergeCell ref="J60:L61"/>
    <mergeCell ref="B64:B65"/>
    <mergeCell ref="C64:D65"/>
    <mergeCell ref="E64:F65"/>
    <mergeCell ref="G64:I65"/>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233 B203 B219 B17 B31 B188" xr:uid="{5A90EE5E-CE92-437E-935D-D903CD4181A5}">
      <formula1>1000</formula1>
    </dataValidation>
  </dataValidations>
  <printOptions horizontalCentered="1"/>
  <pageMargins left="0.25" right="0.25" top="0.75" bottom="0.75" header="0.3" footer="0.3"/>
  <pageSetup scale="63" fitToHeight="0" orientation="portrait" r:id="rId1"/>
  <headerFooter>
    <oddFooter>&amp;L&amp;A</oddFooter>
  </headerFooter>
  <rowBreaks count="3" manualBreakCount="3">
    <brk id="71" min="1" max="11" man="1"/>
    <brk id="142" min="1" max="11" man="1"/>
    <brk id="197" min="1" max="11"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887209-BBFE-4DB7-BA00-151BE9DDBB9D}">
  <sheetPr codeName="Sheet5">
    <tabColor rgb="FF00B0F0"/>
    <pageSetUpPr fitToPage="1"/>
  </sheetPr>
  <dimension ref="A1:P63"/>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ht="14.25" customHeight="1" x14ac:dyDescent="0.25">
      <c r="O1" s="2" t="s">
        <v>291</v>
      </c>
      <c r="P1" s="2" t="s">
        <v>291</v>
      </c>
    </row>
    <row r="2" spans="1:16" x14ac:dyDescent="0.25">
      <c r="B2" s="13" t="s">
        <v>0</v>
      </c>
      <c r="C2" s="13"/>
      <c r="D2" s="13"/>
      <c r="O2" s="12" t="s">
        <v>61</v>
      </c>
      <c r="P2" s="12" t="s">
        <v>73</v>
      </c>
    </row>
    <row r="3" spans="1:16" x14ac:dyDescent="0.25">
      <c r="B3" s="4"/>
      <c r="C3" s="4"/>
      <c r="D3" s="4"/>
      <c r="O3" s="7"/>
      <c r="P3" s="7"/>
    </row>
    <row r="4" spans="1:16" s="7" customFormat="1" x14ac:dyDescent="0.25">
      <c r="A4" s="14"/>
      <c r="B4" s="213" t="str">
        <f>Info!B4</f>
        <v>FOREIGN PRODUCERS' QUESTIONNAIRE</v>
      </c>
      <c r="C4" s="214"/>
      <c r="D4" s="214"/>
      <c r="E4" s="214"/>
      <c r="F4" s="214"/>
      <c r="G4" s="214"/>
      <c r="H4" s="214"/>
      <c r="I4" s="214"/>
      <c r="J4" s="214"/>
      <c r="K4" s="214"/>
      <c r="L4" s="215"/>
      <c r="M4" s="9"/>
      <c r="N4" s="9"/>
      <c r="O4" s="8"/>
      <c r="P4" s="8"/>
    </row>
    <row r="5" spans="1:16" s="7" customFormat="1" x14ac:dyDescent="0.25">
      <c r="A5" s="14"/>
      <c r="B5" s="216" t="str">
        <f>Info!B5</f>
        <v>NQ-2026-005</v>
      </c>
      <c r="C5" s="217"/>
      <c r="D5" s="217"/>
      <c r="E5" s="217"/>
      <c r="F5" s="217"/>
      <c r="G5" s="217"/>
      <c r="H5" s="217"/>
      <c r="I5" s="217"/>
      <c r="J5" s="217"/>
      <c r="K5" s="217"/>
      <c r="L5" s="218"/>
      <c r="M5" s="9"/>
      <c r="N5" s="9"/>
      <c r="O5" s="8"/>
      <c r="P5" s="8"/>
    </row>
    <row r="6" spans="1:16" s="8" customFormat="1" ht="14.1" customHeight="1" x14ac:dyDescent="0.25">
      <c r="A6" s="14"/>
      <c r="B6" s="222" t="str">
        <f>Info!B6</f>
        <v>CERTAIN STEEL RACKS</v>
      </c>
      <c r="C6" s="223"/>
      <c r="D6" s="223"/>
      <c r="E6" s="223"/>
      <c r="F6" s="223"/>
      <c r="G6" s="223"/>
      <c r="H6" s="223"/>
      <c r="I6" s="223"/>
      <c r="J6" s="223"/>
      <c r="K6" s="223"/>
      <c r="L6" s="224"/>
      <c r="O6" s="15"/>
      <c r="P6" s="15"/>
    </row>
    <row r="7" spans="1:16" s="8" customFormat="1" x14ac:dyDescent="0.25">
      <c r="A7" s="14"/>
      <c r="B7" s="16"/>
      <c r="C7" s="16"/>
      <c r="D7" s="16"/>
      <c r="E7" s="17"/>
      <c r="F7" s="17"/>
      <c r="G7" s="17"/>
      <c r="H7" s="17"/>
      <c r="I7" s="17"/>
      <c r="J7" s="17"/>
      <c r="K7" s="17"/>
      <c r="L7" s="17"/>
      <c r="O7" s="15"/>
      <c r="P7" s="15"/>
    </row>
    <row r="8" spans="1:16" x14ac:dyDescent="0.25">
      <c r="B8" s="321" t="str">
        <f>IF(Intro!$G$21="English",O8,P8)</f>
        <v>PUBLIC COMMENTS</v>
      </c>
      <c r="C8" s="322"/>
      <c r="D8" s="322"/>
      <c r="E8" s="322"/>
      <c r="F8" s="322"/>
      <c r="G8" s="322"/>
      <c r="H8" s="322"/>
      <c r="I8" s="322"/>
      <c r="J8" s="322"/>
      <c r="K8" s="322"/>
      <c r="L8" s="323"/>
      <c r="O8" s="2" t="s">
        <v>50</v>
      </c>
      <c r="P8" s="2" t="s">
        <v>51</v>
      </c>
    </row>
    <row r="9" spans="1:16" x14ac:dyDescent="0.25">
      <c r="B9" s="18"/>
      <c r="C9" s="19"/>
      <c r="D9" s="19"/>
      <c r="E9" s="20"/>
      <c r="F9" s="20"/>
      <c r="G9" s="20"/>
      <c r="H9" s="20"/>
      <c r="I9" s="20"/>
      <c r="J9" s="20"/>
      <c r="K9" s="20"/>
      <c r="L9" s="21"/>
    </row>
    <row r="10" spans="1:16" x14ac:dyDescent="0.25">
      <c r="B10" s="225" t="str">
        <f>IF(Intro!$G$21="English",O10,P10)</f>
        <v>Should your firm wish to add any comments related to its responses, submit them here. Be sure to indicate the question number being commented on.</v>
      </c>
      <c r="C10" s="226"/>
      <c r="D10" s="226"/>
      <c r="E10" s="226"/>
      <c r="F10" s="226"/>
      <c r="G10" s="226"/>
      <c r="H10" s="226"/>
      <c r="I10" s="226"/>
      <c r="J10" s="226"/>
      <c r="K10" s="226"/>
      <c r="L10" s="235"/>
      <c r="O10" s="22" t="s">
        <v>52</v>
      </c>
      <c r="P10" s="2" t="s">
        <v>159</v>
      </c>
    </row>
    <row r="11" spans="1:16" x14ac:dyDescent="0.25">
      <c r="B11" s="40"/>
      <c r="C11" s="19"/>
      <c r="D11" s="19"/>
      <c r="E11" s="20"/>
      <c r="F11" s="20"/>
      <c r="G11" s="20"/>
      <c r="H11" s="20"/>
      <c r="I11" s="20"/>
      <c r="J11" s="20"/>
      <c r="K11" s="20"/>
      <c r="L11" s="21"/>
      <c r="O11" s="22" t="s">
        <v>287</v>
      </c>
      <c r="P11" s="22" t="s">
        <v>288</v>
      </c>
    </row>
    <row r="12" spans="1:16" ht="28.5" x14ac:dyDescent="0.25">
      <c r="A12" s="11" t="s">
        <v>306</v>
      </c>
      <c r="B12" s="40"/>
      <c r="C12" s="105" t="str">
        <f>IF(Intro!$G$21="English",O11,P11)</f>
        <v>Tab and Question</v>
      </c>
      <c r="D12" s="324" t="str">
        <f>IF(Intro!$G$21="English",O12,P12)</f>
        <v>Comments</v>
      </c>
      <c r="E12" s="325"/>
      <c r="F12" s="325"/>
      <c r="G12" s="325"/>
      <c r="H12" s="325"/>
      <c r="I12" s="325"/>
      <c r="J12" s="325"/>
      <c r="K12" s="325"/>
      <c r="L12" s="326"/>
      <c r="O12" s="22" t="s">
        <v>91</v>
      </c>
      <c r="P12" s="2" t="s">
        <v>92</v>
      </c>
    </row>
    <row r="13" spans="1:16" x14ac:dyDescent="0.25">
      <c r="A13" s="56"/>
      <c r="B13" s="318" t="str">
        <f>IF(Intro!$G$21="English",O13,P13)</f>
        <v>Comment 1</v>
      </c>
      <c r="C13" s="320"/>
      <c r="D13" s="327"/>
      <c r="E13" s="328"/>
      <c r="F13" s="328"/>
      <c r="G13" s="328"/>
      <c r="H13" s="328"/>
      <c r="I13" s="328"/>
      <c r="J13" s="328"/>
      <c r="K13" s="328"/>
      <c r="L13" s="329"/>
      <c r="O13" s="22" t="s">
        <v>93</v>
      </c>
      <c r="P13" s="2" t="s">
        <v>94</v>
      </c>
    </row>
    <row r="14" spans="1:16" x14ac:dyDescent="0.25">
      <c r="A14" s="56"/>
      <c r="B14" s="225"/>
      <c r="C14" s="320"/>
      <c r="D14" s="330"/>
      <c r="E14" s="331"/>
      <c r="F14" s="331"/>
      <c r="G14" s="331"/>
      <c r="H14" s="331"/>
      <c r="I14" s="331"/>
      <c r="J14" s="331"/>
      <c r="K14" s="331"/>
      <c r="L14" s="332"/>
      <c r="O14" s="22"/>
    </row>
    <row r="15" spans="1:16" x14ac:dyDescent="0.25">
      <c r="A15" s="56"/>
      <c r="B15" s="225"/>
      <c r="C15" s="320"/>
      <c r="D15" s="330"/>
      <c r="E15" s="331"/>
      <c r="F15" s="331"/>
      <c r="G15" s="331"/>
      <c r="H15" s="331"/>
      <c r="I15" s="331"/>
      <c r="J15" s="331"/>
      <c r="K15" s="331"/>
      <c r="L15" s="332"/>
      <c r="O15" s="22"/>
    </row>
    <row r="16" spans="1:16" x14ac:dyDescent="0.25">
      <c r="A16" s="56"/>
      <c r="B16" s="225"/>
      <c r="C16" s="320"/>
      <c r="D16" s="330"/>
      <c r="E16" s="331"/>
      <c r="F16" s="331"/>
      <c r="G16" s="331"/>
      <c r="H16" s="331"/>
      <c r="I16" s="331"/>
      <c r="J16" s="331"/>
      <c r="K16" s="331"/>
      <c r="L16" s="332"/>
      <c r="O16" s="22"/>
    </row>
    <row r="17" spans="1:16" x14ac:dyDescent="0.25">
      <c r="A17" s="56"/>
      <c r="B17" s="225"/>
      <c r="C17" s="320"/>
      <c r="D17" s="330"/>
      <c r="E17" s="331"/>
      <c r="F17" s="331"/>
      <c r="G17" s="331"/>
      <c r="H17" s="331"/>
      <c r="I17" s="331"/>
      <c r="J17" s="331"/>
      <c r="K17" s="331"/>
      <c r="L17" s="332"/>
      <c r="O17" s="22"/>
    </row>
    <row r="18" spans="1:16" x14ac:dyDescent="0.25">
      <c r="A18" s="56"/>
      <c r="B18" s="225"/>
      <c r="C18" s="320"/>
      <c r="D18" s="330"/>
      <c r="E18" s="331"/>
      <c r="F18" s="331"/>
      <c r="G18" s="331"/>
      <c r="H18" s="331"/>
      <c r="I18" s="331"/>
      <c r="J18" s="331"/>
      <c r="K18" s="331"/>
      <c r="L18" s="332"/>
      <c r="O18" s="22"/>
    </row>
    <row r="19" spans="1:16" x14ac:dyDescent="0.25">
      <c r="A19" s="56"/>
      <c r="B19" s="225"/>
      <c r="C19" s="320"/>
      <c r="D19" s="330"/>
      <c r="E19" s="331"/>
      <c r="F19" s="331"/>
      <c r="G19" s="331"/>
      <c r="H19" s="331"/>
      <c r="I19" s="331"/>
      <c r="J19" s="331"/>
      <c r="K19" s="331"/>
      <c r="L19" s="332"/>
      <c r="O19" s="22"/>
    </row>
    <row r="20" spans="1:16" x14ac:dyDescent="0.25">
      <c r="A20" s="56"/>
      <c r="B20" s="225"/>
      <c r="C20" s="320"/>
      <c r="D20" s="330"/>
      <c r="E20" s="331"/>
      <c r="F20" s="331"/>
      <c r="G20" s="331"/>
      <c r="H20" s="331"/>
      <c r="I20" s="331"/>
      <c r="J20" s="331"/>
      <c r="K20" s="331"/>
      <c r="L20" s="332"/>
      <c r="O20" s="22"/>
    </row>
    <row r="21" spans="1:16" x14ac:dyDescent="0.25">
      <c r="A21" s="56"/>
      <c r="B21" s="225"/>
      <c r="C21" s="320"/>
      <c r="D21" s="330"/>
      <c r="E21" s="331"/>
      <c r="F21" s="331"/>
      <c r="G21" s="331"/>
      <c r="H21" s="331"/>
      <c r="I21" s="331"/>
      <c r="J21" s="331"/>
      <c r="K21" s="331"/>
      <c r="L21" s="332"/>
      <c r="O21" s="22"/>
    </row>
    <row r="22" spans="1:16" x14ac:dyDescent="0.25">
      <c r="A22" s="56"/>
      <c r="B22" s="319"/>
      <c r="C22" s="320"/>
      <c r="D22" s="333"/>
      <c r="E22" s="334"/>
      <c r="F22" s="334"/>
      <c r="G22" s="334"/>
      <c r="H22" s="334"/>
      <c r="I22" s="334"/>
      <c r="J22" s="334"/>
      <c r="K22" s="334"/>
      <c r="L22" s="335"/>
      <c r="O22" s="22"/>
    </row>
    <row r="23" spans="1:16" x14ac:dyDescent="0.25">
      <c r="A23" s="56"/>
      <c r="B23" s="318" t="str">
        <f>IF(Intro!$G$21="English",O23,P23)</f>
        <v>Comment 2</v>
      </c>
      <c r="C23" s="320"/>
      <c r="D23" s="327"/>
      <c r="E23" s="328"/>
      <c r="F23" s="328"/>
      <c r="G23" s="328"/>
      <c r="H23" s="328"/>
      <c r="I23" s="328"/>
      <c r="J23" s="328"/>
      <c r="K23" s="328"/>
      <c r="L23" s="329"/>
      <c r="O23" s="22" t="s">
        <v>95</v>
      </c>
      <c r="P23" s="2" t="s">
        <v>96</v>
      </c>
    </row>
    <row r="24" spans="1:16" x14ac:dyDescent="0.25">
      <c r="A24" s="56"/>
      <c r="B24" s="225"/>
      <c r="C24" s="320"/>
      <c r="D24" s="330"/>
      <c r="E24" s="331"/>
      <c r="F24" s="331"/>
      <c r="G24" s="331"/>
      <c r="H24" s="331"/>
      <c r="I24" s="331"/>
      <c r="J24" s="331"/>
      <c r="K24" s="331"/>
      <c r="L24" s="332"/>
    </row>
    <row r="25" spans="1:16" x14ac:dyDescent="0.25">
      <c r="A25" s="56"/>
      <c r="B25" s="225"/>
      <c r="C25" s="320"/>
      <c r="D25" s="330"/>
      <c r="E25" s="331"/>
      <c r="F25" s="331"/>
      <c r="G25" s="331"/>
      <c r="H25" s="331"/>
      <c r="I25" s="331"/>
      <c r="J25" s="331"/>
      <c r="K25" s="331"/>
      <c r="L25" s="332"/>
    </row>
    <row r="26" spans="1:16" x14ac:dyDescent="0.25">
      <c r="A26" s="56"/>
      <c r="B26" s="225"/>
      <c r="C26" s="320"/>
      <c r="D26" s="330"/>
      <c r="E26" s="331"/>
      <c r="F26" s="331"/>
      <c r="G26" s="331"/>
      <c r="H26" s="331"/>
      <c r="I26" s="331"/>
      <c r="J26" s="331"/>
      <c r="K26" s="331"/>
      <c r="L26" s="332"/>
      <c r="O26" s="22"/>
    </row>
    <row r="27" spans="1:16" x14ac:dyDescent="0.25">
      <c r="A27" s="56"/>
      <c r="B27" s="225"/>
      <c r="C27" s="320"/>
      <c r="D27" s="330"/>
      <c r="E27" s="331"/>
      <c r="F27" s="331"/>
      <c r="G27" s="331"/>
      <c r="H27" s="331"/>
      <c r="I27" s="331"/>
      <c r="J27" s="331"/>
      <c r="K27" s="331"/>
      <c r="L27" s="332"/>
      <c r="O27" s="22"/>
    </row>
    <row r="28" spans="1:16" x14ac:dyDescent="0.25">
      <c r="A28" s="56"/>
      <c r="B28" s="225"/>
      <c r="C28" s="320"/>
      <c r="D28" s="330"/>
      <c r="E28" s="331"/>
      <c r="F28" s="331"/>
      <c r="G28" s="331"/>
      <c r="H28" s="331"/>
      <c r="I28" s="331"/>
      <c r="J28" s="331"/>
      <c r="K28" s="331"/>
      <c r="L28" s="332"/>
    </row>
    <row r="29" spans="1:16" x14ac:dyDescent="0.25">
      <c r="A29" s="56"/>
      <c r="B29" s="225"/>
      <c r="C29" s="320"/>
      <c r="D29" s="330"/>
      <c r="E29" s="331"/>
      <c r="F29" s="331"/>
      <c r="G29" s="331"/>
      <c r="H29" s="331"/>
      <c r="I29" s="331"/>
      <c r="J29" s="331"/>
      <c r="K29" s="331"/>
      <c r="L29" s="332"/>
      <c r="O29" s="22"/>
    </row>
    <row r="30" spans="1:16" x14ac:dyDescent="0.25">
      <c r="A30" s="56"/>
      <c r="B30" s="225"/>
      <c r="C30" s="320"/>
      <c r="D30" s="330"/>
      <c r="E30" s="331"/>
      <c r="F30" s="331"/>
      <c r="G30" s="331"/>
      <c r="H30" s="331"/>
      <c r="I30" s="331"/>
      <c r="J30" s="331"/>
      <c r="K30" s="331"/>
      <c r="L30" s="332"/>
      <c r="O30" s="22"/>
    </row>
    <row r="31" spans="1:16" x14ac:dyDescent="0.25">
      <c r="A31" s="56"/>
      <c r="B31" s="225"/>
      <c r="C31" s="320"/>
      <c r="D31" s="330"/>
      <c r="E31" s="331"/>
      <c r="F31" s="331"/>
      <c r="G31" s="331"/>
      <c r="H31" s="331"/>
      <c r="I31" s="331"/>
      <c r="J31" s="331"/>
      <c r="K31" s="331"/>
      <c r="L31" s="332"/>
      <c r="O31" s="22"/>
    </row>
    <row r="32" spans="1:16" x14ac:dyDescent="0.25">
      <c r="A32" s="56"/>
      <c r="B32" s="319"/>
      <c r="C32" s="320"/>
      <c r="D32" s="333"/>
      <c r="E32" s="334"/>
      <c r="F32" s="334"/>
      <c r="G32" s="334"/>
      <c r="H32" s="334"/>
      <c r="I32" s="334"/>
      <c r="J32" s="334"/>
      <c r="K32" s="334"/>
      <c r="L32" s="335"/>
      <c r="O32" s="22"/>
    </row>
    <row r="33" spans="1:16" x14ac:dyDescent="0.25">
      <c r="A33" s="56"/>
      <c r="B33" s="318" t="str">
        <f>IF(Intro!$G$21="English",O33,P33)</f>
        <v>Comment 3</v>
      </c>
      <c r="C33" s="320"/>
      <c r="D33" s="327"/>
      <c r="E33" s="328"/>
      <c r="F33" s="328"/>
      <c r="G33" s="328"/>
      <c r="H33" s="328"/>
      <c r="I33" s="328"/>
      <c r="J33" s="328"/>
      <c r="K33" s="328"/>
      <c r="L33" s="329"/>
      <c r="O33" s="22" t="s">
        <v>97</v>
      </c>
      <c r="P33" s="2" t="s">
        <v>98</v>
      </c>
    </row>
    <row r="34" spans="1:16" x14ac:dyDescent="0.25">
      <c r="A34" s="56"/>
      <c r="B34" s="225"/>
      <c r="C34" s="320"/>
      <c r="D34" s="330"/>
      <c r="E34" s="331"/>
      <c r="F34" s="331"/>
      <c r="G34" s="331"/>
      <c r="H34" s="331"/>
      <c r="I34" s="331"/>
      <c r="J34" s="331"/>
      <c r="K34" s="331"/>
      <c r="L34" s="332"/>
    </row>
    <row r="35" spans="1:16" x14ac:dyDescent="0.25">
      <c r="A35" s="56"/>
      <c r="B35" s="225"/>
      <c r="C35" s="320"/>
      <c r="D35" s="330"/>
      <c r="E35" s="331"/>
      <c r="F35" s="331"/>
      <c r="G35" s="331"/>
      <c r="H35" s="331"/>
      <c r="I35" s="331"/>
      <c r="J35" s="331"/>
      <c r="K35" s="331"/>
      <c r="L35" s="332"/>
    </row>
    <row r="36" spans="1:16" x14ac:dyDescent="0.25">
      <c r="A36" s="56"/>
      <c r="B36" s="225"/>
      <c r="C36" s="320"/>
      <c r="D36" s="330"/>
      <c r="E36" s="331"/>
      <c r="F36" s="331"/>
      <c r="G36" s="331"/>
      <c r="H36" s="331"/>
      <c r="I36" s="331"/>
      <c r="J36" s="331"/>
      <c r="K36" s="331"/>
      <c r="L36" s="332"/>
      <c r="O36" s="22"/>
    </row>
    <row r="37" spans="1:16" x14ac:dyDescent="0.25">
      <c r="A37" s="56"/>
      <c r="B37" s="225"/>
      <c r="C37" s="320"/>
      <c r="D37" s="330"/>
      <c r="E37" s="331"/>
      <c r="F37" s="331"/>
      <c r="G37" s="331"/>
      <c r="H37" s="331"/>
      <c r="I37" s="331"/>
      <c r="J37" s="331"/>
      <c r="K37" s="331"/>
      <c r="L37" s="332"/>
      <c r="O37" s="22"/>
    </row>
    <row r="38" spans="1:16" x14ac:dyDescent="0.25">
      <c r="A38" s="56"/>
      <c r="B38" s="225"/>
      <c r="C38" s="320"/>
      <c r="D38" s="330"/>
      <c r="E38" s="331"/>
      <c r="F38" s="331"/>
      <c r="G38" s="331"/>
      <c r="H38" s="331"/>
      <c r="I38" s="331"/>
      <c r="J38" s="331"/>
      <c r="K38" s="331"/>
      <c r="L38" s="332"/>
      <c r="O38" s="22"/>
    </row>
    <row r="39" spans="1:16" x14ac:dyDescent="0.25">
      <c r="A39" s="56"/>
      <c r="B39" s="225"/>
      <c r="C39" s="320"/>
      <c r="D39" s="330"/>
      <c r="E39" s="331"/>
      <c r="F39" s="331"/>
      <c r="G39" s="331"/>
      <c r="H39" s="331"/>
      <c r="I39" s="331"/>
      <c r="J39" s="331"/>
      <c r="K39" s="331"/>
      <c r="L39" s="332"/>
      <c r="O39" s="22"/>
    </row>
    <row r="40" spans="1:16" x14ac:dyDescent="0.25">
      <c r="A40" s="56"/>
      <c r="B40" s="225"/>
      <c r="C40" s="320"/>
      <c r="D40" s="330"/>
      <c r="E40" s="331"/>
      <c r="F40" s="331"/>
      <c r="G40" s="331"/>
      <c r="H40" s="331"/>
      <c r="I40" s="331"/>
      <c r="J40" s="331"/>
      <c r="K40" s="331"/>
      <c r="L40" s="332"/>
      <c r="O40" s="22"/>
    </row>
    <row r="41" spans="1:16" x14ac:dyDescent="0.25">
      <c r="A41" s="56"/>
      <c r="B41" s="225"/>
      <c r="C41" s="320"/>
      <c r="D41" s="330"/>
      <c r="E41" s="331"/>
      <c r="F41" s="331"/>
      <c r="G41" s="331"/>
      <c r="H41" s="331"/>
      <c r="I41" s="331"/>
      <c r="J41" s="331"/>
      <c r="K41" s="331"/>
      <c r="L41" s="332"/>
      <c r="O41" s="22"/>
    </row>
    <row r="42" spans="1:16" x14ac:dyDescent="0.25">
      <c r="A42" s="56"/>
      <c r="B42" s="319"/>
      <c r="C42" s="320"/>
      <c r="D42" s="333"/>
      <c r="E42" s="334"/>
      <c r="F42" s="334"/>
      <c r="G42" s="334"/>
      <c r="H42" s="334"/>
      <c r="I42" s="334"/>
      <c r="J42" s="334"/>
      <c r="K42" s="334"/>
      <c r="L42" s="335"/>
      <c r="O42" s="22"/>
    </row>
    <row r="43" spans="1:16" x14ac:dyDescent="0.25">
      <c r="A43" s="56"/>
      <c r="B43" s="318" t="str">
        <f>IF(Intro!$G$21="English",O43,P43)</f>
        <v>Comment 4</v>
      </c>
      <c r="C43" s="320"/>
      <c r="D43" s="327"/>
      <c r="E43" s="328"/>
      <c r="F43" s="328"/>
      <c r="G43" s="328"/>
      <c r="H43" s="328"/>
      <c r="I43" s="328"/>
      <c r="J43" s="328"/>
      <c r="K43" s="328"/>
      <c r="L43" s="329"/>
      <c r="O43" s="22" t="s">
        <v>99</v>
      </c>
      <c r="P43" s="2" t="s">
        <v>100</v>
      </c>
    </row>
    <row r="44" spans="1:16" x14ac:dyDescent="0.25">
      <c r="A44" s="56"/>
      <c r="B44" s="225"/>
      <c r="C44" s="320"/>
      <c r="D44" s="330"/>
      <c r="E44" s="331"/>
      <c r="F44" s="331"/>
      <c r="G44" s="331"/>
      <c r="H44" s="331"/>
      <c r="I44" s="331"/>
      <c r="J44" s="331"/>
      <c r="K44" s="331"/>
      <c r="L44" s="332"/>
      <c r="O44" s="22"/>
    </row>
    <row r="45" spans="1:16" x14ac:dyDescent="0.25">
      <c r="A45" s="56"/>
      <c r="B45" s="225"/>
      <c r="C45" s="320"/>
      <c r="D45" s="330"/>
      <c r="E45" s="331"/>
      <c r="F45" s="331"/>
      <c r="G45" s="331"/>
      <c r="H45" s="331"/>
      <c r="I45" s="331"/>
      <c r="J45" s="331"/>
      <c r="K45" s="331"/>
      <c r="L45" s="332"/>
      <c r="O45" s="22"/>
    </row>
    <row r="46" spans="1:16" x14ac:dyDescent="0.25">
      <c r="A46" s="56"/>
      <c r="B46" s="225"/>
      <c r="C46" s="320"/>
      <c r="D46" s="330"/>
      <c r="E46" s="331"/>
      <c r="F46" s="331"/>
      <c r="G46" s="331"/>
      <c r="H46" s="331"/>
      <c r="I46" s="331"/>
      <c r="J46" s="331"/>
      <c r="K46" s="331"/>
      <c r="L46" s="332"/>
      <c r="O46" s="22"/>
    </row>
    <row r="47" spans="1:16" x14ac:dyDescent="0.25">
      <c r="A47" s="56"/>
      <c r="B47" s="225"/>
      <c r="C47" s="320"/>
      <c r="D47" s="330"/>
      <c r="E47" s="331"/>
      <c r="F47" s="331"/>
      <c r="G47" s="331"/>
      <c r="H47" s="331"/>
      <c r="I47" s="331"/>
      <c r="J47" s="331"/>
      <c r="K47" s="331"/>
      <c r="L47" s="332"/>
      <c r="O47" s="22"/>
    </row>
    <row r="48" spans="1:16" x14ac:dyDescent="0.25">
      <c r="A48" s="56"/>
      <c r="B48" s="225"/>
      <c r="C48" s="320"/>
      <c r="D48" s="330"/>
      <c r="E48" s="331"/>
      <c r="F48" s="331"/>
      <c r="G48" s="331"/>
      <c r="H48" s="331"/>
      <c r="I48" s="331"/>
      <c r="J48" s="331"/>
      <c r="K48" s="331"/>
      <c r="L48" s="332"/>
      <c r="O48" s="22"/>
    </row>
    <row r="49" spans="1:16" x14ac:dyDescent="0.25">
      <c r="A49" s="56"/>
      <c r="B49" s="225"/>
      <c r="C49" s="320"/>
      <c r="D49" s="330"/>
      <c r="E49" s="331"/>
      <c r="F49" s="331"/>
      <c r="G49" s="331"/>
      <c r="H49" s="331"/>
      <c r="I49" s="331"/>
      <c r="J49" s="331"/>
      <c r="K49" s="331"/>
      <c r="L49" s="332"/>
      <c r="O49" s="22"/>
    </row>
    <row r="50" spans="1:16" x14ac:dyDescent="0.25">
      <c r="A50" s="56"/>
      <c r="B50" s="225"/>
      <c r="C50" s="320"/>
      <c r="D50" s="330"/>
      <c r="E50" s="331"/>
      <c r="F50" s="331"/>
      <c r="G50" s="331"/>
      <c r="H50" s="331"/>
      <c r="I50" s="331"/>
      <c r="J50" s="331"/>
      <c r="K50" s="331"/>
      <c r="L50" s="332"/>
      <c r="O50" s="22"/>
    </row>
    <row r="51" spans="1:16" x14ac:dyDescent="0.25">
      <c r="A51" s="56"/>
      <c r="B51" s="225"/>
      <c r="C51" s="320"/>
      <c r="D51" s="330"/>
      <c r="E51" s="331"/>
      <c r="F51" s="331"/>
      <c r="G51" s="331"/>
      <c r="H51" s="331"/>
      <c r="I51" s="331"/>
      <c r="J51" s="331"/>
      <c r="K51" s="331"/>
      <c r="L51" s="332"/>
      <c r="O51" s="22"/>
    </row>
    <row r="52" spans="1:16" x14ac:dyDescent="0.25">
      <c r="A52" s="56"/>
      <c r="B52" s="319"/>
      <c r="C52" s="320"/>
      <c r="D52" s="333"/>
      <c r="E52" s="334"/>
      <c r="F52" s="334"/>
      <c r="G52" s="334"/>
      <c r="H52" s="334"/>
      <c r="I52" s="334"/>
      <c r="J52" s="334"/>
      <c r="K52" s="334"/>
      <c r="L52" s="335"/>
      <c r="O52" s="22"/>
    </row>
    <row r="53" spans="1:16" x14ac:dyDescent="0.25">
      <c r="A53" s="56"/>
      <c r="B53" s="318" t="str">
        <f>IF(Intro!$G$21="English",O53,P53)</f>
        <v>Comment 5</v>
      </c>
      <c r="C53" s="320"/>
      <c r="D53" s="327"/>
      <c r="E53" s="328"/>
      <c r="F53" s="328"/>
      <c r="G53" s="328"/>
      <c r="H53" s="328"/>
      <c r="I53" s="328"/>
      <c r="J53" s="328"/>
      <c r="K53" s="328"/>
      <c r="L53" s="329"/>
      <c r="O53" s="22" t="s">
        <v>101</v>
      </c>
      <c r="P53" s="2" t="s">
        <v>102</v>
      </c>
    </row>
    <row r="54" spans="1:16" x14ac:dyDescent="0.25">
      <c r="A54" s="56"/>
      <c r="B54" s="225"/>
      <c r="C54" s="320"/>
      <c r="D54" s="330"/>
      <c r="E54" s="331"/>
      <c r="F54" s="331"/>
      <c r="G54" s="331"/>
      <c r="H54" s="331"/>
      <c r="I54" s="331"/>
      <c r="J54" s="331"/>
      <c r="K54" s="331"/>
      <c r="L54" s="332"/>
      <c r="O54" s="22"/>
    </row>
    <row r="55" spans="1:16" x14ac:dyDescent="0.25">
      <c r="A55" s="56"/>
      <c r="B55" s="225"/>
      <c r="C55" s="320"/>
      <c r="D55" s="330"/>
      <c r="E55" s="331"/>
      <c r="F55" s="331"/>
      <c r="G55" s="331"/>
      <c r="H55" s="331"/>
      <c r="I55" s="331"/>
      <c r="J55" s="331"/>
      <c r="K55" s="331"/>
      <c r="L55" s="332"/>
      <c r="O55" s="22"/>
    </row>
    <row r="56" spans="1:16" x14ac:dyDescent="0.25">
      <c r="A56" s="56"/>
      <c r="B56" s="225"/>
      <c r="C56" s="320"/>
      <c r="D56" s="330"/>
      <c r="E56" s="331"/>
      <c r="F56" s="331"/>
      <c r="G56" s="331"/>
      <c r="H56" s="331"/>
      <c r="I56" s="331"/>
      <c r="J56" s="331"/>
      <c r="K56" s="331"/>
      <c r="L56" s="332"/>
      <c r="O56" s="22"/>
    </row>
    <row r="57" spans="1:16" x14ac:dyDescent="0.25">
      <c r="A57" s="56"/>
      <c r="B57" s="225"/>
      <c r="C57" s="320"/>
      <c r="D57" s="330"/>
      <c r="E57" s="331"/>
      <c r="F57" s="331"/>
      <c r="G57" s="331"/>
      <c r="H57" s="331"/>
      <c r="I57" s="331"/>
      <c r="J57" s="331"/>
      <c r="K57" s="331"/>
      <c r="L57" s="332"/>
      <c r="O57" s="22"/>
    </row>
    <row r="58" spans="1:16" x14ac:dyDescent="0.25">
      <c r="A58" s="56"/>
      <c r="B58" s="225"/>
      <c r="C58" s="320"/>
      <c r="D58" s="330"/>
      <c r="E58" s="331"/>
      <c r="F58" s="331"/>
      <c r="G58" s="331"/>
      <c r="H58" s="331"/>
      <c r="I58" s="331"/>
      <c r="J58" s="331"/>
      <c r="K58" s="331"/>
      <c r="L58" s="332"/>
      <c r="O58" s="22"/>
    </row>
    <row r="59" spans="1:16" x14ac:dyDescent="0.25">
      <c r="A59" s="56"/>
      <c r="B59" s="225"/>
      <c r="C59" s="320"/>
      <c r="D59" s="330"/>
      <c r="E59" s="331"/>
      <c r="F59" s="331"/>
      <c r="G59" s="331"/>
      <c r="H59" s="331"/>
      <c r="I59" s="331"/>
      <c r="J59" s="331"/>
      <c r="K59" s="331"/>
      <c r="L59" s="332"/>
      <c r="O59" s="22"/>
    </row>
    <row r="60" spans="1:16" x14ac:dyDescent="0.25">
      <c r="A60" s="56"/>
      <c r="B60" s="225"/>
      <c r="C60" s="320"/>
      <c r="D60" s="330"/>
      <c r="E60" s="331"/>
      <c r="F60" s="331"/>
      <c r="G60" s="331"/>
      <c r="H60" s="331"/>
      <c r="I60" s="331"/>
      <c r="J60" s="331"/>
      <c r="K60" s="331"/>
      <c r="L60" s="332"/>
      <c r="O60" s="22"/>
    </row>
    <row r="61" spans="1:16" x14ac:dyDescent="0.25">
      <c r="A61" s="56"/>
      <c r="B61" s="225"/>
      <c r="C61" s="320"/>
      <c r="D61" s="330"/>
      <c r="E61" s="331"/>
      <c r="F61" s="331"/>
      <c r="G61" s="331"/>
      <c r="H61" s="331"/>
      <c r="I61" s="331"/>
      <c r="J61" s="331"/>
      <c r="K61" s="331"/>
      <c r="L61" s="332"/>
      <c r="O61" s="22"/>
    </row>
    <row r="62" spans="1:16" x14ac:dyDescent="0.25">
      <c r="A62" s="56"/>
      <c r="B62" s="339"/>
      <c r="C62" s="340"/>
      <c r="D62" s="336"/>
      <c r="E62" s="337"/>
      <c r="F62" s="337"/>
      <c r="G62" s="337"/>
      <c r="H62" s="337"/>
      <c r="I62" s="337"/>
      <c r="J62" s="337"/>
      <c r="K62" s="337"/>
      <c r="L62" s="338"/>
      <c r="O62" s="22"/>
    </row>
    <row r="63" spans="1:16" s="31" customFormat="1" x14ac:dyDescent="0.25">
      <c r="A63" s="56"/>
      <c r="B63" s="14"/>
      <c r="N63" s="30"/>
    </row>
  </sheetData>
  <sheetProtection algorithmName="SHA-512" hashValue="eofDf9v5Guzs+R3FewyqHzNYd6a3ZZp2jtyMG9D3pXgmEsQbsFV7zjJYZO+3mhIc3wPePQGGZBalhF+XWdu+gw==" saltValue="T2peMz5TlG8nacFtlefptA==" spinCount="100000" sheet="1" objects="1" scenarios="1" selectLockedCells="1"/>
  <mergeCells count="21">
    <mergeCell ref="D53:L62"/>
    <mergeCell ref="B33:B42"/>
    <mergeCell ref="B43:B52"/>
    <mergeCell ref="B53:B62"/>
    <mergeCell ref="C33:C42"/>
    <mergeCell ref="C43:C52"/>
    <mergeCell ref="C53:C62"/>
    <mergeCell ref="D33:L42"/>
    <mergeCell ref="D43:L52"/>
    <mergeCell ref="B13:B22"/>
    <mergeCell ref="B23:B32"/>
    <mergeCell ref="C13:C22"/>
    <mergeCell ref="C23:C32"/>
    <mergeCell ref="B4:L4"/>
    <mergeCell ref="B6:L6"/>
    <mergeCell ref="B10:L10"/>
    <mergeCell ref="B5:L5"/>
    <mergeCell ref="B8:L8"/>
    <mergeCell ref="D12:L12"/>
    <mergeCell ref="D13:L22"/>
    <mergeCell ref="D23:L32"/>
  </mergeCells>
  <printOptions horizontalCentered="1"/>
  <pageMargins left="0.25" right="0.25" top="0.75" bottom="0.75" header="0.3" footer="0.3"/>
  <pageSetup scale="63" fitToHeight="0" orientation="portrait" r:id="rId1"/>
  <headerFooter>
    <oddFooter>&amp;L&amp;A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86355-C402-43D9-904E-A333B5D14D08}">
  <sheetPr codeName="Sheet6">
    <tabColor rgb="FF92D050"/>
    <pageSetUpPr fitToPage="1"/>
  </sheetPr>
  <dimension ref="A1:P108"/>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x14ac:dyDescent="0.25">
      <c r="O1" s="2" t="s">
        <v>291</v>
      </c>
      <c r="P1" s="2" t="s">
        <v>291</v>
      </c>
    </row>
    <row r="2" spans="1:16" x14ac:dyDescent="0.25">
      <c r="B2" s="13" t="str">
        <f>IF(Intro!$G$21="English",O3,P3)</f>
        <v>PROTECTED</v>
      </c>
      <c r="C2" s="13"/>
      <c r="D2" s="13"/>
      <c r="O2" s="12" t="s">
        <v>61</v>
      </c>
      <c r="P2" s="12" t="s">
        <v>73</v>
      </c>
    </row>
    <row r="3" spans="1:16" x14ac:dyDescent="0.25">
      <c r="B3" s="4"/>
      <c r="C3" s="4"/>
      <c r="D3" s="4"/>
      <c r="O3" s="78" t="s">
        <v>239</v>
      </c>
      <c r="P3" s="78" t="s">
        <v>240</v>
      </c>
    </row>
    <row r="4" spans="1:16" s="7" customFormat="1" x14ac:dyDescent="0.25">
      <c r="A4" s="14"/>
      <c r="B4" s="342" t="str">
        <f>Info!B4</f>
        <v>FOREIGN PRODUCERS' QUESTIONNAIRE</v>
      </c>
      <c r="C4" s="342"/>
      <c r="D4" s="342"/>
      <c r="E4" s="342"/>
      <c r="F4" s="342"/>
      <c r="G4" s="342"/>
      <c r="H4" s="342"/>
      <c r="I4" s="342"/>
      <c r="J4" s="342"/>
      <c r="K4" s="342"/>
      <c r="L4" s="342"/>
      <c r="M4" s="5"/>
      <c r="N4" s="5"/>
      <c r="O4" s="8"/>
      <c r="P4" s="8"/>
    </row>
    <row r="5" spans="1:16" s="7" customFormat="1" x14ac:dyDescent="0.25">
      <c r="A5" s="14"/>
      <c r="B5" s="342" t="str">
        <f>Info!B5</f>
        <v>NQ-2026-005</v>
      </c>
      <c r="C5" s="342"/>
      <c r="D5" s="342"/>
      <c r="E5" s="342"/>
      <c r="F5" s="342"/>
      <c r="G5" s="342"/>
      <c r="H5" s="342"/>
      <c r="I5" s="342"/>
      <c r="J5" s="342"/>
      <c r="K5" s="342"/>
      <c r="L5" s="342"/>
      <c r="M5" s="5"/>
      <c r="N5" s="5"/>
      <c r="O5" s="8"/>
      <c r="P5" s="8"/>
    </row>
    <row r="6" spans="1:16" s="8" customFormat="1" x14ac:dyDescent="0.25">
      <c r="A6" s="14"/>
      <c r="B6" s="342" t="str">
        <f>Info!B6</f>
        <v>CERTAIN STEEL RACKS</v>
      </c>
      <c r="C6" s="342"/>
      <c r="D6" s="342"/>
      <c r="E6" s="342"/>
      <c r="F6" s="342"/>
      <c r="G6" s="342"/>
      <c r="H6" s="342"/>
      <c r="I6" s="342"/>
      <c r="J6" s="342"/>
      <c r="K6" s="342"/>
      <c r="L6" s="342"/>
      <c r="O6" s="15"/>
      <c r="P6" s="15"/>
    </row>
    <row r="7" spans="1:16" s="8" customFormat="1" x14ac:dyDescent="0.25">
      <c r="A7" s="14"/>
      <c r="B7" s="34"/>
      <c r="C7" s="34"/>
      <c r="D7" s="34"/>
      <c r="E7" s="34"/>
      <c r="F7" s="34"/>
      <c r="G7" s="34"/>
      <c r="H7" s="34"/>
      <c r="I7" s="34"/>
      <c r="J7" s="34"/>
      <c r="K7" s="34"/>
      <c r="L7" s="34"/>
      <c r="O7" s="27"/>
    </row>
    <row r="8" spans="1:16" s="8" customFormat="1" x14ac:dyDescent="0.25">
      <c r="A8" s="14"/>
      <c r="B8" s="343" t="str">
        <f>Public!B8</f>
        <v>The following questions refer to the goods as defined in the product description on the Intro tab.</v>
      </c>
      <c r="C8" s="343"/>
      <c r="D8" s="343"/>
      <c r="E8" s="343"/>
      <c r="F8" s="343"/>
      <c r="G8" s="343"/>
      <c r="H8" s="343"/>
      <c r="I8" s="343"/>
      <c r="J8" s="343"/>
      <c r="K8" s="343"/>
      <c r="L8" s="343"/>
      <c r="O8" s="15"/>
      <c r="P8" s="15"/>
    </row>
    <row r="9" spans="1:16" s="8" customFormat="1" x14ac:dyDescent="0.25">
      <c r="A9" s="14"/>
      <c r="B9" s="343" t="str">
        <f>Public!B9</f>
        <v xml:space="preserve">Product information and a glossary of terms can be found in the Info tab.
</v>
      </c>
      <c r="C9" s="343"/>
      <c r="D9" s="343"/>
      <c r="E9" s="343"/>
      <c r="F9" s="343"/>
      <c r="G9" s="343"/>
      <c r="H9" s="343"/>
      <c r="I9" s="343"/>
      <c r="J9" s="343"/>
      <c r="K9" s="343"/>
      <c r="L9" s="343"/>
      <c r="O9" s="15"/>
    </row>
    <row r="10" spans="1:16" s="8" customFormat="1" x14ac:dyDescent="0.25">
      <c r="A10" s="14"/>
      <c r="B10" s="343" t="str">
        <f>IF(Intro!$G$21="English",O10,P10)</f>
        <v xml:space="preserve">Use the AddPro tab if more space is needed.
</v>
      </c>
      <c r="C10" s="343"/>
      <c r="D10" s="343"/>
      <c r="E10" s="343"/>
      <c r="F10" s="343"/>
      <c r="G10" s="343"/>
      <c r="H10" s="343"/>
      <c r="I10" s="343"/>
      <c r="J10" s="343"/>
      <c r="K10" s="343"/>
      <c r="L10" s="343"/>
      <c r="O10" s="15" t="s">
        <v>103</v>
      </c>
      <c r="P10" s="15" t="str">
        <f>"Utilisez l'onglet AddPro si vous avez besoin de plus d'espace."&amp;CHAR(10)</f>
        <v xml:space="preserve">Utilisez l'onglet AddPro si vous avez besoin de plus d'espace.
</v>
      </c>
    </row>
    <row r="11" spans="1:16" s="8" customFormat="1" x14ac:dyDescent="0.25">
      <c r="A11" s="14"/>
      <c r="B11" s="16"/>
      <c r="C11" s="16"/>
      <c r="D11" s="16"/>
      <c r="E11" s="17"/>
      <c r="F11" s="17"/>
      <c r="G11" s="17"/>
      <c r="H11" s="17"/>
      <c r="I11" s="17"/>
      <c r="J11" s="17"/>
      <c r="K11" s="17"/>
      <c r="L11" s="17"/>
      <c r="O11" s="15"/>
      <c r="P11" s="15"/>
    </row>
    <row r="12" spans="1:16" x14ac:dyDescent="0.25">
      <c r="B12" s="321" t="str">
        <f>IF(Intro!$G$21="English",O12,P12)</f>
        <v>PRODUCTION AND CAPACITY</v>
      </c>
      <c r="C12" s="322"/>
      <c r="D12" s="322"/>
      <c r="E12" s="322"/>
      <c r="F12" s="322"/>
      <c r="G12" s="322"/>
      <c r="H12" s="322"/>
      <c r="I12" s="322"/>
      <c r="J12" s="322"/>
      <c r="K12" s="322"/>
      <c r="L12" s="323"/>
      <c r="M12" s="29"/>
      <c r="O12" s="79" t="s">
        <v>241</v>
      </c>
      <c r="P12" s="79" t="s">
        <v>242</v>
      </c>
    </row>
    <row r="13" spans="1:16" x14ac:dyDescent="0.25">
      <c r="B13" s="302" t="s">
        <v>22</v>
      </c>
      <c r="C13" s="303"/>
      <c r="D13" s="303"/>
      <c r="E13" s="303"/>
      <c r="F13" s="303"/>
      <c r="G13" s="303"/>
      <c r="H13" s="303"/>
      <c r="I13" s="303"/>
      <c r="J13" s="303"/>
      <c r="K13" s="303"/>
      <c r="L13" s="304"/>
    </row>
    <row r="14" spans="1:16" x14ac:dyDescent="0.25">
      <c r="B14" s="18"/>
      <c r="C14" s="19"/>
      <c r="D14" s="19"/>
      <c r="E14" s="20"/>
      <c r="F14" s="20"/>
      <c r="G14" s="20"/>
      <c r="H14" s="20"/>
      <c r="I14" s="20"/>
      <c r="J14" s="20"/>
      <c r="K14" s="20"/>
      <c r="L14" s="21"/>
    </row>
    <row r="15" spans="1:16" x14ac:dyDescent="0.25">
      <c r="B15" s="242" t="str">
        <f>IF(Intro!$G$21="English",O15,P15)</f>
        <v>Complete the following table for your firm's production of the goods and other goods produced using the same equipment. Note, other products produced using the same equipment are any other products besides the goods as defined in the "Intro" tab that are produced using the same equipment.</v>
      </c>
      <c r="C15" s="243"/>
      <c r="D15" s="243"/>
      <c r="E15" s="243"/>
      <c r="F15" s="243"/>
      <c r="G15" s="243"/>
      <c r="H15" s="243"/>
      <c r="I15" s="243"/>
      <c r="J15" s="243"/>
      <c r="K15" s="243"/>
      <c r="L15" s="244"/>
      <c r="O15" s="22" t="s">
        <v>181</v>
      </c>
      <c r="P15" s="2" t="s">
        <v>275</v>
      </c>
    </row>
    <row r="16" spans="1:16" x14ac:dyDescent="0.25">
      <c r="B16" s="242"/>
      <c r="C16" s="243"/>
      <c r="D16" s="243"/>
      <c r="E16" s="243"/>
      <c r="F16" s="243"/>
      <c r="G16" s="243"/>
      <c r="H16" s="243"/>
      <c r="I16" s="243"/>
      <c r="J16" s="243"/>
      <c r="K16" s="243"/>
      <c r="L16" s="244"/>
      <c r="O16" s="22"/>
    </row>
    <row r="17" spans="1:16" x14ac:dyDescent="0.25">
      <c r="B17" s="242"/>
      <c r="C17" s="243"/>
      <c r="D17" s="243"/>
      <c r="E17" s="243"/>
      <c r="F17" s="243"/>
      <c r="G17" s="243"/>
      <c r="H17" s="243"/>
      <c r="I17" s="243"/>
      <c r="J17" s="243"/>
      <c r="K17" s="243"/>
      <c r="L17" s="244"/>
      <c r="O17" s="22"/>
    </row>
    <row r="18" spans="1:16" x14ac:dyDescent="0.25">
      <c r="B18" s="40"/>
      <c r="C18" s="41"/>
      <c r="D18" s="19"/>
      <c r="E18" s="20"/>
      <c r="F18" s="20"/>
      <c r="G18" s="20"/>
      <c r="H18" s="20"/>
      <c r="I18" s="20"/>
      <c r="J18" s="20"/>
      <c r="K18" s="20"/>
      <c r="L18" s="21"/>
      <c r="O18" s="22"/>
    </row>
    <row r="19" spans="1:16" x14ac:dyDescent="0.25">
      <c r="B19" s="40"/>
      <c r="C19" s="41"/>
      <c r="F19" s="19"/>
      <c r="G19" s="341">
        <f>Variables!B6</f>
        <v>2023</v>
      </c>
      <c r="H19" s="341">
        <f>G19+1</f>
        <v>2024</v>
      </c>
      <c r="I19" s="341">
        <f>H19+1</f>
        <v>2025</v>
      </c>
      <c r="J19" s="341" t="str">
        <f>IF(Intro!$G$21="English",Variables!B9,Variables!C9)</f>
        <v>Jan-Mar 2025</v>
      </c>
      <c r="K19" s="341" t="str">
        <f>IF(Intro!$G$21="English",Variables!B10,Variables!C10)</f>
        <v>Jan-Mar 2026</v>
      </c>
      <c r="L19" s="52"/>
      <c r="O19" s="22"/>
    </row>
    <row r="20" spans="1:16" x14ac:dyDescent="0.25">
      <c r="B20" s="40"/>
      <c r="C20" s="41"/>
      <c r="F20" s="19"/>
      <c r="G20" s="341"/>
      <c r="H20" s="341"/>
      <c r="I20" s="341"/>
      <c r="J20" s="341"/>
      <c r="K20" s="341"/>
      <c r="L20" s="52"/>
      <c r="O20" s="22"/>
    </row>
    <row r="21" spans="1:16" s="29" customFormat="1" x14ac:dyDescent="0.25">
      <c r="A21" s="49"/>
      <c r="B21" s="347" t="s">
        <v>60</v>
      </c>
      <c r="C21" s="348"/>
      <c r="D21" s="348"/>
      <c r="E21" s="348"/>
      <c r="F21" s="84" t="str">
        <f>IF(Intro!$G$21="English",Variables!$B$23,Variables!$C$23)</f>
        <v>tonnes</v>
      </c>
      <c r="G21" s="102"/>
      <c r="H21" s="102"/>
      <c r="I21" s="102"/>
      <c r="J21" s="102"/>
      <c r="K21" s="102"/>
      <c r="L21" s="52"/>
      <c r="O21" s="2"/>
      <c r="P21" s="2"/>
    </row>
    <row r="22" spans="1:16" s="29" customFormat="1" ht="28.5" customHeight="1" x14ac:dyDescent="0.25">
      <c r="A22" s="49"/>
      <c r="B22" s="347" t="str">
        <f>IF(Intro!$G$21="English",O22,P22)</f>
        <v>Production of products produced using the same equipment other than the goods</v>
      </c>
      <c r="C22" s="348"/>
      <c r="D22" s="348"/>
      <c r="E22" s="348"/>
      <c r="F22" s="84" t="str">
        <f>F21</f>
        <v>tonnes</v>
      </c>
      <c r="G22" s="101"/>
      <c r="H22" s="102"/>
      <c r="I22" s="102"/>
      <c r="J22" s="102"/>
      <c r="K22" s="102"/>
      <c r="L22" s="52"/>
      <c r="O22" s="2" t="s">
        <v>199</v>
      </c>
      <c r="P22" s="2" t="s">
        <v>200</v>
      </c>
    </row>
    <row r="23" spans="1:16" s="39" customFormat="1" x14ac:dyDescent="0.25">
      <c r="A23" s="62"/>
      <c r="B23" s="350" t="str">
        <f>IF(Intro!$G$21="English",O23,P23)</f>
        <v>Total</v>
      </c>
      <c r="C23" s="351"/>
      <c r="D23" s="349"/>
      <c r="E23" s="349"/>
      <c r="F23" s="85" t="str">
        <f>F21</f>
        <v>tonnes</v>
      </c>
      <c r="G23" s="106">
        <f>SUM(G21,G22)</f>
        <v>0</v>
      </c>
      <c r="H23" s="106">
        <f>SUM(H21,H22)</f>
        <v>0</v>
      </c>
      <c r="I23" s="106">
        <f>SUM(I21,I22)</f>
        <v>0</v>
      </c>
      <c r="J23" s="106">
        <f>SUM(J21,J22)</f>
        <v>0</v>
      </c>
      <c r="K23" s="106">
        <f>SUM(K21,K22)</f>
        <v>0</v>
      </c>
      <c r="L23" s="52"/>
      <c r="O23" s="12" t="s">
        <v>104</v>
      </c>
      <c r="P23" s="12" t="s">
        <v>104</v>
      </c>
    </row>
    <row r="24" spans="1:16" s="29" customFormat="1" x14ac:dyDescent="0.25">
      <c r="A24" s="49"/>
      <c r="B24" s="347" t="str">
        <f>IF(Intro!$G$21="English",O24,P24)</f>
        <v>Practical plant capacity</v>
      </c>
      <c r="C24" s="348"/>
      <c r="D24" s="349"/>
      <c r="E24" s="349"/>
      <c r="F24" s="84" t="str">
        <f>F21</f>
        <v>tonnes</v>
      </c>
      <c r="G24" s="102"/>
      <c r="H24" s="102"/>
      <c r="I24" s="102"/>
      <c r="J24" s="102"/>
      <c r="K24" s="102"/>
      <c r="L24" s="52"/>
      <c r="O24" s="2" t="s">
        <v>145</v>
      </c>
      <c r="P24" s="2" t="s">
        <v>105</v>
      </c>
    </row>
    <row r="25" spans="1:16" s="39" customFormat="1" x14ac:dyDescent="0.25">
      <c r="A25" s="62"/>
      <c r="B25" s="350" t="str">
        <f>IF(Intro!$G$21="English",O25,P25)</f>
        <v>Capacity utilization rate of the goods</v>
      </c>
      <c r="C25" s="351"/>
      <c r="D25" s="349"/>
      <c r="E25" s="349"/>
      <c r="F25" s="85" t="s">
        <v>90</v>
      </c>
      <c r="G25" s="106" t="str">
        <f>IF(G24=0,"-",G21/G24*100)</f>
        <v>-</v>
      </c>
      <c r="H25" s="106" t="str">
        <f>IF(H24=0,"-",H21/H24*100)</f>
        <v>-</v>
      </c>
      <c r="I25" s="106" t="str">
        <f>IF(I24=0,"-",I21/I24*100)</f>
        <v>-</v>
      </c>
      <c r="J25" s="106" t="str">
        <f>IF(J24=0,"-",J21/J24*100)</f>
        <v>-</v>
      </c>
      <c r="K25" s="106" t="str">
        <f>IF(K24=0,"-",K21/K24*100)</f>
        <v>-</v>
      </c>
      <c r="L25" s="52"/>
      <c r="O25" s="12" t="s">
        <v>106</v>
      </c>
      <c r="P25" s="12" t="s">
        <v>107</v>
      </c>
    </row>
    <row r="26" spans="1:16" s="39" customFormat="1" x14ac:dyDescent="0.25">
      <c r="A26" s="62"/>
      <c r="B26" s="350" t="str">
        <f>IF(Intro!$G$21="English",O26,P26)</f>
        <v>Total capacity utilization rate</v>
      </c>
      <c r="C26" s="351"/>
      <c r="D26" s="349"/>
      <c r="E26" s="349"/>
      <c r="F26" s="85" t="s">
        <v>90</v>
      </c>
      <c r="G26" s="106" t="str">
        <f>IF(G24=0,"-",G23/G24*100)</f>
        <v>-</v>
      </c>
      <c r="H26" s="106" t="str">
        <f>IF(H24=0,"-",H23/H24*100)</f>
        <v>-</v>
      </c>
      <c r="I26" s="106" t="str">
        <f>IF(I24=0,"-",I23/I24*100)</f>
        <v>-</v>
      </c>
      <c r="J26" s="106" t="str">
        <f t="shared" ref="J26:K26" si="0">IF(J24=0,"-",J23/J24*100)</f>
        <v>-</v>
      </c>
      <c r="K26" s="106" t="str">
        <f t="shared" si="0"/>
        <v>-</v>
      </c>
      <c r="L26" s="52"/>
      <c r="O26" s="12" t="s">
        <v>108</v>
      </c>
      <c r="P26" s="12" t="s">
        <v>109</v>
      </c>
    </row>
    <row r="27" spans="1:16" s="29" customFormat="1" x14ac:dyDescent="0.25">
      <c r="A27" s="49"/>
      <c r="B27" s="59"/>
      <c r="C27" s="60"/>
      <c r="D27" s="60"/>
      <c r="E27" s="60"/>
      <c r="F27" s="60"/>
      <c r="G27" s="60"/>
      <c r="H27" s="60"/>
      <c r="I27" s="60"/>
      <c r="J27" s="60"/>
      <c r="K27" s="60"/>
      <c r="L27" s="61"/>
      <c r="O27" s="2"/>
      <c r="P27" s="2"/>
    </row>
    <row r="28" spans="1:16" s="12" customFormat="1" x14ac:dyDescent="0.25">
      <c r="A28" s="11"/>
      <c r="B28" s="299" t="s">
        <v>23</v>
      </c>
      <c r="C28" s="300"/>
      <c r="D28" s="300"/>
      <c r="E28" s="300"/>
      <c r="F28" s="300"/>
      <c r="G28" s="300"/>
      <c r="H28" s="300"/>
      <c r="I28" s="300"/>
      <c r="J28" s="300"/>
      <c r="K28" s="300"/>
      <c r="L28" s="301"/>
      <c r="M28" s="57"/>
    </row>
    <row r="29" spans="1:16" s="29" customFormat="1" x14ac:dyDescent="0.25">
      <c r="A29" s="49"/>
      <c r="B29" s="58"/>
      <c r="C29" s="50"/>
      <c r="D29" s="50"/>
      <c r="E29" s="50"/>
      <c r="F29" s="50"/>
      <c r="G29" s="50"/>
      <c r="H29" s="50"/>
      <c r="I29" s="50"/>
      <c r="J29" s="50"/>
      <c r="K29" s="50"/>
      <c r="L29" s="51"/>
      <c r="O29" s="2"/>
      <c r="P29" s="2"/>
    </row>
    <row r="30" spans="1:16" s="29" customFormat="1" x14ac:dyDescent="0.25">
      <c r="A30" s="49"/>
      <c r="B30" s="225" t="str">
        <f>IF(Intro!$G$21="English",O30,P30)</f>
        <v xml:space="preserve">Explain in detail how your firm determines practical plant capacity. </v>
      </c>
      <c r="C30" s="226"/>
      <c r="D30" s="226"/>
      <c r="E30" s="226"/>
      <c r="F30" s="226"/>
      <c r="G30" s="226"/>
      <c r="H30" s="226"/>
      <c r="I30" s="226"/>
      <c r="J30" s="226"/>
      <c r="K30" s="226"/>
      <c r="L30" s="235"/>
      <c r="O30" s="2" t="s">
        <v>53</v>
      </c>
      <c r="P30" s="2" t="s">
        <v>54</v>
      </c>
    </row>
    <row r="31" spans="1:16" s="29" customFormat="1" x14ac:dyDescent="0.25">
      <c r="A31" s="49"/>
      <c r="B31" s="58"/>
      <c r="C31" s="50"/>
      <c r="D31" s="50"/>
      <c r="E31" s="50"/>
      <c r="F31" s="50"/>
      <c r="G31" s="50"/>
      <c r="H31" s="50"/>
      <c r="I31" s="50"/>
      <c r="J31" s="50"/>
      <c r="K31" s="50"/>
      <c r="L31" s="51"/>
      <c r="O31" s="2"/>
      <c r="P31" s="2"/>
    </row>
    <row r="32" spans="1:16" s="12" customFormat="1" x14ac:dyDescent="0.25">
      <c r="A32" s="11"/>
      <c r="B32" s="305"/>
      <c r="C32" s="306"/>
      <c r="D32" s="306"/>
      <c r="E32" s="306"/>
      <c r="F32" s="306"/>
      <c r="G32" s="306"/>
      <c r="H32" s="306"/>
      <c r="I32" s="306"/>
      <c r="J32" s="306"/>
      <c r="K32" s="306"/>
      <c r="L32" s="307"/>
      <c r="M32" s="29"/>
    </row>
    <row r="33" spans="1:16" s="12" customFormat="1" x14ac:dyDescent="0.25">
      <c r="A33" s="11"/>
      <c r="B33" s="305"/>
      <c r="C33" s="306"/>
      <c r="D33" s="306"/>
      <c r="E33" s="306"/>
      <c r="F33" s="306"/>
      <c r="G33" s="306"/>
      <c r="H33" s="306"/>
      <c r="I33" s="306"/>
      <c r="J33" s="306"/>
      <c r="K33" s="306"/>
      <c r="L33" s="307"/>
      <c r="M33" s="29"/>
    </row>
    <row r="34" spans="1:16" s="12" customFormat="1" x14ac:dyDescent="0.25">
      <c r="A34" s="11"/>
      <c r="B34" s="305"/>
      <c r="C34" s="306"/>
      <c r="D34" s="306"/>
      <c r="E34" s="306"/>
      <c r="F34" s="306"/>
      <c r="G34" s="306"/>
      <c r="H34" s="306"/>
      <c r="I34" s="306"/>
      <c r="J34" s="306"/>
      <c r="K34" s="306"/>
      <c r="L34" s="307"/>
      <c r="M34" s="29"/>
    </row>
    <row r="35" spans="1:16" s="12" customFormat="1" x14ac:dyDescent="0.25">
      <c r="A35" s="11"/>
      <c r="B35" s="305"/>
      <c r="C35" s="306"/>
      <c r="D35" s="306"/>
      <c r="E35" s="306"/>
      <c r="F35" s="306"/>
      <c r="G35" s="306"/>
      <c r="H35" s="306"/>
      <c r="I35" s="306"/>
      <c r="J35" s="306"/>
      <c r="K35" s="306"/>
      <c r="L35" s="307"/>
      <c r="M35" s="29"/>
    </row>
    <row r="36" spans="1:16" s="12" customFormat="1" x14ac:dyDescent="0.25">
      <c r="A36" s="11"/>
      <c r="B36" s="305"/>
      <c r="C36" s="306"/>
      <c r="D36" s="306"/>
      <c r="E36" s="306"/>
      <c r="F36" s="306"/>
      <c r="G36" s="306"/>
      <c r="H36" s="306"/>
      <c r="I36" s="306"/>
      <c r="J36" s="306"/>
      <c r="K36" s="306"/>
      <c r="L36" s="307"/>
      <c r="M36" s="29"/>
    </row>
    <row r="37" spans="1:16" s="12" customFormat="1" x14ac:dyDescent="0.25">
      <c r="A37" s="11"/>
      <c r="B37" s="305"/>
      <c r="C37" s="306"/>
      <c r="D37" s="306"/>
      <c r="E37" s="306"/>
      <c r="F37" s="306"/>
      <c r="G37" s="306"/>
      <c r="H37" s="306"/>
      <c r="I37" s="306"/>
      <c r="J37" s="306"/>
      <c r="K37" s="306"/>
      <c r="L37" s="307"/>
      <c r="M37" s="29"/>
    </row>
    <row r="38" spans="1:16" s="12" customFormat="1" x14ac:dyDescent="0.25">
      <c r="A38" s="11"/>
      <c r="B38" s="305"/>
      <c r="C38" s="306"/>
      <c r="D38" s="306"/>
      <c r="E38" s="306"/>
      <c r="F38" s="306"/>
      <c r="G38" s="306"/>
      <c r="H38" s="306"/>
      <c r="I38" s="306"/>
      <c r="J38" s="306"/>
      <c r="K38" s="306"/>
      <c r="L38" s="307"/>
      <c r="M38" s="29"/>
    </row>
    <row r="39" spans="1:16" s="12" customFormat="1" x14ac:dyDescent="0.25">
      <c r="A39" s="11"/>
      <c r="B39" s="305"/>
      <c r="C39" s="306"/>
      <c r="D39" s="306"/>
      <c r="E39" s="306"/>
      <c r="F39" s="306"/>
      <c r="G39" s="306"/>
      <c r="H39" s="306"/>
      <c r="I39" s="306"/>
      <c r="J39" s="306"/>
      <c r="K39" s="306"/>
      <c r="L39" s="307"/>
      <c r="M39" s="29"/>
    </row>
    <row r="40" spans="1:16" s="29" customFormat="1" x14ac:dyDescent="0.25">
      <c r="A40" s="49"/>
      <c r="B40" s="59"/>
      <c r="C40" s="60"/>
      <c r="D40" s="60"/>
      <c r="E40" s="60"/>
      <c r="F40" s="60"/>
      <c r="G40" s="60"/>
      <c r="H40" s="60"/>
      <c r="I40" s="60"/>
      <c r="J40" s="60"/>
      <c r="K40" s="60"/>
      <c r="L40" s="61"/>
      <c r="O40" s="2"/>
      <c r="P40" s="2"/>
    </row>
    <row r="41" spans="1:16" s="12" customFormat="1" x14ac:dyDescent="0.25">
      <c r="A41" s="11"/>
      <c r="B41" s="299" t="s">
        <v>24</v>
      </c>
      <c r="C41" s="300"/>
      <c r="D41" s="300"/>
      <c r="E41" s="300"/>
      <c r="F41" s="300"/>
      <c r="G41" s="300"/>
      <c r="H41" s="300"/>
      <c r="I41" s="300"/>
      <c r="J41" s="300"/>
      <c r="K41" s="300"/>
      <c r="L41" s="301"/>
      <c r="M41" s="57"/>
    </row>
    <row r="42" spans="1:16" s="29" customFormat="1" x14ac:dyDescent="0.25">
      <c r="A42" s="49"/>
      <c r="B42" s="58"/>
      <c r="C42" s="50"/>
      <c r="D42" s="50"/>
      <c r="E42" s="50"/>
      <c r="F42" s="50"/>
      <c r="G42" s="50"/>
      <c r="H42" s="50"/>
      <c r="I42" s="50"/>
      <c r="J42" s="50"/>
      <c r="K42" s="50"/>
      <c r="L42" s="51"/>
      <c r="O42" s="2"/>
      <c r="P42" s="2"/>
    </row>
    <row r="43" spans="1:16" s="29" customFormat="1" x14ac:dyDescent="0.25">
      <c r="A43" s="49"/>
      <c r="B43" s="225" t="str">
        <f>IF(Intro!$G$21="English",O43,P43)</f>
        <v xml:space="preserve">If any of the calculated capacity utilization rates are higher than 100%, explain why this has occurred.
</v>
      </c>
      <c r="C43" s="226"/>
      <c r="D43" s="226"/>
      <c r="E43" s="226"/>
      <c r="F43" s="226"/>
      <c r="G43" s="226"/>
      <c r="H43" s="226"/>
      <c r="I43" s="226"/>
      <c r="J43" s="226"/>
      <c r="K43" s="226"/>
      <c r="L43" s="235"/>
      <c r="O43" s="2" t="s">
        <v>110</v>
      </c>
      <c r="P43" s="2" t="s">
        <v>272</v>
      </c>
    </row>
    <row r="44" spans="1:16" s="29" customFormat="1" x14ac:dyDescent="0.25">
      <c r="A44" s="49"/>
      <c r="B44" s="58"/>
      <c r="C44" s="50"/>
      <c r="D44" s="50"/>
      <c r="E44" s="50"/>
      <c r="F44" s="50"/>
      <c r="G44" s="50"/>
      <c r="H44" s="50"/>
      <c r="I44" s="50"/>
      <c r="J44" s="50"/>
      <c r="K44" s="50"/>
      <c r="L44" s="51"/>
      <c r="O44" s="2"/>
      <c r="P44" s="2"/>
    </row>
    <row r="45" spans="1:16" s="12" customFormat="1" x14ac:dyDescent="0.25">
      <c r="A45" s="11"/>
      <c r="B45" s="305"/>
      <c r="C45" s="306"/>
      <c r="D45" s="306"/>
      <c r="E45" s="306"/>
      <c r="F45" s="306"/>
      <c r="G45" s="306"/>
      <c r="H45" s="306"/>
      <c r="I45" s="306"/>
      <c r="J45" s="306"/>
      <c r="K45" s="306"/>
      <c r="L45" s="307"/>
      <c r="M45" s="29"/>
    </row>
    <row r="46" spans="1:16" s="12" customFormat="1" x14ac:dyDescent="0.25">
      <c r="A46" s="11"/>
      <c r="B46" s="305"/>
      <c r="C46" s="306"/>
      <c r="D46" s="306"/>
      <c r="E46" s="306"/>
      <c r="F46" s="306"/>
      <c r="G46" s="306"/>
      <c r="H46" s="306"/>
      <c r="I46" s="306"/>
      <c r="J46" s="306"/>
      <c r="K46" s="306"/>
      <c r="L46" s="307"/>
      <c r="M46" s="29"/>
    </row>
    <row r="47" spans="1:16" s="12" customFormat="1" x14ac:dyDescent="0.25">
      <c r="A47" s="11"/>
      <c r="B47" s="305"/>
      <c r="C47" s="306"/>
      <c r="D47" s="306"/>
      <c r="E47" s="306"/>
      <c r="F47" s="306"/>
      <c r="G47" s="306"/>
      <c r="H47" s="306"/>
      <c r="I47" s="306"/>
      <c r="J47" s="306"/>
      <c r="K47" s="306"/>
      <c r="L47" s="307"/>
      <c r="M47" s="29"/>
    </row>
    <row r="48" spans="1:16" s="12" customFormat="1" x14ac:dyDescent="0.25">
      <c r="A48" s="11"/>
      <c r="B48" s="305"/>
      <c r="C48" s="306"/>
      <c r="D48" s="306"/>
      <c r="E48" s="306"/>
      <c r="F48" s="306"/>
      <c r="G48" s="306"/>
      <c r="H48" s="306"/>
      <c r="I48" s="306"/>
      <c r="J48" s="306"/>
      <c r="K48" s="306"/>
      <c r="L48" s="307"/>
      <c r="M48" s="29"/>
    </row>
    <row r="49" spans="1:16" s="12" customFormat="1" x14ac:dyDescent="0.25">
      <c r="A49" s="11"/>
      <c r="B49" s="305"/>
      <c r="C49" s="306"/>
      <c r="D49" s="306"/>
      <c r="E49" s="306"/>
      <c r="F49" s="306"/>
      <c r="G49" s="306"/>
      <c r="H49" s="306"/>
      <c r="I49" s="306"/>
      <c r="J49" s="306"/>
      <c r="K49" s="306"/>
      <c r="L49" s="307"/>
      <c r="M49" s="29"/>
    </row>
    <row r="50" spans="1:16" s="12" customFormat="1" x14ac:dyDescent="0.25">
      <c r="A50" s="11"/>
      <c r="B50" s="305"/>
      <c r="C50" s="306"/>
      <c r="D50" s="306"/>
      <c r="E50" s="306"/>
      <c r="F50" s="306"/>
      <c r="G50" s="306"/>
      <c r="H50" s="306"/>
      <c r="I50" s="306"/>
      <c r="J50" s="306"/>
      <c r="K50" s="306"/>
      <c r="L50" s="307"/>
      <c r="M50" s="29"/>
    </row>
    <row r="51" spans="1:16" s="12" customFormat="1" x14ac:dyDescent="0.25">
      <c r="A51" s="11"/>
      <c r="B51" s="305"/>
      <c r="C51" s="306"/>
      <c r="D51" s="306"/>
      <c r="E51" s="306"/>
      <c r="F51" s="306"/>
      <c r="G51" s="306"/>
      <c r="H51" s="306"/>
      <c r="I51" s="306"/>
      <c r="J51" s="306"/>
      <c r="K51" s="306"/>
      <c r="L51" s="307"/>
      <c r="M51" s="29"/>
    </row>
    <row r="52" spans="1:16" s="12" customFormat="1" x14ac:dyDescent="0.25">
      <c r="A52" s="11"/>
      <c r="B52" s="305"/>
      <c r="C52" s="306"/>
      <c r="D52" s="306"/>
      <c r="E52" s="306"/>
      <c r="F52" s="306"/>
      <c r="G52" s="306"/>
      <c r="H52" s="306"/>
      <c r="I52" s="306"/>
      <c r="J52" s="306"/>
      <c r="K52" s="306"/>
      <c r="L52" s="307"/>
      <c r="M52" s="29"/>
    </row>
    <row r="53" spans="1:16" s="29" customFormat="1" x14ac:dyDescent="0.25">
      <c r="A53" s="49"/>
      <c r="B53" s="59"/>
      <c r="C53" s="60"/>
      <c r="D53" s="60"/>
      <c r="E53" s="60"/>
      <c r="F53" s="60"/>
      <c r="G53" s="60"/>
      <c r="H53" s="60"/>
      <c r="I53" s="60"/>
      <c r="J53" s="60"/>
      <c r="K53" s="60"/>
      <c r="L53" s="61"/>
      <c r="O53" s="2"/>
      <c r="P53" s="2"/>
    </row>
    <row r="54" spans="1:16" s="12" customFormat="1" x14ac:dyDescent="0.25">
      <c r="A54" s="11"/>
      <c r="B54" s="299" t="s">
        <v>25</v>
      </c>
      <c r="C54" s="300"/>
      <c r="D54" s="300"/>
      <c r="E54" s="300"/>
      <c r="F54" s="300"/>
      <c r="G54" s="300"/>
      <c r="H54" s="300"/>
      <c r="I54" s="300"/>
      <c r="J54" s="300"/>
      <c r="K54" s="300"/>
      <c r="L54" s="301"/>
      <c r="M54" s="57"/>
    </row>
    <row r="55" spans="1:16" s="29" customFormat="1" x14ac:dyDescent="0.25">
      <c r="A55" s="49"/>
      <c r="B55" s="58"/>
      <c r="C55" s="50"/>
      <c r="D55" s="50"/>
      <c r="E55" s="50"/>
      <c r="F55" s="50"/>
      <c r="G55" s="50"/>
      <c r="H55" s="50"/>
      <c r="I55" s="50"/>
      <c r="J55" s="50"/>
      <c r="K55" s="50"/>
      <c r="L55" s="51"/>
      <c r="O55" s="2"/>
      <c r="P55" s="2"/>
    </row>
    <row r="56" spans="1:16" s="29" customFormat="1" x14ac:dyDescent="0.25">
      <c r="A56" s="49"/>
      <c r="B56" s="225" t="str">
        <f>IF(Intro!$G$21="English",O56,P56)</f>
        <v>If practical plant capacity has changed since January 1, 2023, explain how this was achieved.</v>
      </c>
      <c r="C56" s="226"/>
      <c r="D56" s="226"/>
      <c r="E56" s="226"/>
      <c r="F56" s="226"/>
      <c r="G56" s="226"/>
      <c r="H56" s="226"/>
      <c r="I56" s="226"/>
      <c r="J56" s="226"/>
      <c r="K56" s="226"/>
      <c r="L56" s="235"/>
      <c r="O56" s="2" t="str">
        <f>"If practical plant capacity has changed since January 1, "&amp;Variables!$B$6&amp;", explain how this was achieved."</f>
        <v>If practical plant capacity has changed since January 1, 2023, explain how this was achieved.</v>
      </c>
      <c r="P56" s="2" t="str">
        <f>"Si la capacité pratique de l’usine a changé depuis le 1er janvier "&amp;Variables!B6&amp;", expliquez comment cela a été réalisé."</f>
        <v>Si la capacité pratique de l’usine a changé depuis le 1er janvier 2023, expliquez comment cela a été réalisé.</v>
      </c>
    </row>
    <row r="57" spans="1:16" s="29" customFormat="1" x14ac:dyDescent="0.25">
      <c r="A57" s="49"/>
      <c r="B57" s="58"/>
      <c r="C57" s="50"/>
      <c r="D57" s="50"/>
      <c r="E57" s="50"/>
      <c r="F57" s="50"/>
      <c r="G57" s="50"/>
      <c r="H57" s="50"/>
      <c r="I57" s="50"/>
      <c r="J57" s="50"/>
      <c r="K57" s="50"/>
      <c r="L57" s="51"/>
      <c r="O57" s="2"/>
      <c r="P57" s="2"/>
    </row>
    <row r="58" spans="1:16" s="12" customFormat="1" x14ac:dyDescent="0.25">
      <c r="A58" s="11"/>
      <c r="B58" s="305"/>
      <c r="C58" s="306"/>
      <c r="D58" s="306"/>
      <c r="E58" s="306"/>
      <c r="F58" s="306"/>
      <c r="G58" s="306"/>
      <c r="H58" s="306"/>
      <c r="I58" s="306"/>
      <c r="J58" s="306"/>
      <c r="K58" s="306"/>
      <c r="L58" s="307"/>
      <c r="M58" s="29"/>
    </row>
    <row r="59" spans="1:16" s="12" customFormat="1" x14ac:dyDescent="0.25">
      <c r="A59" s="11"/>
      <c r="B59" s="305"/>
      <c r="C59" s="306"/>
      <c r="D59" s="306"/>
      <c r="E59" s="306"/>
      <c r="F59" s="306"/>
      <c r="G59" s="306"/>
      <c r="H59" s="306"/>
      <c r="I59" s="306"/>
      <c r="J59" s="306"/>
      <c r="K59" s="306"/>
      <c r="L59" s="307"/>
      <c r="M59" s="29"/>
    </row>
    <row r="60" spans="1:16" s="12" customFormat="1" x14ac:dyDescent="0.25">
      <c r="A60" s="11"/>
      <c r="B60" s="305"/>
      <c r="C60" s="306"/>
      <c r="D60" s="306"/>
      <c r="E60" s="306"/>
      <c r="F60" s="306"/>
      <c r="G60" s="306"/>
      <c r="H60" s="306"/>
      <c r="I60" s="306"/>
      <c r="J60" s="306"/>
      <c r="K60" s="306"/>
      <c r="L60" s="307"/>
      <c r="M60" s="29"/>
    </row>
    <row r="61" spans="1:16" s="12" customFormat="1" x14ac:dyDescent="0.25">
      <c r="A61" s="11"/>
      <c r="B61" s="305"/>
      <c r="C61" s="306"/>
      <c r="D61" s="306"/>
      <c r="E61" s="306"/>
      <c r="F61" s="306"/>
      <c r="G61" s="306"/>
      <c r="H61" s="306"/>
      <c r="I61" s="306"/>
      <c r="J61" s="306"/>
      <c r="K61" s="306"/>
      <c r="L61" s="307"/>
      <c r="M61" s="29"/>
    </row>
    <row r="62" spans="1:16" s="12" customFormat="1" x14ac:dyDescent="0.25">
      <c r="A62" s="11"/>
      <c r="B62" s="305"/>
      <c r="C62" s="306"/>
      <c r="D62" s="306"/>
      <c r="E62" s="306"/>
      <c r="F62" s="306"/>
      <c r="G62" s="306"/>
      <c r="H62" s="306"/>
      <c r="I62" s="306"/>
      <c r="J62" s="306"/>
      <c r="K62" s="306"/>
      <c r="L62" s="307"/>
      <c r="M62" s="29"/>
    </row>
    <row r="63" spans="1:16" s="12" customFormat="1" x14ac:dyDescent="0.25">
      <c r="A63" s="11"/>
      <c r="B63" s="305"/>
      <c r="C63" s="306"/>
      <c r="D63" s="306"/>
      <c r="E63" s="306"/>
      <c r="F63" s="306"/>
      <c r="G63" s="306"/>
      <c r="H63" s="306"/>
      <c r="I63" s="306"/>
      <c r="J63" s="306"/>
      <c r="K63" s="306"/>
      <c r="L63" s="307"/>
      <c r="M63" s="29"/>
    </row>
    <row r="64" spans="1:16" s="12" customFormat="1" x14ac:dyDescent="0.25">
      <c r="A64" s="11"/>
      <c r="B64" s="305"/>
      <c r="C64" s="306"/>
      <c r="D64" s="306"/>
      <c r="E64" s="306"/>
      <c r="F64" s="306"/>
      <c r="G64" s="306"/>
      <c r="H64" s="306"/>
      <c r="I64" s="306"/>
      <c r="J64" s="306"/>
      <c r="K64" s="306"/>
      <c r="L64" s="307"/>
      <c r="M64" s="29"/>
    </row>
    <row r="65" spans="1:16" s="12" customFormat="1" x14ac:dyDescent="0.25">
      <c r="A65" s="11"/>
      <c r="B65" s="305"/>
      <c r="C65" s="306"/>
      <c r="D65" s="306"/>
      <c r="E65" s="306"/>
      <c r="F65" s="306"/>
      <c r="G65" s="306"/>
      <c r="H65" s="306"/>
      <c r="I65" s="306"/>
      <c r="J65" s="306"/>
      <c r="K65" s="306"/>
      <c r="L65" s="307"/>
      <c r="M65" s="29"/>
    </row>
    <row r="66" spans="1:16" s="29" customFormat="1" x14ac:dyDescent="0.25">
      <c r="A66" s="49"/>
      <c r="B66" s="59"/>
      <c r="C66" s="60"/>
      <c r="D66" s="60"/>
      <c r="E66" s="60"/>
      <c r="F66" s="60"/>
      <c r="G66" s="60"/>
      <c r="H66" s="60"/>
      <c r="I66" s="60"/>
      <c r="J66" s="60"/>
      <c r="K66" s="60"/>
      <c r="L66" s="61"/>
      <c r="O66" s="2"/>
      <c r="P66" s="2"/>
    </row>
    <row r="67" spans="1:16" s="12" customFormat="1" x14ac:dyDescent="0.25">
      <c r="A67" s="11"/>
      <c r="B67" s="299" t="s">
        <v>26</v>
      </c>
      <c r="C67" s="300"/>
      <c r="D67" s="300"/>
      <c r="E67" s="300"/>
      <c r="F67" s="300"/>
      <c r="G67" s="300"/>
      <c r="H67" s="300"/>
      <c r="I67" s="300"/>
      <c r="J67" s="300"/>
      <c r="K67" s="300"/>
      <c r="L67" s="301"/>
      <c r="M67" s="57"/>
    </row>
    <row r="68" spans="1:16" s="29" customFormat="1" x14ac:dyDescent="0.25">
      <c r="A68" s="49"/>
      <c r="B68" s="58"/>
      <c r="C68" s="50"/>
      <c r="D68" s="50"/>
      <c r="E68" s="50"/>
      <c r="F68" s="50"/>
      <c r="G68" s="50"/>
      <c r="H68" s="50"/>
      <c r="I68" s="50"/>
      <c r="J68" s="50"/>
      <c r="K68" s="50"/>
      <c r="L68" s="51"/>
      <c r="O68" s="2"/>
      <c r="P68" s="2"/>
    </row>
    <row r="69" spans="1:16" s="29" customFormat="1" ht="14.25" customHeight="1" x14ac:dyDescent="0.25">
      <c r="A69" s="49"/>
      <c r="B69" s="242" t="str">
        <f>IF(Intro!$G$21="English",O69,P69)</f>
        <v>Describe your firm’s plans to increase or decrease its practical plant capacity of the goods in the next two years, including target dates, target practical plant capacity, the plants involved and the reasons for the change.</v>
      </c>
      <c r="C69" s="243"/>
      <c r="D69" s="243"/>
      <c r="E69" s="243"/>
      <c r="F69" s="243"/>
      <c r="G69" s="243"/>
      <c r="H69" s="243"/>
      <c r="I69" s="243"/>
      <c r="J69" s="243"/>
      <c r="K69" s="243"/>
      <c r="L69" s="244"/>
      <c r="O69" s="2" t="s">
        <v>160</v>
      </c>
      <c r="P69" s="2" t="s">
        <v>111</v>
      </c>
    </row>
    <row r="70" spans="1:16" s="29" customFormat="1" x14ac:dyDescent="0.25">
      <c r="A70" s="49"/>
      <c r="B70" s="242"/>
      <c r="C70" s="243"/>
      <c r="D70" s="243"/>
      <c r="E70" s="243"/>
      <c r="F70" s="243"/>
      <c r="G70" s="243"/>
      <c r="H70" s="243"/>
      <c r="I70" s="243"/>
      <c r="J70" s="243"/>
      <c r="K70" s="243"/>
      <c r="L70" s="244"/>
      <c r="O70" s="2"/>
      <c r="P70" s="2"/>
    </row>
    <row r="71" spans="1:16" s="29" customFormat="1" x14ac:dyDescent="0.25">
      <c r="A71" s="49"/>
      <c r="B71" s="58"/>
      <c r="C71" s="50"/>
      <c r="D71" s="50"/>
      <c r="E71" s="50"/>
      <c r="F71" s="50"/>
      <c r="G71" s="50"/>
      <c r="H71" s="50"/>
      <c r="I71" s="50"/>
      <c r="J71" s="50"/>
      <c r="K71" s="50"/>
      <c r="L71" s="51"/>
      <c r="O71" s="2"/>
      <c r="P71" s="2"/>
    </row>
    <row r="72" spans="1:16" s="12" customFormat="1" x14ac:dyDescent="0.25">
      <c r="A72" s="11"/>
      <c r="B72" s="305"/>
      <c r="C72" s="306"/>
      <c r="D72" s="306"/>
      <c r="E72" s="306"/>
      <c r="F72" s="306"/>
      <c r="G72" s="306"/>
      <c r="H72" s="306"/>
      <c r="I72" s="306"/>
      <c r="J72" s="306"/>
      <c r="K72" s="306"/>
      <c r="L72" s="307"/>
      <c r="M72" s="29"/>
    </row>
    <row r="73" spans="1:16" s="12" customFormat="1" x14ac:dyDescent="0.25">
      <c r="A73" s="11"/>
      <c r="B73" s="305"/>
      <c r="C73" s="306"/>
      <c r="D73" s="306"/>
      <c r="E73" s="306"/>
      <c r="F73" s="306"/>
      <c r="G73" s="306"/>
      <c r="H73" s="306"/>
      <c r="I73" s="306"/>
      <c r="J73" s="306"/>
      <c r="K73" s="306"/>
      <c r="L73" s="307"/>
      <c r="M73" s="29"/>
    </row>
    <row r="74" spans="1:16" s="12" customFormat="1" x14ac:dyDescent="0.25">
      <c r="A74" s="11"/>
      <c r="B74" s="305"/>
      <c r="C74" s="306"/>
      <c r="D74" s="306"/>
      <c r="E74" s="306"/>
      <c r="F74" s="306"/>
      <c r="G74" s="306"/>
      <c r="H74" s="306"/>
      <c r="I74" s="306"/>
      <c r="J74" s="306"/>
      <c r="K74" s="306"/>
      <c r="L74" s="307"/>
      <c r="M74" s="29"/>
    </row>
    <row r="75" spans="1:16" s="12" customFormat="1" x14ac:dyDescent="0.25">
      <c r="A75" s="11"/>
      <c r="B75" s="305"/>
      <c r="C75" s="306"/>
      <c r="D75" s="306"/>
      <c r="E75" s="306"/>
      <c r="F75" s="306"/>
      <c r="G75" s="306"/>
      <c r="H75" s="306"/>
      <c r="I75" s="306"/>
      <c r="J75" s="306"/>
      <c r="K75" s="306"/>
      <c r="L75" s="307"/>
      <c r="M75" s="29"/>
    </row>
    <row r="76" spans="1:16" s="12" customFormat="1" x14ac:dyDescent="0.25">
      <c r="A76" s="11"/>
      <c r="B76" s="305"/>
      <c r="C76" s="306"/>
      <c r="D76" s="306"/>
      <c r="E76" s="306"/>
      <c r="F76" s="306"/>
      <c r="G76" s="306"/>
      <c r="H76" s="306"/>
      <c r="I76" s="306"/>
      <c r="J76" s="306"/>
      <c r="K76" s="306"/>
      <c r="L76" s="307"/>
      <c r="M76" s="29"/>
    </row>
    <row r="77" spans="1:16" s="12" customFormat="1" x14ac:dyDescent="0.25">
      <c r="A77" s="11"/>
      <c r="B77" s="305"/>
      <c r="C77" s="306"/>
      <c r="D77" s="306"/>
      <c r="E77" s="306"/>
      <c r="F77" s="306"/>
      <c r="G77" s="306"/>
      <c r="H77" s="306"/>
      <c r="I77" s="306"/>
      <c r="J77" s="306"/>
      <c r="K77" s="306"/>
      <c r="L77" s="307"/>
      <c r="M77" s="29"/>
    </row>
    <row r="78" spans="1:16" s="12" customFormat="1" x14ac:dyDescent="0.25">
      <c r="A78" s="11"/>
      <c r="B78" s="305"/>
      <c r="C78" s="306"/>
      <c r="D78" s="306"/>
      <c r="E78" s="306"/>
      <c r="F78" s="306"/>
      <c r="G78" s="306"/>
      <c r="H78" s="306"/>
      <c r="I78" s="306"/>
      <c r="J78" s="306"/>
      <c r="K78" s="306"/>
      <c r="L78" s="307"/>
      <c r="M78" s="29"/>
    </row>
    <row r="79" spans="1:16" s="12" customFormat="1" x14ac:dyDescent="0.25">
      <c r="A79" s="11"/>
      <c r="B79" s="305"/>
      <c r="C79" s="306"/>
      <c r="D79" s="306"/>
      <c r="E79" s="306"/>
      <c r="F79" s="306"/>
      <c r="G79" s="306"/>
      <c r="H79" s="306"/>
      <c r="I79" s="306"/>
      <c r="J79" s="306"/>
      <c r="K79" s="306"/>
      <c r="L79" s="307"/>
      <c r="M79" s="29"/>
    </row>
    <row r="80" spans="1:16" s="29" customFormat="1" x14ac:dyDescent="0.25">
      <c r="A80" s="49"/>
      <c r="B80" s="59"/>
      <c r="C80" s="60"/>
      <c r="D80" s="60"/>
      <c r="E80" s="60"/>
      <c r="F80" s="60"/>
      <c r="G80" s="60"/>
      <c r="H80" s="60"/>
      <c r="I80" s="60"/>
      <c r="J80" s="60"/>
      <c r="K80" s="60"/>
      <c r="L80" s="61"/>
      <c r="O80" s="2"/>
      <c r="P80" s="2"/>
    </row>
    <row r="81" spans="1:16" s="12" customFormat="1" x14ac:dyDescent="0.25">
      <c r="A81" s="11"/>
      <c r="B81" s="299" t="s">
        <v>27</v>
      </c>
      <c r="C81" s="300"/>
      <c r="D81" s="300"/>
      <c r="E81" s="300"/>
      <c r="F81" s="300"/>
      <c r="G81" s="300"/>
      <c r="H81" s="300"/>
      <c r="I81" s="300"/>
      <c r="J81" s="300"/>
      <c r="K81" s="300"/>
      <c r="L81" s="301"/>
      <c r="M81" s="57"/>
    </row>
    <row r="82" spans="1:16" s="29" customFormat="1" x14ac:dyDescent="0.25">
      <c r="A82" s="49"/>
      <c r="B82" s="58"/>
      <c r="C82" s="50"/>
      <c r="D82" s="50"/>
      <c r="E82" s="50"/>
      <c r="F82" s="50"/>
      <c r="G82" s="50"/>
      <c r="H82" s="50"/>
      <c r="I82" s="50"/>
      <c r="J82" s="50"/>
      <c r="K82" s="50"/>
      <c r="L82" s="51"/>
      <c r="O82" s="2"/>
      <c r="P82" s="2"/>
    </row>
    <row r="83" spans="1:16" s="29" customFormat="1" ht="14.25" customHeight="1" x14ac:dyDescent="0.25">
      <c r="A83" s="49"/>
      <c r="B83" s="344" t="str">
        <f>IF(Intro!$G$21="English",O83,P83)</f>
        <v>Describe your firm’s plans to increase, decrease or shut down its production of the goods, either at facilities currently producing the goods or currently being used to produce other products, in the next two years. Provide the rationale and assumptions underlying these strategies and objectives.</v>
      </c>
      <c r="C83" s="345"/>
      <c r="D83" s="345"/>
      <c r="E83" s="345"/>
      <c r="F83" s="345"/>
      <c r="G83" s="345"/>
      <c r="H83" s="345"/>
      <c r="I83" s="345"/>
      <c r="J83" s="345"/>
      <c r="K83" s="345"/>
      <c r="L83" s="346"/>
      <c r="O83" s="2" t="s">
        <v>161</v>
      </c>
      <c r="P83" s="2" t="s">
        <v>112</v>
      </c>
    </row>
    <row r="84" spans="1:16" s="29" customFormat="1" x14ac:dyDescent="0.25">
      <c r="A84" s="49"/>
      <c r="B84" s="344"/>
      <c r="C84" s="345"/>
      <c r="D84" s="345"/>
      <c r="E84" s="345"/>
      <c r="F84" s="345"/>
      <c r="G84" s="345"/>
      <c r="H84" s="345"/>
      <c r="I84" s="345"/>
      <c r="J84" s="345"/>
      <c r="K84" s="345"/>
      <c r="L84" s="346"/>
      <c r="O84" s="2"/>
      <c r="P84" s="2"/>
    </row>
    <row r="85" spans="1:16" s="29" customFormat="1" x14ac:dyDescent="0.25">
      <c r="A85" s="49"/>
      <c r="B85" s="58"/>
      <c r="C85" s="50"/>
      <c r="D85" s="50"/>
      <c r="E85" s="50"/>
      <c r="F85" s="50"/>
      <c r="G85" s="50"/>
      <c r="H85" s="50"/>
      <c r="I85" s="50"/>
      <c r="J85" s="50"/>
      <c r="K85" s="50"/>
      <c r="L85" s="51"/>
      <c r="O85" s="2"/>
      <c r="P85" s="2"/>
    </row>
    <row r="86" spans="1:16" s="12" customFormat="1" x14ac:dyDescent="0.25">
      <c r="A86" s="11"/>
      <c r="B86" s="305"/>
      <c r="C86" s="306"/>
      <c r="D86" s="306"/>
      <c r="E86" s="306"/>
      <c r="F86" s="306"/>
      <c r="G86" s="306"/>
      <c r="H86" s="306"/>
      <c r="I86" s="306"/>
      <c r="J86" s="306"/>
      <c r="K86" s="306"/>
      <c r="L86" s="307"/>
      <c r="M86" s="29"/>
    </row>
    <row r="87" spans="1:16" s="12" customFormat="1" x14ac:dyDescent="0.25">
      <c r="A87" s="11"/>
      <c r="B87" s="305"/>
      <c r="C87" s="306"/>
      <c r="D87" s="306"/>
      <c r="E87" s="306"/>
      <c r="F87" s="306"/>
      <c r="G87" s="306"/>
      <c r="H87" s="306"/>
      <c r="I87" s="306"/>
      <c r="J87" s="306"/>
      <c r="K87" s="306"/>
      <c r="L87" s="307"/>
      <c r="M87" s="29"/>
    </row>
    <row r="88" spans="1:16" s="12" customFormat="1" x14ac:dyDescent="0.25">
      <c r="A88" s="11"/>
      <c r="B88" s="305"/>
      <c r="C88" s="306"/>
      <c r="D88" s="306"/>
      <c r="E88" s="306"/>
      <c r="F88" s="306"/>
      <c r="G88" s="306"/>
      <c r="H88" s="306"/>
      <c r="I88" s="306"/>
      <c r="J88" s="306"/>
      <c r="K88" s="306"/>
      <c r="L88" s="307"/>
      <c r="M88" s="29"/>
    </row>
    <row r="89" spans="1:16" s="12" customFormat="1" x14ac:dyDescent="0.25">
      <c r="A89" s="11"/>
      <c r="B89" s="305"/>
      <c r="C89" s="306"/>
      <c r="D89" s="306"/>
      <c r="E89" s="306"/>
      <c r="F89" s="306"/>
      <c r="G89" s="306"/>
      <c r="H89" s="306"/>
      <c r="I89" s="306"/>
      <c r="J89" s="306"/>
      <c r="K89" s="306"/>
      <c r="L89" s="307"/>
      <c r="M89" s="29"/>
    </row>
    <row r="90" spans="1:16" s="12" customFormat="1" x14ac:dyDescent="0.25">
      <c r="A90" s="11"/>
      <c r="B90" s="305"/>
      <c r="C90" s="306"/>
      <c r="D90" s="306"/>
      <c r="E90" s="306"/>
      <c r="F90" s="306"/>
      <c r="G90" s="306"/>
      <c r="H90" s="306"/>
      <c r="I90" s="306"/>
      <c r="J90" s="306"/>
      <c r="K90" s="306"/>
      <c r="L90" s="307"/>
      <c r="M90" s="29"/>
    </row>
    <row r="91" spans="1:16" s="12" customFormat="1" x14ac:dyDescent="0.25">
      <c r="A91" s="11"/>
      <c r="B91" s="305"/>
      <c r="C91" s="306"/>
      <c r="D91" s="306"/>
      <c r="E91" s="306"/>
      <c r="F91" s="306"/>
      <c r="G91" s="306"/>
      <c r="H91" s="306"/>
      <c r="I91" s="306"/>
      <c r="J91" s="306"/>
      <c r="K91" s="306"/>
      <c r="L91" s="307"/>
      <c r="M91" s="29"/>
    </row>
    <row r="92" spans="1:16" s="12" customFormat="1" x14ac:dyDescent="0.25">
      <c r="A92" s="11"/>
      <c r="B92" s="305"/>
      <c r="C92" s="306"/>
      <c r="D92" s="306"/>
      <c r="E92" s="306"/>
      <c r="F92" s="306"/>
      <c r="G92" s="306"/>
      <c r="H92" s="306"/>
      <c r="I92" s="306"/>
      <c r="J92" s="306"/>
      <c r="K92" s="306"/>
      <c r="L92" s="307"/>
      <c r="M92" s="29"/>
    </row>
    <row r="93" spans="1:16" s="12" customFormat="1" x14ac:dyDescent="0.25">
      <c r="A93" s="11"/>
      <c r="B93" s="305"/>
      <c r="C93" s="306"/>
      <c r="D93" s="306"/>
      <c r="E93" s="306"/>
      <c r="F93" s="306"/>
      <c r="G93" s="306"/>
      <c r="H93" s="306"/>
      <c r="I93" s="306"/>
      <c r="J93" s="306"/>
      <c r="K93" s="306"/>
      <c r="L93" s="307"/>
      <c r="M93" s="29"/>
    </row>
    <row r="94" spans="1:16" s="29" customFormat="1" x14ac:dyDescent="0.25">
      <c r="A94" s="49"/>
      <c r="B94" s="59"/>
      <c r="C94" s="60"/>
      <c r="D94" s="60"/>
      <c r="E94" s="60"/>
      <c r="F94" s="60"/>
      <c r="G94" s="60"/>
      <c r="H94" s="60"/>
      <c r="I94" s="60"/>
      <c r="J94" s="60"/>
      <c r="K94" s="60"/>
      <c r="L94" s="61"/>
      <c r="O94" s="2"/>
      <c r="P94" s="2"/>
    </row>
    <row r="95" spans="1:16" s="12" customFormat="1" x14ac:dyDescent="0.25">
      <c r="A95" s="11"/>
      <c r="B95" s="299" t="s">
        <v>30</v>
      </c>
      <c r="C95" s="300"/>
      <c r="D95" s="300"/>
      <c r="E95" s="300"/>
      <c r="F95" s="300"/>
      <c r="G95" s="300"/>
      <c r="H95" s="300"/>
      <c r="I95" s="300"/>
      <c r="J95" s="300"/>
      <c r="K95" s="300"/>
      <c r="L95" s="301"/>
      <c r="M95" s="57"/>
    </row>
    <row r="96" spans="1:16" s="29" customFormat="1" x14ac:dyDescent="0.25">
      <c r="A96" s="49"/>
      <c r="B96" s="58"/>
      <c r="C96" s="50"/>
      <c r="D96" s="50"/>
      <c r="E96" s="50"/>
      <c r="F96" s="50"/>
      <c r="G96" s="50"/>
      <c r="H96" s="50"/>
      <c r="I96" s="50"/>
      <c r="J96" s="50"/>
      <c r="K96" s="50"/>
      <c r="L96" s="51"/>
      <c r="O96" s="2"/>
      <c r="P96" s="2"/>
    </row>
    <row r="97" spans="1:16" s="29" customFormat="1" ht="14.25" customHeight="1" x14ac:dyDescent="0.25">
      <c r="A97" s="49"/>
      <c r="B97" s="242" t="str">
        <f>IF(Intro!$G$21="English",O97,P97)</f>
        <v>Describe your firm’s plans to change the product mix of the goods produced on the same equipment, in the next two years. Provide the rationale and assumptions underlying these strategies and objectives.</v>
      </c>
      <c r="C97" s="243"/>
      <c r="D97" s="243"/>
      <c r="E97" s="243"/>
      <c r="F97" s="243"/>
      <c r="G97" s="243"/>
      <c r="H97" s="243"/>
      <c r="I97" s="243"/>
      <c r="J97" s="243"/>
      <c r="K97" s="243"/>
      <c r="L97" s="244"/>
      <c r="O97" s="2" t="s">
        <v>162</v>
      </c>
      <c r="P97" s="2" t="s">
        <v>113</v>
      </c>
    </row>
    <row r="98" spans="1:16" s="29" customFormat="1" x14ac:dyDescent="0.25">
      <c r="A98" s="49"/>
      <c r="B98" s="242"/>
      <c r="C98" s="243"/>
      <c r="D98" s="243"/>
      <c r="E98" s="243"/>
      <c r="F98" s="243"/>
      <c r="G98" s="243"/>
      <c r="H98" s="243"/>
      <c r="I98" s="243"/>
      <c r="J98" s="243"/>
      <c r="K98" s="243"/>
      <c r="L98" s="244"/>
      <c r="O98" s="2"/>
      <c r="P98" s="2"/>
    </row>
    <row r="99" spans="1:16" s="29" customFormat="1" x14ac:dyDescent="0.25">
      <c r="A99" s="49"/>
      <c r="B99" s="58"/>
      <c r="C99" s="50"/>
      <c r="D99" s="50"/>
      <c r="E99" s="50"/>
      <c r="F99" s="50"/>
      <c r="G99" s="50"/>
      <c r="H99" s="50"/>
      <c r="I99" s="50"/>
      <c r="J99" s="50"/>
      <c r="K99" s="50"/>
      <c r="L99" s="51"/>
      <c r="O99" s="2"/>
      <c r="P99" s="2"/>
    </row>
    <row r="100" spans="1:16" s="12" customFormat="1" x14ac:dyDescent="0.25">
      <c r="A100" s="11"/>
      <c r="B100" s="305"/>
      <c r="C100" s="306"/>
      <c r="D100" s="306"/>
      <c r="E100" s="306"/>
      <c r="F100" s="306"/>
      <c r="G100" s="306"/>
      <c r="H100" s="306"/>
      <c r="I100" s="306"/>
      <c r="J100" s="306"/>
      <c r="K100" s="306"/>
      <c r="L100" s="307"/>
      <c r="M100" s="29"/>
    </row>
    <row r="101" spans="1:16" s="12" customFormat="1" x14ac:dyDescent="0.25">
      <c r="A101" s="11"/>
      <c r="B101" s="305"/>
      <c r="C101" s="306"/>
      <c r="D101" s="306"/>
      <c r="E101" s="306"/>
      <c r="F101" s="306"/>
      <c r="G101" s="306"/>
      <c r="H101" s="306"/>
      <c r="I101" s="306"/>
      <c r="J101" s="306"/>
      <c r="K101" s="306"/>
      <c r="L101" s="307"/>
      <c r="M101" s="29"/>
    </row>
    <row r="102" spans="1:16" s="12" customFormat="1" x14ac:dyDescent="0.25">
      <c r="A102" s="11"/>
      <c r="B102" s="305"/>
      <c r="C102" s="306"/>
      <c r="D102" s="306"/>
      <c r="E102" s="306"/>
      <c r="F102" s="306"/>
      <c r="G102" s="306"/>
      <c r="H102" s="306"/>
      <c r="I102" s="306"/>
      <c r="J102" s="306"/>
      <c r="K102" s="306"/>
      <c r="L102" s="307"/>
      <c r="M102" s="29"/>
    </row>
    <row r="103" spans="1:16" s="12" customFormat="1" x14ac:dyDescent="0.25">
      <c r="A103" s="11"/>
      <c r="B103" s="305"/>
      <c r="C103" s="306"/>
      <c r="D103" s="306"/>
      <c r="E103" s="306"/>
      <c r="F103" s="306"/>
      <c r="G103" s="306"/>
      <c r="H103" s="306"/>
      <c r="I103" s="306"/>
      <c r="J103" s="306"/>
      <c r="K103" s="306"/>
      <c r="L103" s="307"/>
      <c r="M103" s="29"/>
    </row>
    <row r="104" spans="1:16" s="12" customFormat="1" x14ac:dyDescent="0.25">
      <c r="A104" s="11"/>
      <c r="B104" s="305"/>
      <c r="C104" s="306"/>
      <c r="D104" s="306"/>
      <c r="E104" s="306"/>
      <c r="F104" s="306"/>
      <c r="G104" s="306"/>
      <c r="H104" s="306"/>
      <c r="I104" s="306"/>
      <c r="J104" s="306"/>
      <c r="K104" s="306"/>
      <c r="L104" s="307"/>
      <c r="M104" s="29"/>
    </row>
    <row r="105" spans="1:16" s="12" customFormat="1" x14ac:dyDescent="0.25">
      <c r="A105" s="11"/>
      <c r="B105" s="305"/>
      <c r="C105" s="306"/>
      <c r="D105" s="306"/>
      <c r="E105" s="306"/>
      <c r="F105" s="306"/>
      <c r="G105" s="306"/>
      <c r="H105" s="306"/>
      <c r="I105" s="306"/>
      <c r="J105" s="306"/>
      <c r="K105" s="306"/>
      <c r="L105" s="307"/>
      <c r="M105" s="29"/>
    </row>
    <row r="106" spans="1:16" s="12" customFormat="1" x14ac:dyDescent="0.25">
      <c r="A106" s="11"/>
      <c r="B106" s="305"/>
      <c r="C106" s="306"/>
      <c r="D106" s="306"/>
      <c r="E106" s="306"/>
      <c r="F106" s="306"/>
      <c r="G106" s="306"/>
      <c r="H106" s="306"/>
      <c r="I106" s="306"/>
      <c r="J106" s="306"/>
      <c r="K106" s="306"/>
      <c r="L106" s="307"/>
      <c r="M106" s="29"/>
    </row>
    <row r="107" spans="1:16" s="12" customFormat="1" x14ac:dyDescent="0.25">
      <c r="A107" s="11"/>
      <c r="B107" s="305"/>
      <c r="C107" s="306"/>
      <c r="D107" s="306"/>
      <c r="E107" s="306"/>
      <c r="F107" s="306"/>
      <c r="G107" s="306"/>
      <c r="H107" s="306"/>
      <c r="I107" s="306"/>
      <c r="J107" s="306"/>
      <c r="K107" s="306"/>
      <c r="L107" s="307"/>
      <c r="M107" s="29"/>
    </row>
    <row r="108" spans="1:16" s="29" customFormat="1" x14ac:dyDescent="0.25">
      <c r="A108" s="49"/>
      <c r="B108" s="59"/>
      <c r="C108" s="60"/>
      <c r="D108" s="60"/>
      <c r="E108" s="60"/>
      <c r="F108" s="60"/>
      <c r="G108" s="60"/>
      <c r="H108" s="60"/>
      <c r="I108" s="60"/>
      <c r="J108" s="60"/>
      <c r="K108" s="60"/>
      <c r="L108" s="61"/>
      <c r="O108" s="2"/>
      <c r="P108" s="2"/>
    </row>
  </sheetData>
  <sheetProtection algorithmName="SHA-512" hashValue="IrE+/6yXC0GV/E8EnHjwNw9iOIorwVhZ0ftahKFPgP+IpV+5bAz0xopFaDAMMzhhnU4eRrJxFf1Qmv+wuoGARg==" saltValue="UeaW+JMeew4I7fuZhhvvXg==" spinCount="100000" sheet="1" objects="1" scenarios="1" selectLockedCells="1"/>
  <mergeCells count="38">
    <mergeCell ref="B22:E22"/>
    <mergeCell ref="B41:L41"/>
    <mergeCell ref="B54:L54"/>
    <mergeCell ref="B67:L67"/>
    <mergeCell ref="B81:L81"/>
    <mergeCell ref="B26:E26"/>
    <mergeCell ref="B30:L30"/>
    <mergeCell ref="B23:E23"/>
    <mergeCell ref="B95:L95"/>
    <mergeCell ref="B43:L43"/>
    <mergeCell ref="B83:L84"/>
    <mergeCell ref="B21:E21"/>
    <mergeCell ref="B100:L107"/>
    <mergeCell ref="B69:L70"/>
    <mergeCell ref="B97:L98"/>
    <mergeCell ref="B32:L39"/>
    <mergeCell ref="B45:L52"/>
    <mergeCell ref="B58:L65"/>
    <mergeCell ref="B72:L79"/>
    <mergeCell ref="B86:L93"/>
    <mergeCell ref="B56:L56"/>
    <mergeCell ref="B28:L28"/>
    <mergeCell ref="B24:E24"/>
    <mergeCell ref="B25:E25"/>
    <mergeCell ref="B4:L4"/>
    <mergeCell ref="B13:L13"/>
    <mergeCell ref="B8:L8"/>
    <mergeCell ref="B9:L9"/>
    <mergeCell ref="B10:L10"/>
    <mergeCell ref="B5:L5"/>
    <mergeCell ref="B6:L6"/>
    <mergeCell ref="B12:L12"/>
    <mergeCell ref="B15:L17"/>
    <mergeCell ref="G19:G20"/>
    <mergeCell ref="H19:H20"/>
    <mergeCell ref="I19:I20"/>
    <mergeCell ref="J19:J20"/>
    <mergeCell ref="K19:K20"/>
  </mergeCells>
  <dataValidations count="3">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25:K26 G23:K23" xr:uid="{F776B4C4-FB9F-4E6D-9659-ADBE0E6C3F52}">
      <formula1>1000</formula1>
    </dataValidation>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32 B45 B58 B72 B86 B100" xr:uid="{96638FA7-F900-4D8A-AC26-6F99FDC46F99}">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G21:K22 G24:K24" xr:uid="{1B000A8E-81C2-4F17-B647-E3AD9F232911}">
      <formula1>0</formula1>
    </dataValidation>
  </dataValidations>
  <printOptions horizontalCentered="1"/>
  <pageMargins left="0.25" right="0.25" top="0.75" bottom="0.75" header="0.3" footer="0.3"/>
  <pageSetup scale="63" fitToHeight="0" orientation="portrait" r:id="rId1"/>
  <headerFooter>
    <oddFooter>&amp;L&amp;A</oddFooter>
  </headerFooter>
  <rowBreaks count="1" manualBreakCount="1">
    <brk id="53" min="1" max="11"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A90DB-6896-493A-88FE-EE1995C87494}">
  <sheetPr codeName="Sheet8">
    <tabColor rgb="FF92D050"/>
    <pageSetUpPr fitToPage="1"/>
  </sheetPr>
  <dimension ref="A1:P189"/>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x14ac:dyDescent="0.25">
      <c r="O1" s="2" t="s">
        <v>291</v>
      </c>
      <c r="P1" s="2" t="s">
        <v>291</v>
      </c>
    </row>
    <row r="2" spans="1:16" x14ac:dyDescent="0.25">
      <c r="B2" s="13" t="str">
        <f>'Pro 1'!B2</f>
        <v>PROTECTED</v>
      </c>
      <c r="C2" s="13"/>
      <c r="D2" s="13"/>
      <c r="O2" s="12" t="s">
        <v>61</v>
      </c>
      <c r="P2" s="12" t="s">
        <v>73</v>
      </c>
    </row>
    <row r="3" spans="1:16" x14ac:dyDescent="0.25">
      <c r="B3" s="4"/>
      <c r="C3" s="4"/>
      <c r="D3" s="4"/>
      <c r="O3" s="7"/>
      <c r="P3" s="7"/>
    </row>
    <row r="4" spans="1:16" s="7" customFormat="1" x14ac:dyDescent="0.25">
      <c r="A4" s="14"/>
      <c r="B4" s="213" t="str">
        <f>Info!B4</f>
        <v>FOREIGN PRODUCERS' QUESTIONNAIRE</v>
      </c>
      <c r="C4" s="214"/>
      <c r="D4" s="214"/>
      <c r="E4" s="214"/>
      <c r="F4" s="214"/>
      <c r="G4" s="214"/>
      <c r="H4" s="214"/>
      <c r="I4" s="214"/>
      <c r="J4" s="214"/>
      <c r="K4" s="214"/>
      <c r="L4" s="215"/>
      <c r="M4" s="9"/>
      <c r="N4" s="9"/>
      <c r="O4" s="8"/>
      <c r="P4" s="8"/>
    </row>
    <row r="5" spans="1:16" s="7" customFormat="1" x14ac:dyDescent="0.25">
      <c r="A5" s="14"/>
      <c r="B5" s="216" t="str">
        <f>Info!B5</f>
        <v>NQ-2026-005</v>
      </c>
      <c r="C5" s="217"/>
      <c r="D5" s="217"/>
      <c r="E5" s="217"/>
      <c r="F5" s="217"/>
      <c r="G5" s="217"/>
      <c r="H5" s="217"/>
      <c r="I5" s="217"/>
      <c r="J5" s="217"/>
      <c r="K5" s="217"/>
      <c r="L5" s="218"/>
      <c r="M5" s="9"/>
      <c r="N5" s="9"/>
      <c r="O5" s="8"/>
      <c r="P5" s="8"/>
    </row>
    <row r="6" spans="1:16" s="8" customFormat="1" x14ac:dyDescent="0.25">
      <c r="A6" s="14"/>
      <c r="B6" s="216" t="str">
        <f>Info!B6</f>
        <v>CERTAIN STEEL RACKS</v>
      </c>
      <c r="C6" s="217"/>
      <c r="D6" s="217"/>
      <c r="E6" s="217"/>
      <c r="F6" s="217"/>
      <c r="G6" s="217"/>
      <c r="H6" s="217"/>
      <c r="I6" s="217"/>
      <c r="J6" s="217"/>
      <c r="K6" s="217"/>
      <c r="L6" s="218"/>
      <c r="O6" s="15"/>
      <c r="P6" s="15"/>
    </row>
    <row r="7" spans="1:16" s="8" customFormat="1" x14ac:dyDescent="0.25">
      <c r="A7" s="14"/>
      <c r="B7" s="92"/>
      <c r="C7" s="93"/>
      <c r="D7" s="93"/>
      <c r="E7" s="93"/>
      <c r="F7" s="93"/>
      <c r="G7" s="93"/>
      <c r="H7" s="93"/>
      <c r="I7" s="93"/>
      <c r="J7" s="93"/>
      <c r="K7" s="93"/>
      <c r="L7" s="94"/>
      <c r="O7" s="27"/>
    </row>
    <row r="8" spans="1:16" s="8" customFormat="1" x14ac:dyDescent="0.25">
      <c r="A8" s="14"/>
      <c r="B8" s="290" t="str">
        <f>Public!B8</f>
        <v>The following questions refer to the goods as defined in the product description on the Intro tab.</v>
      </c>
      <c r="C8" s="291"/>
      <c r="D8" s="291"/>
      <c r="E8" s="291"/>
      <c r="F8" s="291"/>
      <c r="G8" s="291"/>
      <c r="H8" s="291"/>
      <c r="I8" s="291"/>
      <c r="J8" s="291"/>
      <c r="K8" s="291"/>
      <c r="L8" s="292"/>
      <c r="O8" s="15"/>
      <c r="P8" s="15"/>
    </row>
    <row r="9" spans="1:16" s="8" customFormat="1" x14ac:dyDescent="0.25">
      <c r="A9" s="14"/>
      <c r="B9" s="290" t="str">
        <f>Public!B9</f>
        <v xml:space="preserve">Product information and a glossary of terms can be found in the Info tab.
</v>
      </c>
      <c r="C9" s="291"/>
      <c r="D9" s="291"/>
      <c r="E9" s="291"/>
      <c r="F9" s="291"/>
      <c r="G9" s="291"/>
      <c r="H9" s="291"/>
      <c r="I9" s="291"/>
      <c r="J9" s="291"/>
      <c r="K9" s="291"/>
      <c r="L9" s="292"/>
      <c r="O9" s="15"/>
    </row>
    <row r="10" spans="1:16" s="8" customFormat="1" x14ac:dyDescent="0.25">
      <c r="A10" s="14"/>
      <c r="B10" s="290" t="str">
        <f>'Pro 1'!B10</f>
        <v xml:space="preserve">Use the AddPro tab if more space is needed.
</v>
      </c>
      <c r="C10" s="291"/>
      <c r="D10" s="291"/>
      <c r="E10" s="291"/>
      <c r="F10" s="291"/>
      <c r="G10" s="291"/>
      <c r="H10" s="291"/>
      <c r="I10" s="291"/>
      <c r="J10" s="291"/>
      <c r="K10" s="291"/>
      <c r="L10" s="292"/>
      <c r="O10" s="15"/>
      <c r="P10" s="15"/>
    </row>
    <row r="11" spans="1:16" s="8" customFormat="1" x14ac:dyDescent="0.25">
      <c r="A11" s="14"/>
      <c r="B11" s="95"/>
      <c r="C11" s="96"/>
      <c r="D11" s="96"/>
      <c r="E11" s="93"/>
      <c r="F11" s="93"/>
      <c r="G11" s="93"/>
      <c r="H11" s="93"/>
      <c r="I11" s="93"/>
      <c r="J11" s="93"/>
      <c r="K11" s="93"/>
      <c r="L11" s="94"/>
      <c r="O11" s="15"/>
      <c r="P11" s="15"/>
    </row>
    <row r="12" spans="1:16" s="8" customFormat="1" x14ac:dyDescent="0.25">
      <c r="A12" s="14"/>
      <c r="B12" s="290" t="str">
        <f>IF(Intro!$G$21="English",O12,P12)</f>
        <v>For the questions in this tab, note the following:</v>
      </c>
      <c r="C12" s="291"/>
      <c r="D12" s="291"/>
      <c r="E12" s="291"/>
      <c r="F12" s="291"/>
      <c r="G12" s="291"/>
      <c r="H12" s="291"/>
      <c r="I12" s="291"/>
      <c r="J12" s="291"/>
      <c r="K12" s="291"/>
      <c r="L12" s="292"/>
      <c r="O12" s="15" t="s">
        <v>114</v>
      </c>
      <c r="P12" s="15" t="s">
        <v>115</v>
      </c>
    </row>
    <row r="13" spans="1:16" s="8" customFormat="1" x14ac:dyDescent="0.25">
      <c r="A13" s="14"/>
      <c r="B13" s="290" t="str">
        <f>IF(Intro!$G$21="English",O13,P13)</f>
        <v>• Report only sales of your firm’s production.</v>
      </c>
      <c r="C13" s="291"/>
      <c r="D13" s="291"/>
      <c r="E13" s="291"/>
      <c r="F13" s="291"/>
      <c r="G13" s="291"/>
      <c r="H13" s="291"/>
      <c r="I13" s="291"/>
      <c r="J13" s="291"/>
      <c r="K13" s="291"/>
      <c r="L13" s="292"/>
      <c r="O13" s="15" t="s">
        <v>188</v>
      </c>
      <c r="P13" s="15" t="s">
        <v>192</v>
      </c>
    </row>
    <row r="14" spans="1:16" s="8" customFormat="1" x14ac:dyDescent="0.25">
      <c r="A14" s="14"/>
      <c r="B14" s="290" t="str">
        <f>IF(Intro!$G$21="English",O14,P14)</f>
        <v>• Report all sales to Canadian and foreign associated firms.</v>
      </c>
      <c r="C14" s="291"/>
      <c r="D14" s="291"/>
      <c r="E14" s="291"/>
      <c r="F14" s="291"/>
      <c r="G14" s="291"/>
      <c r="H14" s="291"/>
      <c r="I14" s="291"/>
      <c r="J14" s="291"/>
      <c r="K14" s="291"/>
      <c r="L14" s="292"/>
      <c r="O14" s="15" t="s">
        <v>189</v>
      </c>
      <c r="P14" s="15" t="s">
        <v>193</v>
      </c>
    </row>
    <row r="15" spans="1:16" s="8" customFormat="1" x14ac:dyDescent="0.25">
      <c r="A15" s="14"/>
      <c r="B15" s="290" t="str">
        <f>IF(Intro!$G$21="English",O15,P15)</f>
        <v>• Report all sales as of the date of shipment to the customer or the customer’s warehouse.</v>
      </c>
      <c r="C15" s="291"/>
      <c r="D15" s="291"/>
      <c r="E15" s="291"/>
      <c r="F15" s="291"/>
      <c r="G15" s="291"/>
      <c r="H15" s="291"/>
      <c r="I15" s="291"/>
      <c r="J15" s="291"/>
      <c r="K15" s="291"/>
      <c r="L15" s="292"/>
      <c r="O15" s="15" t="s">
        <v>190</v>
      </c>
      <c r="P15" s="15" t="s">
        <v>194</v>
      </c>
    </row>
    <row r="16" spans="1:16" s="8" customFormat="1" x14ac:dyDescent="0.25">
      <c r="A16" s="14"/>
      <c r="B16" s="290" t="str">
        <f>IF(Intro!$G$21="English",O16,P16)</f>
        <v>• Report all values in Canadian dollars.</v>
      </c>
      <c r="C16" s="291"/>
      <c r="D16" s="291"/>
      <c r="E16" s="291"/>
      <c r="F16" s="291"/>
      <c r="G16" s="291"/>
      <c r="H16" s="291"/>
      <c r="I16" s="291"/>
      <c r="J16" s="291"/>
      <c r="K16" s="291"/>
      <c r="L16" s="292"/>
      <c r="O16" s="15" t="s">
        <v>191</v>
      </c>
      <c r="P16" s="15" t="s">
        <v>195</v>
      </c>
    </row>
    <row r="17" spans="1:16" s="8" customFormat="1" x14ac:dyDescent="0.25">
      <c r="A17" s="14"/>
      <c r="B17" s="293" t="str">
        <f>IF(Intro!$G$21="English",O17,P17)</f>
        <v>• Report sales value as net delivered selling value (see definition in Glossary).</v>
      </c>
      <c r="C17" s="294"/>
      <c r="D17" s="294"/>
      <c r="E17" s="294"/>
      <c r="F17" s="294"/>
      <c r="G17" s="294"/>
      <c r="H17" s="294"/>
      <c r="I17" s="294"/>
      <c r="J17" s="294"/>
      <c r="K17" s="294"/>
      <c r="L17" s="295"/>
      <c r="O17" s="15" t="s">
        <v>243</v>
      </c>
      <c r="P17" s="15" t="s">
        <v>273</v>
      </c>
    </row>
    <row r="18" spans="1:16" s="8" customFormat="1" x14ac:dyDescent="0.25">
      <c r="A18" s="14"/>
      <c r="B18" s="16"/>
      <c r="C18" s="16"/>
      <c r="D18" s="16"/>
      <c r="E18" s="17"/>
      <c r="F18" s="17"/>
      <c r="G18" s="17"/>
      <c r="H18" s="17"/>
      <c r="I18" s="17"/>
      <c r="J18" s="17"/>
      <c r="K18" s="17"/>
      <c r="L18" s="17"/>
      <c r="O18" s="15"/>
      <c r="P18" s="15"/>
    </row>
    <row r="19" spans="1:16" x14ac:dyDescent="0.25">
      <c r="B19" s="321" t="str">
        <f>UPPER(IF(Intro!$G$21="English",O19,P19))</f>
        <v>SALES AND INVENTORIES</v>
      </c>
      <c r="C19" s="322"/>
      <c r="D19" s="322"/>
      <c r="E19" s="322"/>
      <c r="F19" s="322"/>
      <c r="G19" s="322"/>
      <c r="H19" s="322"/>
      <c r="I19" s="322"/>
      <c r="J19" s="322"/>
      <c r="K19" s="322"/>
      <c r="L19" s="323"/>
      <c r="O19" s="79" t="s">
        <v>244</v>
      </c>
      <c r="P19" s="79" t="s">
        <v>245</v>
      </c>
    </row>
    <row r="20" spans="1:16" x14ac:dyDescent="0.25">
      <c r="B20" s="302" t="s">
        <v>22</v>
      </c>
      <c r="C20" s="303"/>
      <c r="D20" s="303"/>
      <c r="E20" s="303"/>
      <c r="F20" s="303"/>
      <c r="G20" s="303"/>
      <c r="H20" s="303"/>
      <c r="I20" s="303"/>
      <c r="J20" s="303"/>
      <c r="K20" s="303"/>
      <c r="L20" s="304"/>
    </row>
    <row r="21" spans="1:16" x14ac:dyDescent="0.25">
      <c r="B21" s="18"/>
      <c r="C21" s="19"/>
      <c r="D21" s="19"/>
      <c r="E21" s="20"/>
      <c r="F21" s="20"/>
      <c r="G21" s="20"/>
      <c r="H21" s="20"/>
      <c r="I21" s="20"/>
      <c r="J21" s="20"/>
      <c r="K21" s="20"/>
      <c r="L21" s="21"/>
    </row>
    <row r="22" spans="1:16" x14ac:dyDescent="0.25">
      <c r="B22" s="225" t="str">
        <f>IF(Intro!$G$21="English",O22,P22)</f>
        <v>Provide the following estimated percentages:</v>
      </c>
      <c r="C22" s="226"/>
      <c r="D22" s="226"/>
      <c r="E22" s="226"/>
      <c r="F22" s="226"/>
      <c r="G22" s="226"/>
      <c r="H22" s="226"/>
      <c r="I22" s="226"/>
      <c r="J22" s="226"/>
      <c r="K22" s="226"/>
      <c r="L22" s="235"/>
      <c r="O22" s="22" t="s">
        <v>55</v>
      </c>
      <c r="P22" s="43" t="s">
        <v>56</v>
      </c>
    </row>
    <row r="23" spans="1:16" x14ac:dyDescent="0.25">
      <c r="B23" s="40"/>
      <c r="C23" s="41"/>
      <c r="G23" s="19"/>
      <c r="H23" s="91">
        <f>Variables!$B$6+2</f>
        <v>2025</v>
      </c>
      <c r="I23" s="29"/>
      <c r="J23" s="29"/>
      <c r="K23" s="29"/>
      <c r="L23" s="52"/>
      <c r="O23" s="22"/>
      <c r="P23" s="43"/>
    </row>
    <row r="24" spans="1:16" x14ac:dyDescent="0.25">
      <c r="B24" s="229" t="str">
        <f>IF(Intro!$G$21="English",O24,P24)</f>
        <v>Your firm's sales volume of the goods divided by your firm's total sales volume</v>
      </c>
      <c r="C24" s="230"/>
      <c r="D24" s="230"/>
      <c r="E24" s="230"/>
      <c r="F24" s="230"/>
      <c r="G24" s="352" t="s">
        <v>90</v>
      </c>
      <c r="H24" s="354"/>
      <c r="I24" s="29"/>
      <c r="J24" s="29"/>
      <c r="K24" s="29"/>
      <c r="L24" s="52"/>
      <c r="O24" s="2" t="s">
        <v>292</v>
      </c>
      <c r="P24" s="43" t="s">
        <v>299</v>
      </c>
    </row>
    <row r="25" spans="1:16" x14ac:dyDescent="0.25">
      <c r="B25" s="229"/>
      <c r="C25" s="230"/>
      <c r="D25" s="230"/>
      <c r="E25" s="230"/>
      <c r="F25" s="230"/>
      <c r="G25" s="353"/>
      <c r="H25" s="354"/>
      <c r="I25" s="29"/>
      <c r="J25" s="29"/>
      <c r="K25" s="29"/>
      <c r="L25" s="52"/>
      <c r="P25" s="43"/>
    </row>
    <row r="26" spans="1:16" x14ac:dyDescent="0.25">
      <c r="B26" s="229" t="str">
        <f>IF(Intro!$G$21="English",O26,P26)</f>
        <v>Your firm's sales value of the goods divided by your firm's total sales value</v>
      </c>
      <c r="C26" s="230"/>
      <c r="D26" s="230"/>
      <c r="E26" s="230"/>
      <c r="F26" s="230"/>
      <c r="G26" s="352" t="s">
        <v>90</v>
      </c>
      <c r="H26" s="354"/>
      <c r="I26" s="29"/>
      <c r="J26" s="29"/>
      <c r="K26" s="29"/>
      <c r="L26" s="52"/>
      <c r="O26" s="2" t="s">
        <v>293</v>
      </c>
      <c r="P26" s="43" t="s">
        <v>296</v>
      </c>
    </row>
    <row r="27" spans="1:16" x14ac:dyDescent="0.25">
      <c r="B27" s="233"/>
      <c r="C27" s="234"/>
      <c r="D27" s="234"/>
      <c r="E27" s="234"/>
      <c r="F27" s="234"/>
      <c r="G27" s="352"/>
      <c r="H27" s="354"/>
      <c r="I27" s="29"/>
      <c r="J27" s="29"/>
      <c r="K27" s="29"/>
      <c r="L27" s="52"/>
      <c r="P27" s="43"/>
    </row>
    <row r="28" spans="1:16" x14ac:dyDescent="0.25">
      <c r="B28" s="229" t="str">
        <f>IF(Intro!$G$21="English",O28,P28)</f>
        <v>Your firm's production volume of the goods divided by your home country's total production volume of the goods</v>
      </c>
      <c r="C28" s="230"/>
      <c r="D28" s="230"/>
      <c r="E28" s="230"/>
      <c r="F28" s="230"/>
      <c r="G28" s="352" t="s">
        <v>90</v>
      </c>
      <c r="H28" s="354"/>
      <c r="I28" s="29"/>
      <c r="J28" s="29"/>
      <c r="K28" s="29"/>
      <c r="L28" s="52"/>
      <c r="O28" s="2" t="s">
        <v>294</v>
      </c>
      <c r="P28" s="43" t="s">
        <v>297</v>
      </c>
    </row>
    <row r="29" spans="1:16" x14ac:dyDescent="0.25">
      <c r="B29" s="233"/>
      <c r="C29" s="234"/>
      <c r="D29" s="234"/>
      <c r="E29" s="234"/>
      <c r="F29" s="234"/>
      <c r="G29" s="352"/>
      <c r="H29" s="354"/>
      <c r="I29" s="29"/>
      <c r="J29" s="29"/>
      <c r="K29" s="29"/>
      <c r="L29" s="52"/>
      <c r="P29" s="43"/>
    </row>
    <row r="30" spans="1:16" x14ac:dyDescent="0.25">
      <c r="B30" s="229" t="str">
        <f>IF(Intro!$G$21="English",O30,P30)</f>
        <v xml:space="preserve">Your firm's volume of exports of the goods to Canada divided by your home country's total volume of exports of the goods to Canada </v>
      </c>
      <c r="C30" s="230"/>
      <c r="D30" s="230"/>
      <c r="E30" s="230"/>
      <c r="F30" s="230"/>
      <c r="G30" s="352" t="s">
        <v>90</v>
      </c>
      <c r="H30" s="354"/>
      <c r="I30" s="29"/>
      <c r="J30" s="29"/>
      <c r="K30" s="29"/>
      <c r="L30" s="52"/>
      <c r="O30" s="2" t="s">
        <v>295</v>
      </c>
      <c r="P30" s="43" t="s">
        <v>298</v>
      </c>
    </row>
    <row r="31" spans="1:16" x14ac:dyDescent="0.25">
      <c r="B31" s="233"/>
      <c r="C31" s="234"/>
      <c r="D31" s="234"/>
      <c r="E31" s="234"/>
      <c r="F31" s="234"/>
      <c r="G31" s="353"/>
      <c r="H31" s="354"/>
      <c r="I31" s="29"/>
      <c r="J31" s="29"/>
      <c r="K31" s="29"/>
      <c r="L31" s="52"/>
    </row>
    <row r="32" spans="1:16" x14ac:dyDescent="0.25">
      <c r="B32" s="53"/>
      <c r="C32" s="54"/>
      <c r="D32" s="54"/>
      <c r="E32" s="54"/>
      <c r="F32" s="54"/>
      <c r="G32" s="54"/>
      <c r="H32" s="54"/>
      <c r="I32" s="54"/>
      <c r="J32" s="54"/>
      <c r="K32" s="54"/>
      <c r="L32" s="55"/>
    </row>
    <row r="33" spans="2:16" x14ac:dyDescent="0.25">
      <c r="B33" s="299" t="s">
        <v>23</v>
      </c>
      <c r="C33" s="300"/>
      <c r="D33" s="300"/>
      <c r="E33" s="300"/>
      <c r="F33" s="300"/>
      <c r="G33" s="300"/>
      <c r="H33" s="300"/>
      <c r="I33" s="300"/>
      <c r="J33" s="300"/>
      <c r="K33" s="300"/>
      <c r="L33" s="301"/>
    </row>
    <row r="34" spans="2:16" x14ac:dyDescent="0.25">
      <c r="B34" s="18"/>
      <c r="C34" s="19"/>
      <c r="D34" s="19"/>
      <c r="E34" s="20"/>
      <c r="F34" s="20"/>
      <c r="G34" s="20"/>
      <c r="H34" s="20"/>
      <c r="I34" s="20"/>
      <c r="J34" s="20"/>
      <c r="K34" s="20"/>
      <c r="L34" s="21"/>
    </row>
    <row r="35" spans="2:16" x14ac:dyDescent="0.25">
      <c r="B35" s="225" t="str">
        <f>IF(Intro!$G$21="English",O35,P35)</f>
        <v>Complete the following table for your firm's sales and inventories of the goods.</v>
      </c>
      <c r="C35" s="226"/>
      <c r="D35" s="226"/>
      <c r="E35" s="226"/>
      <c r="F35" s="226"/>
      <c r="G35" s="226"/>
      <c r="H35" s="226"/>
      <c r="I35" s="226"/>
      <c r="J35" s="226"/>
      <c r="K35" s="226"/>
      <c r="L35" s="235"/>
      <c r="O35" s="22" t="s">
        <v>305</v>
      </c>
      <c r="P35" s="2" t="s">
        <v>276</v>
      </c>
    </row>
    <row r="36" spans="2:16" x14ac:dyDescent="0.25">
      <c r="B36" s="40"/>
      <c r="C36" s="41"/>
      <c r="D36" s="19"/>
      <c r="E36" s="20"/>
      <c r="F36" s="20"/>
      <c r="G36" s="20"/>
      <c r="H36" s="20"/>
      <c r="I36" s="20"/>
      <c r="J36" s="20"/>
      <c r="K36" s="20"/>
      <c r="L36" s="21"/>
      <c r="O36" s="22"/>
    </row>
    <row r="37" spans="2:16" x14ac:dyDescent="0.25">
      <c r="B37" s="40"/>
      <c r="C37" s="41"/>
      <c r="D37" s="19"/>
      <c r="G37" s="365">
        <f>Variables!$B$6</f>
        <v>2023</v>
      </c>
      <c r="H37" s="365">
        <f>G37+1</f>
        <v>2024</v>
      </c>
      <c r="I37" s="365">
        <f>H37+1</f>
        <v>2025</v>
      </c>
      <c r="J37" s="355" t="str">
        <f>IF(Intro!$G$21="English",Variables!B9,Variables!C9)</f>
        <v>Jan-Mar 2025</v>
      </c>
      <c r="K37" s="355" t="str">
        <f>IF(Intro!$G$21="English",Variables!B10,Variables!C10)</f>
        <v>Jan-Mar 2026</v>
      </c>
      <c r="L37" s="52"/>
      <c r="O37" s="22"/>
    </row>
    <row r="38" spans="2:16" x14ac:dyDescent="0.25">
      <c r="B38" s="40"/>
      <c r="C38" s="41"/>
      <c r="D38" s="19"/>
      <c r="G38" s="366"/>
      <c r="H38" s="366"/>
      <c r="I38" s="366"/>
      <c r="J38" s="356"/>
      <c r="K38" s="356"/>
      <c r="L38" s="52"/>
      <c r="O38" s="22"/>
    </row>
    <row r="39" spans="2:16" ht="15" thickBot="1" x14ac:dyDescent="0.3">
      <c r="B39" s="229" t="str">
        <f>IF(Intro!$G$21="English",O39,P39)</f>
        <v>Beginning inventory</v>
      </c>
      <c r="C39" s="230"/>
      <c r="D39" s="358" t="str">
        <f>IF(Intro!$G$21="English",Variables!$B$23,Variables!$C$23)</f>
        <v>tonnes</v>
      </c>
      <c r="E39" s="358"/>
      <c r="F39" s="358"/>
      <c r="G39" s="102"/>
      <c r="H39" s="106">
        <f>G52</f>
        <v>0</v>
      </c>
      <c r="I39" s="106">
        <f>H52</f>
        <v>0</v>
      </c>
      <c r="J39" s="106">
        <f>H52</f>
        <v>0</v>
      </c>
      <c r="K39" s="106">
        <f>I52</f>
        <v>0</v>
      </c>
      <c r="L39" s="52"/>
      <c r="O39" s="2" t="s">
        <v>116</v>
      </c>
      <c r="P39" s="2" t="s">
        <v>117</v>
      </c>
    </row>
    <row r="40" spans="2:16" x14ac:dyDescent="0.25">
      <c r="B40" s="368" t="str">
        <f>IF(Intro!$G$21="English",O40,P40)</f>
        <v>Sales in country of production</v>
      </c>
      <c r="C40" s="369"/>
      <c r="D40" s="357" t="str">
        <f>IF(Intro!$G$21="English",Variables!$B$23,Variables!$C$23)</f>
        <v>tonnes</v>
      </c>
      <c r="E40" s="357"/>
      <c r="F40" s="357"/>
      <c r="G40" s="107"/>
      <c r="H40" s="107"/>
      <c r="I40" s="107"/>
      <c r="J40" s="107"/>
      <c r="K40" s="107"/>
      <c r="L40" s="52"/>
      <c r="O40" s="2" t="s">
        <v>182</v>
      </c>
      <c r="P40" s="2" t="s">
        <v>34</v>
      </c>
    </row>
    <row r="41" spans="2:16" x14ac:dyDescent="0.25">
      <c r="B41" s="229"/>
      <c r="C41" s="230"/>
      <c r="D41" s="358" t="str">
        <f>IF(Intro!G$21="English",O41,P41)</f>
        <v>Ex Works (CAD)</v>
      </c>
      <c r="E41" s="358"/>
      <c r="F41" s="358"/>
      <c r="G41" s="102"/>
      <c r="H41" s="102"/>
      <c r="I41" s="102"/>
      <c r="J41" s="102"/>
      <c r="K41" s="102"/>
      <c r="L41" s="52"/>
      <c r="O41" s="2" t="s">
        <v>264</v>
      </c>
      <c r="P41" s="2" t="s">
        <v>265</v>
      </c>
    </row>
    <row r="42" spans="2:16" ht="15" thickBot="1" x14ac:dyDescent="0.3">
      <c r="B42" s="370"/>
      <c r="C42" s="371"/>
      <c r="D42" s="372" t="str">
        <f>"$ / "&amp;IF(Intro!$G$21="English",Variables!$B$24,Variables!$C$24)</f>
        <v>$ / tonne</v>
      </c>
      <c r="E42" s="372"/>
      <c r="F42" s="372"/>
      <c r="G42" s="108" t="str">
        <f>IF(G40=0,"-",G41/G40)</f>
        <v>-</v>
      </c>
      <c r="H42" s="108" t="str">
        <f>IF(H40=0,"-",H41/H40)</f>
        <v>-</v>
      </c>
      <c r="I42" s="108" t="str">
        <f>IF(I40=0,"-",I41/I40)</f>
        <v>-</v>
      </c>
      <c r="J42" s="108" t="str">
        <f>IF(J40=0,"-",J41/J40)</f>
        <v>-</v>
      </c>
      <c r="K42" s="108" t="str">
        <f>IF(K40=0,"-",K41/K40)</f>
        <v>-</v>
      </c>
      <c r="L42" s="52"/>
    </row>
    <row r="43" spans="2:16" x14ac:dyDescent="0.25">
      <c r="B43" s="368" t="str">
        <f>IF(Intro!$G$21="English",O43,P43)</f>
        <v>Export sales to Canada</v>
      </c>
      <c r="C43" s="369"/>
      <c r="D43" s="357" t="str">
        <f>IF(Intro!$G$21="English",Variables!$B$23,Variables!$C$23)</f>
        <v>tonnes</v>
      </c>
      <c r="E43" s="357"/>
      <c r="F43" s="357"/>
      <c r="G43" s="107"/>
      <c r="H43" s="107"/>
      <c r="I43" s="107"/>
      <c r="J43" s="107"/>
      <c r="K43" s="107"/>
      <c r="L43" s="52"/>
      <c r="O43" s="2" t="s">
        <v>133</v>
      </c>
      <c r="P43" s="2" t="s">
        <v>134</v>
      </c>
    </row>
    <row r="44" spans="2:16" x14ac:dyDescent="0.25">
      <c r="B44" s="229"/>
      <c r="C44" s="230"/>
      <c r="D44" s="358" t="str">
        <f>IF(Intro!G$21="English",O44,P44)</f>
        <v>FOB Country of Export (CAD)</v>
      </c>
      <c r="E44" s="358"/>
      <c r="F44" s="358"/>
      <c r="G44" s="102"/>
      <c r="H44" s="102"/>
      <c r="I44" s="102"/>
      <c r="J44" s="102"/>
      <c r="K44" s="102"/>
      <c r="L44" s="52"/>
      <c r="O44" s="2" t="s">
        <v>266</v>
      </c>
      <c r="P44" s="2" t="s">
        <v>267</v>
      </c>
    </row>
    <row r="45" spans="2:16" ht="15" thickBot="1" x14ac:dyDescent="0.3">
      <c r="B45" s="370"/>
      <c r="C45" s="371"/>
      <c r="D45" s="372" t="str">
        <f>"$ / "&amp;IF(Intro!$G$21="English",Variables!$B$24,Variables!$C$24)</f>
        <v>$ / tonne</v>
      </c>
      <c r="E45" s="372"/>
      <c r="F45" s="372"/>
      <c r="G45" s="108" t="str">
        <f>IF(G43=0,"-",G44/G43)</f>
        <v>-</v>
      </c>
      <c r="H45" s="108" t="str">
        <f>IF(H43=0,"-",H44/H43)</f>
        <v>-</v>
      </c>
      <c r="I45" s="108" t="str">
        <f>IF(I43=0,"-",I44/I43)</f>
        <v>-</v>
      </c>
      <c r="J45" s="108" t="str">
        <f>IF(J43=0,"-",J44/J43)</f>
        <v>-</v>
      </c>
      <c r="K45" s="108" t="str">
        <f>IF(K43=0,"-",K44/K43)</f>
        <v>-</v>
      </c>
      <c r="L45" s="52"/>
    </row>
    <row r="46" spans="2:16" x14ac:dyDescent="0.25">
      <c r="B46" s="368" t="str">
        <f>IF(Intro!$G$21="English",O46,P46)</f>
        <v>Export sales to the United States of America</v>
      </c>
      <c r="C46" s="369"/>
      <c r="D46" s="357" t="str">
        <f>IF(Intro!$G$21="English",Variables!$B$23,Variables!$C$23)</f>
        <v>tonnes</v>
      </c>
      <c r="E46" s="357"/>
      <c r="F46" s="357"/>
      <c r="G46" s="107"/>
      <c r="H46" s="107"/>
      <c r="I46" s="107"/>
      <c r="J46" s="107"/>
      <c r="K46" s="107"/>
      <c r="L46" s="52"/>
      <c r="O46" s="2" t="s">
        <v>252</v>
      </c>
      <c r="P46" s="2" t="s">
        <v>253</v>
      </c>
    </row>
    <row r="47" spans="2:16" x14ac:dyDescent="0.25">
      <c r="B47" s="229"/>
      <c r="C47" s="230"/>
      <c r="D47" s="358" t="str">
        <f>D44</f>
        <v>FOB Country of Export (CAD)</v>
      </c>
      <c r="E47" s="358"/>
      <c r="F47" s="358"/>
      <c r="G47" s="102"/>
      <c r="H47" s="102"/>
      <c r="I47" s="102"/>
      <c r="J47" s="102"/>
      <c r="K47" s="102"/>
      <c r="L47" s="52"/>
    </row>
    <row r="48" spans="2:16" ht="15" thickBot="1" x14ac:dyDescent="0.3">
      <c r="B48" s="370"/>
      <c r="C48" s="371"/>
      <c r="D48" s="372" t="str">
        <f>"$ / "&amp;IF(Intro!$G$21="English",Variables!$B$24,Variables!$C$24)</f>
        <v>$ / tonne</v>
      </c>
      <c r="E48" s="372"/>
      <c r="F48" s="372"/>
      <c r="G48" s="108" t="str">
        <f>IF(G46=0,"-",G47/G46)</f>
        <v>-</v>
      </c>
      <c r="H48" s="108" t="str">
        <f>IF(H46=0,"-",H47/H46)</f>
        <v>-</v>
      </c>
      <c r="I48" s="108" t="str">
        <f>IF(I46=0,"-",I47/I46)</f>
        <v>-</v>
      </c>
      <c r="J48" s="108" t="str">
        <f>IF(J46=0,"-",J47/J46)</f>
        <v>-</v>
      </c>
      <c r="K48" s="108" t="str">
        <f>IF(K46=0,"-",K47/K46)</f>
        <v>-</v>
      </c>
      <c r="L48" s="52"/>
    </row>
    <row r="49" spans="1:16" x14ac:dyDescent="0.25">
      <c r="B49" s="368" t="str">
        <f>IF(Intro!$G$21="English",O49,P49)</f>
        <v>Export sales to all other countries</v>
      </c>
      <c r="C49" s="369"/>
      <c r="D49" s="357" t="str">
        <f>IF(Intro!$G$21="English",Variables!$B$23,Variables!$C$23)</f>
        <v>tonnes</v>
      </c>
      <c r="E49" s="357"/>
      <c r="F49" s="357"/>
      <c r="G49" s="107"/>
      <c r="H49" s="107"/>
      <c r="I49" s="107"/>
      <c r="J49" s="107"/>
      <c r="K49" s="107"/>
      <c r="L49" s="52"/>
      <c r="O49" s="2" t="s">
        <v>136</v>
      </c>
      <c r="P49" s="2" t="s">
        <v>135</v>
      </c>
    </row>
    <row r="50" spans="1:16" x14ac:dyDescent="0.25">
      <c r="B50" s="229"/>
      <c r="C50" s="230"/>
      <c r="D50" s="358" t="str">
        <f>D44</f>
        <v>FOB Country of Export (CAD)</v>
      </c>
      <c r="E50" s="358"/>
      <c r="F50" s="358"/>
      <c r="G50" s="102"/>
      <c r="H50" s="102"/>
      <c r="I50" s="102"/>
      <c r="J50" s="102"/>
      <c r="K50" s="102"/>
      <c r="L50" s="52"/>
    </row>
    <row r="51" spans="1:16" ht="15" thickBot="1" x14ac:dyDescent="0.3">
      <c r="B51" s="370"/>
      <c r="C51" s="371"/>
      <c r="D51" s="372" t="str">
        <f>"$ / "&amp;IF(Intro!$G$21="English",Variables!$B$24,Variables!$C$24)</f>
        <v>$ / tonne</v>
      </c>
      <c r="E51" s="372"/>
      <c r="F51" s="372"/>
      <c r="G51" s="108" t="str">
        <f>IF(G49=0,"-",G50/G49)</f>
        <v>-</v>
      </c>
      <c r="H51" s="108" t="str">
        <f>IF(H49=0,"-",H50/H49)</f>
        <v>-</v>
      </c>
      <c r="I51" s="108" t="str">
        <f>IF(I49=0,"-",I50/I49)</f>
        <v>-</v>
      </c>
      <c r="J51" s="108" t="str">
        <f>IF(J49=0,"-",J50/J49)</f>
        <v>-</v>
      </c>
      <c r="K51" s="108" t="str">
        <f>IF(K49=0,"-",K50/K49)</f>
        <v>-</v>
      </c>
      <c r="L51" s="52"/>
    </row>
    <row r="52" spans="1:16" x14ac:dyDescent="0.25">
      <c r="B52" s="378" t="str">
        <f>IF(Intro!$G$21="English",O52,P52)</f>
        <v>Ending inventory</v>
      </c>
      <c r="C52" s="379"/>
      <c r="D52" s="373" t="str">
        <f>IF(Intro!$G$21="English",Variables!$B$23,Variables!$C$23)</f>
        <v>tonnes</v>
      </c>
      <c r="E52" s="373"/>
      <c r="F52" s="373"/>
      <c r="G52" s="109"/>
      <c r="H52" s="109"/>
      <c r="I52" s="109"/>
      <c r="J52" s="109"/>
      <c r="K52" s="109"/>
      <c r="L52" s="52"/>
      <c r="O52" s="2" t="s">
        <v>118</v>
      </c>
      <c r="P52" s="2" t="s">
        <v>282</v>
      </c>
    </row>
    <row r="53" spans="1:16" x14ac:dyDescent="0.25">
      <c r="B53" s="98"/>
      <c r="C53" s="99"/>
      <c r="D53" s="103"/>
      <c r="E53" s="103"/>
      <c r="F53" s="103"/>
      <c r="G53" s="103"/>
      <c r="H53" s="103"/>
      <c r="I53" s="103"/>
      <c r="J53" s="103"/>
      <c r="K53" s="103"/>
      <c r="L53" s="52"/>
    </row>
    <row r="54" spans="1:16" ht="14.1" customHeight="1" x14ac:dyDescent="0.25">
      <c r="B54" s="242" t="str">
        <f>IF(Intro!$G$21="English",O54,P54)</f>
        <v>List all other countries:</v>
      </c>
      <c r="C54" s="243"/>
      <c r="D54" s="367"/>
      <c r="E54" s="367"/>
      <c r="F54" s="367"/>
      <c r="G54" s="367"/>
      <c r="H54" s="367"/>
      <c r="I54" s="367"/>
      <c r="J54" s="367"/>
      <c r="K54" s="367"/>
      <c r="L54" s="52"/>
      <c r="O54" s="2" t="s">
        <v>300</v>
      </c>
      <c r="P54" s="2" t="s">
        <v>301</v>
      </c>
    </row>
    <row r="55" spans="1:16" x14ac:dyDescent="0.25">
      <c r="B55" s="53"/>
      <c r="C55" s="54"/>
      <c r="D55" s="54"/>
      <c r="E55" s="54"/>
      <c r="F55" s="54"/>
      <c r="G55" s="54"/>
      <c r="H55" s="54"/>
      <c r="I55" s="54"/>
      <c r="J55" s="54"/>
      <c r="K55" s="54"/>
      <c r="L55" s="55"/>
    </row>
    <row r="56" spans="1:16" s="12" customFormat="1" x14ac:dyDescent="0.25">
      <c r="A56" s="11"/>
      <c r="B56" s="299" t="s">
        <v>24</v>
      </c>
      <c r="C56" s="300"/>
      <c r="D56" s="300"/>
      <c r="E56" s="300"/>
      <c r="F56" s="300"/>
      <c r="G56" s="300"/>
      <c r="H56" s="300"/>
      <c r="I56" s="300"/>
      <c r="J56" s="300"/>
      <c r="K56" s="300"/>
      <c r="L56" s="301"/>
      <c r="M56" s="57"/>
      <c r="O56" s="2"/>
    </row>
    <row r="57" spans="1:16" x14ac:dyDescent="0.25">
      <c r="B57" s="48"/>
      <c r="L57" s="10"/>
    </row>
    <row r="58" spans="1:16" x14ac:dyDescent="0.25">
      <c r="B58" s="242" t="str">
        <f>IF(Intro!$G$21="English",O58,P58)</f>
        <v>Using data provided in Question 1 on the Pro 1 tab with the data provided in Question 2 above, the questionnaire calculates ending inventory as follows:</v>
      </c>
      <c r="C58" s="243"/>
      <c r="D58" s="243"/>
      <c r="E58" s="243"/>
      <c r="F58" s="243"/>
      <c r="G58" s="243"/>
      <c r="H58" s="243"/>
      <c r="I58" s="243"/>
      <c r="J58" s="243"/>
      <c r="K58" s="243"/>
      <c r="L58" s="244"/>
      <c r="O58" s="2" t="s">
        <v>138</v>
      </c>
      <c r="P58" s="2" t="s">
        <v>283</v>
      </c>
    </row>
    <row r="59" spans="1:16" x14ac:dyDescent="0.25">
      <c r="B59" s="48"/>
      <c r="L59" s="10"/>
    </row>
    <row r="60" spans="1:16" x14ac:dyDescent="0.25">
      <c r="B60" s="40"/>
      <c r="C60" s="41"/>
      <c r="D60" s="19"/>
      <c r="G60" s="365">
        <f>Variables!$B$6</f>
        <v>2023</v>
      </c>
      <c r="H60" s="365">
        <f>G60+1</f>
        <v>2024</v>
      </c>
      <c r="I60" s="365">
        <f>H60+1</f>
        <v>2025</v>
      </c>
      <c r="J60" s="365" t="str">
        <f>J37</f>
        <v>Jan-Mar 2025</v>
      </c>
      <c r="K60" s="365" t="str">
        <f>K37</f>
        <v>Jan-Mar 2026</v>
      </c>
      <c r="L60" s="52"/>
      <c r="O60" s="22"/>
    </row>
    <row r="61" spans="1:16" x14ac:dyDescent="0.25">
      <c r="B61" s="40"/>
      <c r="C61" s="41"/>
      <c r="D61" s="19"/>
      <c r="G61" s="366"/>
      <c r="H61" s="366"/>
      <c r="I61" s="366"/>
      <c r="J61" s="366"/>
      <c r="K61" s="366"/>
      <c r="L61" s="52"/>
      <c r="O61" s="22"/>
    </row>
    <row r="62" spans="1:16" x14ac:dyDescent="0.25">
      <c r="B62" s="359" t="str">
        <f>B52</f>
        <v>Ending inventory</v>
      </c>
      <c r="C62" s="360"/>
      <c r="D62" s="360"/>
      <c r="E62" s="361"/>
      <c r="F62" s="86" t="str">
        <f>IF(Intro!$G$21="English",Variables!$B$23,Variables!$C$23)</f>
        <v>tonnes</v>
      </c>
      <c r="G62" s="106">
        <f>G39+'Pro 1'!G21-G40-G43-G46-G49</f>
        <v>0</v>
      </c>
      <c r="H62" s="106">
        <f>H39+'Pro 1'!H21-H40-H43-H46-H49</f>
        <v>0</v>
      </c>
      <c r="I62" s="106">
        <f>I39+'Pro 1'!I21-I40-I43-I46-I49</f>
        <v>0</v>
      </c>
      <c r="J62" s="106">
        <f>J39+'Pro 1'!J21-J40-J43-J46-J49</f>
        <v>0</v>
      </c>
      <c r="K62" s="106">
        <f>K39+'Pro 1'!K21-K40-K43-K46-K49</f>
        <v>0</v>
      </c>
      <c r="L62" s="52"/>
    </row>
    <row r="63" spans="1:16" ht="14.1" customHeight="1" x14ac:dyDescent="0.25">
      <c r="B63" s="359" t="str">
        <f>IF(Intro!$G$21="English",O63,P63)</f>
        <v>Difference between ending inventory in Question 2 above and the calculated ending inventory.</v>
      </c>
      <c r="C63" s="360"/>
      <c r="D63" s="360"/>
      <c r="E63" s="361"/>
      <c r="F63" s="352" t="str">
        <f>IF(Intro!$G$21="English",Variables!$B$23,Variables!$C$23)</f>
        <v>tonnes</v>
      </c>
      <c r="G63" s="362">
        <f>G52-G62</f>
        <v>0</v>
      </c>
      <c r="H63" s="362">
        <f>H52-H62</f>
        <v>0</v>
      </c>
      <c r="I63" s="362">
        <f>I52-I62</f>
        <v>0</v>
      </c>
      <c r="J63" s="362">
        <f>J52-J62</f>
        <v>0</v>
      </c>
      <c r="K63" s="362">
        <f>K52-K62</f>
        <v>0</v>
      </c>
      <c r="L63" s="52"/>
      <c r="O63" s="2" t="s">
        <v>163</v>
      </c>
      <c r="P63" s="2" t="s">
        <v>196</v>
      </c>
    </row>
    <row r="64" spans="1:16" x14ac:dyDescent="0.25">
      <c r="B64" s="359"/>
      <c r="C64" s="360"/>
      <c r="D64" s="360"/>
      <c r="E64" s="361"/>
      <c r="F64" s="352"/>
      <c r="G64" s="363"/>
      <c r="H64" s="363"/>
      <c r="I64" s="363"/>
      <c r="J64" s="363"/>
      <c r="K64" s="363"/>
      <c r="L64" s="52"/>
    </row>
    <row r="65" spans="1:16" x14ac:dyDescent="0.25">
      <c r="B65" s="359"/>
      <c r="C65" s="360"/>
      <c r="D65" s="360"/>
      <c r="E65" s="361"/>
      <c r="F65" s="352"/>
      <c r="G65" s="363"/>
      <c r="H65" s="363"/>
      <c r="I65" s="363"/>
      <c r="J65" s="363"/>
      <c r="K65" s="363"/>
      <c r="L65" s="52"/>
    </row>
    <row r="66" spans="1:16" x14ac:dyDescent="0.25">
      <c r="B66" s="359"/>
      <c r="C66" s="360"/>
      <c r="D66" s="360"/>
      <c r="E66" s="361"/>
      <c r="F66" s="352"/>
      <c r="G66" s="364"/>
      <c r="H66" s="364"/>
      <c r="I66" s="364"/>
      <c r="J66" s="364"/>
      <c r="K66" s="364"/>
      <c r="L66" s="52"/>
    </row>
    <row r="67" spans="1:16" x14ac:dyDescent="0.25">
      <c r="B67" s="48"/>
      <c r="L67" s="10"/>
    </row>
    <row r="68" spans="1:16" x14ac:dyDescent="0.25">
      <c r="B68" s="309" t="str">
        <f>IF(Intro!$G$21="English",O68,P68)</f>
        <v>If the volume of ending inventory in Question 2 above differs from the calculated ending inventory, explain why.</v>
      </c>
      <c r="C68" s="310"/>
      <c r="D68" s="310"/>
      <c r="E68" s="310"/>
      <c r="F68" s="310"/>
      <c r="G68" s="310"/>
      <c r="H68" s="310"/>
      <c r="I68" s="310"/>
      <c r="J68" s="310"/>
      <c r="K68" s="310"/>
      <c r="L68" s="311"/>
      <c r="O68" s="28" t="s">
        <v>183</v>
      </c>
      <c r="P68" s="2" t="s">
        <v>197</v>
      </c>
    </row>
    <row r="69" spans="1:16" x14ac:dyDescent="0.25">
      <c r="B69" s="48"/>
      <c r="L69" s="10"/>
    </row>
    <row r="70" spans="1:16" s="12" customFormat="1" x14ac:dyDescent="0.25">
      <c r="A70" s="11"/>
      <c r="B70" s="305"/>
      <c r="C70" s="306"/>
      <c r="D70" s="306"/>
      <c r="E70" s="306"/>
      <c r="F70" s="306"/>
      <c r="G70" s="306"/>
      <c r="H70" s="306"/>
      <c r="I70" s="306"/>
      <c r="J70" s="306"/>
      <c r="K70" s="306"/>
      <c r="L70" s="307"/>
      <c r="M70" s="29"/>
    </row>
    <row r="71" spans="1:16" s="12" customFormat="1" x14ac:dyDescent="0.25">
      <c r="A71" s="11"/>
      <c r="B71" s="305"/>
      <c r="C71" s="306"/>
      <c r="D71" s="306"/>
      <c r="E71" s="306"/>
      <c r="F71" s="306"/>
      <c r="G71" s="306"/>
      <c r="H71" s="306"/>
      <c r="I71" s="306"/>
      <c r="J71" s="306"/>
      <c r="K71" s="306"/>
      <c r="L71" s="307"/>
      <c r="M71" s="29"/>
    </row>
    <row r="72" spans="1:16" s="12" customFormat="1" x14ac:dyDescent="0.25">
      <c r="A72" s="11"/>
      <c r="B72" s="305"/>
      <c r="C72" s="306"/>
      <c r="D72" s="306"/>
      <c r="E72" s="306"/>
      <c r="F72" s="306"/>
      <c r="G72" s="306"/>
      <c r="H72" s="306"/>
      <c r="I72" s="306"/>
      <c r="J72" s="306"/>
      <c r="K72" s="306"/>
      <c r="L72" s="307"/>
      <c r="M72" s="29"/>
    </row>
    <row r="73" spans="1:16" s="12" customFormat="1" x14ac:dyDescent="0.25">
      <c r="A73" s="11"/>
      <c r="B73" s="305"/>
      <c r="C73" s="306"/>
      <c r="D73" s="306"/>
      <c r="E73" s="306"/>
      <c r="F73" s="306"/>
      <c r="G73" s="306"/>
      <c r="H73" s="306"/>
      <c r="I73" s="306"/>
      <c r="J73" s="306"/>
      <c r="K73" s="306"/>
      <c r="L73" s="307"/>
      <c r="M73" s="29"/>
    </row>
    <row r="74" spans="1:16" s="12" customFormat="1" x14ac:dyDescent="0.25">
      <c r="A74" s="11"/>
      <c r="B74" s="305"/>
      <c r="C74" s="306"/>
      <c r="D74" s="306"/>
      <c r="E74" s="306"/>
      <c r="F74" s="306"/>
      <c r="G74" s="306"/>
      <c r="H74" s="306"/>
      <c r="I74" s="306"/>
      <c r="J74" s="306"/>
      <c r="K74" s="306"/>
      <c r="L74" s="307"/>
      <c r="M74" s="29"/>
    </row>
    <row r="75" spans="1:16" s="12" customFormat="1" x14ac:dyDescent="0.25">
      <c r="A75" s="11"/>
      <c r="B75" s="305"/>
      <c r="C75" s="306"/>
      <c r="D75" s="306"/>
      <c r="E75" s="306"/>
      <c r="F75" s="306"/>
      <c r="G75" s="306"/>
      <c r="H75" s="306"/>
      <c r="I75" s="306"/>
      <c r="J75" s="306"/>
      <c r="K75" s="306"/>
      <c r="L75" s="307"/>
      <c r="M75" s="29"/>
    </row>
    <row r="76" spans="1:16" s="12" customFormat="1" x14ac:dyDescent="0.25">
      <c r="A76" s="11"/>
      <c r="B76" s="305"/>
      <c r="C76" s="306"/>
      <c r="D76" s="306"/>
      <c r="E76" s="306"/>
      <c r="F76" s="306"/>
      <c r="G76" s="306"/>
      <c r="H76" s="306"/>
      <c r="I76" s="306"/>
      <c r="J76" s="306"/>
      <c r="K76" s="306"/>
      <c r="L76" s="307"/>
      <c r="M76" s="29"/>
    </row>
    <row r="77" spans="1:16" s="12" customFormat="1" x14ac:dyDescent="0.25">
      <c r="A77" s="11"/>
      <c r="B77" s="305"/>
      <c r="C77" s="306"/>
      <c r="D77" s="306"/>
      <c r="E77" s="306"/>
      <c r="F77" s="306"/>
      <c r="G77" s="306"/>
      <c r="H77" s="306"/>
      <c r="I77" s="306"/>
      <c r="J77" s="306"/>
      <c r="K77" s="306"/>
      <c r="L77" s="307"/>
      <c r="M77" s="29"/>
    </row>
    <row r="78" spans="1:16" x14ac:dyDescent="0.25">
      <c r="B78" s="53"/>
      <c r="C78" s="54"/>
      <c r="D78" s="54"/>
      <c r="E78" s="54"/>
      <c r="F78" s="54"/>
      <c r="G78" s="54"/>
      <c r="H78" s="54"/>
      <c r="I78" s="54"/>
      <c r="J78" s="54"/>
      <c r="K78" s="54"/>
      <c r="L78" s="55"/>
    </row>
    <row r="79" spans="1:16" s="12" customFormat="1" x14ac:dyDescent="0.25">
      <c r="A79" s="11"/>
      <c r="B79" s="299" t="s">
        <v>25</v>
      </c>
      <c r="C79" s="300"/>
      <c r="D79" s="300"/>
      <c r="E79" s="300"/>
      <c r="F79" s="300"/>
      <c r="G79" s="300"/>
      <c r="H79" s="300"/>
      <c r="I79" s="300"/>
      <c r="J79" s="300"/>
      <c r="K79" s="300"/>
      <c r="L79" s="301"/>
      <c r="M79" s="57"/>
    </row>
    <row r="80" spans="1:16" x14ac:dyDescent="0.25">
      <c r="B80" s="48"/>
      <c r="L80" s="10"/>
    </row>
    <row r="81" spans="1:16" x14ac:dyDescent="0.25">
      <c r="B81" s="225" t="str">
        <f>IF(Intro!$G$21="English",O81,P81)</f>
        <v>Explain any changes to your firm's export activity of the goods since January 1, 2023.</v>
      </c>
      <c r="C81" s="226"/>
      <c r="D81" s="226"/>
      <c r="E81" s="226"/>
      <c r="F81" s="226"/>
      <c r="G81" s="226"/>
      <c r="H81" s="226"/>
      <c r="I81" s="226"/>
      <c r="J81" s="226"/>
      <c r="K81" s="226"/>
      <c r="L81" s="235"/>
      <c r="O81" s="2" t="str">
        <f>"Explain any changes to your firm's export activity of the goods since January 1, "&amp;Variables!B6&amp;"."</f>
        <v>Explain any changes to your firm's export activity of the goods since January 1, 2023.</v>
      </c>
      <c r="P81" s="2" t="str">
        <f>"Expliquez tous changements sur les activités d'exportation des marchandises de votre entreprise, depuis le 1er janvier "&amp;Variables!B6&amp;"."</f>
        <v>Expliquez tous changements sur les activités d'exportation des marchandises de votre entreprise, depuis le 1er janvier 2023.</v>
      </c>
    </row>
    <row r="82" spans="1:16" x14ac:dyDescent="0.25">
      <c r="B82" s="48"/>
      <c r="L82" s="10"/>
    </row>
    <row r="83" spans="1:16" s="12" customFormat="1" x14ac:dyDescent="0.25">
      <c r="A83" s="11"/>
      <c r="B83" s="305"/>
      <c r="C83" s="306"/>
      <c r="D83" s="306"/>
      <c r="E83" s="306"/>
      <c r="F83" s="306"/>
      <c r="G83" s="306"/>
      <c r="H83" s="306"/>
      <c r="I83" s="306"/>
      <c r="J83" s="306"/>
      <c r="K83" s="306"/>
      <c r="L83" s="307"/>
      <c r="M83" s="29"/>
    </row>
    <row r="84" spans="1:16" s="12" customFormat="1" x14ac:dyDescent="0.25">
      <c r="A84" s="11"/>
      <c r="B84" s="305"/>
      <c r="C84" s="306"/>
      <c r="D84" s="306"/>
      <c r="E84" s="306"/>
      <c r="F84" s="306"/>
      <c r="G84" s="306"/>
      <c r="H84" s="306"/>
      <c r="I84" s="306"/>
      <c r="J84" s="306"/>
      <c r="K84" s="306"/>
      <c r="L84" s="307"/>
      <c r="M84" s="29"/>
    </row>
    <row r="85" spans="1:16" s="12" customFormat="1" x14ac:dyDescent="0.25">
      <c r="A85" s="11"/>
      <c r="B85" s="305"/>
      <c r="C85" s="306"/>
      <c r="D85" s="306"/>
      <c r="E85" s="306"/>
      <c r="F85" s="306"/>
      <c r="G85" s="306"/>
      <c r="H85" s="306"/>
      <c r="I85" s="306"/>
      <c r="J85" s="306"/>
      <c r="K85" s="306"/>
      <c r="L85" s="307"/>
      <c r="M85" s="29"/>
    </row>
    <row r="86" spans="1:16" s="12" customFormat="1" x14ac:dyDescent="0.25">
      <c r="A86" s="11"/>
      <c r="B86" s="305"/>
      <c r="C86" s="306"/>
      <c r="D86" s="306"/>
      <c r="E86" s="306"/>
      <c r="F86" s="306"/>
      <c r="G86" s="306"/>
      <c r="H86" s="306"/>
      <c r="I86" s="306"/>
      <c r="J86" s="306"/>
      <c r="K86" s="306"/>
      <c r="L86" s="307"/>
      <c r="M86" s="29"/>
    </row>
    <row r="87" spans="1:16" s="12" customFormat="1" x14ac:dyDescent="0.25">
      <c r="A87" s="11"/>
      <c r="B87" s="305"/>
      <c r="C87" s="306"/>
      <c r="D87" s="306"/>
      <c r="E87" s="306"/>
      <c r="F87" s="306"/>
      <c r="G87" s="306"/>
      <c r="H87" s="306"/>
      <c r="I87" s="306"/>
      <c r="J87" s="306"/>
      <c r="K87" s="306"/>
      <c r="L87" s="307"/>
      <c r="M87" s="29"/>
    </row>
    <row r="88" spans="1:16" s="12" customFormat="1" x14ac:dyDescent="0.25">
      <c r="A88" s="11"/>
      <c r="B88" s="305"/>
      <c r="C88" s="306"/>
      <c r="D88" s="306"/>
      <c r="E88" s="306"/>
      <c r="F88" s="306"/>
      <c r="G88" s="306"/>
      <c r="H88" s="306"/>
      <c r="I88" s="306"/>
      <c r="J88" s="306"/>
      <c r="K88" s="306"/>
      <c r="L88" s="307"/>
      <c r="M88" s="29"/>
    </row>
    <row r="89" spans="1:16" s="12" customFormat="1" x14ac:dyDescent="0.25">
      <c r="A89" s="11"/>
      <c r="B89" s="305"/>
      <c r="C89" s="306"/>
      <c r="D89" s="306"/>
      <c r="E89" s="306"/>
      <c r="F89" s="306"/>
      <c r="G89" s="306"/>
      <c r="H89" s="306"/>
      <c r="I89" s="306"/>
      <c r="J89" s="306"/>
      <c r="K89" s="306"/>
      <c r="L89" s="307"/>
      <c r="M89" s="29"/>
    </row>
    <row r="90" spans="1:16" s="12" customFormat="1" x14ac:dyDescent="0.25">
      <c r="A90" s="11"/>
      <c r="B90" s="305"/>
      <c r="C90" s="306"/>
      <c r="D90" s="306"/>
      <c r="E90" s="306"/>
      <c r="F90" s="306"/>
      <c r="G90" s="306"/>
      <c r="H90" s="306"/>
      <c r="I90" s="306"/>
      <c r="J90" s="306"/>
      <c r="K90" s="306"/>
      <c r="L90" s="307"/>
      <c r="M90" s="29"/>
    </row>
    <row r="91" spans="1:16" x14ac:dyDescent="0.25">
      <c r="B91" s="53"/>
      <c r="C91" s="54"/>
      <c r="D91" s="54"/>
      <c r="E91" s="54"/>
      <c r="F91" s="54"/>
      <c r="G91" s="54"/>
      <c r="H91" s="54"/>
      <c r="I91" s="54"/>
      <c r="J91" s="54"/>
      <c r="K91" s="54"/>
      <c r="L91" s="55"/>
    </row>
    <row r="92" spans="1:16" s="12" customFormat="1" x14ac:dyDescent="0.25">
      <c r="A92" s="11"/>
      <c r="B92" s="299" t="s">
        <v>26</v>
      </c>
      <c r="C92" s="300"/>
      <c r="D92" s="300"/>
      <c r="E92" s="300"/>
      <c r="F92" s="300"/>
      <c r="G92" s="300"/>
      <c r="H92" s="300"/>
      <c r="I92" s="300"/>
      <c r="J92" s="300"/>
      <c r="K92" s="300"/>
      <c r="L92" s="301"/>
      <c r="M92" s="57"/>
      <c r="O92" s="2"/>
    </row>
    <row r="93" spans="1:16" x14ac:dyDescent="0.25">
      <c r="B93" s="48"/>
      <c r="L93" s="10"/>
    </row>
    <row r="94" spans="1:16" x14ac:dyDescent="0.25">
      <c r="B94" s="309" t="str">
        <f>IF(Intro!$G$21="English",O94,P94)</f>
        <v>Report your firm's volumes of finished inventory of the goods produced for the Canadian market.</v>
      </c>
      <c r="C94" s="310"/>
      <c r="D94" s="310" t="e">
        <f>IF(#REF!="English",P94,Q94)</f>
        <v>#REF!</v>
      </c>
      <c r="E94" s="310" t="e">
        <f>IF(#REF!="English",Q94,R94)</f>
        <v>#REF!</v>
      </c>
      <c r="F94" s="310" t="e">
        <f>IF(#REF!="English",R94,S94)</f>
        <v>#REF!</v>
      </c>
      <c r="G94" s="310" t="e">
        <f>IF(#REF!="English",S94,T94)</f>
        <v>#REF!</v>
      </c>
      <c r="H94" s="310" t="e">
        <f>IF(#REF!="English",T94,U94)</f>
        <v>#REF!</v>
      </c>
      <c r="I94" s="310" t="e">
        <f>IF(#REF!="English",U94,V94)</f>
        <v>#REF!</v>
      </c>
      <c r="J94" s="310" t="e">
        <f>IF(#REF!="English",V94,W94)</f>
        <v>#REF!</v>
      </c>
      <c r="K94" s="310" t="e">
        <f>IF(#REF!="English",W94,X94)</f>
        <v>#REF!</v>
      </c>
      <c r="L94" s="311" t="e">
        <f>IF(#REF!="English",X94,Y94)</f>
        <v>#REF!</v>
      </c>
      <c r="O94" s="2" t="s">
        <v>254</v>
      </c>
      <c r="P94" s="2" t="s">
        <v>255</v>
      </c>
    </row>
    <row r="95" spans="1:16" x14ac:dyDescent="0.25">
      <c r="B95" s="48"/>
      <c r="L95" s="10"/>
    </row>
    <row r="96" spans="1:16" x14ac:dyDescent="0.25">
      <c r="B96" s="40"/>
      <c r="C96" s="41"/>
      <c r="D96" s="19"/>
      <c r="G96" s="365">
        <f>Variables!$B$6</f>
        <v>2023</v>
      </c>
      <c r="H96" s="365">
        <f>G96+1</f>
        <v>2024</v>
      </c>
      <c r="I96" s="365">
        <f>H96+1</f>
        <v>2025</v>
      </c>
      <c r="J96" s="355" t="str">
        <f>J37</f>
        <v>Jan-Mar 2025</v>
      </c>
      <c r="K96" s="355" t="str">
        <f>K37</f>
        <v>Jan-Mar 2026</v>
      </c>
      <c r="L96" s="52"/>
      <c r="O96" s="22"/>
    </row>
    <row r="97" spans="1:16" x14ac:dyDescent="0.25">
      <c r="B97" s="40"/>
      <c r="C97" s="41"/>
      <c r="D97" s="19"/>
      <c r="G97" s="366"/>
      <c r="H97" s="366"/>
      <c r="I97" s="366"/>
      <c r="J97" s="356"/>
      <c r="K97" s="356"/>
      <c r="L97" s="52"/>
      <c r="O97" s="22"/>
    </row>
    <row r="98" spans="1:16" ht="14.25" customHeight="1" x14ac:dyDescent="0.25">
      <c r="B98" s="385" t="str">
        <f>IF(Intro!$G$21="English",O98,P98)</f>
        <v>Finished ending inventory for the Canadian market</v>
      </c>
      <c r="C98" s="386"/>
      <c r="D98" s="386"/>
      <c r="E98" s="387"/>
      <c r="F98" s="374" t="str">
        <f>IF(Intro!$G$21="English",Variables!$B$23,Variables!$C$23)</f>
        <v>tonnes</v>
      </c>
      <c r="G98" s="376"/>
      <c r="H98" s="376"/>
      <c r="I98" s="376"/>
      <c r="J98" s="376"/>
      <c r="K98" s="376"/>
      <c r="L98" s="52"/>
      <c r="O98" s="2" t="s">
        <v>137</v>
      </c>
      <c r="P98" s="2" t="s">
        <v>198</v>
      </c>
    </row>
    <row r="99" spans="1:16" x14ac:dyDescent="0.25">
      <c r="B99" s="388"/>
      <c r="C99" s="389"/>
      <c r="D99" s="389"/>
      <c r="E99" s="390"/>
      <c r="F99" s="375"/>
      <c r="G99" s="377"/>
      <c r="H99" s="377"/>
      <c r="I99" s="377"/>
      <c r="J99" s="377"/>
      <c r="K99" s="377"/>
      <c r="L99" s="52"/>
    </row>
    <row r="100" spans="1:16" x14ac:dyDescent="0.25">
      <c r="B100" s="53"/>
      <c r="C100" s="54"/>
      <c r="D100" s="54"/>
      <c r="E100" s="54"/>
      <c r="F100" s="54"/>
      <c r="G100" s="54"/>
      <c r="H100" s="54"/>
      <c r="I100" s="54"/>
      <c r="J100" s="54"/>
      <c r="K100" s="54"/>
      <c r="L100" s="55"/>
    </row>
    <row r="101" spans="1:16" s="12" customFormat="1" x14ac:dyDescent="0.25">
      <c r="A101" s="11"/>
      <c r="B101" s="299" t="s">
        <v>27</v>
      </c>
      <c r="C101" s="300"/>
      <c r="D101" s="300"/>
      <c r="E101" s="300"/>
      <c r="F101" s="300"/>
      <c r="G101" s="300"/>
      <c r="H101" s="300"/>
      <c r="I101" s="300"/>
      <c r="J101" s="300"/>
      <c r="K101" s="300"/>
      <c r="L101" s="301"/>
      <c r="M101" s="57"/>
    </row>
    <row r="102" spans="1:16" s="29" customFormat="1" x14ac:dyDescent="0.25">
      <c r="A102" s="49"/>
      <c r="B102" s="58"/>
      <c r="C102" s="50"/>
      <c r="D102" s="50"/>
      <c r="E102" s="50"/>
      <c r="F102" s="50"/>
      <c r="G102" s="50"/>
      <c r="H102" s="50"/>
      <c r="I102" s="50"/>
      <c r="J102" s="50"/>
      <c r="K102" s="50"/>
      <c r="L102" s="51"/>
    </row>
    <row r="103" spans="1:16" s="29" customFormat="1" ht="29.45" customHeight="1" x14ac:dyDescent="0.25">
      <c r="A103" s="49"/>
      <c r="B103" s="225" t="str">
        <f>IF(Intro!$G$21="English",O103,P103)</f>
        <v>Provide the names and addresses of the top 10 Canadian importers by value to which your firm has sold the goods since January 1, 2023.</v>
      </c>
      <c r="C103" s="226"/>
      <c r="D103" s="226"/>
      <c r="E103" s="226"/>
      <c r="F103" s="226"/>
      <c r="G103" s="226"/>
      <c r="H103" s="226"/>
      <c r="I103" s="226"/>
      <c r="J103" s="226"/>
      <c r="K103" s="226"/>
      <c r="L103" s="235"/>
      <c r="O103" s="2" t="str">
        <f>"Provide the names and addresses of the top 10 Canadian importers by value to which your firm has sold the goods since January 1, "&amp;Variables!B6&amp;"."</f>
        <v>Provide the names and addresses of the top 10 Canadian importers by value to which your firm has sold the goods since January 1, 2023.</v>
      </c>
      <c r="P103" s="43" t="str">
        <f>"Donnez le nom et l'adresse des 10 plus importants importateurs canadiens, en terme de valeurs, à qui votre entreprise a vendu des marchandises depuis le 1er janvier "&amp;Variables!B6&amp;"."</f>
        <v>Donnez le nom et l'adresse des 10 plus importants importateurs canadiens, en terme de valeurs, à qui votre entreprise a vendu des marchandises depuis le 1er janvier 2023.</v>
      </c>
    </row>
    <row r="104" spans="1:16" s="29" customFormat="1" x14ac:dyDescent="0.25">
      <c r="A104" s="49"/>
      <c r="B104" s="58"/>
      <c r="C104" s="50"/>
      <c r="D104" s="50"/>
      <c r="E104" s="50"/>
      <c r="F104" s="50"/>
      <c r="G104" s="50"/>
      <c r="H104" s="50"/>
      <c r="I104" s="50"/>
      <c r="J104" s="50"/>
      <c r="K104" s="50"/>
      <c r="L104" s="51"/>
      <c r="O104" s="2" t="s">
        <v>44</v>
      </c>
      <c r="P104" s="2" t="s">
        <v>46</v>
      </c>
    </row>
    <row r="105" spans="1:16" x14ac:dyDescent="0.25">
      <c r="B105" s="82"/>
      <c r="C105" s="380" t="str">
        <f>IF(Intro!$G$21="English",O104,P104)</f>
        <v>Firm Name</v>
      </c>
      <c r="D105" s="380"/>
      <c r="E105" s="380"/>
      <c r="F105" s="380"/>
      <c r="G105" s="380" t="str">
        <f>IF(Intro!$G$21="English",O105,P105)</f>
        <v>Firm Address</v>
      </c>
      <c r="H105" s="380"/>
      <c r="I105" s="380"/>
      <c r="J105" s="380"/>
      <c r="K105" s="380"/>
      <c r="L105" s="51"/>
      <c r="O105" s="2" t="s">
        <v>9</v>
      </c>
      <c r="P105" s="2" t="s">
        <v>10</v>
      </c>
    </row>
    <row r="106" spans="1:16" x14ac:dyDescent="0.25">
      <c r="B106" s="381">
        <v>1</v>
      </c>
      <c r="C106" s="204"/>
      <c r="D106" s="205"/>
      <c r="E106" s="205"/>
      <c r="F106" s="383"/>
      <c r="G106" s="204"/>
      <c r="H106" s="205"/>
      <c r="I106" s="205"/>
      <c r="J106" s="205"/>
      <c r="K106" s="383"/>
      <c r="L106" s="51"/>
    </row>
    <row r="107" spans="1:16" x14ac:dyDescent="0.25">
      <c r="B107" s="382"/>
      <c r="C107" s="207"/>
      <c r="D107" s="208"/>
      <c r="E107" s="208"/>
      <c r="F107" s="384"/>
      <c r="G107" s="207"/>
      <c r="H107" s="208"/>
      <c r="I107" s="208"/>
      <c r="J107" s="208"/>
      <c r="K107" s="384"/>
      <c r="L107" s="51"/>
    </row>
    <row r="108" spans="1:16" x14ac:dyDescent="0.25">
      <c r="B108" s="381">
        <v>2</v>
      </c>
      <c r="C108" s="204"/>
      <c r="D108" s="205"/>
      <c r="E108" s="205"/>
      <c r="F108" s="383"/>
      <c r="G108" s="204"/>
      <c r="H108" s="205"/>
      <c r="I108" s="205"/>
      <c r="J108" s="205"/>
      <c r="K108" s="383"/>
      <c r="L108" s="51"/>
    </row>
    <row r="109" spans="1:16" x14ac:dyDescent="0.25">
      <c r="B109" s="382"/>
      <c r="C109" s="207"/>
      <c r="D109" s="208"/>
      <c r="E109" s="208"/>
      <c r="F109" s="384"/>
      <c r="G109" s="207"/>
      <c r="H109" s="208"/>
      <c r="I109" s="208"/>
      <c r="J109" s="208"/>
      <c r="K109" s="384"/>
      <c r="L109" s="51"/>
    </row>
    <row r="110" spans="1:16" x14ac:dyDescent="0.25">
      <c r="B110" s="381">
        <v>3</v>
      </c>
      <c r="C110" s="204"/>
      <c r="D110" s="205"/>
      <c r="E110" s="205"/>
      <c r="F110" s="383"/>
      <c r="G110" s="204"/>
      <c r="H110" s="205"/>
      <c r="I110" s="205"/>
      <c r="J110" s="205"/>
      <c r="K110" s="383"/>
      <c r="L110" s="51"/>
    </row>
    <row r="111" spans="1:16" x14ac:dyDescent="0.25">
      <c r="B111" s="382"/>
      <c r="C111" s="207"/>
      <c r="D111" s="208"/>
      <c r="E111" s="208"/>
      <c r="F111" s="384"/>
      <c r="G111" s="207"/>
      <c r="H111" s="208"/>
      <c r="I111" s="208"/>
      <c r="J111" s="208"/>
      <c r="K111" s="384"/>
      <c r="L111" s="51"/>
    </row>
    <row r="112" spans="1:16" x14ac:dyDescent="0.25">
      <c r="B112" s="381">
        <v>4</v>
      </c>
      <c r="C112" s="204"/>
      <c r="D112" s="205"/>
      <c r="E112" s="205"/>
      <c r="F112" s="383"/>
      <c r="G112" s="204"/>
      <c r="H112" s="205"/>
      <c r="I112" s="205"/>
      <c r="J112" s="205"/>
      <c r="K112" s="383"/>
      <c r="L112" s="51"/>
    </row>
    <row r="113" spans="1:13" x14ac:dyDescent="0.25">
      <c r="B113" s="382"/>
      <c r="C113" s="207"/>
      <c r="D113" s="208"/>
      <c r="E113" s="208"/>
      <c r="F113" s="384"/>
      <c r="G113" s="207"/>
      <c r="H113" s="208"/>
      <c r="I113" s="208"/>
      <c r="J113" s="208"/>
      <c r="K113" s="384"/>
      <c r="L113" s="51"/>
    </row>
    <row r="114" spans="1:13" x14ac:dyDescent="0.25">
      <c r="B114" s="381">
        <v>5</v>
      </c>
      <c r="C114" s="204"/>
      <c r="D114" s="205"/>
      <c r="E114" s="205"/>
      <c r="F114" s="383"/>
      <c r="G114" s="204"/>
      <c r="H114" s="205"/>
      <c r="I114" s="205"/>
      <c r="J114" s="205"/>
      <c r="K114" s="383"/>
      <c r="L114" s="51"/>
    </row>
    <row r="115" spans="1:13" x14ac:dyDescent="0.25">
      <c r="B115" s="382"/>
      <c r="C115" s="207"/>
      <c r="D115" s="208"/>
      <c r="E115" s="208"/>
      <c r="F115" s="384"/>
      <c r="G115" s="207"/>
      <c r="H115" s="208"/>
      <c r="I115" s="208"/>
      <c r="J115" s="208"/>
      <c r="K115" s="384"/>
      <c r="L115" s="51"/>
    </row>
    <row r="116" spans="1:13" x14ac:dyDescent="0.25">
      <c r="B116" s="381">
        <v>6</v>
      </c>
      <c r="C116" s="204"/>
      <c r="D116" s="205"/>
      <c r="E116" s="205"/>
      <c r="F116" s="383"/>
      <c r="G116" s="204"/>
      <c r="H116" s="205"/>
      <c r="I116" s="205"/>
      <c r="J116" s="205"/>
      <c r="K116" s="383"/>
      <c r="L116" s="51"/>
    </row>
    <row r="117" spans="1:13" x14ac:dyDescent="0.25">
      <c r="B117" s="382"/>
      <c r="C117" s="207"/>
      <c r="D117" s="208"/>
      <c r="E117" s="208"/>
      <c r="F117" s="384"/>
      <c r="G117" s="207"/>
      <c r="H117" s="208"/>
      <c r="I117" s="208"/>
      <c r="J117" s="208"/>
      <c r="K117" s="384"/>
      <c r="L117" s="51"/>
    </row>
    <row r="118" spans="1:13" x14ac:dyDescent="0.25">
      <c r="B118" s="381">
        <v>7</v>
      </c>
      <c r="C118" s="204"/>
      <c r="D118" s="205"/>
      <c r="E118" s="205"/>
      <c r="F118" s="383"/>
      <c r="G118" s="204"/>
      <c r="H118" s="205"/>
      <c r="I118" s="205"/>
      <c r="J118" s="205"/>
      <c r="K118" s="383"/>
      <c r="L118" s="51"/>
    </row>
    <row r="119" spans="1:13" x14ac:dyDescent="0.25">
      <c r="B119" s="382"/>
      <c r="C119" s="207"/>
      <c r="D119" s="208"/>
      <c r="E119" s="208"/>
      <c r="F119" s="384"/>
      <c r="G119" s="207"/>
      <c r="H119" s="208"/>
      <c r="I119" s="208"/>
      <c r="J119" s="208"/>
      <c r="K119" s="384"/>
      <c r="L119" s="51"/>
    </row>
    <row r="120" spans="1:13" x14ac:dyDescent="0.25">
      <c r="B120" s="381">
        <v>8</v>
      </c>
      <c r="C120" s="204"/>
      <c r="D120" s="205"/>
      <c r="E120" s="205"/>
      <c r="F120" s="383"/>
      <c r="G120" s="204"/>
      <c r="H120" s="205"/>
      <c r="I120" s="205"/>
      <c r="J120" s="205"/>
      <c r="K120" s="383"/>
      <c r="L120" s="51"/>
    </row>
    <row r="121" spans="1:13" x14ac:dyDescent="0.25">
      <c r="B121" s="382"/>
      <c r="C121" s="207"/>
      <c r="D121" s="208"/>
      <c r="E121" s="208"/>
      <c r="F121" s="384"/>
      <c r="G121" s="207"/>
      <c r="H121" s="208"/>
      <c r="I121" s="208"/>
      <c r="J121" s="208"/>
      <c r="K121" s="384"/>
      <c r="L121" s="51"/>
    </row>
    <row r="122" spans="1:13" x14ac:dyDescent="0.25">
      <c r="B122" s="381">
        <v>9</v>
      </c>
      <c r="C122" s="204"/>
      <c r="D122" s="205"/>
      <c r="E122" s="205"/>
      <c r="F122" s="383"/>
      <c r="G122" s="204"/>
      <c r="H122" s="205"/>
      <c r="I122" s="205"/>
      <c r="J122" s="205"/>
      <c r="K122" s="383"/>
      <c r="L122" s="51"/>
    </row>
    <row r="123" spans="1:13" x14ac:dyDescent="0.25">
      <c r="B123" s="382"/>
      <c r="C123" s="207"/>
      <c r="D123" s="208"/>
      <c r="E123" s="208"/>
      <c r="F123" s="384"/>
      <c r="G123" s="207"/>
      <c r="H123" s="208"/>
      <c r="I123" s="208"/>
      <c r="J123" s="208"/>
      <c r="K123" s="384"/>
      <c r="L123" s="51"/>
    </row>
    <row r="124" spans="1:13" x14ac:dyDescent="0.25">
      <c r="B124" s="381">
        <v>10</v>
      </c>
      <c r="C124" s="204"/>
      <c r="D124" s="205"/>
      <c r="E124" s="205"/>
      <c r="F124" s="383"/>
      <c r="G124" s="204"/>
      <c r="H124" s="205"/>
      <c r="I124" s="205"/>
      <c r="J124" s="205"/>
      <c r="K124" s="383"/>
      <c r="L124" s="51"/>
    </row>
    <row r="125" spans="1:13" x14ac:dyDescent="0.25">
      <c r="B125" s="382"/>
      <c r="C125" s="207"/>
      <c r="D125" s="208"/>
      <c r="E125" s="208"/>
      <c r="F125" s="384"/>
      <c r="G125" s="207"/>
      <c r="H125" s="208"/>
      <c r="I125" s="208"/>
      <c r="J125" s="208"/>
      <c r="K125" s="384"/>
      <c r="L125" s="51"/>
    </row>
    <row r="126" spans="1:13" s="29" customFormat="1" x14ac:dyDescent="0.25">
      <c r="A126" s="49"/>
      <c r="B126" s="59"/>
      <c r="C126" s="60"/>
      <c r="D126" s="60"/>
      <c r="E126" s="60"/>
      <c r="F126" s="60"/>
      <c r="G126" s="60"/>
      <c r="H126" s="60"/>
      <c r="I126" s="60"/>
      <c r="J126" s="60"/>
      <c r="K126" s="60"/>
      <c r="L126" s="61"/>
    </row>
    <row r="127" spans="1:13" s="12" customFormat="1" x14ac:dyDescent="0.25">
      <c r="A127" s="11"/>
      <c r="B127" s="299" t="s">
        <v>30</v>
      </c>
      <c r="C127" s="300"/>
      <c r="D127" s="300"/>
      <c r="E127" s="300"/>
      <c r="F127" s="300"/>
      <c r="G127" s="300"/>
      <c r="H127" s="300"/>
      <c r="I127" s="300"/>
      <c r="J127" s="300"/>
      <c r="K127" s="300"/>
      <c r="L127" s="301"/>
      <c r="M127" s="57"/>
    </row>
    <row r="128" spans="1:13" x14ac:dyDescent="0.25">
      <c r="B128" s="48"/>
      <c r="L128" s="10"/>
    </row>
    <row r="129" spans="1:16" x14ac:dyDescent="0.25">
      <c r="B129" s="225" t="str">
        <f>IF(Intro!$G$21="English",O129,P129)</f>
        <v>Explain how often your firm has completed a certification process for a Canadian purchaser since January 1, 2023. If your firm has failed a certification process, indicate the reasons why.</v>
      </c>
      <c r="C129" s="226"/>
      <c r="D129" s="226"/>
      <c r="E129" s="226"/>
      <c r="F129" s="226"/>
      <c r="G129" s="226"/>
      <c r="H129" s="226"/>
      <c r="I129" s="226"/>
      <c r="J129" s="226"/>
      <c r="K129" s="226"/>
      <c r="L129" s="235"/>
      <c r="O129" s="2" t="str">
        <f>"Explain how often your firm has completed a certification process for a Canadian purchaser since January 1, "&amp;Variables!B6&amp;". If your firm has failed a certification process, indicate the reasons why."</f>
        <v>Explain how often your firm has completed a certification process for a Canadian purchaser since January 1, 2023. If your firm has failed a certification process, indicate the reasons why.</v>
      </c>
      <c r="P129" s="2" t="str">
        <f>"Expliquez combien de fois votre entreprise a mené à bien un processus de certification pour un acheteur canadien depuis le 1er janvier "&amp;Variables!B6&amp;". Si votre firme a échoué un processus de certification, indiquez les raisons."</f>
        <v>Expliquez combien de fois votre entreprise a mené à bien un processus de certification pour un acheteur canadien depuis le 1er janvier 2023. Si votre firme a échoué un processus de certification, indiquez les raisons.</v>
      </c>
    </row>
    <row r="130" spans="1:16" x14ac:dyDescent="0.25">
      <c r="B130" s="225"/>
      <c r="C130" s="226"/>
      <c r="D130" s="226"/>
      <c r="E130" s="226"/>
      <c r="F130" s="226"/>
      <c r="G130" s="226"/>
      <c r="H130" s="226"/>
      <c r="I130" s="226"/>
      <c r="J130" s="226"/>
      <c r="K130" s="226"/>
      <c r="L130" s="235"/>
    </row>
    <row r="131" spans="1:16" x14ac:dyDescent="0.25">
      <c r="B131" s="48"/>
      <c r="L131" s="10"/>
    </row>
    <row r="132" spans="1:16" s="12" customFormat="1" x14ac:dyDescent="0.25">
      <c r="A132" s="11"/>
      <c r="B132" s="305"/>
      <c r="C132" s="306"/>
      <c r="D132" s="306"/>
      <c r="E132" s="306"/>
      <c r="F132" s="306"/>
      <c r="G132" s="306"/>
      <c r="H132" s="306"/>
      <c r="I132" s="306"/>
      <c r="J132" s="306"/>
      <c r="K132" s="306"/>
      <c r="L132" s="307"/>
      <c r="M132" s="29"/>
    </row>
    <row r="133" spans="1:16" s="12" customFormat="1" x14ac:dyDescent="0.25">
      <c r="A133" s="11"/>
      <c r="B133" s="305"/>
      <c r="C133" s="306"/>
      <c r="D133" s="306"/>
      <c r="E133" s="306"/>
      <c r="F133" s="306"/>
      <c r="G133" s="306"/>
      <c r="H133" s="306"/>
      <c r="I133" s="306"/>
      <c r="J133" s="306"/>
      <c r="K133" s="306"/>
      <c r="L133" s="307"/>
      <c r="M133" s="29"/>
    </row>
    <row r="134" spans="1:16" s="12" customFormat="1" x14ac:dyDescent="0.25">
      <c r="A134" s="11"/>
      <c r="B134" s="305"/>
      <c r="C134" s="306"/>
      <c r="D134" s="306"/>
      <c r="E134" s="306"/>
      <c r="F134" s="306"/>
      <c r="G134" s="306"/>
      <c r="H134" s="306"/>
      <c r="I134" s="306"/>
      <c r="J134" s="306"/>
      <c r="K134" s="306"/>
      <c r="L134" s="307"/>
      <c r="M134" s="29"/>
    </row>
    <row r="135" spans="1:16" s="12" customFormat="1" x14ac:dyDescent="0.25">
      <c r="A135" s="11"/>
      <c r="B135" s="305"/>
      <c r="C135" s="306"/>
      <c r="D135" s="306"/>
      <c r="E135" s="306"/>
      <c r="F135" s="306"/>
      <c r="G135" s="306"/>
      <c r="H135" s="306"/>
      <c r="I135" s="306"/>
      <c r="J135" s="306"/>
      <c r="K135" s="306"/>
      <c r="L135" s="307"/>
      <c r="M135" s="29"/>
    </row>
    <row r="136" spans="1:16" s="12" customFormat="1" x14ac:dyDescent="0.25">
      <c r="A136" s="11"/>
      <c r="B136" s="305"/>
      <c r="C136" s="306"/>
      <c r="D136" s="306"/>
      <c r="E136" s="306"/>
      <c r="F136" s="306"/>
      <c r="G136" s="306"/>
      <c r="H136" s="306"/>
      <c r="I136" s="306"/>
      <c r="J136" s="306"/>
      <c r="K136" s="306"/>
      <c r="L136" s="307"/>
      <c r="M136" s="29"/>
    </row>
    <row r="137" spans="1:16" s="12" customFormat="1" x14ac:dyDescent="0.25">
      <c r="A137" s="11"/>
      <c r="B137" s="305"/>
      <c r="C137" s="306"/>
      <c r="D137" s="306"/>
      <c r="E137" s="306"/>
      <c r="F137" s="306"/>
      <c r="G137" s="306"/>
      <c r="H137" s="306"/>
      <c r="I137" s="306"/>
      <c r="J137" s="306"/>
      <c r="K137" s="306"/>
      <c r="L137" s="307"/>
      <c r="M137" s="29"/>
    </row>
    <row r="138" spans="1:16" s="12" customFormat="1" x14ac:dyDescent="0.25">
      <c r="A138" s="11"/>
      <c r="B138" s="305"/>
      <c r="C138" s="306"/>
      <c r="D138" s="306"/>
      <c r="E138" s="306"/>
      <c r="F138" s="306"/>
      <c r="G138" s="306"/>
      <c r="H138" s="306"/>
      <c r="I138" s="306"/>
      <c r="J138" s="306"/>
      <c r="K138" s="306"/>
      <c r="L138" s="307"/>
      <c r="M138" s="29"/>
    </row>
    <row r="139" spans="1:16" s="12" customFormat="1" x14ac:dyDescent="0.25">
      <c r="A139" s="11"/>
      <c r="B139" s="305"/>
      <c r="C139" s="306"/>
      <c r="D139" s="306"/>
      <c r="E139" s="306"/>
      <c r="F139" s="306"/>
      <c r="G139" s="306"/>
      <c r="H139" s="306"/>
      <c r="I139" s="306"/>
      <c r="J139" s="306"/>
      <c r="K139" s="306"/>
      <c r="L139" s="307"/>
      <c r="M139" s="29"/>
    </row>
    <row r="140" spans="1:16" x14ac:dyDescent="0.25">
      <c r="B140" s="53"/>
      <c r="C140" s="54"/>
      <c r="D140" s="54"/>
      <c r="E140" s="54"/>
      <c r="F140" s="54"/>
      <c r="G140" s="54"/>
      <c r="H140" s="54"/>
      <c r="I140" s="54"/>
      <c r="J140" s="54"/>
      <c r="K140" s="54"/>
      <c r="L140" s="55"/>
    </row>
    <row r="141" spans="1:16" s="8" customFormat="1" x14ac:dyDescent="0.25">
      <c r="A141" s="14"/>
      <c r="B141" s="35"/>
      <c r="C141" s="16"/>
      <c r="D141" s="16"/>
      <c r="E141" s="17"/>
      <c r="F141" s="17"/>
      <c r="G141" s="17"/>
      <c r="H141" s="17"/>
      <c r="I141" s="17"/>
      <c r="J141" s="17"/>
      <c r="K141" s="17"/>
      <c r="L141" s="36"/>
      <c r="O141" s="15"/>
      <c r="P141" s="15"/>
    </row>
    <row r="142" spans="1:16" s="12" customFormat="1" x14ac:dyDescent="0.25">
      <c r="A142" s="11"/>
      <c r="B142" s="299" t="s">
        <v>31</v>
      </c>
      <c r="C142" s="300"/>
      <c r="D142" s="300"/>
      <c r="E142" s="300"/>
      <c r="F142" s="300"/>
      <c r="G142" s="300"/>
      <c r="H142" s="300"/>
      <c r="I142" s="300"/>
      <c r="J142" s="300"/>
      <c r="K142" s="300"/>
      <c r="L142" s="301"/>
      <c r="M142" s="57"/>
    </row>
    <row r="143" spans="1:16" x14ac:dyDescent="0.25">
      <c r="B143" s="48"/>
      <c r="L143" s="10"/>
    </row>
    <row r="144" spans="1:16" x14ac:dyDescent="0.25">
      <c r="B144" s="242" t="str">
        <f>IF(Intro!$G$21="English",O144,P144)</f>
        <v>Describe your firm’s plans to manage inventory levels in the next two years. Provide the rationale and assumptions underlying these strategies and objectives.</v>
      </c>
      <c r="C144" s="243"/>
      <c r="D144" s="243"/>
      <c r="E144" s="243"/>
      <c r="F144" s="243"/>
      <c r="G144" s="243"/>
      <c r="H144" s="243"/>
      <c r="I144" s="243"/>
      <c r="J144" s="243"/>
      <c r="K144" s="243"/>
      <c r="L144" s="244"/>
      <c r="O144" s="2" t="s">
        <v>184</v>
      </c>
      <c r="P144" s="2" t="s">
        <v>119</v>
      </c>
    </row>
    <row r="145" spans="1:16" x14ac:dyDescent="0.25">
      <c r="B145" s="48"/>
      <c r="L145" s="10"/>
    </row>
    <row r="146" spans="1:16" s="12" customFormat="1" x14ac:dyDescent="0.25">
      <c r="A146" s="11"/>
      <c r="B146" s="305"/>
      <c r="C146" s="306"/>
      <c r="D146" s="306"/>
      <c r="E146" s="306"/>
      <c r="F146" s="306"/>
      <c r="G146" s="306"/>
      <c r="H146" s="306"/>
      <c r="I146" s="306"/>
      <c r="J146" s="306"/>
      <c r="K146" s="306"/>
      <c r="L146" s="307"/>
      <c r="M146" s="29"/>
    </row>
    <row r="147" spans="1:16" s="12" customFormat="1" x14ac:dyDescent="0.25">
      <c r="A147" s="11"/>
      <c r="B147" s="305"/>
      <c r="C147" s="306"/>
      <c r="D147" s="306"/>
      <c r="E147" s="306"/>
      <c r="F147" s="306"/>
      <c r="G147" s="306"/>
      <c r="H147" s="306"/>
      <c r="I147" s="306"/>
      <c r="J147" s="306"/>
      <c r="K147" s="306"/>
      <c r="L147" s="307"/>
      <c r="M147" s="29"/>
    </row>
    <row r="148" spans="1:16" s="12" customFormat="1" x14ac:dyDescent="0.25">
      <c r="A148" s="11"/>
      <c r="B148" s="305"/>
      <c r="C148" s="306"/>
      <c r="D148" s="306"/>
      <c r="E148" s="306"/>
      <c r="F148" s="306"/>
      <c r="G148" s="306"/>
      <c r="H148" s="306"/>
      <c r="I148" s="306"/>
      <c r="J148" s="306"/>
      <c r="K148" s="306"/>
      <c r="L148" s="307"/>
      <c r="M148" s="29"/>
    </row>
    <row r="149" spans="1:16" s="12" customFormat="1" x14ac:dyDescent="0.25">
      <c r="A149" s="11"/>
      <c r="B149" s="305"/>
      <c r="C149" s="306"/>
      <c r="D149" s="306"/>
      <c r="E149" s="306"/>
      <c r="F149" s="306"/>
      <c r="G149" s="306"/>
      <c r="H149" s="306"/>
      <c r="I149" s="306"/>
      <c r="J149" s="306"/>
      <c r="K149" s="306"/>
      <c r="L149" s="307"/>
      <c r="M149" s="29"/>
    </row>
    <row r="150" spans="1:16" s="12" customFormat="1" x14ac:dyDescent="0.25">
      <c r="A150" s="11"/>
      <c r="B150" s="305"/>
      <c r="C150" s="306"/>
      <c r="D150" s="306"/>
      <c r="E150" s="306"/>
      <c r="F150" s="306"/>
      <c r="G150" s="306"/>
      <c r="H150" s="306"/>
      <c r="I150" s="306"/>
      <c r="J150" s="306"/>
      <c r="K150" s="306"/>
      <c r="L150" s="307"/>
      <c r="M150" s="29"/>
    </row>
    <row r="151" spans="1:16" s="12" customFormat="1" x14ac:dyDescent="0.25">
      <c r="A151" s="11"/>
      <c r="B151" s="305"/>
      <c r="C151" s="306"/>
      <c r="D151" s="306"/>
      <c r="E151" s="306"/>
      <c r="F151" s="306"/>
      <c r="G151" s="306"/>
      <c r="H151" s="306"/>
      <c r="I151" s="306"/>
      <c r="J151" s="306"/>
      <c r="K151" s="306"/>
      <c r="L151" s="307"/>
      <c r="M151" s="29"/>
    </row>
    <row r="152" spans="1:16" s="12" customFormat="1" x14ac:dyDescent="0.25">
      <c r="A152" s="11"/>
      <c r="B152" s="305"/>
      <c r="C152" s="306"/>
      <c r="D152" s="306"/>
      <c r="E152" s="306"/>
      <c r="F152" s="306"/>
      <c r="G152" s="306"/>
      <c r="H152" s="306"/>
      <c r="I152" s="306"/>
      <c r="J152" s="306"/>
      <c r="K152" s="306"/>
      <c r="L152" s="307"/>
      <c r="M152" s="29"/>
    </row>
    <row r="153" spans="1:16" s="12" customFormat="1" x14ac:dyDescent="0.25">
      <c r="A153" s="11"/>
      <c r="B153" s="305"/>
      <c r="C153" s="306"/>
      <c r="D153" s="306"/>
      <c r="E153" s="306"/>
      <c r="F153" s="306"/>
      <c r="G153" s="306"/>
      <c r="H153" s="306"/>
      <c r="I153" s="306"/>
      <c r="J153" s="306"/>
      <c r="K153" s="306"/>
      <c r="L153" s="307"/>
      <c r="M153" s="29"/>
    </row>
    <row r="154" spans="1:16" x14ac:dyDescent="0.25">
      <c r="B154" s="53"/>
      <c r="C154" s="54"/>
      <c r="D154" s="54"/>
      <c r="E154" s="54"/>
      <c r="F154" s="54"/>
      <c r="G154" s="54"/>
      <c r="H154" s="54"/>
      <c r="I154" s="54"/>
      <c r="J154" s="54"/>
      <c r="K154" s="54"/>
      <c r="L154" s="55"/>
    </row>
    <row r="155" spans="1:16" s="12" customFormat="1" x14ac:dyDescent="0.25">
      <c r="A155" s="11"/>
      <c r="B155" s="299" t="s">
        <v>32</v>
      </c>
      <c r="C155" s="300"/>
      <c r="D155" s="300"/>
      <c r="E155" s="300"/>
      <c r="F155" s="300"/>
      <c r="G155" s="300"/>
      <c r="H155" s="300"/>
      <c r="I155" s="300"/>
      <c r="J155" s="300"/>
      <c r="K155" s="300"/>
      <c r="L155" s="301"/>
      <c r="M155" s="57"/>
    </row>
    <row r="156" spans="1:16" x14ac:dyDescent="0.25">
      <c r="B156" s="48"/>
      <c r="L156" s="10"/>
    </row>
    <row r="157" spans="1:16" x14ac:dyDescent="0.25">
      <c r="B157" s="225" t="str">
        <f>IF(Intro!$G$21="English",O157,P157)</f>
        <v>Provide your firm’s strategies and objectives for the next two years with respect to the pricing of the goods. Provide the rationale and assumptions underlying these strategies and objectives.</v>
      </c>
      <c r="C157" s="226"/>
      <c r="D157" s="226"/>
      <c r="E157" s="226"/>
      <c r="F157" s="226"/>
      <c r="G157" s="226"/>
      <c r="H157" s="226"/>
      <c r="I157" s="226"/>
      <c r="J157" s="226"/>
      <c r="K157" s="226"/>
      <c r="L157" s="235"/>
      <c r="O157" s="2" t="s">
        <v>131</v>
      </c>
      <c r="P157" s="2" t="s">
        <v>120</v>
      </c>
    </row>
    <row r="158" spans="1:16" x14ac:dyDescent="0.25">
      <c r="B158" s="225"/>
      <c r="C158" s="226"/>
      <c r="D158" s="226"/>
      <c r="E158" s="226"/>
      <c r="F158" s="226"/>
      <c r="G158" s="226"/>
      <c r="H158" s="226"/>
      <c r="I158" s="226"/>
      <c r="J158" s="226"/>
      <c r="K158" s="226"/>
      <c r="L158" s="235"/>
    </row>
    <row r="159" spans="1:16" x14ac:dyDescent="0.25">
      <c r="B159" s="48"/>
      <c r="L159" s="10"/>
    </row>
    <row r="160" spans="1:16" s="12" customFormat="1" x14ac:dyDescent="0.25">
      <c r="A160" s="11"/>
      <c r="B160" s="305"/>
      <c r="C160" s="306"/>
      <c r="D160" s="306"/>
      <c r="E160" s="306"/>
      <c r="F160" s="306"/>
      <c r="G160" s="306"/>
      <c r="H160" s="306"/>
      <c r="I160" s="306"/>
      <c r="J160" s="306"/>
      <c r="K160" s="306"/>
      <c r="L160" s="307"/>
      <c r="M160" s="29"/>
    </row>
    <row r="161" spans="1:16" s="12" customFormat="1" x14ac:dyDescent="0.25">
      <c r="A161" s="11"/>
      <c r="B161" s="305"/>
      <c r="C161" s="306"/>
      <c r="D161" s="306"/>
      <c r="E161" s="306"/>
      <c r="F161" s="306"/>
      <c r="G161" s="306"/>
      <c r="H161" s="306"/>
      <c r="I161" s="306"/>
      <c r="J161" s="306"/>
      <c r="K161" s="306"/>
      <c r="L161" s="307"/>
      <c r="M161" s="29"/>
    </row>
    <row r="162" spans="1:16" s="12" customFormat="1" x14ac:dyDescent="0.25">
      <c r="A162" s="11"/>
      <c r="B162" s="305"/>
      <c r="C162" s="306"/>
      <c r="D162" s="306"/>
      <c r="E162" s="306"/>
      <c r="F162" s="306"/>
      <c r="G162" s="306"/>
      <c r="H162" s="306"/>
      <c r="I162" s="306"/>
      <c r="J162" s="306"/>
      <c r="K162" s="306"/>
      <c r="L162" s="307"/>
      <c r="M162" s="29"/>
    </row>
    <row r="163" spans="1:16" s="12" customFormat="1" x14ac:dyDescent="0.25">
      <c r="A163" s="11"/>
      <c r="B163" s="305"/>
      <c r="C163" s="306"/>
      <c r="D163" s="306"/>
      <c r="E163" s="306"/>
      <c r="F163" s="306"/>
      <c r="G163" s="306"/>
      <c r="H163" s="306"/>
      <c r="I163" s="306"/>
      <c r="J163" s="306"/>
      <c r="K163" s="306"/>
      <c r="L163" s="307"/>
      <c r="M163" s="29"/>
    </row>
    <row r="164" spans="1:16" s="12" customFormat="1" x14ac:dyDescent="0.25">
      <c r="A164" s="11"/>
      <c r="B164" s="305"/>
      <c r="C164" s="306"/>
      <c r="D164" s="306"/>
      <c r="E164" s="306"/>
      <c r="F164" s="306"/>
      <c r="G164" s="306"/>
      <c r="H164" s="306"/>
      <c r="I164" s="306"/>
      <c r="J164" s="306"/>
      <c r="K164" s="306"/>
      <c r="L164" s="307"/>
      <c r="M164" s="29"/>
    </row>
    <row r="165" spans="1:16" s="12" customFormat="1" x14ac:dyDescent="0.25">
      <c r="A165" s="11"/>
      <c r="B165" s="305"/>
      <c r="C165" s="306"/>
      <c r="D165" s="306"/>
      <c r="E165" s="306"/>
      <c r="F165" s="306"/>
      <c r="G165" s="306"/>
      <c r="H165" s="306"/>
      <c r="I165" s="306"/>
      <c r="J165" s="306"/>
      <c r="K165" s="306"/>
      <c r="L165" s="307"/>
      <c r="M165" s="29"/>
    </row>
    <row r="166" spans="1:16" s="12" customFormat="1" x14ac:dyDescent="0.25">
      <c r="A166" s="11"/>
      <c r="B166" s="305"/>
      <c r="C166" s="306"/>
      <c r="D166" s="306"/>
      <c r="E166" s="306"/>
      <c r="F166" s="306"/>
      <c r="G166" s="306"/>
      <c r="H166" s="306"/>
      <c r="I166" s="306"/>
      <c r="J166" s="306"/>
      <c r="K166" s="306"/>
      <c r="L166" s="307"/>
      <c r="M166" s="29"/>
    </row>
    <row r="167" spans="1:16" s="12" customFormat="1" x14ac:dyDescent="0.25">
      <c r="A167" s="11"/>
      <c r="B167" s="305"/>
      <c r="C167" s="306"/>
      <c r="D167" s="306"/>
      <c r="E167" s="306"/>
      <c r="F167" s="306"/>
      <c r="G167" s="306"/>
      <c r="H167" s="306"/>
      <c r="I167" s="306"/>
      <c r="J167" s="306"/>
      <c r="K167" s="306"/>
      <c r="L167" s="307"/>
      <c r="M167" s="29"/>
    </row>
    <row r="168" spans="1:16" x14ac:dyDescent="0.25">
      <c r="B168" s="53"/>
      <c r="C168" s="54"/>
      <c r="D168" s="54"/>
      <c r="E168" s="54"/>
      <c r="F168" s="54"/>
      <c r="G168" s="54"/>
      <c r="H168" s="54"/>
      <c r="I168" s="54"/>
      <c r="J168" s="54"/>
      <c r="K168" s="54"/>
      <c r="L168" s="55"/>
    </row>
    <row r="169" spans="1:16" s="12" customFormat="1" x14ac:dyDescent="0.25">
      <c r="A169" s="11"/>
      <c r="B169" s="299" t="s">
        <v>33</v>
      </c>
      <c r="C169" s="300"/>
      <c r="D169" s="300"/>
      <c r="E169" s="300"/>
      <c r="F169" s="300"/>
      <c r="G169" s="300"/>
      <c r="H169" s="300"/>
      <c r="I169" s="300"/>
      <c r="J169" s="300"/>
      <c r="K169" s="300"/>
      <c r="L169" s="301"/>
      <c r="M169" s="57"/>
    </row>
    <row r="170" spans="1:16" x14ac:dyDescent="0.25">
      <c r="B170" s="48"/>
      <c r="L170" s="10"/>
    </row>
    <row r="171" spans="1:16" x14ac:dyDescent="0.25">
      <c r="B171" s="225" t="str">
        <f>IF(Intro!$G$21="English",O171,P171)</f>
        <v>Provide your firm’s strategies and objectives for the next two years with respect to the export sales of the goods. Provide the rationale and assumptions underlying these strategies and objectives.</v>
      </c>
      <c r="C171" s="226"/>
      <c r="D171" s="226"/>
      <c r="E171" s="226"/>
      <c r="F171" s="226"/>
      <c r="G171" s="226"/>
      <c r="H171" s="226"/>
      <c r="I171" s="226"/>
      <c r="J171" s="226"/>
      <c r="K171" s="226"/>
      <c r="L171" s="235"/>
      <c r="O171" s="2" t="s">
        <v>121</v>
      </c>
      <c r="P171" s="2" t="s">
        <v>122</v>
      </c>
    </row>
    <row r="172" spans="1:16" x14ac:dyDescent="0.25">
      <c r="B172" s="225"/>
      <c r="C172" s="226"/>
      <c r="D172" s="226"/>
      <c r="E172" s="226"/>
      <c r="F172" s="226"/>
      <c r="G172" s="226"/>
      <c r="H172" s="226"/>
      <c r="I172" s="226"/>
      <c r="J172" s="226"/>
      <c r="K172" s="226"/>
      <c r="L172" s="235"/>
    </row>
    <row r="173" spans="1:16" x14ac:dyDescent="0.25">
      <c r="B173" s="48"/>
      <c r="L173" s="10"/>
    </row>
    <row r="174" spans="1:16" s="12" customFormat="1" x14ac:dyDescent="0.25">
      <c r="A174" s="11"/>
      <c r="B174" s="305"/>
      <c r="C174" s="306"/>
      <c r="D174" s="306"/>
      <c r="E174" s="306"/>
      <c r="F174" s="306"/>
      <c r="G174" s="306"/>
      <c r="H174" s="306"/>
      <c r="I174" s="306"/>
      <c r="J174" s="306"/>
      <c r="K174" s="306"/>
      <c r="L174" s="307"/>
      <c r="M174" s="29"/>
    </row>
    <row r="175" spans="1:16" s="12" customFormat="1" x14ac:dyDescent="0.25">
      <c r="A175" s="11"/>
      <c r="B175" s="305"/>
      <c r="C175" s="306"/>
      <c r="D175" s="306"/>
      <c r="E175" s="306"/>
      <c r="F175" s="306"/>
      <c r="G175" s="306"/>
      <c r="H175" s="306"/>
      <c r="I175" s="306"/>
      <c r="J175" s="306"/>
      <c r="K175" s="306"/>
      <c r="L175" s="307"/>
      <c r="M175" s="29"/>
    </row>
    <row r="176" spans="1:16" s="12" customFormat="1" x14ac:dyDescent="0.25">
      <c r="A176" s="11"/>
      <c r="B176" s="305"/>
      <c r="C176" s="306"/>
      <c r="D176" s="306"/>
      <c r="E176" s="306"/>
      <c r="F176" s="306"/>
      <c r="G176" s="306"/>
      <c r="H176" s="306"/>
      <c r="I176" s="306"/>
      <c r="J176" s="306"/>
      <c r="K176" s="306"/>
      <c r="L176" s="307"/>
      <c r="M176" s="29"/>
    </row>
    <row r="177" spans="1:14" s="12" customFormat="1" x14ac:dyDescent="0.25">
      <c r="A177" s="11"/>
      <c r="B177" s="305"/>
      <c r="C177" s="306"/>
      <c r="D177" s="306"/>
      <c r="E177" s="306"/>
      <c r="F177" s="306"/>
      <c r="G177" s="306"/>
      <c r="H177" s="306"/>
      <c r="I177" s="306"/>
      <c r="J177" s="306"/>
      <c r="K177" s="306"/>
      <c r="L177" s="307"/>
      <c r="M177" s="29"/>
    </row>
    <row r="178" spans="1:14" s="12" customFormat="1" x14ac:dyDescent="0.25">
      <c r="A178" s="11"/>
      <c r="B178" s="305"/>
      <c r="C178" s="306"/>
      <c r="D178" s="306"/>
      <c r="E178" s="306"/>
      <c r="F178" s="306"/>
      <c r="G178" s="306"/>
      <c r="H178" s="306"/>
      <c r="I178" s="306"/>
      <c r="J178" s="306"/>
      <c r="K178" s="306"/>
      <c r="L178" s="307"/>
      <c r="M178" s="29"/>
    </row>
    <row r="179" spans="1:14" s="12" customFormat="1" x14ac:dyDescent="0.25">
      <c r="A179" s="11"/>
      <c r="B179" s="305"/>
      <c r="C179" s="306"/>
      <c r="D179" s="306"/>
      <c r="E179" s="306"/>
      <c r="F179" s="306"/>
      <c r="G179" s="306"/>
      <c r="H179" s="306"/>
      <c r="I179" s="306"/>
      <c r="J179" s="306"/>
      <c r="K179" s="306"/>
      <c r="L179" s="307"/>
      <c r="M179" s="29"/>
    </row>
    <row r="180" spans="1:14" s="12" customFormat="1" x14ac:dyDescent="0.25">
      <c r="A180" s="11"/>
      <c r="B180" s="305"/>
      <c r="C180" s="306"/>
      <c r="D180" s="306"/>
      <c r="E180" s="306"/>
      <c r="F180" s="306"/>
      <c r="G180" s="306"/>
      <c r="H180" s="306"/>
      <c r="I180" s="306"/>
      <c r="J180" s="306"/>
      <c r="K180" s="306"/>
      <c r="L180" s="307"/>
      <c r="M180" s="29"/>
    </row>
    <row r="181" spans="1:14" s="12" customFormat="1" x14ac:dyDescent="0.25">
      <c r="A181" s="11"/>
      <c r="B181" s="305"/>
      <c r="C181" s="306"/>
      <c r="D181" s="306"/>
      <c r="E181" s="306"/>
      <c r="F181" s="306"/>
      <c r="G181" s="306"/>
      <c r="H181" s="306"/>
      <c r="I181" s="306"/>
      <c r="J181" s="306"/>
      <c r="K181" s="306"/>
      <c r="L181" s="307"/>
      <c r="M181" s="29"/>
    </row>
    <row r="182" spans="1:14" x14ac:dyDescent="0.25">
      <c r="B182" s="53"/>
      <c r="C182" s="54"/>
      <c r="D182" s="54"/>
      <c r="E182" s="54"/>
      <c r="F182" s="54"/>
      <c r="G182" s="54"/>
      <c r="H182" s="54"/>
      <c r="I182" s="54"/>
      <c r="J182" s="54"/>
      <c r="K182" s="54"/>
      <c r="L182" s="55"/>
    </row>
    <row r="183" spans="1:14" s="31" customFormat="1" x14ac:dyDescent="0.25">
      <c r="A183" s="56"/>
      <c r="B183" s="14"/>
      <c r="C183" s="14"/>
      <c r="N183" s="30"/>
    </row>
    <row r="184" spans="1:14" s="31" customFormat="1" x14ac:dyDescent="0.25">
      <c r="A184" s="56"/>
      <c r="B184" s="14"/>
      <c r="C184" s="14"/>
      <c r="N184" s="30"/>
    </row>
    <row r="185" spans="1:14" s="31" customFormat="1" x14ac:dyDescent="0.25">
      <c r="A185" s="56"/>
      <c r="B185" s="14"/>
      <c r="C185" s="14"/>
      <c r="N185" s="30"/>
    </row>
    <row r="186" spans="1:14" s="31" customFormat="1" x14ac:dyDescent="0.25">
      <c r="A186" s="56"/>
      <c r="B186" s="14"/>
      <c r="C186" s="14"/>
      <c r="N186" s="30"/>
    </row>
    <row r="187" spans="1:14" s="31" customFormat="1" x14ac:dyDescent="0.25">
      <c r="A187" s="56"/>
      <c r="B187" s="14"/>
      <c r="C187" s="14"/>
      <c r="N187" s="30"/>
    </row>
    <row r="188" spans="1:14" s="31" customFormat="1" x14ac:dyDescent="0.25">
      <c r="A188" s="56"/>
      <c r="B188" s="14"/>
      <c r="C188" s="14"/>
      <c r="N188" s="30"/>
    </row>
    <row r="189" spans="1:14" s="31" customFormat="1" x14ac:dyDescent="0.25">
      <c r="A189" s="56"/>
      <c r="B189" s="14"/>
      <c r="C189" s="14"/>
      <c r="N189" s="30"/>
    </row>
  </sheetData>
  <sheetProtection algorithmName="SHA-512" hashValue="wh6ixsEoe9pZZx0/Iq3SUMXNRWEn+EabZOTDMDVZ2tU0Egr+dbtnmypRkaCrhpqgdVrdXNx8ILoM/Sr6Meu+gQ==" saltValue="3GPwU9vffWMsXVx+M6NnDQ==" spinCount="100000" sheet="1" objects="1" scenarios="1" selectLockedCells="1"/>
  <mergeCells count="136">
    <mergeCell ref="B98:E99"/>
    <mergeCell ref="K96:K97"/>
    <mergeCell ref="K98:K99"/>
    <mergeCell ref="G105:K105"/>
    <mergeCell ref="B155:L155"/>
    <mergeCell ref="B129:L130"/>
    <mergeCell ref="B144:L144"/>
    <mergeCell ref="B157:L158"/>
    <mergeCell ref="B122:B123"/>
    <mergeCell ref="C122:F123"/>
    <mergeCell ref="G122:K123"/>
    <mergeCell ref="B124:B125"/>
    <mergeCell ref="C124:F125"/>
    <mergeCell ref="G124:K125"/>
    <mergeCell ref="C116:F117"/>
    <mergeCell ref="G116:K117"/>
    <mergeCell ref="B110:B111"/>
    <mergeCell ref="C110:F111"/>
    <mergeCell ref="G110:K111"/>
    <mergeCell ref="B112:B113"/>
    <mergeCell ref="C112:F113"/>
    <mergeCell ref="G112:K113"/>
    <mergeCell ref="B132:L139"/>
    <mergeCell ref="B146:L153"/>
    <mergeCell ref="B160:L167"/>
    <mergeCell ref="B114:B115"/>
    <mergeCell ref="C114:F115"/>
    <mergeCell ref="G114:K115"/>
    <mergeCell ref="B116:B117"/>
    <mergeCell ref="B118:B119"/>
    <mergeCell ref="C118:F119"/>
    <mergeCell ref="G118:K119"/>
    <mergeCell ref="B120:B121"/>
    <mergeCell ref="C120:F121"/>
    <mergeCell ref="G120:K121"/>
    <mergeCell ref="B142:L142"/>
    <mergeCell ref="B174:L181"/>
    <mergeCell ref="B58:L58"/>
    <mergeCell ref="G60:G61"/>
    <mergeCell ref="H60:H61"/>
    <mergeCell ref="I60:I61"/>
    <mergeCell ref="J60:J61"/>
    <mergeCell ref="F63:F66"/>
    <mergeCell ref="G63:G66"/>
    <mergeCell ref="H63:H66"/>
    <mergeCell ref="I63:I66"/>
    <mergeCell ref="C105:F105"/>
    <mergeCell ref="B127:L127"/>
    <mergeCell ref="B169:L169"/>
    <mergeCell ref="B171:L172"/>
    <mergeCell ref="B106:B107"/>
    <mergeCell ref="C106:F107"/>
    <mergeCell ref="G106:K107"/>
    <mergeCell ref="B108:B109"/>
    <mergeCell ref="C108:F109"/>
    <mergeCell ref="G108:K109"/>
    <mergeCell ref="B103:L103"/>
    <mergeCell ref="B94:L94"/>
    <mergeCell ref="B68:L68"/>
    <mergeCell ref="G96:G97"/>
    <mergeCell ref="J96:J97"/>
    <mergeCell ref="B39:C39"/>
    <mergeCell ref="B40:C42"/>
    <mergeCell ref="B43:C45"/>
    <mergeCell ref="B49:C51"/>
    <mergeCell ref="B52:C52"/>
    <mergeCell ref="D50:F50"/>
    <mergeCell ref="B79:L79"/>
    <mergeCell ref="B56:L56"/>
    <mergeCell ref="B81:L81"/>
    <mergeCell ref="D42:F42"/>
    <mergeCell ref="D43:F43"/>
    <mergeCell ref="D44:F44"/>
    <mergeCell ref="D45:F45"/>
    <mergeCell ref="D49:F49"/>
    <mergeCell ref="D39:F39"/>
    <mergeCell ref="D41:F41"/>
    <mergeCell ref="B101:L101"/>
    <mergeCell ref="B46:C48"/>
    <mergeCell ref="B83:L90"/>
    <mergeCell ref="B70:L77"/>
    <mergeCell ref="J63:J66"/>
    <mergeCell ref="G26:G27"/>
    <mergeCell ref="G28:G29"/>
    <mergeCell ref="D48:F48"/>
    <mergeCell ref="H28:H29"/>
    <mergeCell ref="H30:H31"/>
    <mergeCell ref="G37:G38"/>
    <mergeCell ref="H37:H38"/>
    <mergeCell ref="I37:I38"/>
    <mergeCell ref="D51:F51"/>
    <mergeCell ref="D52:F52"/>
    <mergeCell ref="F98:F99"/>
    <mergeCell ref="G98:G99"/>
    <mergeCell ref="H98:H99"/>
    <mergeCell ref="I98:I99"/>
    <mergeCell ref="J98:J99"/>
    <mergeCell ref="B33:L33"/>
    <mergeCell ref="D40:F40"/>
    <mergeCell ref="H96:H97"/>
    <mergeCell ref="I96:I97"/>
    <mergeCell ref="J37:J38"/>
    <mergeCell ref="K37:K38"/>
    <mergeCell ref="D46:F46"/>
    <mergeCell ref="D47:F47"/>
    <mergeCell ref="B35:L35"/>
    <mergeCell ref="B92:L92"/>
    <mergeCell ref="B62:E62"/>
    <mergeCell ref="B63:E66"/>
    <mergeCell ref="K63:K66"/>
    <mergeCell ref="K60:K61"/>
    <mergeCell ref="B54:C54"/>
    <mergeCell ref="D54:K54"/>
    <mergeCell ref="B22:L22"/>
    <mergeCell ref="B24:F25"/>
    <mergeCell ref="B26:F27"/>
    <mergeCell ref="B28:F29"/>
    <mergeCell ref="B30:F31"/>
    <mergeCell ref="G30:G31"/>
    <mergeCell ref="G24:G25"/>
    <mergeCell ref="B4:L4"/>
    <mergeCell ref="B5:L5"/>
    <mergeCell ref="B20:L20"/>
    <mergeCell ref="B14:L14"/>
    <mergeCell ref="B8:L8"/>
    <mergeCell ref="B9:L9"/>
    <mergeCell ref="B10:L10"/>
    <mergeCell ref="B12:L12"/>
    <mergeCell ref="B13:L13"/>
    <mergeCell ref="B15:L15"/>
    <mergeCell ref="B16:L16"/>
    <mergeCell ref="B17:L17"/>
    <mergeCell ref="B6:L6"/>
    <mergeCell ref="H24:H25"/>
    <mergeCell ref="H26:H27"/>
    <mergeCell ref="B19:L19"/>
  </mergeCells>
  <dataValidations count="3">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74 B83 B70 B132 B146 B160 G105" xr:uid="{055BD7CC-60F6-4313-A78A-866988C35533}">
      <formula1>1000</formula1>
    </dataValidation>
    <dataValidation type="textLength" operator="lessThanOrEqual" allowBlank="1" error="Maximum length reached. Please use the AddPro tab to add further info./La limite maximale de caractères est atteinte. SVP utiliser l'onglet AddPro pour ajouter plus d'information." prompt="1000 character limit/limite de 1000 caractères" sqref="G48:K48 G45:K45 G42:K42 H39:K39 G51:K51" xr:uid="{F945AE69-1B12-429F-BEE1-5BFE6452C624}">
      <formula1>1000</formula1>
    </dataValidation>
    <dataValidation type="decimal" operator="greaterThanOrEqual" allowBlank="1" showErrorMessage="1" errorTitle="Error / Erreur" error="Please input only numerical values into these cells./SVP donnez uniquement des valeurs numériques dans ces cellules." prompt="1000 character limit/limite de 1000 caractères" sqref="H24:H31 G39 G40:K41 G43:K44 G46:K47 G49:K50 G52:K52 G98:K99" xr:uid="{BFED4A07-2309-4857-8DA3-61372C7086AE}">
      <formula1>0</formula1>
    </dataValidation>
  </dataValidations>
  <printOptions horizontalCentered="1"/>
  <pageMargins left="0.25" right="0.25" top="0.75" bottom="0.75" header="0.3" footer="0.3"/>
  <pageSetup scale="63" fitToHeight="0" orientation="portrait" r:id="rId1"/>
  <headerFooter>
    <oddFooter>&amp;L&amp;A</oddFooter>
  </headerFooter>
  <rowBreaks count="2" manualBreakCount="2">
    <brk id="78" min="1" max="11" man="1"/>
    <brk id="141" min="1"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CD124-8B56-482D-9A0B-99E14CF2110F}">
  <sheetPr codeName="Sheet9">
    <tabColor rgb="FF92D050"/>
    <pageSetUpPr fitToPage="1"/>
  </sheetPr>
  <dimension ref="A1:P63"/>
  <sheetViews>
    <sheetView showGridLines="0" zoomScaleNormal="100" workbookViewId="0"/>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ht="14.25" customHeight="1" x14ac:dyDescent="0.25">
      <c r="O1" s="2" t="s">
        <v>291</v>
      </c>
      <c r="P1" s="2" t="s">
        <v>291</v>
      </c>
    </row>
    <row r="2" spans="1:16" x14ac:dyDescent="0.25">
      <c r="B2" s="13" t="str">
        <f>'Pro 1'!B2</f>
        <v>PROTECTED</v>
      </c>
      <c r="C2" s="13"/>
      <c r="D2" s="13"/>
      <c r="O2" s="12" t="s">
        <v>61</v>
      </c>
      <c r="P2" s="12" t="s">
        <v>73</v>
      </c>
    </row>
    <row r="3" spans="1:16" x14ac:dyDescent="0.25">
      <c r="B3" s="4"/>
      <c r="C3" s="4"/>
      <c r="D3" s="4"/>
      <c r="O3" s="7"/>
      <c r="P3" s="7"/>
    </row>
    <row r="4" spans="1:16" s="7" customFormat="1" x14ac:dyDescent="0.25">
      <c r="A4" s="14"/>
      <c r="B4" s="213" t="str">
        <f>Info!B4</f>
        <v>FOREIGN PRODUCERS' QUESTIONNAIRE</v>
      </c>
      <c r="C4" s="214"/>
      <c r="D4" s="214"/>
      <c r="E4" s="214"/>
      <c r="F4" s="214"/>
      <c r="G4" s="214"/>
      <c r="H4" s="214"/>
      <c r="I4" s="214"/>
      <c r="J4" s="214"/>
      <c r="K4" s="214"/>
      <c r="L4" s="215"/>
      <c r="M4" s="9"/>
      <c r="N4" s="9"/>
      <c r="O4" s="8"/>
      <c r="P4" s="8"/>
    </row>
    <row r="5" spans="1:16" s="7" customFormat="1" x14ac:dyDescent="0.25">
      <c r="A5" s="14"/>
      <c r="B5" s="216" t="str">
        <f>Info!B5</f>
        <v>NQ-2026-005</v>
      </c>
      <c r="C5" s="217"/>
      <c r="D5" s="217"/>
      <c r="E5" s="217"/>
      <c r="F5" s="217"/>
      <c r="G5" s="217"/>
      <c r="H5" s="217"/>
      <c r="I5" s="217"/>
      <c r="J5" s="217"/>
      <c r="K5" s="217"/>
      <c r="L5" s="218"/>
      <c r="M5" s="9"/>
      <c r="N5" s="9"/>
      <c r="O5" s="8"/>
      <c r="P5" s="8"/>
    </row>
    <row r="6" spans="1:16" s="8" customFormat="1" ht="14.1" customHeight="1" x14ac:dyDescent="0.25">
      <c r="A6" s="14"/>
      <c r="B6" s="222" t="str">
        <f>Info!B6</f>
        <v>CERTAIN STEEL RACKS</v>
      </c>
      <c r="C6" s="223"/>
      <c r="D6" s="223"/>
      <c r="E6" s="223"/>
      <c r="F6" s="223"/>
      <c r="G6" s="223"/>
      <c r="H6" s="223"/>
      <c r="I6" s="223"/>
      <c r="J6" s="223"/>
      <c r="K6" s="223"/>
      <c r="L6" s="224"/>
      <c r="O6" s="15"/>
      <c r="P6" s="15"/>
    </row>
    <row r="7" spans="1:16" s="8" customFormat="1" x14ac:dyDescent="0.25">
      <c r="A7" s="14"/>
      <c r="B7" s="16"/>
      <c r="C7" s="16"/>
      <c r="D7" s="16"/>
      <c r="E7" s="17"/>
      <c r="F7" s="17"/>
      <c r="G7" s="17"/>
      <c r="H7" s="17"/>
      <c r="I7" s="17"/>
      <c r="J7" s="17"/>
      <c r="K7" s="17"/>
      <c r="L7" s="17"/>
      <c r="O7" s="15"/>
      <c r="P7" s="15"/>
    </row>
    <row r="8" spans="1:16" x14ac:dyDescent="0.25">
      <c r="B8" s="321" t="str">
        <f>IF(Intro!$G$21="English",O8,P8)</f>
        <v>PROTECTED COMMENTS</v>
      </c>
      <c r="C8" s="322"/>
      <c r="D8" s="322"/>
      <c r="E8" s="322"/>
      <c r="F8" s="322"/>
      <c r="G8" s="322"/>
      <c r="H8" s="322"/>
      <c r="I8" s="322"/>
      <c r="J8" s="322"/>
      <c r="K8" s="322"/>
      <c r="L8" s="323"/>
      <c r="O8" s="2" t="s">
        <v>57</v>
      </c>
      <c r="P8" s="2" t="s">
        <v>164</v>
      </c>
    </row>
    <row r="9" spans="1:16" x14ac:dyDescent="0.25">
      <c r="B9" s="18"/>
      <c r="C9" s="19"/>
      <c r="D9" s="19"/>
      <c r="E9" s="20"/>
      <c r="F9" s="20"/>
      <c r="G9" s="20"/>
      <c r="H9" s="20"/>
      <c r="I9" s="20"/>
      <c r="J9" s="20"/>
      <c r="K9" s="20"/>
      <c r="L9" s="21"/>
    </row>
    <row r="10" spans="1:16" x14ac:dyDescent="0.25">
      <c r="B10" s="225" t="str">
        <f>AddPub!B10</f>
        <v>Should your firm wish to add any comments related to its responses, submit them here. Be sure to indicate the question number being commented on.</v>
      </c>
      <c r="C10" s="226"/>
      <c r="D10" s="226"/>
      <c r="E10" s="226"/>
      <c r="F10" s="226"/>
      <c r="G10" s="226"/>
      <c r="H10" s="226"/>
      <c r="I10" s="226"/>
      <c r="J10" s="226"/>
      <c r="K10" s="226"/>
      <c r="L10" s="235"/>
      <c r="O10" s="22" t="s">
        <v>52</v>
      </c>
      <c r="P10" s="2" t="s">
        <v>159</v>
      </c>
    </row>
    <row r="11" spans="1:16" x14ac:dyDescent="0.25">
      <c r="B11" s="40"/>
      <c r="C11" s="19"/>
      <c r="D11" s="19"/>
      <c r="E11" s="20"/>
      <c r="F11" s="20"/>
      <c r="G11" s="20"/>
      <c r="H11" s="20"/>
      <c r="I11" s="20"/>
      <c r="J11" s="20"/>
      <c r="K11" s="20"/>
      <c r="L11" s="21"/>
      <c r="O11" s="22" t="s">
        <v>287</v>
      </c>
      <c r="P11" s="22" t="s">
        <v>288</v>
      </c>
    </row>
    <row r="12" spans="1:16" ht="28.5" x14ac:dyDescent="0.25">
      <c r="A12" s="11" t="s">
        <v>306</v>
      </c>
      <c r="B12" s="40"/>
      <c r="C12" s="105" t="str">
        <f>IF(Intro!$G$21="English",O11,P11)</f>
        <v>Tab and Question</v>
      </c>
      <c r="D12" s="324" t="str">
        <f>IF(Intro!$G$21="English",O12,P12)</f>
        <v>Comments</v>
      </c>
      <c r="E12" s="325"/>
      <c r="F12" s="325"/>
      <c r="G12" s="325"/>
      <c r="H12" s="325"/>
      <c r="I12" s="325"/>
      <c r="J12" s="325"/>
      <c r="K12" s="325"/>
      <c r="L12" s="326"/>
      <c r="O12" s="22" t="s">
        <v>91</v>
      </c>
      <c r="P12" s="2" t="s">
        <v>92</v>
      </c>
    </row>
    <row r="13" spans="1:16" x14ac:dyDescent="0.25">
      <c r="A13" s="56"/>
      <c r="B13" s="318" t="str">
        <f>IF(Intro!$G$21="English",O13,P13)</f>
        <v>Comment 1</v>
      </c>
      <c r="C13" s="320"/>
      <c r="D13" s="327"/>
      <c r="E13" s="328"/>
      <c r="F13" s="328"/>
      <c r="G13" s="328"/>
      <c r="H13" s="328"/>
      <c r="I13" s="328"/>
      <c r="J13" s="328"/>
      <c r="K13" s="328"/>
      <c r="L13" s="329"/>
      <c r="O13" s="22" t="s">
        <v>93</v>
      </c>
      <c r="P13" s="2" t="s">
        <v>94</v>
      </c>
    </row>
    <row r="14" spans="1:16" x14ac:dyDescent="0.25">
      <c r="A14" s="56"/>
      <c r="B14" s="225"/>
      <c r="C14" s="320"/>
      <c r="D14" s="330"/>
      <c r="E14" s="331"/>
      <c r="F14" s="331"/>
      <c r="G14" s="331"/>
      <c r="H14" s="331"/>
      <c r="I14" s="331"/>
      <c r="J14" s="331"/>
      <c r="K14" s="331"/>
      <c r="L14" s="332"/>
      <c r="O14" s="22"/>
    </row>
    <row r="15" spans="1:16" x14ac:dyDescent="0.25">
      <c r="A15" s="56"/>
      <c r="B15" s="225"/>
      <c r="C15" s="320"/>
      <c r="D15" s="330"/>
      <c r="E15" s="331"/>
      <c r="F15" s="331"/>
      <c r="G15" s="331"/>
      <c r="H15" s="331"/>
      <c r="I15" s="331"/>
      <c r="J15" s="331"/>
      <c r="K15" s="331"/>
      <c r="L15" s="332"/>
      <c r="O15" s="22"/>
    </row>
    <row r="16" spans="1:16" x14ac:dyDescent="0.25">
      <c r="A16" s="56"/>
      <c r="B16" s="225"/>
      <c r="C16" s="320"/>
      <c r="D16" s="330"/>
      <c r="E16" s="331"/>
      <c r="F16" s="331"/>
      <c r="G16" s="331"/>
      <c r="H16" s="331"/>
      <c r="I16" s="331"/>
      <c r="J16" s="331"/>
      <c r="K16" s="331"/>
      <c r="L16" s="332"/>
      <c r="O16" s="22"/>
    </row>
    <row r="17" spans="1:16" x14ac:dyDescent="0.25">
      <c r="A17" s="56"/>
      <c r="B17" s="225"/>
      <c r="C17" s="320"/>
      <c r="D17" s="330"/>
      <c r="E17" s="331"/>
      <c r="F17" s="331"/>
      <c r="G17" s="331"/>
      <c r="H17" s="331"/>
      <c r="I17" s="331"/>
      <c r="J17" s="331"/>
      <c r="K17" s="331"/>
      <c r="L17" s="332"/>
      <c r="O17" s="22"/>
    </row>
    <row r="18" spans="1:16" x14ac:dyDescent="0.25">
      <c r="A18" s="56"/>
      <c r="B18" s="225"/>
      <c r="C18" s="320"/>
      <c r="D18" s="330"/>
      <c r="E18" s="331"/>
      <c r="F18" s="331"/>
      <c r="G18" s="331"/>
      <c r="H18" s="331"/>
      <c r="I18" s="331"/>
      <c r="J18" s="331"/>
      <c r="K18" s="331"/>
      <c r="L18" s="332"/>
      <c r="O18" s="22"/>
    </row>
    <row r="19" spans="1:16" x14ac:dyDescent="0.25">
      <c r="A19" s="56"/>
      <c r="B19" s="225"/>
      <c r="C19" s="320"/>
      <c r="D19" s="330"/>
      <c r="E19" s="331"/>
      <c r="F19" s="331"/>
      <c r="G19" s="331"/>
      <c r="H19" s="331"/>
      <c r="I19" s="331"/>
      <c r="J19" s="331"/>
      <c r="K19" s="331"/>
      <c r="L19" s="332"/>
      <c r="O19" s="22"/>
    </row>
    <row r="20" spans="1:16" x14ac:dyDescent="0.25">
      <c r="A20" s="56"/>
      <c r="B20" s="225"/>
      <c r="C20" s="320"/>
      <c r="D20" s="330"/>
      <c r="E20" s="331"/>
      <c r="F20" s="331"/>
      <c r="G20" s="331"/>
      <c r="H20" s="331"/>
      <c r="I20" s="331"/>
      <c r="J20" s="331"/>
      <c r="K20" s="331"/>
      <c r="L20" s="332"/>
      <c r="O20" s="22"/>
    </row>
    <row r="21" spans="1:16" x14ac:dyDescent="0.25">
      <c r="A21" s="56"/>
      <c r="B21" s="225"/>
      <c r="C21" s="320"/>
      <c r="D21" s="330"/>
      <c r="E21" s="331"/>
      <c r="F21" s="331"/>
      <c r="G21" s="331"/>
      <c r="H21" s="331"/>
      <c r="I21" s="331"/>
      <c r="J21" s="331"/>
      <c r="K21" s="331"/>
      <c r="L21" s="332"/>
      <c r="O21" s="22"/>
    </row>
    <row r="22" spans="1:16" x14ac:dyDescent="0.25">
      <c r="A22" s="56"/>
      <c r="B22" s="319"/>
      <c r="C22" s="320"/>
      <c r="D22" s="333"/>
      <c r="E22" s="334"/>
      <c r="F22" s="334"/>
      <c r="G22" s="334"/>
      <c r="H22" s="334"/>
      <c r="I22" s="334"/>
      <c r="J22" s="334"/>
      <c r="K22" s="334"/>
      <c r="L22" s="335"/>
      <c r="O22" s="22"/>
    </row>
    <row r="23" spans="1:16" ht="14.25" customHeight="1" x14ac:dyDescent="0.25">
      <c r="A23" s="56"/>
      <c r="B23" s="318" t="str">
        <f>IF(Intro!$G$21="English",O23,P23)</f>
        <v>Comment 2</v>
      </c>
      <c r="C23" s="320"/>
      <c r="D23" s="327"/>
      <c r="E23" s="328"/>
      <c r="F23" s="328"/>
      <c r="G23" s="328"/>
      <c r="H23" s="328"/>
      <c r="I23" s="328"/>
      <c r="J23" s="328"/>
      <c r="K23" s="328"/>
      <c r="L23" s="329"/>
      <c r="O23" s="22" t="s">
        <v>95</v>
      </c>
      <c r="P23" s="2" t="s">
        <v>96</v>
      </c>
    </row>
    <row r="24" spans="1:16" x14ac:dyDescent="0.25">
      <c r="A24" s="56"/>
      <c r="B24" s="225"/>
      <c r="C24" s="320"/>
      <c r="D24" s="330"/>
      <c r="E24" s="331"/>
      <c r="F24" s="331"/>
      <c r="G24" s="331"/>
      <c r="H24" s="331"/>
      <c r="I24" s="331"/>
      <c r="J24" s="331"/>
      <c r="K24" s="331"/>
      <c r="L24" s="332"/>
    </row>
    <row r="25" spans="1:16" x14ac:dyDescent="0.25">
      <c r="A25" s="56"/>
      <c r="B25" s="225"/>
      <c r="C25" s="320"/>
      <c r="D25" s="330"/>
      <c r="E25" s="331"/>
      <c r="F25" s="331"/>
      <c r="G25" s="331"/>
      <c r="H25" s="331"/>
      <c r="I25" s="331"/>
      <c r="J25" s="331"/>
      <c r="K25" s="331"/>
      <c r="L25" s="332"/>
    </row>
    <row r="26" spans="1:16" x14ac:dyDescent="0.25">
      <c r="A26" s="56"/>
      <c r="B26" s="225"/>
      <c r="C26" s="320"/>
      <c r="D26" s="330"/>
      <c r="E26" s="331"/>
      <c r="F26" s="331"/>
      <c r="G26" s="331"/>
      <c r="H26" s="331"/>
      <c r="I26" s="331"/>
      <c r="J26" s="331"/>
      <c r="K26" s="331"/>
      <c r="L26" s="332"/>
      <c r="O26" s="22"/>
    </row>
    <row r="27" spans="1:16" x14ac:dyDescent="0.25">
      <c r="A27" s="56"/>
      <c r="B27" s="225"/>
      <c r="C27" s="320"/>
      <c r="D27" s="330"/>
      <c r="E27" s="331"/>
      <c r="F27" s="331"/>
      <c r="G27" s="331"/>
      <c r="H27" s="331"/>
      <c r="I27" s="331"/>
      <c r="J27" s="331"/>
      <c r="K27" s="331"/>
      <c r="L27" s="332"/>
      <c r="O27" s="22"/>
    </row>
    <row r="28" spans="1:16" x14ac:dyDescent="0.25">
      <c r="A28" s="56"/>
      <c r="B28" s="225"/>
      <c r="C28" s="320"/>
      <c r="D28" s="330"/>
      <c r="E28" s="331"/>
      <c r="F28" s="331"/>
      <c r="G28" s="331"/>
      <c r="H28" s="331"/>
      <c r="I28" s="331"/>
      <c r="J28" s="331"/>
      <c r="K28" s="331"/>
      <c r="L28" s="332"/>
    </row>
    <row r="29" spans="1:16" x14ac:dyDescent="0.25">
      <c r="A29" s="56"/>
      <c r="B29" s="225"/>
      <c r="C29" s="320"/>
      <c r="D29" s="330"/>
      <c r="E29" s="331"/>
      <c r="F29" s="331"/>
      <c r="G29" s="331"/>
      <c r="H29" s="331"/>
      <c r="I29" s="331"/>
      <c r="J29" s="331"/>
      <c r="K29" s="331"/>
      <c r="L29" s="332"/>
      <c r="O29" s="22"/>
    </row>
    <row r="30" spans="1:16" x14ac:dyDescent="0.25">
      <c r="A30" s="56"/>
      <c r="B30" s="225"/>
      <c r="C30" s="320"/>
      <c r="D30" s="330"/>
      <c r="E30" s="331"/>
      <c r="F30" s="331"/>
      <c r="G30" s="331"/>
      <c r="H30" s="331"/>
      <c r="I30" s="331"/>
      <c r="J30" s="331"/>
      <c r="K30" s="331"/>
      <c r="L30" s="332"/>
      <c r="O30" s="22"/>
    </row>
    <row r="31" spans="1:16" x14ac:dyDescent="0.25">
      <c r="A31" s="56"/>
      <c r="B31" s="225"/>
      <c r="C31" s="320"/>
      <c r="D31" s="330"/>
      <c r="E31" s="331"/>
      <c r="F31" s="331"/>
      <c r="G31" s="331"/>
      <c r="H31" s="331"/>
      <c r="I31" s="331"/>
      <c r="J31" s="331"/>
      <c r="K31" s="331"/>
      <c r="L31" s="332"/>
      <c r="O31" s="22"/>
    </row>
    <row r="32" spans="1:16" x14ac:dyDescent="0.25">
      <c r="A32" s="56"/>
      <c r="B32" s="319"/>
      <c r="C32" s="320"/>
      <c r="D32" s="333"/>
      <c r="E32" s="334"/>
      <c r="F32" s="334"/>
      <c r="G32" s="334"/>
      <c r="H32" s="334"/>
      <c r="I32" s="334"/>
      <c r="J32" s="334"/>
      <c r="K32" s="334"/>
      <c r="L32" s="335"/>
      <c r="O32" s="22"/>
    </row>
    <row r="33" spans="1:16" ht="14.25" customHeight="1" x14ac:dyDescent="0.25">
      <c r="A33" s="56"/>
      <c r="B33" s="318" t="str">
        <f>IF(Intro!$G$21="English",O33,P33)</f>
        <v>Comment 3</v>
      </c>
      <c r="C33" s="320"/>
      <c r="D33" s="327"/>
      <c r="E33" s="328"/>
      <c r="F33" s="328"/>
      <c r="G33" s="328"/>
      <c r="H33" s="328"/>
      <c r="I33" s="328"/>
      <c r="J33" s="328"/>
      <c r="K33" s="328"/>
      <c r="L33" s="329"/>
      <c r="O33" s="22" t="s">
        <v>97</v>
      </c>
      <c r="P33" s="2" t="s">
        <v>98</v>
      </c>
    </row>
    <row r="34" spans="1:16" x14ac:dyDescent="0.25">
      <c r="A34" s="56"/>
      <c r="B34" s="225"/>
      <c r="C34" s="320"/>
      <c r="D34" s="330"/>
      <c r="E34" s="331"/>
      <c r="F34" s="331"/>
      <c r="G34" s="331"/>
      <c r="H34" s="331"/>
      <c r="I34" s="331"/>
      <c r="J34" s="331"/>
      <c r="K34" s="331"/>
      <c r="L34" s="332"/>
    </row>
    <row r="35" spans="1:16" x14ac:dyDescent="0.25">
      <c r="A35" s="56"/>
      <c r="B35" s="225"/>
      <c r="C35" s="320"/>
      <c r="D35" s="330"/>
      <c r="E35" s="331"/>
      <c r="F35" s="331"/>
      <c r="G35" s="331"/>
      <c r="H35" s="331"/>
      <c r="I35" s="331"/>
      <c r="J35" s="331"/>
      <c r="K35" s="331"/>
      <c r="L35" s="332"/>
    </row>
    <row r="36" spans="1:16" x14ac:dyDescent="0.25">
      <c r="A36" s="56"/>
      <c r="B36" s="225"/>
      <c r="C36" s="320"/>
      <c r="D36" s="330"/>
      <c r="E36" s="331"/>
      <c r="F36" s="331"/>
      <c r="G36" s="331"/>
      <c r="H36" s="331"/>
      <c r="I36" s="331"/>
      <c r="J36" s="331"/>
      <c r="K36" s="331"/>
      <c r="L36" s="332"/>
      <c r="O36" s="22"/>
    </row>
    <row r="37" spans="1:16" x14ac:dyDescent="0.25">
      <c r="A37" s="56"/>
      <c r="B37" s="225"/>
      <c r="C37" s="320"/>
      <c r="D37" s="330"/>
      <c r="E37" s="331"/>
      <c r="F37" s="331"/>
      <c r="G37" s="331"/>
      <c r="H37" s="331"/>
      <c r="I37" s="331"/>
      <c r="J37" s="331"/>
      <c r="K37" s="331"/>
      <c r="L37" s="332"/>
      <c r="O37" s="22"/>
    </row>
    <row r="38" spans="1:16" x14ac:dyDescent="0.25">
      <c r="A38" s="56"/>
      <c r="B38" s="225"/>
      <c r="C38" s="320"/>
      <c r="D38" s="330"/>
      <c r="E38" s="331"/>
      <c r="F38" s="331"/>
      <c r="G38" s="331"/>
      <c r="H38" s="331"/>
      <c r="I38" s="331"/>
      <c r="J38" s="331"/>
      <c r="K38" s="331"/>
      <c r="L38" s="332"/>
      <c r="O38" s="22"/>
    </row>
    <row r="39" spans="1:16" x14ac:dyDescent="0.25">
      <c r="A39" s="56"/>
      <c r="B39" s="225"/>
      <c r="C39" s="320"/>
      <c r="D39" s="330"/>
      <c r="E39" s="331"/>
      <c r="F39" s="331"/>
      <c r="G39" s="331"/>
      <c r="H39" s="331"/>
      <c r="I39" s="331"/>
      <c r="J39" s="331"/>
      <c r="K39" s="331"/>
      <c r="L39" s="332"/>
      <c r="O39" s="22"/>
    </row>
    <row r="40" spans="1:16" x14ac:dyDescent="0.25">
      <c r="A40" s="56"/>
      <c r="B40" s="225"/>
      <c r="C40" s="320"/>
      <c r="D40" s="330"/>
      <c r="E40" s="331"/>
      <c r="F40" s="331"/>
      <c r="G40" s="331"/>
      <c r="H40" s="331"/>
      <c r="I40" s="331"/>
      <c r="J40" s="331"/>
      <c r="K40" s="331"/>
      <c r="L40" s="332"/>
      <c r="O40" s="22"/>
    </row>
    <row r="41" spans="1:16" x14ac:dyDescent="0.25">
      <c r="A41" s="56"/>
      <c r="B41" s="225"/>
      <c r="C41" s="320"/>
      <c r="D41" s="330"/>
      <c r="E41" s="331"/>
      <c r="F41" s="331"/>
      <c r="G41" s="331"/>
      <c r="H41" s="331"/>
      <c r="I41" s="331"/>
      <c r="J41" s="331"/>
      <c r="K41" s="331"/>
      <c r="L41" s="332"/>
      <c r="O41" s="22"/>
    </row>
    <row r="42" spans="1:16" x14ac:dyDescent="0.25">
      <c r="A42" s="56"/>
      <c r="B42" s="319"/>
      <c r="C42" s="320"/>
      <c r="D42" s="333"/>
      <c r="E42" s="334"/>
      <c r="F42" s="334"/>
      <c r="G42" s="334"/>
      <c r="H42" s="334"/>
      <c r="I42" s="334"/>
      <c r="J42" s="334"/>
      <c r="K42" s="334"/>
      <c r="L42" s="335"/>
      <c r="O42" s="22"/>
    </row>
    <row r="43" spans="1:16" ht="14.25" customHeight="1" x14ac:dyDescent="0.25">
      <c r="A43" s="56"/>
      <c r="B43" s="318" t="str">
        <f>IF(Intro!$G$21="English",O43,P43)</f>
        <v>Comment 4</v>
      </c>
      <c r="C43" s="320"/>
      <c r="D43" s="327"/>
      <c r="E43" s="328"/>
      <c r="F43" s="328"/>
      <c r="G43" s="328"/>
      <c r="H43" s="328"/>
      <c r="I43" s="328"/>
      <c r="J43" s="328"/>
      <c r="K43" s="328"/>
      <c r="L43" s="329"/>
      <c r="O43" s="22" t="s">
        <v>99</v>
      </c>
      <c r="P43" s="2" t="s">
        <v>100</v>
      </c>
    </row>
    <row r="44" spans="1:16" x14ac:dyDescent="0.25">
      <c r="A44" s="56"/>
      <c r="B44" s="225"/>
      <c r="C44" s="320"/>
      <c r="D44" s="330"/>
      <c r="E44" s="331"/>
      <c r="F44" s="331"/>
      <c r="G44" s="331"/>
      <c r="H44" s="331"/>
      <c r="I44" s="331"/>
      <c r="J44" s="331"/>
      <c r="K44" s="331"/>
      <c r="L44" s="332"/>
      <c r="O44" s="22"/>
    </row>
    <row r="45" spans="1:16" x14ac:dyDescent="0.25">
      <c r="A45" s="56"/>
      <c r="B45" s="225"/>
      <c r="C45" s="320"/>
      <c r="D45" s="330"/>
      <c r="E45" s="331"/>
      <c r="F45" s="331"/>
      <c r="G45" s="331"/>
      <c r="H45" s="331"/>
      <c r="I45" s="331"/>
      <c r="J45" s="331"/>
      <c r="K45" s="331"/>
      <c r="L45" s="332"/>
      <c r="O45" s="22"/>
    </row>
    <row r="46" spans="1:16" x14ac:dyDescent="0.25">
      <c r="A46" s="56"/>
      <c r="B46" s="225"/>
      <c r="C46" s="320"/>
      <c r="D46" s="330"/>
      <c r="E46" s="331"/>
      <c r="F46" s="331"/>
      <c r="G46" s="331"/>
      <c r="H46" s="331"/>
      <c r="I46" s="331"/>
      <c r="J46" s="331"/>
      <c r="K46" s="331"/>
      <c r="L46" s="332"/>
      <c r="O46" s="22"/>
    </row>
    <row r="47" spans="1:16" x14ac:dyDescent="0.25">
      <c r="A47" s="56"/>
      <c r="B47" s="225"/>
      <c r="C47" s="320"/>
      <c r="D47" s="330"/>
      <c r="E47" s="331"/>
      <c r="F47" s="331"/>
      <c r="G47" s="331"/>
      <c r="H47" s="331"/>
      <c r="I47" s="331"/>
      <c r="J47" s="331"/>
      <c r="K47" s="331"/>
      <c r="L47" s="332"/>
      <c r="O47" s="22"/>
    </row>
    <row r="48" spans="1:16" x14ac:dyDescent="0.25">
      <c r="A48" s="56"/>
      <c r="B48" s="225"/>
      <c r="C48" s="320"/>
      <c r="D48" s="330"/>
      <c r="E48" s="331"/>
      <c r="F48" s="331"/>
      <c r="G48" s="331"/>
      <c r="H48" s="331"/>
      <c r="I48" s="331"/>
      <c r="J48" s="331"/>
      <c r="K48" s="331"/>
      <c r="L48" s="332"/>
      <c r="O48" s="22"/>
    </row>
    <row r="49" spans="1:16" x14ac:dyDescent="0.25">
      <c r="A49" s="56"/>
      <c r="B49" s="225"/>
      <c r="C49" s="320"/>
      <c r="D49" s="330"/>
      <c r="E49" s="331"/>
      <c r="F49" s="331"/>
      <c r="G49" s="331"/>
      <c r="H49" s="331"/>
      <c r="I49" s="331"/>
      <c r="J49" s="331"/>
      <c r="K49" s="331"/>
      <c r="L49" s="332"/>
      <c r="O49" s="22"/>
    </row>
    <row r="50" spans="1:16" x14ac:dyDescent="0.25">
      <c r="A50" s="56"/>
      <c r="B50" s="225"/>
      <c r="C50" s="320"/>
      <c r="D50" s="330"/>
      <c r="E50" s="331"/>
      <c r="F50" s="331"/>
      <c r="G50" s="331"/>
      <c r="H50" s="331"/>
      <c r="I50" s="331"/>
      <c r="J50" s="331"/>
      <c r="K50" s="331"/>
      <c r="L50" s="332"/>
      <c r="O50" s="22"/>
    </row>
    <row r="51" spans="1:16" x14ac:dyDescent="0.25">
      <c r="A51" s="56"/>
      <c r="B51" s="225"/>
      <c r="C51" s="320"/>
      <c r="D51" s="330"/>
      <c r="E51" s="331"/>
      <c r="F51" s="331"/>
      <c r="G51" s="331"/>
      <c r="H51" s="331"/>
      <c r="I51" s="331"/>
      <c r="J51" s="331"/>
      <c r="K51" s="331"/>
      <c r="L51" s="332"/>
      <c r="O51" s="22"/>
    </row>
    <row r="52" spans="1:16" x14ac:dyDescent="0.25">
      <c r="A52" s="56"/>
      <c r="B52" s="319"/>
      <c r="C52" s="320"/>
      <c r="D52" s="333"/>
      <c r="E52" s="334"/>
      <c r="F52" s="334"/>
      <c r="G52" s="334"/>
      <c r="H52" s="334"/>
      <c r="I52" s="334"/>
      <c r="J52" s="334"/>
      <c r="K52" s="334"/>
      <c r="L52" s="335"/>
      <c r="O52" s="22"/>
    </row>
    <row r="53" spans="1:16" ht="14.25" customHeight="1" x14ac:dyDescent="0.25">
      <c r="A53" s="56"/>
      <c r="B53" s="318" t="str">
        <f>IF(Intro!$G$21="English",O53,P53)</f>
        <v>Comment 5</v>
      </c>
      <c r="C53" s="320"/>
      <c r="D53" s="327"/>
      <c r="E53" s="328"/>
      <c r="F53" s="328"/>
      <c r="G53" s="328"/>
      <c r="H53" s="328"/>
      <c r="I53" s="328"/>
      <c r="J53" s="328"/>
      <c r="K53" s="328"/>
      <c r="L53" s="329"/>
      <c r="O53" s="22" t="s">
        <v>101</v>
      </c>
      <c r="P53" s="2" t="s">
        <v>102</v>
      </c>
    </row>
    <row r="54" spans="1:16" x14ac:dyDescent="0.25">
      <c r="A54" s="56"/>
      <c r="B54" s="225"/>
      <c r="C54" s="320"/>
      <c r="D54" s="330"/>
      <c r="E54" s="331"/>
      <c r="F54" s="331"/>
      <c r="G54" s="331"/>
      <c r="H54" s="331"/>
      <c r="I54" s="331"/>
      <c r="J54" s="331"/>
      <c r="K54" s="331"/>
      <c r="L54" s="332"/>
      <c r="O54" s="22"/>
    </row>
    <row r="55" spans="1:16" x14ac:dyDescent="0.25">
      <c r="A55" s="56"/>
      <c r="B55" s="225"/>
      <c r="C55" s="320"/>
      <c r="D55" s="330"/>
      <c r="E55" s="331"/>
      <c r="F55" s="331"/>
      <c r="G55" s="331"/>
      <c r="H55" s="331"/>
      <c r="I55" s="331"/>
      <c r="J55" s="331"/>
      <c r="K55" s="331"/>
      <c r="L55" s="332"/>
      <c r="O55" s="22"/>
    </row>
    <row r="56" spans="1:16" x14ac:dyDescent="0.25">
      <c r="A56" s="56"/>
      <c r="B56" s="225"/>
      <c r="C56" s="320"/>
      <c r="D56" s="330"/>
      <c r="E56" s="331"/>
      <c r="F56" s="331"/>
      <c r="G56" s="331"/>
      <c r="H56" s="331"/>
      <c r="I56" s="331"/>
      <c r="J56" s="331"/>
      <c r="K56" s="331"/>
      <c r="L56" s="332"/>
      <c r="O56" s="22"/>
    </row>
    <row r="57" spans="1:16" x14ac:dyDescent="0.25">
      <c r="A57" s="56"/>
      <c r="B57" s="225"/>
      <c r="C57" s="320"/>
      <c r="D57" s="330"/>
      <c r="E57" s="331"/>
      <c r="F57" s="331"/>
      <c r="G57" s="331"/>
      <c r="H57" s="331"/>
      <c r="I57" s="331"/>
      <c r="J57" s="331"/>
      <c r="K57" s="331"/>
      <c r="L57" s="332"/>
      <c r="O57" s="22"/>
    </row>
    <row r="58" spans="1:16" x14ac:dyDescent="0.25">
      <c r="A58" s="56"/>
      <c r="B58" s="225"/>
      <c r="C58" s="320"/>
      <c r="D58" s="330"/>
      <c r="E58" s="331"/>
      <c r="F58" s="331"/>
      <c r="G58" s="331"/>
      <c r="H58" s="331"/>
      <c r="I58" s="331"/>
      <c r="J58" s="331"/>
      <c r="K58" s="331"/>
      <c r="L58" s="332"/>
      <c r="O58" s="22"/>
    </row>
    <row r="59" spans="1:16" x14ac:dyDescent="0.25">
      <c r="A59" s="56"/>
      <c r="B59" s="225"/>
      <c r="C59" s="320"/>
      <c r="D59" s="330"/>
      <c r="E59" s="331"/>
      <c r="F59" s="331"/>
      <c r="G59" s="331"/>
      <c r="H59" s="331"/>
      <c r="I59" s="331"/>
      <c r="J59" s="331"/>
      <c r="K59" s="331"/>
      <c r="L59" s="332"/>
      <c r="O59" s="22"/>
    </row>
    <row r="60" spans="1:16" x14ac:dyDescent="0.25">
      <c r="A60" s="56"/>
      <c r="B60" s="225"/>
      <c r="C60" s="320"/>
      <c r="D60" s="330"/>
      <c r="E60" s="331"/>
      <c r="F60" s="331"/>
      <c r="G60" s="331"/>
      <c r="H60" s="331"/>
      <c r="I60" s="331"/>
      <c r="J60" s="331"/>
      <c r="K60" s="331"/>
      <c r="L60" s="332"/>
      <c r="O60" s="22"/>
    </row>
    <row r="61" spans="1:16" x14ac:dyDescent="0.25">
      <c r="A61" s="56"/>
      <c r="B61" s="225"/>
      <c r="C61" s="320"/>
      <c r="D61" s="330"/>
      <c r="E61" s="331"/>
      <c r="F61" s="331"/>
      <c r="G61" s="331"/>
      <c r="H61" s="331"/>
      <c r="I61" s="331"/>
      <c r="J61" s="331"/>
      <c r="K61" s="331"/>
      <c r="L61" s="332"/>
      <c r="O61" s="22"/>
    </row>
    <row r="62" spans="1:16" x14ac:dyDescent="0.25">
      <c r="A62" s="56"/>
      <c r="B62" s="339"/>
      <c r="C62" s="340"/>
      <c r="D62" s="336"/>
      <c r="E62" s="337"/>
      <c r="F62" s="337"/>
      <c r="G62" s="337"/>
      <c r="H62" s="337"/>
      <c r="I62" s="337"/>
      <c r="J62" s="337"/>
      <c r="K62" s="337"/>
      <c r="L62" s="338"/>
      <c r="O62" s="22"/>
    </row>
    <row r="63" spans="1:16" s="31" customFormat="1" x14ac:dyDescent="0.25">
      <c r="A63" s="56"/>
      <c r="B63" s="14"/>
      <c r="N63" s="30"/>
    </row>
  </sheetData>
  <sheetProtection algorithmName="SHA-512" hashValue="pebcYF3oxjPWOExwokZUrObRd/MGotSm8tiU85rO6APPwUl+mbZx/f7f8oXCzViHAT6T1pi8BQNShJo4cA1HwQ==" saltValue="n7Qt7271PQtFYQbjEWf71A==" spinCount="100000" sheet="1" objects="1" scenarios="1" selectLockedCells="1"/>
  <mergeCells count="21">
    <mergeCell ref="B4:L4"/>
    <mergeCell ref="B5:L5"/>
    <mergeCell ref="B6:L6"/>
    <mergeCell ref="B10:L10"/>
    <mergeCell ref="B8:L8"/>
    <mergeCell ref="D12:L12"/>
    <mergeCell ref="B13:B22"/>
    <mergeCell ref="C13:C22"/>
    <mergeCell ref="D13:L22"/>
    <mergeCell ref="B23:B32"/>
    <mergeCell ref="C23:C32"/>
    <mergeCell ref="D23:L32"/>
    <mergeCell ref="B53:B62"/>
    <mergeCell ref="C53:C62"/>
    <mergeCell ref="D53:L62"/>
    <mergeCell ref="B33:B42"/>
    <mergeCell ref="C33:C42"/>
    <mergeCell ref="D33:L42"/>
    <mergeCell ref="B43:B52"/>
    <mergeCell ref="C43:C52"/>
    <mergeCell ref="D43:L52"/>
  </mergeCells>
  <printOptions horizontalCentered="1"/>
  <pageMargins left="0.25" right="0.25" top="0.75" bottom="0.75" header="0.3" footer="0.3"/>
  <pageSetup scale="63" fitToHeight="0" orientation="portrait" r:id="rId1"/>
  <headerFooter>
    <oddFooter>&amp;L&amp;A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5EB37-991D-4F41-BEC9-E9F98CBC71D9}">
  <sheetPr codeName="Sheet10">
    <tabColor rgb="FF00B0F0"/>
    <pageSetUpPr fitToPage="1"/>
  </sheetPr>
  <dimension ref="A1:P42"/>
  <sheetViews>
    <sheetView showGridLines="0" topLeftCell="A30" zoomScaleNormal="100" workbookViewId="0">
      <selection activeCell="B19" sqref="B19:L26"/>
    </sheetView>
  </sheetViews>
  <sheetFormatPr defaultColWidth="9.42578125" defaultRowHeight="14.25" x14ac:dyDescent="0.25"/>
  <cols>
    <col min="1" max="1" width="1.85546875" style="11" customWidth="1"/>
    <col min="2" max="12" width="14.5703125" style="1" customWidth="1"/>
    <col min="13" max="14" width="14.5703125" style="2" customWidth="1"/>
    <col min="15" max="16" width="14.5703125" style="2" hidden="1" customWidth="1"/>
    <col min="17" max="17" width="9.42578125" style="2" customWidth="1"/>
    <col min="18" max="16384" width="9.42578125" style="2"/>
  </cols>
  <sheetData>
    <row r="1" spans="1:16" x14ac:dyDescent="0.25">
      <c r="O1" s="2" t="s">
        <v>291</v>
      </c>
      <c r="P1" s="2" t="s">
        <v>291</v>
      </c>
    </row>
    <row r="2" spans="1:16" x14ac:dyDescent="0.25">
      <c r="B2" s="13" t="s">
        <v>0</v>
      </c>
      <c r="C2" s="13"/>
      <c r="D2" s="13"/>
      <c r="O2" s="12" t="s">
        <v>61</v>
      </c>
      <c r="P2" s="12" t="s">
        <v>73</v>
      </c>
    </row>
    <row r="3" spans="1:16" x14ac:dyDescent="0.25">
      <c r="B3" s="4"/>
      <c r="C3" s="4"/>
      <c r="D3" s="4"/>
      <c r="O3" s="7"/>
      <c r="P3" s="7"/>
    </row>
    <row r="4" spans="1:16" s="7" customFormat="1" x14ac:dyDescent="0.25">
      <c r="A4" s="14"/>
      <c r="B4" s="213" t="str">
        <f>Info!B4</f>
        <v>FOREIGN PRODUCERS' QUESTIONNAIRE</v>
      </c>
      <c r="C4" s="214"/>
      <c r="D4" s="214"/>
      <c r="E4" s="214"/>
      <c r="F4" s="214"/>
      <c r="G4" s="214"/>
      <c r="H4" s="214"/>
      <c r="I4" s="214"/>
      <c r="J4" s="214"/>
      <c r="K4" s="214"/>
      <c r="L4" s="215"/>
      <c r="M4" s="9"/>
      <c r="N4" s="9"/>
      <c r="O4" s="8"/>
      <c r="P4" s="8"/>
    </row>
    <row r="5" spans="1:16" s="7" customFormat="1" x14ac:dyDescent="0.25">
      <c r="A5" s="14"/>
      <c r="B5" s="216" t="str">
        <f>Info!B5</f>
        <v>NQ-2026-005</v>
      </c>
      <c r="C5" s="217"/>
      <c r="D5" s="217"/>
      <c r="E5" s="217"/>
      <c r="F5" s="217"/>
      <c r="G5" s="217"/>
      <c r="H5" s="217"/>
      <c r="I5" s="217"/>
      <c r="J5" s="217"/>
      <c r="K5" s="217"/>
      <c r="L5" s="218"/>
      <c r="M5" s="9"/>
      <c r="N5" s="9"/>
      <c r="O5" s="8"/>
      <c r="P5" s="8"/>
    </row>
    <row r="6" spans="1:16" s="8" customFormat="1" x14ac:dyDescent="0.25">
      <c r="A6" s="14"/>
      <c r="B6" s="222" t="str">
        <f>Info!B6</f>
        <v>CERTAIN STEEL RACKS</v>
      </c>
      <c r="C6" s="223"/>
      <c r="D6" s="223"/>
      <c r="E6" s="223"/>
      <c r="F6" s="223"/>
      <c r="G6" s="223"/>
      <c r="H6" s="223"/>
      <c r="I6" s="223"/>
      <c r="J6" s="223"/>
      <c r="K6" s="223"/>
      <c r="L6" s="224"/>
      <c r="O6" s="15"/>
      <c r="P6" s="15"/>
    </row>
    <row r="7" spans="1:16" s="8" customFormat="1" x14ac:dyDescent="0.25">
      <c r="A7" s="14"/>
      <c r="B7" s="16"/>
      <c r="C7" s="16"/>
      <c r="D7" s="16"/>
      <c r="E7" s="17"/>
      <c r="F7" s="17"/>
      <c r="G7" s="17"/>
      <c r="H7" s="17"/>
      <c r="I7" s="17"/>
      <c r="J7" s="17"/>
      <c r="K7" s="17"/>
      <c r="L7" s="17"/>
      <c r="O7" s="15"/>
      <c r="P7" s="15"/>
    </row>
    <row r="8" spans="1:16" x14ac:dyDescent="0.25">
      <c r="B8" s="321" t="str">
        <f>IF(Intro!$G$21="English",O8,P8)</f>
        <v>CONFIRMATION OF REPORTED DATA</v>
      </c>
      <c r="C8" s="322"/>
      <c r="D8" s="322"/>
      <c r="E8" s="322"/>
      <c r="F8" s="322"/>
      <c r="G8" s="322"/>
      <c r="H8" s="322"/>
      <c r="I8" s="322"/>
      <c r="J8" s="322"/>
      <c r="K8" s="322"/>
      <c r="L8" s="323"/>
      <c r="O8" s="2" t="s">
        <v>20</v>
      </c>
      <c r="P8" s="2" t="s">
        <v>35</v>
      </c>
    </row>
    <row r="9" spans="1:16" x14ac:dyDescent="0.25">
      <c r="B9" s="321" t="str">
        <f>IF(Intro!$G$21="English",O9,P9)</f>
        <v>GENERAL</v>
      </c>
      <c r="C9" s="322"/>
      <c r="D9" s="322"/>
      <c r="E9" s="322"/>
      <c r="F9" s="322"/>
      <c r="G9" s="322"/>
      <c r="H9" s="322"/>
      <c r="I9" s="322"/>
      <c r="J9" s="322"/>
      <c r="K9" s="322"/>
      <c r="L9" s="323"/>
      <c r="O9" s="78" t="s">
        <v>246</v>
      </c>
      <c r="P9" s="78" t="s">
        <v>247</v>
      </c>
    </row>
    <row r="10" spans="1:16" x14ac:dyDescent="0.25">
      <c r="B10" s="48"/>
      <c r="L10" s="10"/>
    </row>
    <row r="11" spans="1:16" x14ac:dyDescent="0.25">
      <c r="B11" s="48"/>
      <c r="J11" s="104" t="str">
        <f>IF(Intro!$G$21="English",O11,P11)</f>
        <v>Select Yes or No</v>
      </c>
      <c r="L11" s="10"/>
      <c r="O11" s="2" t="s">
        <v>140</v>
      </c>
      <c r="P11" s="2" t="s">
        <v>278</v>
      </c>
    </row>
    <row r="12" spans="1:16" s="29" customFormat="1" x14ac:dyDescent="0.25">
      <c r="A12" s="49"/>
      <c r="B12" s="229" t="str">
        <f>IF(Intro!$G$21="English",O12,P12)</f>
        <v>Confirm that all data reported in this questionnaire pertain to the goods as defined in the "Intro" tab.</v>
      </c>
      <c r="C12" s="230"/>
      <c r="D12" s="230"/>
      <c r="E12" s="230"/>
      <c r="F12" s="230"/>
      <c r="G12" s="230"/>
      <c r="H12" s="230"/>
      <c r="I12" s="230"/>
      <c r="J12" s="97"/>
      <c r="K12" s="50"/>
      <c r="L12" s="51"/>
      <c r="O12" s="29" t="s">
        <v>285</v>
      </c>
      <c r="P12" s="29" t="s">
        <v>286</v>
      </c>
    </row>
    <row r="13" spans="1:16" s="29" customFormat="1" ht="15" customHeight="1" x14ac:dyDescent="0.25">
      <c r="A13" s="49"/>
      <c r="B13" s="347" t="str">
        <f>IF(Intro!$G$21="English",O13,P13)</f>
        <v>Confirm that all volumes reported in this questionnaire are in tonnes.</v>
      </c>
      <c r="C13" s="348"/>
      <c r="D13" s="348"/>
      <c r="E13" s="348"/>
      <c r="F13" s="348"/>
      <c r="G13" s="348"/>
      <c r="H13" s="348"/>
      <c r="I13" s="348"/>
      <c r="J13" s="87"/>
      <c r="L13" s="52"/>
      <c r="O13" s="29" t="str">
        <f>"Confirm that all volumes reported in this questionnaire are in "&amp;(Variables!B23)&amp;"."</f>
        <v>Confirm that all volumes reported in this questionnaire are in tonnes.</v>
      </c>
      <c r="P13" s="29" t="str">
        <f>"Confirmez que tous les volumes déclarés dans ce questionnaire sont en "&amp;(Variables!C23)&amp;"."</f>
        <v>Confirmez que tous les volumes déclarés dans ce questionnaire sont en tonnes.</v>
      </c>
    </row>
    <row r="14" spans="1:16" s="29" customFormat="1" x14ac:dyDescent="0.25">
      <c r="A14" s="49"/>
      <c r="B14" s="347" t="str">
        <f>IF(Intro!$G$21="English",O14,P14)</f>
        <v>Confirm that all values reported in this questionnaire are in Canadian dollars.</v>
      </c>
      <c r="C14" s="348"/>
      <c r="D14" s="348"/>
      <c r="E14" s="348" t="str">
        <f>IF(SUM('Pro 2'!E33:E34)&lt;&gt;0,"X","-")</f>
        <v>-</v>
      </c>
      <c r="F14" s="348" t="str">
        <f>IF(SUM('Pro 2'!F33:F34)&lt;&gt;0,"X","-")</f>
        <v>-</v>
      </c>
      <c r="G14" s="348" t="str">
        <f>IF(SUM('Pro 2'!G33:G34)&lt;&gt;0,"X","-")</f>
        <v>-</v>
      </c>
      <c r="H14" s="348" t="str">
        <f>IF(SUM('Pro 2'!H33:H34)&lt;&gt;0,"X","-")</f>
        <v>-</v>
      </c>
      <c r="I14" s="348" t="str">
        <f>IF(SUM('Pro 2'!I33:I34)&lt;&gt;0,"X","-")</f>
        <v>-</v>
      </c>
      <c r="J14" s="87"/>
      <c r="L14" s="52"/>
      <c r="O14" s="29" t="s">
        <v>165</v>
      </c>
      <c r="P14" s="29" t="s">
        <v>166</v>
      </c>
    </row>
    <row r="15" spans="1:16" s="29" customFormat="1" x14ac:dyDescent="0.25">
      <c r="A15" s="49"/>
      <c r="B15" s="347" t="str">
        <f>IF(Intro!$G$21="English",O15,P15)</f>
        <v>Confirm that all information is reported on a calendar-year basis.</v>
      </c>
      <c r="C15" s="348"/>
      <c r="D15" s="348"/>
      <c r="E15" s="348" t="str">
        <f>IF(SUM('Pro 2'!E36:E37)&lt;&gt;0,"X","-")</f>
        <v>-</v>
      </c>
      <c r="F15" s="348" t="str">
        <f>IF(SUM('Pro 2'!F36:F37)&lt;&gt;0,"X","-")</f>
        <v>-</v>
      </c>
      <c r="G15" s="348" t="str">
        <f>IF(SUM('Pro 2'!G36:G37)&lt;&gt;0,"X","-")</f>
        <v>X</v>
      </c>
      <c r="H15" s="348" t="str">
        <f>IF(SUM('Pro 2'!H36:H37)&lt;&gt;0,"X","-")</f>
        <v>X</v>
      </c>
      <c r="I15" s="348" t="str">
        <f>IF(SUM('Pro 2'!I36:I37)&lt;&gt;0,"X","-")</f>
        <v>X</v>
      </c>
      <c r="J15" s="87"/>
      <c r="K15" s="50"/>
      <c r="L15" s="51"/>
      <c r="O15" s="29" t="s">
        <v>58</v>
      </c>
      <c r="P15" s="29" t="s">
        <v>59</v>
      </c>
    </row>
    <row r="16" spans="1:16" x14ac:dyDescent="0.25">
      <c r="B16" s="48"/>
      <c r="L16" s="10"/>
    </row>
    <row r="17" spans="1:16" x14ac:dyDescent="0.25">
      <c r="B17" s="225" t="str">
        <f>IF(Intro!$G$21="English",O17,P17)</f>
        <v>If no, explain.</v>
      </c>
      <c r="C17" s="226"/>
      <c r="D17" s="226"/>
      <c r="E17" s="226"/>
      <c r="F17" s="226"/>
      <c r="G17" s="226"/>
      <c r="H17" s="226"/>
      <c r="I17" s="226"/>
      <c r="J17" s="226"/>
      <c r="K17" s="226"/>
      <c r="L17" s="235"/>
      <c r="O17" s="90" t="s">
        <v>262</v>
      </c>
      <c r="P17" s="8" t="s">
        <v>263</v>
      </c>
    </row>
    <row r="18" spans="1:16" s="29" customFormat="1" x14ac:dyDescent="0.25">
      <c r="A18" s="49"/>
      <c r="B18" s="58"/>
      <c r="C18" s="50"/>
      <c r="D18" s="50"/>
      <c r="E18" s="50"/>
      <c r="F18" s="50"/>
      <c r="G18" s="50"/>
      <c r="H18" s="50"/>
      <c r="I18" s="50"/>
      <c r="J18" s="50"/>
      <c r="K18" s="50"/>
      <c r="L18" s="51"/>
      <c r="O18" s="8"/>
      <c r="P18" s="8"/>
    </row>
    <row r="19" spans="1:16" s="12" customFormat="1" x14ac:dyDescent="0.25">
      <c r="A19" s="11"/>
      <c r="B19" s="305"/>
      <c r="C19" s="306"/>
      <c r="D19" s="306"/>
      <c r="E19" s="306"/>
      <c r="F19" s="306"/>
      <c r="G19" s="306"/>
      <c r="H19" s="306"/>
      <c r="I19" s="306"/>
      <c r="J19" s="306"/>
      <c r="K19" s="306"/>
      <c r="L19" s="307"/>
      <c r="M19" s="29"/>
      <c r="O19" s="9"/>
      <c r="P19" s="9"/>
    </row>
    <row r="20" spans="1:16" s="12" customFormat="1" x14ac:dyDescent="0.25">
      <c r="A20" s="11"/>
      <c r="B20" s="305"/>
      <c r="C20" s="306"/>
      <c r="D20" s="306"/>
      <c r="E20" s="306"/>
      <c r="F20" s="306"/>
      <c r="G20" s="306"/>
      <c r="H20" s="306"/>
      <c r="I20" s="306"/>
      <c r="J20" s="306"/>
      <c r="K20" s="306"/>
      <c r="L20" s="307"/>
      <c r="M20" s="29"/>
      <c r="O20" s="9"/>
      <c r="P20" s="9"/>
    </row>
    <row r="21" spans="1:16" s="12" customFormat="1" x14ac:dyDescent="0.25">
      <c r="A21" s="11"/>
      <c r="B21" s="305"/>
      <c r="C21" s="306"/>
      <c r="D21" s="306"/>
      <c r="E21" s="306"/>
      <c r="F21" s="306"/>
      <c r="G21" s="306"/>
      <c r="H21" s="306"/>
      <c r="I21" s="306"/>
      <c r="J21" s="306"/>
      <c r="K21" s="306"/>
      <c r="L21" s="307"/>
      <c r="M21" s="29"/>
      <c r="O21" s="9"/>
      <c r="P21" s="9"/>
    </row>
    <row r="22" spans="1:16" s="12" customFormat="1" x14ac:dyDescent="0.25">
      <c r="A22" s="11"/>
      <c r="B22" s="305"/>
      <c r="C22" s="306"/>
      <c r="D22" s="306"/>
      <c r="E22" s="306"/>
      <c r="F22" s="306"/>
      <c r="G22" s="306"/>
      <c r="H22" s="306"/>
      <c r="I22" s="306"/>
      <c r="J22" s="306"/>
      <c r="K22" s="306"/>
      <c r="L22" s="307"/>
      <c r="M22" s="29"/>
      <c r="O22" s="9"/>
      <c r="P22" s="9"/>
    </row>
    <row r="23" spans="1:16" s="12" customFormat="1" x14ac:dyDescent="0.25">
      <c r="A23" s="11"/>
      <c r="B23" s="305"/>
      <c r="C23" s="306"/>
      <c r="D23" s="306"/>
      <c r="E23" s="306"/>
      <c r="F23" s="306"/>
      <c r="G23" s="306"/>
      <c r="H23" s="306"/>
      <c r="I23" s="306"/>
      <c r="J23" s="306"/>
      <c r="K23" s="306"/>
      <c r="L23" s="307"/>
      <c r="M23" s="29"/>
      <c r="O23" s="9"/>
      <c r="P23" s="9"/>
    </row>
    <row r="24" spans="1:16" s="12" customFormat="1" x14ac:dyDescent="0.25">
      <c r="A24" s="11"/>
      <c r="B24" s="305"/>
      <c r="C24" s="306"/>
      <c r="D24" s="306"/>
      <c r="E24" s="306"/>
      <c r="F24" s="306"/>
      <c r="G24" s="306"/>
      <c r="H24" s="306"/>
      <c r="I24" s="306"/>
      <c r="J24" s="306"/>
      <c r="K24" s="306"/>
      <c r="L24" s="307"/>
      <c r="M24" s="29"/>
      <c r="O24" s="9"/>
      <c r="P24" s="9"/>
    </row>
    <row r="25" spans="1:16" s="12" customFormat="1" x14ac:dyDescent="0.25">
      <c r="A25" s="11"/>
      <c r="B25" s="305"/>
      <c r="C25" s="306"/>
      <c r="D25" s="306"/>
      <c r="E25" s="306"/>
      <c r="F25" s="306"/>
      <c r="G25" s="306"/>
      <c r="H25" s="306"/>
      <c r="I25" s="306"/>
      <c r="J25" s="306"/>
      <c r="K25" s="306"/>
      <c r="L25" s="307"/>
      <c r="M25" s="29"/>
      <c r="O25" s="9"/>
      <c r="P25" s="9"/>
    </row>
    <row r="26" spans="1:16" s="12" customFormat="1" x14ac:dyDescent="0.25">
      <c r="A26" s="11"/>
      <c r="B26" s="305"/>
      <c r="C26" s="306"/>
      <c r="D26" s="306"/>
      <c r="E26" s="306"/>
      <c r="F26" s="306"/>
      <c r="G26" s="306"/>
      <c r="H26" s="306"/>
      <c r="I26" s="306"/>
      <c r="J26" s="306"/>
      <c r="K26" s="306"/>
      <c r="L26" s="307"/>
      <c r="M26" s="29"/>
      <c r="O26" s="9"/>
      <c r="P26" s="9"/>
    </row>
    <row r="27" spans="1:16" x14ac:dyDescent="0.25">
      <c r="B27" s="48"/>
      <c r="L27" s="10"/>
    </row>
    <row r="28" spans="1:16" x14ac:dyDescent="0.25">
      <c r="B28" s="321" t="str">
        <f>IF(Intro!$G$21="English",O28,P28)</f>
        <v>PRODUCTION AND SALES</v>
      </c>
      <c r="C28" s="322"/>
      <c r="D28" s="322"/>
      <c r="E28" s="322"/>
      <c r="F28" s="322"/>
      <c r="G28" s="322"/>
      <c r="H28" s="322"/>
      <c r="I28" s="322"/>
      <c r="J28" s="322"/>
      <c r="K28" s="322"/>
      <c r="L28" s="323"/>
      <c r="O28" s="78" t="s">
        <v>248</v>
      </c>
      <c r="P28" s="78" t="s">
        <v>249</v>
      </c>
    </row>
    <row r="29" spans="1:16" x14ac:dyDescent="0.25">
      <c r="B29" s="48"/>
      <c r="L29" s="10"/>
    </row>
    <row r="30" spans="1:16" ht="14.25" customHeight="1" x14ac:dyDescent="0.25">
      <c r="B30" s="225" t="str">
        <f>IF(Intro!$G$21="English",O30,P30)</f>
        <v>Note: Public/non-confidential information in this table is automatically generated from the information provided in the "Pro 1" and "Pro 2" tabs. Any changes to this public summary must therefore be made in the "Pro 1" and "Pro 2" tabs.</v>
      </c>
      <c r="C30" s="226"/>
      <c r="D30" s="226"/>
      <c r="E30" s="226"/>
      <c r="F30" s="226"/>
      <c r="G30" s="226"/>
      <c r="H30" s="226"/>
      <c r="I30" s="226"/>
      <c r="J30" s="226"/>
      <c r="K30" s="226"/>
      <c r="L30" s="235"/>
      <c r="O30" s="2" t="s">
        <v>67</v>
      </c>
      <c r="P30" s="2" t="s">
        <v>68</v>
      </c>
    </row>
    <row r="31" spans="1:16" x14ac:dyDescent="0.25">
      <c r="B31" s="225"/>
      <c r="C31" s="226"/>
      <c r="D31" s="226"/>
      <c r="E31" s="226"/>
      <c r="F31" s="226"/>
      <c r="G31" s="226"/>
      <c r="H31" s="226"/>
      <c r="I31" s="226"/>
      <c r="J31" s="226"/>
      <c r="K31" s="226"/>
      <c r="L31" s="235"/>
    </row>
    <row r="32" spans="1:16" x14ac:dyDescent="0.25">
      <c r="B32" s="48"/>
      <c r="L32" s="10"/>
    </row>
    <row r="33" spans="1:16" x14ac:dyDescent="0.25">
      <c r="B33" s="40"/>
      <c r="C33" s="19"/>
      <c r="D33" s="19"/>
      <c r="E33" s="341">
        <f>Variables!B6</f>
        <v>2023</v>
      </c>
      <c r="F33" s="341">
        <f>E33+1</f>
        <v>2024</v>
      </c>
      <c r="G33" s="341">
        <f>F33+1</f>
        <v>2025</v>
      </c>
      <c r="H33" s="341" t="str">
        <f>'Pro 1'!J19</f>
        <v>Jan-Mar 2025</v>
      </c>
      <c r="I33" s="341" t="str">
        <f>'Pro 1'!K19</f>
        <v>Jan-Mar 2026</v>
      </c>
      <c r="J33" s="29"/>
      <c r="K33" s="29"/>
      <c r="L33" s="52"/>
      <c r="O33" s="22"/>
    </row>
    <row r="34" spans="1:16" x14ac:dyDescent="0.25">
      <c r="B34" s="40"/>
      <c r="C34" s="19"/>
      <c r="D34" s="19"/>
      <c r="E34" s="341"/>
      <c r="F34" s="341"/>
      <c r="G34" s="341"/>
      <c r="H34" s="341"/>
      <c r="I34" s="341"/>
      <c r="J34" s="29"/>
      <c r="K34" s="29"/>
      <c r="L34" s="52"/>
      <c r="O34" s="22"/>
    </row>
    <row r="35" spans="1:16" s="29" customFormat="1" x14ac:dyDescent="0.25">
      <c r="A35" s="49"/>
      <c r="B35" s="347" t="str">
        <f>'Pro 1'!B21</f>
        <v>Production</v>
      </c>
      <c r="C35" s="348"/>
      <c r="D35" s="348"/>
      <c r="E35" s="88" t="str">
        <f>IF('Pro 1'!G21&lt;&gt;0,"X","-")</f>
        <v>-</v>
      </c>
      <c r="F35" s="88" t="str">
        <f>IF('Pro 1'!H21&lt;&gt;0,"X","-")</f>
        <v>-</v>
      </c>
      <c r="G35" s="88" t="str">
        <f>IF('Pro 1'!I21&lt;&gt;0,"X","-")</f>
        <v>-</v>
      </c>
      <c r="H35" s="88" t="str">
        <f>IF('Pro 1'!J21&lt;&gt;0,"X","-")</f>
        <v>-</v>
      </c>
      <c r="I35" s="88" t="str">
        <f>IF('Pro 1'!K21&lt;&gt;0,"X","-")</f>
        <v>-</v>
      </c>
      <c r="L35" s="52"/>
    </row>
    <row r="36" spans="1:16" s="29" customFormat="1" ht="14.45" customHeight="1" x14ac:dyDescent="0.25">
      <c r="A36" s="49"/>
      <c r="B36" s="347" t="str">
        <f>'Pro 2'!B40</f>
        <v>Sales in country of production</v>
      </c>
      <c r="C36" s="348"/>
      <c r="D36" s="348"/>
      <c r="E36" s="88" t="str">
        <f>IF(SUM('Pro 2'!G40:G41)&lt;&gt;0,"X","-")</f>
        <v>-</v>
      </c>
      <c r="F36" s="88" t="str">
        <f>IF(SUM('Pro 2'!H40:H41)&lt;&gt;0,"X","-")</f>
        <v>-</v>
      </c>
      <c r="G36" s="88" t="str">
        <f>IF(SUM('Pro 2'!I40:I41)&lt;&gt;0,"X","-")</f>
        <v>-</v>
      </c>
      <c r="H36" s="88" t="str">
        <f>IF(SUM('Pro 2'!J40:J41)&lt;&gt;0,"X","-")</f>
        <v>-</v>
      </c>
      <c r="I36" s="88" t="str">
        <f>IF(SUM('Pro 2'!K40:K41)&lt;&gt;0,"X","-")</f>
        <v>-</v>
      </c>
      <c r="L36" s="52"/>
    </row>
    <row r="37" spans="1:16" s="29" customFormat="1" ht="14.45" customHeight="1" x14ac:dyDescent="0.25">
      <c r="A37" s="49"/>
      <c r="B37" s="347" t="str">
        <f>'Pro 2'!B43</f>
        <v>Export sales to Canada</v>
      </c>
      <c r="C37" s="348"/>
      <c r="D37" s="348"/>
      <c r="E37" s="88" t="str">
        <f>IF(SUM('Pro 2'!G43:G44)&lt;&gt;0,"X","-")</f>
        <v>-</v>
      </c>
      <c r="F37" s="88" t="str">
        <f>IF(SUM('Pro 2'!H43:H44)&lt;&gt;0,"X","-")</f>
        <v>-</v>
      </c>
      <c r="G37" s="88" t="str">
        <f>IF(SUM('Pro 2'!I43:I44)&lt;&gt;0,"X","-")</f>
        <v>-</v>
      </c>
      <c r="H37" s="88" t="str">
        <f>IF(SUM('Pro 2'!J43:J44)&lt;&gt;0,"X","-")</f>
        <v>-</v>
      </c>
      <c r="I37" s="88" t="str">
        <f>IF(SUM('Pro 2'!K43:K44)&lt;&gt;0,"X","-")</f>
        <v>-</v>
      </c>
      <c r="L37" s="52"/>
    </row>
    <row r="38" spans="1:16" s="29" customFormat="1" ht="14.45" customHeight="1" x14ac:dyDescent="0.25">
      <c r="A38" s="49"/>
      <c r="B38" s="347" t="str">
        <f>'Pro 2'!B46</f>
        <v>Export sales to the United States of America</v>
      </c>
      <c r="C38" s="348"/>
      <c r="D38" s="348"/>
      <c r="E38" s="88" t="str">
        <f>IF(SUM('Pro 2'!G46:G47)&lt;&gt;0,"X","-")</f>
        <v>-</v>
      </c>
      <c r="F38" s="88" t="str">
        <f>IF(SUM('Pro 2'!H46:H47)&lt;&gt;0,"X","-")</f>
        <v>-</v>
      </c>
      <c r="G38" s="88" t="str">
        <f>IF(SUM('Pro 2'!I46:I47)&lt;&gt;0,"X","-")</f>
        <v>-</v>
      </c>
      <c r="H38" s="88" t="str">
        <f>IF(SUM('Pro 2'!J46:J47)&lt;&gt;0,"X","-")</f>
        <v>-</v>
      </c>
      <c r="I38" s="88" t="str">
        <f>IF(SUM('Pro 2'!K46:K47)&lt;&gt;0,"X","-")</f>
        <v>-</v>
      </c>
      <c r="L38" s="52"/>
    </row>
    <row r="39" spans="1:16" s="29" customFormat="1" ht="14.45" customHeight="1" x14ac:dyDescent="0.25">
      <c r="A39" s="49"/>
      <c r="B39" s="229" t="str">
        <f>'Pro 2'!B49</f>
        <v>Export sales to all other countries</v>
      </c>
      <c r="C39" s="230"/>
      <c r="D39" s="230"/>
      <c r="E39" s="100" t="str">
        <f>IF(SUM('Pro 2'!G49:G50)&lt;&gt;0,"X","-")</f>
        <v>-</v>
      </c>
      <c r="F39" s="100" t="str">
        <f>IF(SUM('Pro 2'!H49:H50)&lt;&gt;0,"X","-")</f>
        <v>-</v>
      </c>
      <c r="G39" s="100" t="str">
        <f>IF(SUM('Pro 2'!I49:I50)&lt;&gt;0,"X","-")</f>
        <v>-</v>
      </c>
      <c r="H39" s="100" t="str">
        <f>IF(SUM('Pro 2'!J49:J50)&lt;&gt;0,"X","-")</f>
        <v>-</v>
      </c>
      <c r="I39" s="100" t="str">
        <f>IF(SUM('Pro 2'!K49:K50)&lt;&gt;0,"X","-")</f>
        <v>-</v>
      </c>
      <c r="L39" s="52"/>
    </row>
    <row r="40" spans="1:16" s="29" customFormat="1" ht="14.45" customHeight="1" x14ac:dyDescent="0.25">
      <c r="A40" s="49"/>
      <c r="B40" s="229" t="str">
        <f>IF(Intro!$G$21="English",O40,P40)</f>
        <v>Export markets</v>
      </c>
      <c r="C40" s="230"/>
      <c r="D40" s="230"/>
      <c r="E40" s="391" t="str">
        <f>IF('Pro 2'!D54="","-",'Pro 2'!D54)</f>
        <v>-</v>
      </c>
      <c r="F40" s="391"/>
      <c r="G40" s="391"/>
      <c r="H40" s="391"/>
      <c r="I40" s="391"/>
      <c r="L40" s="52"/>
      <c r="O40" s="29" t="s">
        <v>302</v>
      </c>
      <c r="P40" s="29" t="s">
        <v>303</v>
      </c>
    </row>
    <row r="41" spans="1:16" s="29" customFormat="1" ht="14.45" customHeight="1" x14ac:dyDescent="0.25">
      <c r="A41" s="49"/>
      <c r="B41" s="229"/>
      <c r="C41" s="230"/>
      <c r="D41" s="230"/>
      <c r="E41" s="391"/>
      <c r="F41" s="391"/>
      <c r="G41" s="391"/>
      <c r="H41" s="391"/>
      <c r="I41" s="391"/>
      <c r="L41" s="52"/>
    </row>
    <row r="42" spans="1:16" x14ac:dyDescent="0.25">
      <c r="B42" s="53"/>
      <c r="C42" s="54"/>
      <c r="D42" s="54"/>
      <c r="E42" s="54"/>
      <c r="F42" s="54"/>
      <c r="G42" s="54"/>
      <c r="H42" s="54"/>
      <c r="I42" s="54"/>
      <c r="J42" s="54"/>
      <c r="K42" s="54"/>
      <c r="L42" s="55"/>
    </row>
  </sheetData>
  <sheetProtection algorithmName="SHA-512" hashValue="uPQxkd73wmJKnYlvN+6lIoi4arNFACpKoSkSugQK3A4khJDDjPe4ovuqgIpY0Vls1vGoH5zBXblOOMD9in4AWQ==" saltValue="VVVWw9+qA4pIZsGHuwZPjw==" spinCount="100000" sheet="1" objects="1" scenarios="1" selectLockedCells="1"/>
  <mergeCells count="25">
    <mergeCell ref="B17:L17"/>
    <mergeCell ref="B19:L26"/>
    <mergeCell ref="B40:D41"/>
    <mergeCell ref="E40:I41"/>
    <mergeCell ref="B36:D36"/>
    <mergeCell ref="B37:D37"/>
    <mergeCell ref="B38:D38"/>
    <mergeCell ref="B39:D39"/>
    <mergeCell ref="G33:G34"/>
    <mergeCell ref="B4:L4"/>
    <mergeCell ref="B5:L5"/>
    <mergeCell ref="B6:L6"/>
    <mergeCell ref="B35:D35"/>
    <mergeCell ref="B28:L28"/>
    <mergeCell ref="B13:I13"/>
    <mergeCell ref="B14:I14"/>
    <mergeCell ref="B15:I15"/>
    <mergeCell ref="B8:L8"/>
    <mergeCell ref="B9:L9"/>
    <mergeCell ref="B30:L31"/>
    <mergeCell ref="B12:I12"/>
    <mergeCell ref="E33:E34"/>
    <mergeCell ref="F33:F34"/>
    <mergeCell ref="H33:H34"/>
    <mergeCell ref="I33:I34"/>
  </mergeCells>
  <dataValidations count="1">
    <dataValidation type="textLength" operator="lessThanOrEqual" allowBlank="1" showInputMessage="1" showErrorMessage="1" error="Maximum length reached. Please use the AddPub tab to add further info./La limite maximale de caractères est atteinte. SVP utiliser l'onglet AddPub pour ajouter plus d'information." prompt="1000 character limit/limite de 1000 caractères" sqref="B19" xr:uid="{CA26D1B0-2633-4A00-9E35-5BD98D65B30D}">
      <formula1>1000</formula1>
    </dataValidation>
  </dataValidations>
  <printOptions horizontalCentered="1"/>
  <pageMargins left="0.25" right="0.25" top="0.75" bottom="0.75" header="0.3" footer="0.3"/>
  <pageSetup scale="63" fitToHeight="0" orientation="portrait" r:id="rId1"/>
  <headerFooter>
    <oddFooter>&amp;L&amp;A</oddFooter>
  </headerFooter>
  <ignoredErrors>
    <ignoredError sqref="E36" formulaRange="1"/>
  </ignoredErrors>
  <extLst>
    <ext xmlns:x14="http://schemas.microsoft.com/office/spreadsheetml/2009/9/main" uri="{CCE6A557-97BC-4b89-ADB6-D9C93CAAB3DF}">
      <x14:dataValidations xmlns:xm="http://schemas.microsoft.com/office/excel/2006/main" count="1">
        <x14:dataValidation type="list" allowBlank="1" showInputMessage="1" showErrorMessage="1" xr:uid="{6E61A41A-F8F1-4036-8525-35A56D4FED5D}">
          <x14:formula1>
            <xm:f>Variables!$D$27:$D$28</xm:f>
          </x14:formula1>
          <xm:sqref>J12:J15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b n P z W M R V D G K l A A A A 9 w A A A B I A H A B D b 2 5 m a W c v U G F j a 2 F n Z S 5 4 b W w g o h g A K K A U A A A A A A A A A A A A A A A A A A A A A A A A A A A A h Y + x D o I w G I R f h X S n L T U Y Q 0 o Z X C U x I R r X p l R o h B 9 D i + X d H H w k X 0 G M o m 6 O d / d d c n e / 3 n g 2 t k 1 w 0 b 0 1 H a Q o w h Q F G l R X G q h S N L h j u E K Z 4 F u p T r L S w Q S D T U Z r U l Q 7 d 0 4 I 8 d 5 j v 8 B d X x F G a U Q O + a Z Q t W 5 l a M A 6 C U q j T 6 v 8 3 0 K C 7 1 9 j B M M R o z i O l z G m n M w u z w 1 8 C T Y N f q Y / J l 8 P j R t 6 L T S E u 4 K T W X L y P i E e U E s D B B Q A A g A I A G 5 z 8 1 g 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u c / N Y K I p H u A 4 A A A A R A A A A E w A c A E Z v c m 1 1 b G F z L 1 N l Y 3 R p b 2 4 x L m 0 g o h g A K K A U A A A A A A A A A A A A A A A A A A A A A A A A A A A A K 0 5 N L s n M z 1 M I h t C G 1 g B Q S w E C L Q A U A A I A C A B u c / N Y x F U M Y q U A A A D 3 A A A A E g A A A A A A A A A A A A A A A A A A A A A A Q 2 9 u Z m l n L 1 B h Y 2 t h Z 2 U u e G 1 s U E s B A i 0 A F A A C A A g A b n P z W A / K 6 a u k A A A A 6 Q A A A B M A A A A A A A A A A A A A A A A A 8 Q A A A F t D b 2 5 0 Z W 5 0 X 1 R 5 c G V z X S 5 4 b W x Q S w E C L Q A U A A I A C A B u c / N Y K I p H u A 4 A A A A R A A A A E w A A A A A A A A A A A A A A A A D i A Q A A R m 9 y b X V s Y X M v U 2 V j d G l v b j E u b V B L B Q Y A A A A A A w A D A M I A A A A 9 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J V 5 7 E D P R 9 E K F + / 4 4 c v I a G g A A A A A C A A A A A A A D Z g A A w A A A A B A A A A A q a N R e j R Q 9 3 V g M M f n d g 4 R c A A A A A A S A A A C g A A A A E A A A A P W Y D / s / r g + F w p 5 4 8 2 k N / i 1 Q A A A A u u Y x 4 8 v 7 Z 7 A W F Z D L T r + f l W s w i W 4 L L w u O Q l n 8 9 v v T Q t S Q r Q 2 X p J X l V 4 U S q U U s b b D 2 8 C M U B k U x x 4 y B u Z w v 5 c k w C E r 5 9 v U t 9 N f y s S y g 4 Z d 6 Q p 8 U A A A A m a J X x i V S 2 3 D m C s + C H 6 u L r 4 C 0 h U g = < / D a t a M a s h u p > 
</file>

<file path=customXml/itemProps1.xml><?xml version="1.0" encoding="utf-8"?>
<ds:datastoreItem xmlns:ds="http://schemas.openxmlformats.org/officeDocument/2006/customXml" ds:itemID="{858B37D3-E5BF-4B21-9672-144BEDE5082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16</vt:i4>
      </vt:variant>
    </vt:vector>
  </HeadingPairs>
  <TitlesOfParts>
    <vt:vector size="27" baseType="lpstr">
      <vt:lpstr>Variables</vt:lpstr>
      <vt:lpstr>Intro</vt:lpstr>
      <vt:lpstr>Info</vt:lpstr>
      <vt:lpstr>Public</vt:lpstr>
      <vt:lpstr>AddPub</vt:lpstr>
      <vt:lpstr>Pro 1</vt:lpstr>
      <vt:lpstr>Pro 2</vt:lpstr>
      <vt:lpstr>AddPro</vt:lpstr>
      <vt:lpstr>Confirm</vt:lpstr>
      <vt:lpstr>DataTab</vt:lpstr>
      <vt:lpstr>QualDB</vt:lpstr>
      <vt:lpstr>AddPro!Print_Area</vt:lpstr>
      <vt:lpstr>AddPub!Print_Area</vt:lpstr>
      <vt:lpstr>Confirm!Print_Area</vt:lpstr>
      <vt:lpstr>Info!Print_Area</vt:lpstr>
      <vt:lpstr>Intro!Print_Area</vt:lpstr>
      <vt:lpstr>'Pro 1'!Print_Area</vt:lpstr>
      <vt:lpstr>'Pro 2'!Print_Area</vt:lpstr>
      <vt:lpstr>Public!Print_Area</vt:lpstr>
      <vt:lpstr>AddPro!Print_Titles</vt:lpstr>
      <vt:lpstr>AddPub!Print_Titles</vt:lpstr>
      <vt:lpstr>Confirm!Print_Titles</vt:lpstr>
      <vt:lpstr>Info!Print_Titles</vt:lpstr>
      <vt:lpstr>Intro!Print_Titles</vt:lpstr>
      <vt:lpstr>'Pro 1'!Print_Titles</vt:lpstr>
      <vt:lpstr>'Pro 2'!Print_Titles</vt:lpstr>
      <vt:lpstr>Public!Print_Titles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Place, Paula</dc:creator>
  <cp:lastModifiedBy>Heintzman, Rhonda</cp:lastModifiedBy>
  <cp:lastPrinted>2025-09-03T15:27:27Z</cp:lastPrinted>
  <dcterms:created xsi:type="dcterms:W3CDTF">2023-04-14T19:41:00Z</dcterms:created>
  <dcterms:modified xsi:type="dcterms:W3CDTF">2026-08-12T19:05:57Z</dcterms:modified>
</cp:coreProperties>
</file>