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orp.atssc-scdata.gc.ca\DFS\Secretariat\CITT\Cases\SIMA\RR-2026-001\Working Files\Research\Questionnaires\FINAL Questionnaires\"/>
    </mc:Choice>
  </mc:AlternateContent>
  <xr:revisionPtr revIDLastSave="0" documentId="13_ncr:1_{AB476525-69CC-4A72-B7F2-C3F1819B3EB0}" xr6:coauthVersionLast="47" xr6:coauthVersionMax="47" xr10:uidLastSave="{00000000-0000-0000-0000-000000000000}"/>
  <workbookProtection workbookAlgorithmName="SHA-512" workbookHashValue="3wbhoBatorn301a8QWbXfrf3yjnFf3JQnyhG4c4a6/ys03EMMCOpc0HtR67JK9Q288ftjM41w853OSsxt10yTQ==" workbookSaltValue="7implMX8Dy2XVrYWlhGYAA==" workbookSpinCount="100000" lockStructure="1"/>
  <bookViews>
    <workbookView xWindow="-28920" yWindow="-75" windowWidth="29040" windowHeight="15720" firstSheet="1" activeTab="1" xr2:uid="{AD65B3E1-E6CC-4570-BB3B-FC957545DFB8}"/>
  </bookViews>
  <sheets>
    <sheet name="Variables" sheetId="23" state="hidden" r:id="rId1"/>
    <sheet name="Intro" sheetId="24" r:id="rId2"/>
    <sheet name="Info" sheetId="25" r:id="rId3"/>
    <sheet name="Public" sheetId="26" r:id="rId4"/>
    <sheet name="AddPub" sheetId="27" r:id="rId5"/>
    <sheet name="Pro" sheetId="30" r:id="rId6"/>
    <sheet name="Inc Stmt Certain Potatoes " sheetId="36" r:id="rId7"/>
    <sheet name="Inc Stmt Other Potatoes" sheetId="35" r:id="rId8"/>
    <sheet name="Inc Stmt Total Farm" sheetId="37" r:id="rId9"/>
    <sheet name="AddPro" sheetId="32" r:id="rId10"/>
    <sheet name="Confirm" sheetId="33" r:id="rId11"/>
    <sheet name="DB" sheetId="38" state="hidden" r:id="rId12"/>
    <sheet name="Proofreading Report" sheetId="39" state="hidden" r:id="rId13"/>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9">AddPro!$B$1:$L$62</definedName>
    <definedName name="_xlnm.Print_Area" localSheetId="4">AddPub!$B$1:$L$63</definedName>
    <definedName name="_xlnm.Print_Area" localSheetId="10">Confirm!$B$1:$L$26</definedName>
    <definedName name="_xlnm.Print_Area" localSheetId="6">'Inc Stmt Certain Potatoes '!$B$1:$H$64</definedName>
    <definedName name="_xlnm.Print_Area" localSheetId="7">'Inc Stmt Other Potatoes'!$B$1:$H$64</definedName>
    <definedName name="_xlnm.Print_Area" localSheetId="8">'Inc Stmt Total Farm'!$B$1:$H$64</definedName>
    <definedName name="_xlnm.Print_Area" localSheetId="2">Info!$B$1:$L$48</definedName>
    <definedName name="_xlnm.Print_Area" localSheetId="1">Intro!$B$1:$L$103</definedName>
    <definedName name="_xlnm.Print_Area" localSheetId="5">Pro!$B$1:$L$57</definedName>
    <definedName name="_xlnm.Print_Area" localSheetId="3">Public!$B$1:$L$103</definedName>
    <definedName name="_xlnm.Print_Titles" localSheetId="9">AddPro!$1:$7</definedName>
    <definedName name="_xlnm.Print_Titles" localSheetId="4">AddPub!$1:$7</definedName>
    <definedName name="_xlnm.Print_Titles" localSheetId="10">Confirm!$1:$7</definedName>
    <definedName name="_xlnm.Print_Titles" localSheetId="6">'Inc Stmt Certain Potatoes '!$1:$7</definedName>
    <definedName name="_xlnm.Print_Titles" localSheetId="7">'Inc Stmt Other Potatoes'!$1:$7</definedName>
    <definedName name="_xlnm.Print_Titles" localSheetId="8">'Inc Stmt Total Farm'!$1:$7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9">AddPro!#REF!</definedName>
    <definedName name="quest8" localSheetId="4">AddPub!#REF!</definedName>
    <definedName name="quest8" localSheetId="10">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25" l="1"/>
  <c r="B6" i="39" l="1"/>
  <c r="B5" i="39"/>
  <c r="B4" i="39"/>
  <c r="G135" i="38" l="1"/>
  <c r="G136" i="38"/>
  <c r="G134" i="38"/>
  <c r="H136" i="38"/>
  <c r="I136" i="38"/>
  <c r="J136" i="38"/>
  <c r="H110" i="38"/>
  <c r="I110" i="38"/>
  <c r="J110" i="38"/>
  <c r="H111" i="38"/>
  <c r="I111" i="38"/>
  <c r="J111" i="38"/>
  <c r="H112" i="38"/>
  <c r="I112" i="38"/>
  <c r="J112" i="38"/>
  <c r="H113" i="38"/>
  <c r="I113" i="38"/>
  <c r="J113" i="38"/>
  <c r="H114" i="38"/>
  <c r="I114" i="38"/>
  <c r="J114" i="38"/>
  <c r="H115" i="38"/>
  <c r="I115" i="38"/>
  <c r="J115" i="38"/>
  <c r="H116" i="38"/>
  <c r="I116" i="38"/>
  <c r="J116" i="38"/>
  <c r="H117" i="38"/>
  <c r="I117" i="38"/>
  <c r="J117" i="38"/>
  <c r="H118" i="38"/>
  <c r="I118" i="38"/>
  <c r="J118" i="38"/>
  <c r="H119" i="38"/>
  <c r="I119" i="38"/>
  <c r="J119" i="38"/>
  <c r="H120" i="38"/>
  <c r="I120" i="38"/>
  <c r="J120" i="38"/>
  <c r="H121" i="38"/>
  <c r="I121" i="38"/>
  <c r="J121" i="38"/>
  <c r="H122" i="38"/>
  <c r="I122" i="38"/>
  <c r="J122" i="38"/>
  <c r="H123" i="38"/>
  <c r="I123" i="38"/>
  <c r="J123" i="38"/>
  <c r="H124" i="38"/>
  <c r="I124" i="38"/>
  <c r="J124" i="38"/>
  <c r="H125" i="38"/>
  <c r="I125" i="38"/>
  <c r="J125" i="38"/>
  <c r="H126" i="38"/>
  <c r="I126" i="38"/>
  <c r="J126" i="38"/>
  <c r="H127" i="38"/>
  <c r="I127" i="38"/>
  <c r="J127" i="38"/>
  <c r="H128" i="38"/>
  <c r="I128" i="38"/>
  <c r="J128" i="38"/>
  <c r="H129" i="38"/>
  <c r="I129" i="38"/>
  <c r="J129" i="38"/>
  <c r="H130" i="38"/>
  <c r="I130" i="38"/>
  <c r="J130" i="38"/>
  <c r="H131" i="38"/>
  <c r="I131" i="38"/>
  <c r="J131" i="38"/>
  <c r="H132" i="38"/>
  <c r="I132" i="38"/>
  <c r="J132" i="38"/>
  <c r="H133" i="38"/>
  <c r="I133" i="38"/>
  <c r="J133" i="38"/>
  <c r="H134" i="38"/>
  <c r="I134" i="38"/>
  <c r="J134" i="38"/>
  <c r="H135" i="38"/>
  <c r="I135" i="38"/>
  <c r="J135" i="38"/>
  <c r="I109" i="38"/>
  <c r="J109" i="38"/>
  <c r="H109" i="38"/>
  <c r="H103" i="38"/>
  <c r="I103" i="38"/>
  <c r="J103" i="38"/>
  <c r="H104" i="38"/>
  <c r="I104" i="38"/>
  <c r="J104" i="38"/>
  <c r="H105" i="38"/>
  <c r="I105" i="38"/>
  <c r="J105" i="38"/>
  <c r="H106" i="38"/>
  <c r="I106" i="38"/>
  <c r="J106" i="38"/>
  <c r="H107" i="38"/>
  <c r="I107" i="38"/>
  <c r="J107" i="38"/>
  <c r="H108" i="38"/>
  <c r="I108" i="38"/>
  <c r="J108" i="38"/>
  <c r="I102" i="38"/>
  <c r="J102" i="38"/>
  <c r="H102" i="38"/>
  <c r="H101" i="38"/>
  <c r="I101" i="38"/>
  <c r="J101" i="38"/>
  <c r="I100" i="38"/>
  <c r="J100" i="38"/>
  <c r="H100" i="38"/>
  <c r="E34" i="37"/>
  <c r="F34" i="37"/>
  <c r="D34" i="37"/>
  <c r="B31" i="37"/>
  <c r="B32" i="37"/>
  <c r="B33" i="37"/>
  <c r="G98" i="38"/>
  <c r="G99" i="38"/>
  <c r="G97" i="38"/>
  <c r="H75" i="38"/>
  <c r="I75" i="38"/>
  <c r="J75" i="38"/>
  <c r="H76" i="38"/>
  <c r="I76" i="38"/>
  <c r="J76" i="38"/>
  <c r="H77" i="38"/>
  <c r="I77" i="38"/>
  <c r="J77" i="38"/>
  <c r="H78" i="38"/>
  <c r="I78" i="38"/>
  <c r="J78" i="38"/>
  <c r="H79" i="38"/>
  <c r="I79" i="38"/>
  <c r="J79" i="38"/>
  <c r="H80" i="38"/>
  <c r="I80" i="38"/>
  <c r="J80" i="38"/>
  <c r="H81" i="38"/>
  <c r="I81" i="38"/>
  <c r="J81" i="38"/>
  <c r="H82" i="38"/>
  <c r="I82" i="38"/>
  <c r="J82" i="38"/>
  <c r="H83" i="38"/>
  <c r="I83" i="38"/>
  <c r="J83" i="38"/>
  <c r="H84" i="38"/>
  <c r="I84" i="38"/>
  <c r="J84" i="38"/>
  <c r="H85" i="38"/>
  <c r="I85" i="38"/>
  <c r="J85" i="38"/>
  <c r="H86" i="38"/>
  <c r="I86" i="38"/>
  <c r="J86" i="38"/>
  <c r="H87" i="38"/>
  <c r="I87" i="38"/>
  <c r="J87" i="38"/>
  <c r="H88" i="38"/>
  <c r="I88" i="38"/>
  <c r="J88" i="38"/>
  <c r="H89" i="38"/>
  <c r="I89" i="38"/>
  <c r="J89" i="38"/>
  <c r="H90" i="38"/>
  <c r="I90" i="38"/>
  <c r="J90" i="38"/>
  <c r="H91" i="38"/>
  <c r="I91" i="38"/>
  <c r="J91" i="38"/>
  <c r="H92" i="38"/>
  <c r="I92" i="38"/>
  <c r="J92" i="38"/>
  <c r="H93" i="38"/>
  <c r="I93" i="38"/>
  <c r="J93" i="38"/>
  <c r="H94" i="38"/>
  <c r="I94" i="38"/>
  <c r="J94" i="38"/>
  <c r="H95" i="38"/>
  <c r="I95" i="38"/>
  <c r="J95" i="38"/>
  <c r="H96" i="38"/>
  <c r="I96" i="38"/>
  <c r="J96" i="38"/>
  <c r="H97" i="38"/>
  <c r="I97" i="38"/>
  <c r="J97" i="38"/>
  <c r="H98" i="38"/>
  <c r="I98" i="38"/>
  <c r="J98" i="38"/>
  <c r="H99" i="38"/>
  <c r="I99" i="38"/>
  <c r="J99" i="38"/>
  <c r="I74" i="38"/>
  <c r="J74" i="38"/>
  <c r="H74" i="38"/>
  <c r="H71" i="38"/>
  <c r="I71" i="38"/>
  <c r="J71" i="38"/>
  <c r="H72" i="38"/>
  <c r="I72" i="38"/>
  <c r="J72" i="38"/>
  <c r="H73" i="38"/>
  <c r="I73" i="38"/>
  <c r="J73" i="38"/>
  <c r="I70" i="38"/>
  <c r="J70" i="38"/>
  <c r="H70" i="38"/>
  <c r="H69" i="38"/>
  <c r="I69" i="38"/>
  <c r="J69" i="38"/>
  <c r="H66" i="38"/>
  <c r="I66" i="38"/>
  <c r="J66" i="38"/>
  <c r="H67" i="38"/>
  <c r="I67" i="38"/>
  <c r="J67" i="38"/>
  <c r="H68" i="38"/>
  <c r="I68" i="38"/>
  <c r="J68" i="38"/>
  <c r="I65" i="38"/>
  <c r="J65" i="38"/>
  <c r="H65" i="38"/>
  <c r="G63" i="38"/>
  <c r="G64" i="38"/>
  <c r="G62" i="38"/>
  <c r="H40" i="38"/>
  <c r="I40" i="38"/>
  <c r="J40" i="38"/>
  <c r="H41" i="38"/>
  <c r="I41" i="38"/>
  <c r="J41" i="38"/>
  <c r="H42" i="38"/>
  <c r="I42" i="38"/>
  <c r="J42" i="38"/>
  <c r="H43" i="38"/>
  <c r="I43" i="38"/>
  <c r="J43" i="38"/>
  <c r="H44" i="38"/>
  <c r="I44" i="38"/>
  <c r="J44" i="38"/>
  <c r="H45" i="38"/>
  <c r="I45" i="38"/>
  <c r="J45" i="38"/>
  <c r="H46" i="38"/>
  <c r="I46" i="38"/>
  <c r="J46" i="38"/>
  <c r="H47" i="38"/>
  <c r="I47" i="38"/>
  <c r="J47" i="38"/>
  <c r="H48" i="38"/>
  <c r="I48" i="38"/>
  <c r="J48" i="38"/>
  <c r="H49" i="38"/>
  <c r="I49" i="38"/>
  <c r="J49" i="38"/>
  <c r="H50" i="38"/>
  <c r="I50" i="38"/>
  <c r="J50" i="38"/>
  <c r="H51" i="38"/>
  <c r="I51" i="38"/>
  <c r="J51" i="38"/>
  <c r="H52" i="38"/>
  <c r="I52" i="38"/>
  <c r="J52" i="38"/>
  <c r="H53" i="38"/>
  <c r="I53" i="38"/>
  <c r="J53" i="38"/>
  <c r="H54" i="38"/>
  <c r="I54" i="38"/>
  <c r="J54" i="38"/>
  <c r="H55" i="38"/>
  <c r="I55" i="38"/>
  <c r="J55" i="38"/>
  <c r="H56" i="38"/>
  <c r="I56" i="38"/>
  <c r="J56" i="38"/>
  <c r="H57" i="38"/>
  <c r="I57" i="38"/>
  <c r="J57" i="38"/>
  <c r="H58" i="38"/>
  <c r="I58" i="38"/>
  <c r="J58" i="38"/>
  <c r="H59" i="38"/>
  <c r="I59" i="38"/>
  <c r="J59" i="38"/>
  <c r="H60" i="38"/>
  <c r="I60" i="38"/>
  <c r="J60" i="38"/>
  <c r="H61" i="38"/>
  <c r="I61" i="38"/>
  <c r="J61" i="38"/>
  <c r="H62" i="38"/>
  <c r="I62" i="38"/>
  <c r="J62" i="38"/>
  <c r="H63" i="38"/>
  <c r="I63" i="38"/>
  <c r="J63" i="38"/>
  <c r="H64" i="38"/>
  <c r="I64" i="38"/>
  <c r="J64" i="38"/>
  <c r="I39" i="38"/>
  <c r="J39" i="38"/>
  <c r="H39" i="38"/>
  <c r="I35" i="38"/>
  <c r="J35" i="38"/>
  <c r="I36" i="38"/>
  <c r="J36" i="38"/>
  <c r="I37" i="38"/>
  <c r="J37" i="38"/>
  <c r="I38" i="38"/>
  <c r="J38" i="38"/>
  <c r="H36" i="38"/>
  <c r="H37" i="38"/>
  <c r="H38" i="38"/>
  <c r="H35" i="38"/>
  <c r="I30" i="38"/>
  <c r="J30" i="38"/>
  <c r="I31" i="38"/>
  <c r="J31" i="38"/>
  <c r="I32" i="38"/>
  <c r="J32" i="38"/>
  <c r="I33" i="38"/>
  <c r="J33" i="38"/>
  <c r="I34" i="38"/>
  <c r="J34" i="38"/>
  <c r="H34" i="38"/>
  <c r="H31" i="38"/>
  <c r="H32" i="38"/>
  <c r="H33" i="38"/>
  <c r="H30" i="38"/>
  <c r="B31" i="38"/>
  <c r="C31" i="38"/>
  <c r="B32" i="38"/>
  <c r="C32" i="38"/>
  <c r="B33" i="38"/>
  <c r="C33" i="38"/>
  <c r="B34" i="38"/>
  <c r="C34" i="38"/>
  <c r="B35" i="38"/>
  <c r="C35" i="38"/>
  <c r="B36" i="38"/>
  <c r="C36" i="38"/>
  <c r="B37" i="38"/>
  <c r="C37" i="38"/>
  <c r="B38" i="38"/>
  <c r="C38" i="38"/>
  <c r="B39" i="38"/>
  <c r="C39" i="38"/>
  <c r="B40" i="38"/>
  <c r="C40" i="38"/>
  <c r="B41" i="38"/>
  <c r="C41" i="38"/>
  <c r="B42" i="38"/>
  <c r="C42" i="38"/>
  <c r="B43" i="38"/>
  <c r="C43" i="38"/>
  <c r="B44" i="38"/>
  <c r="C44" i="38"/>
  <c r="B45" i="38"/>
  <c r="C45" i="38"/>
  <c r="B46" i="38"/>
  <c r="C46" i="38"/>
  <c r="B47" i="38"/>
  <c r="C47" i="38"/>
  <c r="B48" i="38"/>
  <c r="C48" i="38"/>
  <c r="B49" i="38"/>
  <c r="C49" i="38"/>
  <c r="B50" i="38"/>
  <c r="C50" i="38"/>
  <c r="B51" i="38"/>
  <c r="C51" i="38"/>
  <c r="B52" i="38"/>
  <c r="C52" i="38"/>
  <c r="B53" i="38"/>
  <c r="C53" i="38"/>
  <c r="B54" i="38"/>
  <c r="C54" i="38"/>
  <c r="B55" i="38"/>
  <c r="C55" i="38"/>
  <c r="B56" i="38"/>
  <c r="C56" i="38"/>
  <c r="B57" i="38"/>
  <c r="C57" i="38"/>
  <c r="B58" i="38"/>
  <c r="C58" i="38"/>
  <c r="B59" i="38"/>
  <c r="C59" i="38"/>
  <c r="B60" i="38"/>
  <c r="C60" i="38"/>
  <c r="B61" i="38"/>
  <c r="C61" i="38"/>
  <c r="B62" i="38"/>
  <c r="C62" i="38"/>
  <c r="B63" i="38"/>
  <c r="C63" i="38"/>
  <c r="B64" i="38"/>
  <c r="C64" i="38"/>
  <c r="B65" i="38"/>
  <c r="C65" i="38"/>
  <c r="B66" i="38"/>
  <c r="C66" i="38"/>
  <c r="B67" i="38"/>
  <c r="C67" i="38"/>
  <c r="B68" i="38"/>
  <c r="C68" i="38"/>
  <c r="B69" i="38"/>
  <c r="C69" i="38"/>
  <c r="B70" i="38"/>
  <c r="C70" i="38"/>
  <c r="B71" i="38"/>
  <c r="C71" i="38"/>
  <c r="B72" i="38"/>
  <c r="C72" i="38"/>
  <c r="B73" i="38"/>
  <c r="C73" i="38"/>
  <c r="B74" i="38"/>
  <c r="C74" i="38"/>
  <c r="B75" i="38"/>
  <c r="C75" i="38"/>
  <c r="B76" i="38"/>
  <c r="C76" i="38"/>
  <c r="B77" i="38"/>
  <c r="C77" i="38"/>
  <c r="B78" i="38"/>
  <c r="C78" i="38"/>
  <c r="B79" i="38"/>
  <c r="C79" i="38"/>
  <c r="B80" i="38"/>
  <c r="C80" i="38"/>
  <c r="B81" i="38"/>
  <c r="C81" i="38"/>
  <c r="B82" i="38"/>
  <c r="C82" i="38"/>
  <c r="B83" i="38"/>
  <c r="C83" i="38"/>
  <c r="B84" i="38"/>
  <c r="C84" i="38"/>
  <c r="B85" i="38"/>
  <c r="C85" i="38"/>
  <c r="B86" i="38"/>
  <c r="C86" i="38"/>
  <c r="B87" i="38"/>
  <c r="C87" i="38"/>
  <c r="B88" i="38"/>
  <c r="C88" i="38"/>
  <c r="B89" i="38"/>
  <c r="C89" i="38"/>
  <c r="B90" i="38"/>
  <c r="C90" i="38"/>
  <c r="B91" i="38"/>
  <c r="C91" i="38"/>
  <c r="B92" i="38"/>
  <c r="C92" i="38"/>
  <c r="B93" i="38"/>
  <c r="C93" i="38"/>
  <c r="B94" i="38"/>
  <c r="C94" i="38"/>
  <c r="B95" i="38"/>
  <c r="C95" i="38"/>
  <c r="B96" i="38"/>
  <c r="C96" i="38"/>
  <c r="B97" i="38"/>
  <c r="C97" i="38"/>
  <c r="B98" i="38"/>
  <c r="C98" i="38"/>
  <c r="B99" i="38"/>
  <c r="C99" i="38"/>
  <c r="B100" i="38"/>
  <c r="C100" i="38"/>
  <c r="B101" i="38"/>
  <c r="C101" i="38"/>
  <c r="B102" i="38"/>
  <c r="C102" i="38"/>
  <c r="B103" i="38"/>
  <c r="C103" i="38"/>
  <c r="B104" i="38"/>
  <c r="C104" i="38"/>
  <c r="B105" i="38"/>
  <c r="C105" i="38"/>
  <c r="B106" i="38"/>
  <c r="C106" i="38"/>
  <c r="B107" i="38"/>
  <c r="C107" i="38"/>
  <c r="B108" i="38"/>
  <c r="C108" i="38"/>
  <c r="B109" i="38"/>
  <c r="C109" i="38"/>
  <c r="B110" i="38"/>
  <c r="C110" i="38"/>
  <c r="B111" i="38"/>
  <c r="C111" i="38"/>
  <c r="B112" i="38"/>
  <c r="C112" i="38"/>
  <c r="B113" i="38"/>
  <c r="C113" i="38"/>
  <c r="B114" i="38"/>
  <c r="C114" i="38"/>
  <c r="B115" i="38"/>
  <c r="C115" i="38"/>
  <c r="B116" i="38"/>
  <c r="C116" i="38"/>
  <c r="B117" i="38"/>
  <c r="C117" i="38"/>
  <c r="B118" i="38"/>
  <c r="C118" i="38"/>
  <c r="B119" i="38"/>
  <c r="C119" i="38"/>
  <c r="B120" i="38"/>
  <c r="C120" i="38"/>
  <c r="B121" i="38"/>
  <c r="C121" i="38"/>
  <c r="B122" i="38"/>
  <c r="C122" i="38"/>
  <c r="B123" i="38"/>
  <c r="C123" i="38"/>
  <c r="B124" i="38"/>
  <c r="C124" i="38"/>
  <c r="B125" i="38"/>
  <c r="C125" i="38"/>
  <c r="B126" i="38"/>
  <c r="C126" i="38"/>
  <c r="B127" i="38"/>
  <c r="C127" i="38"/>
  <c r="B128" i="38"/>
  <c r="C128" i="38"/>
  <c r="B129" i="38"/>
  <c r="C129" i="38"/>
  <c r="B130" i="38"/>
  <c r="C130" i="38"/>
  <c r="B131" i="38"/>
  <c r="C131" i="38"/>
  <c r="B132" i="38"/>
  <c r="C132" i="38"/>
  <c r="B133" i="38"/>
  <c r="C133" i="38"/>
  <c r="B134" i="38"/>
  <c r="C134" i="38"/>
  <c r="B135" i="38"/>
  <c r="C135" i="38"/>
  <c r="B136" i="38"/>
  <c r="C136" i="38"/>
  <c r="C30" i="38"/>
  <c r="B30" i="38"/>
  <c r="F13" i="38" l="1"/>
  <c r="G13" i="38"/>
  <c r="H13" i="38"/>
  <c r="I13" i="38"/>
  <c r="J13" i="38"/>
  <c r="K13" i="38"/>
  <c r="F14" i="38"/>
  <c r="G14" i="38"/>
  <c r="H14" i="38"/>
  <c r="I14" i="38"/>
  <c r="J14" i="38"/>
  <c r="K14" i="38"/>
  <c r="F15" i="38"/>
  <c r="G15" i="38"/>
  <c r="H15" i="38"/>
  <c r="I15" i="38"/>
  <c r="J15" i="38"/>
  <c r="K15" i="38"/>
  <c r="F16" i="38"/>
  <c r="G16" i="38"/>
  <c r="H16" i="38"/>
  <c r="I16" i="38"/>
  <c r="J16" i="38"/>
  <c r="K16" i="38"/>
  <c r="F17" i="38"/>
  <c r="G17" i="38"/>
  <c r="H17" i="38"/>
  <c r="I17" i="38"/>
  <c r="J17" i="38"/>
  <c r="K17" i="38"/>
  <c r="F18" i="38"/>
  <c r="G18" i="38"/>
  <c r="H18" i="38"/>
  <c r="I18" i="38"/>
  <c r="J18" i="38"/>
  <c r="K18" i="38"/>
  <c r="F19" i="38"/>
  <c r="G19" i="38"/>
  <c r="H19" i="38"/>
  <c r="I19" i="38"/>
  <c r="J19" i="38"/>
  <c r="K19" i="38"/>
  <c r="F20" i="38"/>
  <c r="G20" i="38"/>
  <c r="H20" i="38"/>
  <c r="I20" i="38"/>
  <c r="J20" i="38"/>
  <c r="K20" i="38"/>
  <c r="F21" i="38"/>
  <c r="G21" i="38"/>
  <c r="H21" i="38"/>
  <c r="I21" i="38"/>
  <c r="J21" i="38"/>
  <c r="K21" i="38"/>
  <c r="F22" i="38"/>
  <c r="G22" i="38"/>
  <c r="H22" i="38"/>
  <c r="I22" i="38"/>
  <c r="J22" i="38"/>
  <c r="K22" i="38"/>
  <c r="F23" i="38"/>
  <c r="G23" i="38"/>
  <c r="H23" i="38"/>
  <c r="I23" i="38"/>
  <c r="J23" i="38"/>
  <c r="K23" i="38"/>
  <c r="F24" i="38"/>
  <c r="G24" i="38"/>
  <c r="H24" i="38"/>
  <c r="I24" i="38"/>
  <c r="J24" i="38"/>
  <c r="K24" i="38"/>
  <c r="F26" i="38"/>
  <c r="G26" i="38"/>
  <c r="H26" i="38"/>
  <c r="I26" i="38"/>
  <c r="J26" i="38"/>
  <c r="K26" i="38"/>
  <c r="G12" i="38"/>
  <c r="H12" i="38"/>
  <c r="I12" i="38"/>
  <c r="J12" i="38"/>
  <c r="K12" i="38"/>
  <c r="F12" i="38"/>
  <c r="E13" i="38"/>
  <c r="E14" i="38"/>
  <c r="E15" i="38"/>
  <c r="E16" i="38"/>
  <c r="E17" i="38"/>
  <c r="E18" i="38"/>
  <c r="E19" i="38"/>
  <c r="E20" i="38"/>
  <c r="E21" i="38"/>
  <c r="E22" i="38"/>
  <c r="E23" i="38"/>
  <c r="E24" i="38"/>
  <c r="E25" i="38"/>
  <c r="E26" i="38"/>
  <c r="E12" i="38"/>
  <c r="H7" i="38" l="1"/>
  <c r="I7" i="38"/>
  <c r="H8" i="38"/>
  <c r="I8" i="38"/>
  <c r="G8" i="38"/>
  <c r="G7" i="38"/>
  <c r="H5" i="38"/>
  <c r="I5" i="38"/>
  <c r="H6" i="38"/>
  <c r="I6" i="38"/>
  <c r="G6" i="38"/>
  <c r="G5" i="38"/>
  <c r="D6" i="38"/>
  <c r="D7" i="38"/>
  <c r="D8" i="38"/>
  <c r="D5" i="38"/>
  <c r="C85" i="26" l="1"/>
  <c r="C92" i="26" s="1"/>
  <c r="C99" i="26" s="1"/>
  <c r="C101" i="26"/>
  <c r="C97" i="26"/>
  <c r="C94" i="26"/>
  <c r="C87" i="26"/>
  <c r="C83" i="26"/>
  <c r="C90" i="26" s="1"/>
  <c r="C75" i="26" l="1"/>
  <c r="C68" i="26"/>
  <c r="C71" i="26"/>
  <c r="F63" i="37"/>
  <c r="E63" i="37"/>
  <c r="D63" i="37"/>
  <c r="B63" i="37"/>
  <c r="B62" i="37"/>
  <c r="B61" i="37"/>
  <c r="B60" i="37"/>
  <c r="B59" i="37"/>
  <c r="B58" i="37"/>
  <c r="B57" i="37"/>
  <c r="B56" i="37"/>
  <c r="B55" i="37"/>
  <c r="B54" i="37"/>
  <c r="B53" i="37"/>
  <c r="B52" i="37"/>
  <c r="B51" i="37"/>
  <c r="B50" i="37"/>
  <c r="B49" i="37"/>
  <c r="B48" i="37"/>
  <c r="B47" i="37"/>
  <c r="B46" i="37"/>
  <c r="B45" i="37"/>
  <c r="B44" i="37"/>
  <c r="B43" i="37"/>
  <c r="B42" i="37"/>
  <c r="B41" i="37"/>
  <c r="B40" i="37"/>
  <c r="B39" i="37"/>
  <c r="B38" i="37"/>
  <c r="B37" i="37"/>
  <c r="B36" i="37"/>
  <c r="B34" i="37"/>
  <c r="B30" i="37"/>
  <c r="B29" i="37"/>
  <c r="B28" i="37"/>
  <c r="B27" i="37"/>
  <c r="B26" i="37"/>
  <c r="B24" i="37"/>
  <c r="B23" i="37"/>
  <c r="F20" i="37"/>
  <c r="E20" i="37"/>
  <c r="D20" i="37"/>
  <c r="B15" i="37"/>
  <c r="B13" i="37"/>
  <c r="B11" i="37"/>
  <c r="P10" i="37"/>
  <c r="B10" i="37"/>
  <c r="B37" i="35"/>
  <c r="B38" i="35"/>
  <c r="B39" i="35"/>
  <c r="B40" i="35"/>
  <c r="B41" i="35"/>
  <c r="B42" i="35"/>
  <c r="B43" i="35"/>
  <c r="B44" i="35"/>
  <c r="B45" i="35"/>
  <c r="B46" i="35"/>
  <c r="B47" i="35"/>
  <c r="B48" i="35"/>
  <c r="B49" i="35"/>
  <c r="B50" i="35"/>
  <c r="B51" i="35"/>
  <c r="B52" i="35"/>
  <c r="B53" i="35"/>
  <c r="B54" i="35"/>
  <c r="B55" i="35"/>
  <c r="B56" i="35"/>
  <c r="B57" i="35"/>
  <c r="B58" i="35"/>
  <c r="B59" i="35"/>
  <c r="B60" i="35"/>
  <c r="B61" i="35"/>
  <c r="B62" i="35"/>
  <c r="B63" i="35"/>
  <c r="B36" i="35"/>
  <c r="B30" i="35"/>
  <c r="B31" i="35"/>
  <c r="B32" i="35"/>
  <c r="B33" i="35"/>
  <c r="B34" i="35"/>
  <c r="B29" i="35"/>
  <c r="B23" i="35"/>
  <c r="B24" i="35"/>
  <c r="B25" i="35"/>
  <c r="B26" i="35"/>
  <c r="B27" i="35"/>
  <c r="B22" i="35"/>
  <c r="F20" i="35"/>
  <c r="E20" i="35"/>
  <c r="D20" i="35"/>
  <c r="B13" i="35"/>
  <c r="B11" i="35"/>
  <c r="B10" i="35"/>
  <c r="F63" i="35"/>
  <c r="E63" i="35"/>
  <c r="D63" i="35"/>
  <c r="F34" i="35"/>
  <c r="E34" i="35"/>
  <c r="D34" i="35"/>
  <c r="F26" i="35"/>
  <c r="E26" i="35"/>
  <c r="D26" i="35"/>
  <c r="B15" i="35"/>
  <c r="D20" i="36"/>
  <c r="B15" i="36"/>
  <c r="B13" i="36"/>
  <c r="B11" i="36"/>
  <c r="B16" i="33"/>
  <c r="B14" i="33"/>
  <c r="B13" i="33"/>
  <c r="B12" i="33"/>
  <c r="B11" i="33"/>
  <c r="J10" i="33"/>
  <c r="B8" i="33"/>
  <c r="B53" i="32"/>
  <c r="B43" i="32"/>
  <c r="B33" i="32"/>
  <c r="B23" i="32"/>
  <c r="B13" i="32"/>
  <c r="D12" i="32"/>
  <c r="C12" i="32"/>
  <c r="B10" i="32"/>
  <c r="B8" i="32"/>
  <c r="B2" i="32"/>
  <c r="B2" i="37"/>
  <c r="B2" i="35"/>
  <c r="B62" i="36"/>
  <c r="B61" i="36"/>
  <c r="B60" i="36"/>
  <c r="B59" i="36"/>
  <c r="B58" i="36"/>
  <c r="B57" i="36"/>
  <c r="B56" i="36"/>
  <c r="B55" i="36"/>
  <c r="B54" i="36"/>
  <c r="B53" i="36"/>
  <c r="B52" i="36"/>
  <c r="B51" i="36"/>
  <c r="B50" i="36"/>
  <c r="B49" i="36"/>
  <c r="B48" i="36"/>
  <c r="B47" i="36"/>
  <c r="B46" i="36"/>
  <c r="B45" i="36"/>
  <c r="B44" i="36"/>
  <c r="B43" i="36"/>
  <c r="B42" i="36"/>
  <c r="B41" i="36"/>
  <c r="B40" i="36"/>
  <c r="B39" i="36"/>
  <c r="B38" i="36"/>
  <c r="B37" i="36"/>
  <c r="B24" i="36"/>
  <c r="B23" i="36"/>
  <c r="B22" i="36"/>
  <c r="F20" i="36"/>
  <c r="E20" i="36"/>
  <c r="B10" i="36"/>
  <c r="B2" i="36"/>
  <c r="D39" i="23"/>
  <c r="D38" i="23"/>
  <c r="B36" i="36"/>
  <c r="B34" i="36"/>
  <c r="B33" i="36"/>
  <c r="B32" i="36"/>
  <c r="B31" i="36"/>
  <c r="B30" i="36"/>
  <c r="B29" i="36"/>
  <c r="B27" i="36"/>
  <c r="B26" i="36"/>
  <c r="B25" i="36"/>
  <c r="B24" i="30"/>
  <c r="B22" i="30"/>
  <c r="B21" i="30"/>
  <c r="B26" i="30" s="1"/>
  <c r="B20" i="30"/>
  <c r="B25" i="30" s="1"/>
  <c r="B19" i="30"/>
  <c r="G17" i="30"/>
  <c r="F17" i="30"/>
  <c r="E17" i="30"/>
  <c r="B15" i="30"/>
  <c r="B12" i="30"/>
  <c r="B10" i="30"/>
  <c r="B2" i="30"/>
  <c r="B36" i="30"/>
  <c r="H34" i="30"/>
  <c r="B29" i="30"/>
  <c r="B24" i="27"/>
  <c r="B14" i="27"/>
  <c r="D12" i="27"/>
  <c r="C12" i="27"/>
  <c r="B10" i="27"/>
  <c r="B8" i="27"/>
  <c r="B54" i="27"/>
  <c r="B44" i="27"/>
  <c r="B34" i="27"/>
  <c r="B12" i="26"/>
  <c r="B10" i="26"/>
  <c r="B9" i="26"/>
  <c r="B9" i="37" s="1"/>
  <c r="B80" i="26"/>
  <c r="C61" i="26"/>
  <c r="C59" i="26"/>
  <c r="C66" i="26" s="1"/>
  <c r="C73" i="26" s="1"/>
  <c r="C57" i="26"/>
  <c r="C64" i="26" s="1"/>
  <c r="B54" i="26"/>
  <c r="B41" i="26"/>
  <c r="B28" i="26"/>
  <c r="B21" i="25"/>
  <c r="B19" i="25"/>
  <c r="B15" i="25"/>
  <c r="B12" i="25"/>
  <c r="B10" i="25"/>
  <c r="B8" i="25"/>
  <c r="B6" i="25"/>
  <c r="B6" i="24" s="1"/>
  <c r="B4" i="25"/>
  <c r="C47" i="25"/>
  <c r="B47" i="25"/>
  <c r="C41" i="25"/>
  <c r="B41" i="25"/>
  <c r="C39" i="25"/>
  <c r="B39" i="25"/>
  <c r="B36" i="25"/>
  <c r="C28" i="25"/>
  <c r="B28" i="25"/>
  <c r="B27" i="25"/>
  <c r="B48" i="24"/>
  <c r="B44" i="24"/>
  <c r="B42" i="24"/>
  <c r="C38" i="24"/>
  <c r="B36" i="24"/>
  <c r="B99" i="24"/>
  <c r="B94" i="24"/>
  <c r="B92" i="24"/>
  <c r="B91" i="24"/>
  <c r="B90" i="24"/>
  <c r="B88" i="24"/>
  <c r="B85" i="24"/>
  <c r="B80" i="24"/>
  <c r="B78" i="24"/>
  <c r="B76" i="24"/>
  <c r="B74" i="24"/>
  <c r="B72" i="24"/>
  <c r="B70" i="24"/>
  <c r="B66" i="24"/>
  <c r="B64" i="24"/>
  <c r="B62" i="24"/>
  <c r="B60" i="24"/>
  <c r="B58" i="24"/>
  <c r="B54" i="24"/>
  <c r="B52" i="24"/>
  <c r="B50" i="24"/>
  <c r="C25" i="24"/>
  <c r="B23" i="24"/>
  <c r="B21" i="24"/>
  <c r="B9" i="35" l="1"/>
  <c r="F27" i="30" l="1"/>
  <c r="G27" i="30"/>
  <c r="E27" i="30"/>
  <c r="J50" i="30" l="1"/>
  <c r="K25" i="38" s="1"/>
  <c r="I50" i="30"/>
  <c r="J25" i="38" s="1"/>
  <c r="H50" i="30"/>
  <c r="I25" i="38" s="1"/>
  <c r="G50" i="30"/>
  <c r="H25" i="38" s="1"/>
  <c r="F50" i="30"/>
  <c r="G25" i="38" s="1"/>
  <c r="E50" i="30"/>
  <c r="F25" i="38" s="1"/>
  <c r="F63" i="36" l="1"/>
  <c r="E63" i="36"/>
  <c r="D63" i="36"/>
  <c r="F34" i="36"/>
  <c r="E34" i="36"/>
  <c r="D34" i="36"/>
  <c r="F26" i="36"/>
  <c r="E26" i="36"/>
  <c r="D26" i="36"/>
  <c r="P10" i="36"/>
  <c r="P10" i="35"/>
  <c r="B27" i="30"/>
  <c r="G22" i="30"/>
  <c r="F22" i="30"/>
  <c r="E22" i="30"/>
  <c r="B6" i="36" l="1"/>
  <c r="B6" i="35"/>
  <c r="B6" i="37"/>
  <c r="B5" i="24" l="1"/>
  <c r="B4" i="37" l="1"/>
  <c r="B4" i="36"/>
  <c r="B4" i="35"/>
  <c r="C8" i="23"/>
  <c r="C6" i="23"/>
  <c r="C2" i="23"/>
  <c r="P10" i="30" l="1"/>
  <c r="D22" i="25"/>
  <c r="B102" i="24"/>
  <c r="F102" i="24"/>
  <c r="J102" i="24"/>
  <c r="J101" i="24"/>
  <c r="F101" i="24"/>
  <c r="B101" i="24"/>
  <c r="O22" i="25"/>
  <c r="P22" i="25" l="1"/>
  <c r="P8" i="26" l="1"/>
  <c r="O8" i="26"/>
  <c r="B8" i="26" s="1"/>
  <c r="B8" i="35" l="1"/>
  <c r="B8" i="37"/>
  <c r="B6" i="33"/>
  <c r="B6" i="32"/>
  <c r="B6" i="30"/>
  <c r="B6" i="26"/>
  <c r="B6" i="27"/>
  <c r="L19" i="25" l="1"/>
  <c r="K19" i="25"/>
  <c r="J19" i="25"/>
  <c r="I19" i="25"/>
  <c r="H19" i="25"/>
  <c r="G19" i="25"/>
  <c r="F19" i="25"/>
  <c r="E19" i="25"/>
  <c r="D19" i="25"/>
  <c r="L8" i="25"/>
  <c r="K8" i="25"/>
  <c r="J8" i="25"/>
  <c r="I8" i="25"/>
  <c r="H8" i="25"/>
  <c r="G8" i="25"/>
  <c r="F8" i="25"/>
  <c r="E8" i="25"/>
  <c r="D8" i="25"/>
  <c r="L97" i="24"/>
  <c r="K97" i="24"/>
  <c r="J97" i="24"/>
  <c r="I97" i="24"/>
  <c r="H97" i="24"/>
  <c r="G97" i="24"/>
  <c r="F97" i="24"/>
  <c r="E97" i="24"/>
  <c r="C97" i="24"/>
  <c r="L88" i="24"/>
  <c r="K88" i="24"/>
  <c r="J88" i="24"/>
  <c r="I88" i="24"/>
  <c r="H88" i="24"/>
  <c r="G88" i="24"/>
  <c r="F88" i="24"/>
  <c r="E88" i="24"/>
  <c r="C88" i="24"/>
  <c r="L42" i="24"/>
  <c r="K42" i="24"/>
  <c r="J42" i="24"/>
  <c r="I42" i="24"/>
  <c r="H42" i="24"/>
  <c r="G42" i="24"/>
  <c r="F42" i="24"/>
  <c r="E42" i="24"/>
  <c r="C42" i="24"/>
  <c r="L36" i="24"/>
  <c r="K36" i="24"/>
  <c r="J36" i="24"/>
  <c r="I36" i="24"/>
  <c r="H36" i="24"/>
  <c r="G36" i="24"/>
  <c r="F36" i="24"/>
  <c r="E36" i="24"/>
  <c r="C36" i="24"/>
  <c r="L21" i="24"/>
  <c r="K21" i="24"/>
  <c r="J21" i="24"/>
  <c r="I21" i="24"/>
  <c r="H21" i="24"/>
  <c r="G21" i="24"/>
  <c r="F21" i="24"/>
  <c r="E21" i="24"/>
  <c r="C21" i="24"/>
  <c r="B8" i="30" l="1"/>
  <c r="B8" i="36"/>
  <c r="B9" i="30"/>
  <c r="B9" i="36"/>
  <c r="B4" i="33"/>
  <c r="B4" i="32"/>
  <c r="B4" i="30"/>
  <c r="B4" i="26"/>
  <c r="B4" i="27"/>
  <c r="B5" i="25"/>
  <c r="B5" i="33" l="1"/>
  <c r="B5" i="32"/>
  <c r="B5" i="30"/>
  <c r="B5" i="26"/>
  <c r="B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2658F6F-E2B2-4A72-B6F6-5D767368DE86}">
      <text>
        <r>
          <rPr>
            <sz val="9"/>
            <color indexed="81"/>
            <rFont val="Tahoma"/>
            <family val="2"/>
          </rPr>
          <t>If there is more than one type (i.e. dumping for China, dumping &amp; subsidizing for Korea), you must manually modify the Intro paragraph.</t>
        </r>
      </text>
    </comment>
    <comment ref="A32" authorId="0" shapeId="0" xr:uid="{64A8AC49-F823-4B00-B6AB-1FC7A3E1FA3E}">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tc={F1391105-183D-4858-8437-BDA7810B7A14}</author>
  </authors>
  <commentList>
    <comment ref="O1" authorId="0" shapeId="0" xr:uid="{F1391105-183D-4858-8437-BDA7810B7A14}">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<sst xmlns="http://schemas.openxmlformats.org/spreadsheetml/2006/main" count="1184" uniqueCount="533">
  <si>
    <t>PUBLIC</t>
  </si>
  <si>
    <t>QUESTIONNAIRE DUE DATE</t>
  </si>
  <si>
    <t>DATE D'ÉCHÉANCE DU QUESTIONNAIRE</t>
  </si>
  <si>
    <t>Veuillez retourner le questionnaire rempli en utilisant l’une des options suivantes :</t>
  </si>
  <si>
    <t>CERTIFICATION</t>
  </si>
  <si>
    <t>ATTESTATION</t>
  </si>
  <si>
    <t>Website Address</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</si>
  <si>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</si>
  <si>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</si>
  <si>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</si>
  <si>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</si>
  <si>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</si>
  <si>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</si>
  <si>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</si>
  <si>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</si>
  <si>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</si>
  <si>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</si>
  <si>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</si>
  <si>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</si>
  <si>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</si>
  <si>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</si>
  <si>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Emploi direct</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</si>
  <si>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</si>
  <si>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</si>
  <si>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</si>
  <si>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</si>
  <si>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</si>
  <si>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</si>
  <si>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</si>
  <si>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CUSTOMS TARIFF</t>
  </si>
  <si>
    <t>TARIF DES DOUANES</t>
  </si>
  <si>
    <t>PUBLIC COMMENTS</t>
  </si>
  <si>
    <t>COMMENTAIRES PUBLICS</t>
  </si>
  <si>
    <t>PROTECTED COMMENTS</t>
  </si>
  <si>
    <t>Variable</t>
  </si>
  <si>
    <t>English</t>
  </si>
  <si>
    <t>French</t>
  </si>
  <si>
    <t>Data Validation comments</t>
  </si>
  <si>
    <t>Case Number</t>
  </si>
  <si>
    <t>The Goods</t>
  </si>
  <si>
    <t>Due Date</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</si>
  <si>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</si>
  <si>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</si>
  <si>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</si>
  <si>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</si>
  <si>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</si>
  <si>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</si>
  <si>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</si>
  <si>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</si>
  <si>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</si>
  <si>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</si>
  <si>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</si>
  <si>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</si>
  <si>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</si>
  <si>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</si>
  <si>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Les marchandises sont généralement classées dans le Tarif des douanes sous les numéros suivants du Système harmonisé de désignation et de codification des marchandises (SH) :
</t>
  </si>
  <si>
    <t>Des informations sur le produit et un glossaire de termes sont disponibles dans l'onglet Info.</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</si>
  <si>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</si>
  <si>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</si>
  <si>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</si>
  <si>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</si>
  <si>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</si>
  <si>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</si>
  <si>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</si>
  <si>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</si>
  <si>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</si>
  <si>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</si>
  <si>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</si>
  <si>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</si>
  <si>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</si>
  <si>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protected</t>
  </si>
  <si>
    <t>protégé</t>
  </si>
  <si>
    <t xml:space="preserve">Use the AddPro tab if more space is needed.
</t>
  </si>
  <si>
    <t>Total</t>
  </si>
  <si>
    <t>References to "the goods" in this questionnaire refer to:</t>
  </si>
  <si>
    <t>Les références aux « marchandises » dans ce questionnaire font référence à :</t>
  </si>
  <si>
    <t>Type</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</si>
  <si>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</si>
  <si>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</si>
  <si>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</si>
  <si>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GLOSSAIRE</t>
  </si>
  <si>
    <t/>
  </si>
  <si>
    <t xml:space="preserve">Toutes les questions relatives au présent questionnaire doivent être adressées à :
</t>
  </si>
  <si>
    <t xml:space="preserve">Questions relating to this questionnaire should be directed to: 
</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</si>
  <si>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</si>
  <si>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</si>
  <si>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COMMENTAIRES PROTÉGÉS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</si>
  <si>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</si>
  <si>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</si>
  <si>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</si>
  <si>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Int period 1</t>
  </si>
  <si>
    <t>Int period 2</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</si>
  <si>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</si>
  <si>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</si>
  <si>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Confirm that all values reported are in Canadian dollars.</t>
  </si>
  <si>
    <t>Confirmez que toutes les valeurs déclarées sont en dollars canadiens.</t>
  </si>
  <si>
    <t>Analyst 1</t>
  </si>
  <si>
    <t>Analyst 2</t>
  </si>
  <si>
    <t>First Year of POR</t>
  </si>
  <si>
    <t>Last Day of POR</t>
  </si>
  <si>
    <t>Last Year of POR</t>
  </si>
  <si>
    <t>Important notes for formatting</t>
  </si>
  <si>
    <t>Insert and merge rows where needed to expand height of text boxes.</t>
  </si>
  <si>
    <t>EMPLOI</t>
  </si>
  <si>
    <t>GENERAL</t>
  </si>
  <si>
    <t>INTRODUCTION</t>
  </si>
  <si>
    <t>GÉNÉRAL</t>
  </si>
  <si>
    <t>LA DÉFINITION DES MARCHANDISES</t>
  </si>
  <si>
    <t>FAILURE TO COMPLETE THE QUESTIONNAIRE</t>
  </si>
  <si>
    <t>QUESTIONNAIRE NON REMPLI</t>
  </si>
  <si>
    <t>QUESTIONS</t>
  </si>
  <si>
    <t>QUESTIONNAIRE OUTLINE</t>
  </si>
  <si>
    <t>APERÇU DU QUESTIONNAIRE</t>
  </si>
  <si>
    <t>GLOSSARY</t>
  </si>
  <si>
    <t>Yes</t>
  </si>
  <si>
    <t>Oui</t>
  </si>
  <si>
    <t>No</t>
  </si>
  <si>
    <t>Non</t>
  </si>
  <si>
    <t>Drop down list</t>
  </si>
  <si>
    <t>PROTECTED</t>
  </si>
  <si>
    <t>PROTÉGÉ</t>
  </si>
  <si>
    <t>If no, explain.</t>
  </si>
  <si>
    <t>Si non, expliquez.</t>
  </si>
  <si>
    <t>Sélectionnez oui ou non</t>
  </si>
  <si>
    <t>Confirm that all data reported pertain to the goods as defined in the "Intro" tab.</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</si>
  <si>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</si>
  <si>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</si>
  <si>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</si>
  <si>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</si>
  <si>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dumping</t>
  </si>
  <si>
    <t>le dumping</t>
  </si>
  <si>
    <t>i.e. columns B-L should be 160 pixels each.</t>
  </si>
  <si>
    <t>When adding or modifying columns, please ensure the total of all column widths in a tab equals 1760 pixels to allow for consistent scaling when exported to PDF.</t>
  </si>
  <si>
    <t>hiddenc</t>
  </si>
  <si>
    <t>Subject Countries (incl. French pronouns: de la, du, des)</t>
  </si>
  <si>
    <t>Additional Product Info</t>
  </si>
  <si>
    <t>https://www.cbsa-asfc.gc.ca/sima-lmsi/mif-mev/mif-mev-stats-eng.html</t>
  </si>
  <si>
    <t>https://www.cbsa-asfc.gc.ca/sima-lmsi/mif-mev/mif-mev-stats-fra.html</t>
  </si>
  <si>
    <t xml:space="preserve">The goods are commonly classified in the Customs Tariff under the following Harmonized Commodity Description and Coding System (HS) numbers:
</t>
  </si>
  <si>
    <t>Si votre syndicat désire ajouter des commentaires concernant vos réponses, vous les inscrivez ici. Indiquez à quelle question se rapportent vos commentaires.</t>
  </si>
  <si>
    <t>CONTACT INFORMATION OF THE PERSON WHO COMPLETED THIS QUESTIONNAIRE</t>
  </si>
  <si>
    <t>COORDONNÉES DE LA PERSONNE QUI A REMPLI LE QUESTIONNAIRE</t>
  </si>
  <si>
    <t>Name</t>
  </si>
  <si>
    <t>Nom</t>
  </si>
  <si>
    <t>Title</t>
  </si>
  <si>
    <t>Titre</t>
  </si>
  <si>
    <t>Adresse courriel</t>
  </si>
  <si>
    <t>RR-2026-001</t>
  </si>
  <si>
    <t>des États-Unis</t>
  </si>
  <si>
    <t>April 30th</t>
  </si>
  <si>
    <t>September 21, 2026</t>
  </si>
  <si>
    <t>30 avril</t>
  </si>
  <si>
    <t>21 septembre 2026</t>
  </si>
  <si>
    <t>Nicole Lalonde</t>
  </si>
  <si>
    <t>Paula Place</t>
  </si>
  <si>
    <t xml:space="preserve">343-574-3196 </t>
  </si>
  <si>
    <t>nicole.lalonde@tribunal.gc.ca</t>
  </si>
  <si>
    <t>paula.place@tribunal.gc.ca</t>
  </si>
  <si>
    <t xml:space="preserve">Use the AddPub tab if more space is needed._x000D_
</t>
  </si>
  <si>
    <t>AAAAA</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</si>
  <si>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or if a firm is the exclusive distributor for another firm.</t>
  </si>
  <si>
    <t>Direct Employment:</t>
  </si>
  <si>
    <t>Employees whose tasks can be readily traced (by observation) to the growing or harvesting of certain whole potatoes.</t>
  </si>
  <si>
    <t>Indirect Employment:</t>
  </si>
  <si>
    <t>Includes farm personnel such as supervisors, superintendents and quality control employees, as well as sales and administrative personnel.</t>
  </si>
  <si>
    <t>Values:</t>
  </si>
  <si>
    <t xml:space="preserve">Associated Firms:  </t>
  </si>
  <si>
    <t>AAAA</t>
  </si>
  <si>
    <t>XXXX</t>
  </si>
  <si>
    <t>AAA</t>
  </si>
  <si>
    <t xml:space="preserve">Total </t>
  </si>
  <si>
    <t>Exclusionary Period</t>
  </si>
  <si>
    <t>All information is requested on a crop-year basis (August 1 - July 31). Where adjustments are required to comply with this requirement, please indicate where adjustments were made and give a full explanation.</t>
  </si>
  <si>
    <t>Please ensure that you include all sales (transactions made at market prices) to all associated firms.</t>
  </si>
  <si>
    <t>Provide a brief history of your firm with emphasis on certain whole potatoes.</t>
  </si>
  <si>
    <t>Briefly describe how your firm grows and harvests certain whole potatoes.</t>
  </si>
  <si>
    <t>If your firm is wholly or partly owned by other firms involved in any manner with certain whole potatoes, whether upstream or downstream, please list the names and addresses of these firms, and indicate the percent share of ownership or interest that they hold.</t>
  </si>
  <si>
    <t>Firm Name:</t>
  </si>
  <si>
    <t>Firm Address:</t>
  </si>
  <si>
    <t>Percent Share of Ownership:</t>
  </si>
  <si>
    <t>If your firm wholly or partly owns other firms involved in any manner with certain whole potatoes, whether upstream or downstream, please list their names and addresses, and indicate the extent of your firm’s ownership or interest in those firms.</t>
  </si>
  <si>
    <t>Number of  Employees</t>
  </si>
  <si>
    <t xml:space="preserve"> Hours Worked (000)</t>
  </si>
  <si>
    <t>Report the distribution of sales of Certain Whole Potatoes Exported for Use or Consumption in BC by Size and Type.</t>
  </si>
  <si>
    <t>GROWER INFORMATION</t>
  </si>
  <si>
    <t>GROWER QUESTIONNAIRE</t>
  </si>
  <si>
    <t xml:space="preserve">    0701.90.00.20</t>
  </si>
  <si>
    <t>Direct Materials:</t>
  </si>
  <si>
    <t>Include those items directly related to the growing of certain whole potatoes, such as seeds and cover crop, herbicide, insecticides, fertilizer, irrigation, bags, ground cover, seeds etc.</t>
  </si>
  <si>
    <t>Certain Whole Potatoes</t>
  </si>
  <si>
    <t>Owned acres planted</t>
  </si>
  <si>
    <t>Rented acres planted</t>
  </si>
  <si>
    <t>Total certain whole potatoes harvested (cwt)</t>
  </si>
  <si>
    <t>Yield (cwt/acre)</t>
  </si>
  <si>
    <t>Potatoes used on farm (e.g., seed, feed, etc.) (cwt)</t>
  </si>
  <si>
    <t>Revenue (CAN$)</t>
  </si>
  <si>
    <t>Program payments</t>
  </si>
  <si>
    <t>Sales to Agencies</t>
  </si>
  <si>
    <t>Other Sales (roadside, farmers’ markets, etc.)</t>
  </si>
  <si>
    <t>Sales of cull potatoes</t>
  </si>
  <si>
    <t>TOTAL</t>
  </si>
  <si>
    <t>Expenses (CAN$)</t>
  </si>
  <si>
    <t>Custom and contract work</t>
  </si>
  <si>
    <t>Depreciation - Buildings and equipment</t>
  </si>
  <si>
    <t>Disposal or destruction of waste potatoes</t>
  </si>
  <si>
    <t>Electricity</t>
  </si>
  <si>
    <t>Fertilizer</t>
  </si>
  <si>
    <t>Fuel, oil and lubricants</t>
  </si>
  <si>
    <t>Herbicides, insecticides and fungicides, etc.</t>
  </si>
  <si>
    <t>Insurance - Crop</t>
  </si>
  <si>
    <t>Insurance - Other (e.g. stabilization)</t>
  </si>
  <si>
    <t>Insurance - Vehicle and Farm</t>
  </si>
  <si>
    <t>Interest expenses</t>
  </si>
  <si>
    <t>Irrigation</t>
  </si>
  <si>
    <t>Labour - Family members</t>
  </si>
  <si>
    <t>Labour - Non-family</t>
  </si>
  <si>
    <t>Land rent</t>
  </si>
  <si>
    <t>Levies and Fees - Agencies</t>
  </si>
  <si>
    <t>Levies and Fees - BCVMC</t>
  </si>
  <si>
    <t>Levies and Fees - Other</t>
  </si>
  <si>
    <t>Machinery and equipment rental and leasing</t>
  </si>
  <si>
    <t>Natural Gas or Propane</t>
  </si>
  <si>
    <t>Packing and Packaging</t>
  </si>
  <si>
    <t>Repairs and maintenance</t>
  </si>
  <si>
    <t>Seed and cover crop</t>
  </si>
  <si>
    <t>Income Statement for Certain Whole Potatoes</t>
  </si>
  <si>
    <t>Report your farm's number of employees and hours worked in relation to certain whole potatoes.</t>
  </si>
  <si>
    <t>*For the purposes of this expiry review, direct employment is defined as employees whose tasks can be readily traced to the growing of Certain Whole Potatoes in BC. As such, employment reported is considered indirect employment in relation to Certain Whole Potatoes grown in BC. BCVMC should only include employment related to its activities concerning Certain Whole Potatoes grown in BC.</t>
  </si>
  <si>
    <t xml:space="preserve">Indirect Employment </t>
  </si>
  <si>
    <t>Projected</t>
  </si>
  <si>
    <t>Major Items of Expenditure</t>
  </si>
  <si>
    <t>Please report your farm’s investments (e.g. machinery, equipment, buildings, etc.) that were used, in whole or in part, for the growing or harvesting of certain whole potatoes for crop years since August 1, 2023, as well as any projected investments.</t>
  </si>
  <si>
    <t>Aug 1 2026 to July 31, 2027</t>
  </si>
  <si>
    <t>Aug 1 2027 to July 31, 2028</t>
  </si>
  <si>
    <t>Aug 1 2028 to July 31, 2029</t>
  </si>
  <si>
    <t>Veuillez confirmer que tous les volumes déclarés sont exprimés en quintaux (cwt)</t>
  </si>
  <si>
    <t>Aug 1 2024 to June 20, 2025</t>
  </si>
  <si>
    <t>EMPLOYMENT</t>
  </si>
  <si>
    <t>Direct Employment</t>
  </si>
  <si>
    <t>INVESTMENTS</t>
  </si>
  <si>
    <t>FORECASTS</t>
  </si>
  <si>
    <t>Confirm that all volumes reported are in hundredweight (cwt)</t>
  </si>
  <si>
    <t xml:space="preserve">A glossary of terms can be found in the Info tab.
</t>
  </si>
  <si>
    <t>Pommes de terre entières, originaires ou exportées des États Unis d’Amérique et destinées à être utilisées ou consommées dans la province de la Colombie‑Britannique. Excluant
des pommes de terre de semence;
des importations effectuées durant la période du 1er mai au 31 juillet (inclusivement) de chaque année civile;
des pommes de terre rouges;
des pommes de terre jaunes;
des pommes de terre de variétés exotiques;
des pommes de terre blanches et roussâ tres importées dans des bo îtes de 50 lb aux calibres suivants : 40, 50, 60, 70 et 80.
des pommes de terre entières biologiques homologuées par un organisme de certification </t>
  </si>
  <si>
    <t>Adresse de l’entreprise</t>
  </si>
  <si>
    <t xml:space="preserve">Entreprises associées :  </t>
  </si>
  <si>
    <t>Entreprises qui sont liées entre elles d’une manière autre que par une relation indépendante (sans lien de dépendance) entre un client et un fournisseur. Par exemple, des entreprises sont associées ou liées si un dirigeant ou un administrateur d’une entreprise est également dirigeant ou administrateur de l’autre entreprise, si une entreprise détient directement ou indirectement des actions de l’autre entreprise, ou si une entreprise est le distributeur exclusif d’une autre entreprise.</t>
  </si>
  <si>
    <t>Matériaux directs :</t>
  </si>
  <si>
    <t>Comprennent les éléments directement liés à la culture de certaines pommes de terre entières, tels que les semences et les cultures de couverture, les herbicides, les insecticides, les engrais, l’irrigation, les sacs, les couvertures de sol, les semences, etc</t>
  </si>
  <si>
    <t>Emploi direct :</t>
  </si>
  <si>
    <t>Employés dont les tâches peuvent être facilement associées (par observation) à la culture ou à la récolte de certaines pommes de terre entières.</t>
  </si>
  <si>
    <t>Emploi indirect :</t>
  </si>
  <si>
    <t>Comprend le personnel agricole, notamment les superviseurs, les surintendants et les employés chargés du contrôle de la qualité, ainsi que le personnel des ventes et de l’administration.</t>
  </si>
  <si>
    <t>Valeurs :</t>
  </si>
  <si>
    <t>Toutes les réponses aux questions portant sur les valeurs doivent être exprimées en dollars canadiens (CAN$).</t>
  </si>
  <si>
    <t>QUESTIONNAIRE DE L'AGRICULTEUR</t>
  </si>
  <si>
    <t>Certaines pommes de terre entières</t>
  </si>
  <si>
    <t>Superficie cultivée appartenant à l’entreprise</t>
  </si>
  <si>
    <t>Superficie cultivée louée</t>
  </si>
  <si>
    <t>Total de certaines pommes de terre entières récoltées (cwt)</t>
  </si>
  <si>
    <t>Rendement (cwt/acre)</t>
  </si>
  <si>
    <t>Pommes de terre utilisées à la ferme (p. ex. semences, alimentation, etc.) (cwt)</t>
  </si>
  <si>
    <t>Revenus (CAN$)</t>
  </si>
  <si>
    <t>Paiements de programmes</t>
  </si>
  <si>
    <t>Ventes aux organismes</t>
  </si>
  <si>
    <t>Autres ventes (kiosques routiers, marchés de producteurs, etc.)</t>
  </si>
  <si>
    <t>Ventes de pommes de terre de rebut</t>
  </si>
  <si>
    <t>Dépenses (CAN$)</t>
  </si>
  <si>
    <t>Travaux à forfait et travaux sous contrat</t>
  </si>
  <si>
    <t>Amortissement – bâtiments et équipement</t>
  </si>
  <si>
    <t>Élimination ou destruction des pommes de terre de rebut</t>
  </si>
  <si>
    <t>Électricité</t>
  </si>
  <si>
    <t>Engrais</t>
  </si>
  <si>
    <t>Carburant, huile et lubrifiants</t>
  </si>
  <si>
    <t>Herbicides, insecticides et fongicides, etc.</t>
  </si>
  <si>
    <t>Assurance – récolte</t>
  </si>
  <si>
    <t>Assurance – autre (p. ex. stabilisation)</t>
  </si>
  <si>
    <t>Assurance – véhicules et exploitation agricole</t>
  </si>
  <si>
    <t>Frais d’intérêts</t>
  </si>
  <si>
    <t>Main-d’œuvre – membres de la famille</t>
  </si>
  <si>
    <t>Main-d’œuvre – personnes ne faisant pas partie de la famille</t>
  </si>
  <si>
    <t>Loyer des terres</t>
  </si>
  <si>
    <t>Prélèvements et frais – organismes</t>
  </si>
  <si>
    <t>Prélèvements et frais – BCVMC</t>
  </si>
  <si>
    <t>Prélèvements et frais – autres</t>
  </si>
  <si>
    <t>Location et crédit-bail de machinerie et d’équipement</t>
  </si>
  <si>
    <t>Gaz naturel ou propane</t>
  </si>
  <si>
    <t>Conditionnement et emballage</t>
  </si>
  <si>
    <t>Réparations et entretien</t>
  </si>
  <si>
    <t>Semences et cultures de couverture</t>
  </si>
  <si>
    <t>Autre : (préciser)</t>
  </si>
  <si>
    <t>Nom de l'agriculteur (en français et en anglais, le cas échéant)</t>
  </si>
  <si>
    <t>INFORMATIONS SUR L'AGRICULTEUR</t>
  </si>
  <si>
    <t>Grower Name (In English and French, if applicable)</t>
  </si>
  <si>
    <t>Grower Address</t>
  </si>
  <si>
    <t>Adresse de l'agriculteur</t>
  </si>
  <si>
    <t>Nom de l’entreprise :</t>
  </si>
  <si>
    <t>Adresse de l’entreprise :</t>
  </si>
  <si>
    <t>Pourcentage de participation :</t>
  </si>
  <si>
    <r>
      <t xml:space="preserve">Veuillez fournir un bref historique de votre entreprise, en insistant particulièrement sur les activités liées aux </t>
    </r>
    <r>
      <rPr>
        <b/>
        <sz val="11"/>
        <color theme="1"/>
        <rFont val="Calibri"/>
        <family val="2"/>
        <scheme val="minor"/>
      </rPr>
      <t>pommes de terre entières visées</t>
    </r>
    <r>
      <rPr>
        <sz val="11"/>
        <color theme="1"/>
        <rFont val="Calibri"/>
        <family val="2"/>
        <scheme val="minor"/>
      </rPr>
      <t>.</t>
    </r>
  </si>
  <si>
    <t>Quelle est la gamme de produits cultivés et/ou exportés par votre entreprise?</t>
  </si>
  <si>
    <r>
      <t xml:space="preserve">Décrivez brièvement comment votre entreprise cultive et récolte les </t>
    </r>
    <r>
      <rPr>
        <b/>
        <sz val="11"/>
        <color theme="1"/>
        <rFont val="Calibri"/>
        <family val="2"/>
        <scheme val="minor"/>
      </rPr>
      <t>pommes de terre entières visées</t>
    </r>
  </si>
  <si>
    <r>
      <t xml:space="preserve">Si votre entreprise est détenue en totalité ou en partie par d’autres entreprises qui interviennent de quelque manière que ce soit dans le secteur des </t>
    </r>
    <r>
      <rPr>
        <b/>
        <sz val="11"/>
        <color theme="1"/>
        <rFont val="Calibri"/>
        <family val="2"/>
        <scheme val="minor"/>
      </rPr>
      <t>pommes de terre entières visées</t>
    </r>
    <r>
      <rPr>
        <sz val="11"/>
        <color theme="1"/>
        <rFont val="Calibri"/>
        <family val="2"/>
        <scheme val="minor"/>
      </rPr>
      <t>, en amont ou en aval, veuillez indiquer le nom et l’adresse de ces entreprises ainsi que le pourcentage de participation ou de propriété qu’elles détiennent.</t>
    </r>
  </si>
  <si>
    <r>
      <t xml:space="preserve">Si votre entreprise détient, en totalité ou en partie, d’autres entreprises qui interviennent de quelque manière que ce soit dans le secteur des </t>
    </r>
    <r>
      <rPr>
        <b/>
        <sz val="11"/>
        <color theme="1"/>
        <rFont val="Calibri"/>
        <family val="2"/>
        <scheme val="minor"/>
      </rPr>
      <t>pommes de terre entières visées</t>
    </r>
    <r>
      <rPr>
        <sz val="11"/>
        <color theme="1"/>
        <rFont val="Calibri"/>
        <family val="2"/>
        <scheme val="minor"/>
      </rPr>
      <t>, en amont ou en aval, veuillez indiquer le nom et l’adresse de ces entreprises, ainsi que le pourcentage de participation ou de propriété détenu par votre entreprise.</t>
    </r>
  </si>
  <si>
    <t>Si vous désirez ajouter des commentaires concernant vos réponses, vous les inscrivez ici. Indiquez à quelle question se rapportent vos commentaires.</t>
  </si>
  <si>
    <r>
      <t xml:space="preserve">Veuillez fournir, en pièces jointes, tous les documents, plans, prévisions, analyses de marché et autres renseignements décrivant les stratégies et les objectifs de votre exploitation agricole pour les campagnes agricoles 2026-2027 et 2027-2028 concernant les </t>
    </r>
    <r>
      <rPr>
        <b/>
        <sz val="11"/>
        <color theme="1"/>
        <rFont val="Calibri"/>
        <family val="2"/>
        <scheme val="minor"/>
      </rPr>
      <t>pommes de terre entières visées</t>
    </r>
    <r>
      <rPr>
        <sz val="11"/>
        <color theme="1"/>
        <rFont val="Calibri"/>
        <family val="2"/>
        <scheme val="minor"/>
      </rPr>
      <t xml:space="preserve"> qu’elle produit ainsi que les autres produits.</t>
    </r>
  </si>
  <si>
    <r>
      <t xml:space="preserve">Veuillez indiquer le nombre d’employés de votre exploitation agricole et le nombre d’heures travaillées relativement aux </t>
    </r>
    <r>
      <rPr>
        <b/>
        <sz val="11"/>
        <color theme="1"/>
        <rFont val="Calibri"/>
        <family val="2"/>
        <scheme val="minor"/>
      </rPr>
      <t>pommes de terre entières visées</t>
    </r>
    <r>
      <rPr>
        <sz val="11"/>
        <color theme="1"/>
        <rFont val="Calibri"/>
        <family val="2"/>
        <scheme val="minor"/>
      </rPr>
      <t>.</t>
    </r>
  </si>
  <si>
    <r>
      <t xml:space="preserve">Veuillez indiquer les investissements de votre exploitation agricole (p. ex. machinerie, équipement, bâtiments, etc.) qui ont été utilisés, en totalité ou en partie, pour la culture ou la récolte de </t>
    </r>
    <r>
      <rPr>
        <b/>
        <sz val="11"/>
        <color theme="1"/>
        <rFont val="Calibri"/>
        <family val="2"/>
        <scheme val="minor"/>
      </rPr>
      <t>pommes de terre entières visées</t>
    </r>
    <r>
      <rPr>
        <sz val="11"/>
        <color theme="1"/>
        <rFont val="Calibri"/>
        <family val="2"/>
        <scheme val="minor"/>
      </rPr>
      <t xml:space="preserve"> au cours des campagnes agricoles depuis le 1er août 2023, ainsi que tout investissement prévu.</t>
    </r>
  </si>
  <si>
    <t>Principaux postes de dépenses</t>
  </si>
  <si>
    <t>Prévisions</t>
  </si>
  <si>
    <t>PRÉVISIONS</t>
  </si>
  <si>
    <t>1 août 2023 au 31 juillet 2024</t>
  </si>
  <si>
    <t>1 août 2025 au 31 juillet 2026</t>
  </si>
  <si>
    <t>Crop Year</t>
  </si>
  <si>
    <t>Nombre d'employés</t>
  </si>
  <si>
    <t>1 août 2024 au 31 juillet 2025</t>
  </si>
  <si>
    <t>Heures travaillées (000)</t>
  </si>
  <si>
    <t>INVESTISSEMENTS</t>
  </si>
  <si>
    <t>1 août 2026 au 31 juillet 2027</t>
  </si>
  <si>
    <t>1 août 2027 au 31 juillet 2028</t>
  </si>
  <si>
    <t>1 août 2028 au 31 juillet 2029</t>
  </si>
  <si>
    <t>État des résultats pour les pommes de terre entières visées</t>
  </si>
  <si>
    <t>Confirmez que toutes les données déclarées  concernent les marchandises telles que définies dans l’onglet « Intro ».</t>
  </si>
  <si>
    <t>Confirm that all yearly information reported is based on the crop year from August to July, except where otherwise indicated.</t>
  </si>
  <si>
    <t>Confirmez que toutes les informations annuelles déclarées sont fondées sur l’année-récolte allant d’août à juillet, sauf indication contraire.</t>
  </si>
  <si>
    <t>AA</t>
  </si>
  <si>
    <t>Veuillez vous assurer d’inclure toutes les ventes (transactions effectuées aux prix du marché) à toutes les entreprises liées.</t>
  </si>
  <si>
    <t>343-574-8274</t>
  </si>
  <si>
    <t>United States of America for use or consumption in the province of British Columbia</t>
  </si>
  <si>
    <t>certaines pommes de terre entières</t>
  </si>
  <si>
    <t>Whole potatoes originating in/or exported from the United States of America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and"
- Whole potatoes certified as organic by a recognized certification agency.</t>
  </si>
  <si>
    <t>DEFINITION OF THE GOODS</t>
  </si>
  <si>
    <t>2. Email to citt-tcce@tribunal.gc.ca should you accept the associated risks and you are filing information that belongs to your organization only.</t>
  </si>
  <si>
    <t>2. Par courriel à l'adresse tcce-citt@tribunal.gc.ca si vous acceptez les risques connexes et vous transmettez des renseignements qui sont ceux de votre organisation seulement.</t>
  </si>
  <si>
    <t>The information requested in this questionnaire is for use by the Canadian International Trade Tribunal (the Tribunal) in connection with its expiry review concerning the dumping of certain whole potatoes (as defined below) originating in or exported from the United States of America for use or consumption in the province of British Columbia. Your knowledge and experience would aid the Tribunal in the proper conduct of its inquiry by helping it better understand the Canadian market for certain whole potatoes. The Tribunal therefore requests a response to this questionnaire from your firm.</t>
  </si>
  <si>
    <t>Les renseignements demandés dans le présent questionnaire seront utilisés par le Tribunal canadien du commerce extérieur (le Tribunal) dans le cadre de son réexamen relatif à l'expiration concernant le dumping de certaines pommes de terre entières (telles que définies ci-dessous) originaires ou exportées des États-Unis d'Amérique et destinées  à être utilisées ou consommées dans la province de la Colombie-Britannique. Vos connaissances et votre expérience aideraient le Tribunal à mener correctement son enquête en lui permettant de mieux comprendre le marché canadien de certaines pommes de terre entières. Le Tribunal demande donc à votre entreprise de répondre à ce questionnaire.</t>
  </si>
  <si>
    <t>Aug. 1, 2023 to July 31, 2024</t>
  </si>
  <si>
    <t>Aug. 1, 2024 to July 31, 2025</t>
  </si>
  <si>
    <t>Aug. 1, 2025 to July 31, 2026</t>
  </si>
  <si>
    <t>Aug. 1, 2026 to July 31, 2027</t>
  </si>
  <si>
    <t>Aug. 1, 2027 to July 31, 2028</t>
  </si>
  <si>
    <t>Aug. 1, 2028 to July 31, 2029</t>
  </si>
  <si>
    <t>May 1, 2023 to July 31, 2023</t>
  </si>
  <si>
    <t>May 1, 2024 to July 31, 2024</t>
  </si>
  <si>
    <t>May 1, 2025 to July 31, 2025</t>
  </si>
  <si>
    <t>May 1, 2026 to July 31, 2026</t>
  </si>
  <si>
    <t>All responses to value questions should be expressed in Canadian dollars (CAD).</t>
  </si>
  <si>
    <t>Certain Whole Potatoes:</t>
  </si>
  <si>
    <t>Whole potatoes excluding: imports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t>
  </si>
  <si>
    <t>Any and all of the following: Whole potatoes imported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t>
  </si>
  <si>
    <t>Other Potatoes:</t>
  </si>
  <si>
    <t>Should you wish to add any comments related to your responses, submit them here. Be sure to indicate the question number being commented on.</t>
  </si>
  <si>
    <t>Provide your farm's income statement for BC grown certain whole potatoes sold for use or consumption in BC.</t>
  </si>
  <si>
    <t>Income Statement for Other Potatoes</t>
  </si>
  <si>
    <t>Other Potatoes</t>
  </si>
  <si>
    <t xml:space="preserve">i) </t>
  </si>
  <si>
    <t xml:space="preserve">ii) </t>
  </si>
  <si>
    <t>What is the range of products grown by your firm?</t>
  </si>
  <si>
    <t xml:space="preserve">iii) </t>
  </si>
  <si>
    <t>Total Farm</t>
  </si>
  <si>
    <t>Provide your farm's total income statement for all farm activities.</t>
  </si>
  <si>
    <t>Income Statement for Total Farm Activities</t>
  </si>
  <si>
    <t>Employment</t>
  </si>
  <si>
    <t>Agency</t>
  </si>
  <si>
    <t>Grower</t>
  </si>
  <si>
    <t>Employees/Hours</t>
  </si>
  <si>
    <t>Direct/Indirect</t>
  </si>
  <si>
    <t>Vol -2017 - 
2018</t>
  </si>
  <si>
    <t>Vol - 2018 - 
2019</t>
  </si>
  <si>
    <t>Vol - 2019 - 
2020</t>
  </si>
  <si>
    <t>Number of Employees</t>
  </si>
  <si>
    <t xml:space="preserve">Direct Employment </t>
  </si>
  <si>
    <t>Hours Worked (000)</t>
  </si>
  <si>
    <t>Growers</t>
  </si>
  <si>
    <t>Brent Kelly Farms Inc.</t>
  </si>
  <si>
    <t>Questionnaire</t>
  </si>
  <si>
    <t>Order</t>
  </si>
  <si>
    <t>Company</t>
  </si>
  <si>
    <t>2022-2023</t>
  </si>
  <si>
    <t>2023-2024</t>
  </si>
  <si>
    <t>2024-2025</t>
  </si>
  <si>
    <t>Nov 1 2020
Jul 31, 2021</t>
  </si>
  <si>
    <t>Aug 1, 2021
Jul 31, 2022</t>
  </si>
  <si>
    <t>Aug 1, 2022
Jul 31, 2023</t>
  </si>
  <si>
    <t>Invest</t>
  </si>
  <si>
    <t>Acres</t>
  </si>
  <si>
    <t>1 - Owned acres planted</t>
  </si>
  <si>
    <t>2 - Rented acres planted</t>
  </si>
  <si>
    <t>CWT</t>
  </si>
  <si>
    <t>3 - Total certain whole potatoes harvested (cwt)</t>
  </si>
  <si>
    <t>Yield</t>
  </si>
  <si>
    <t>4 - Yield (cwt/acre)</t>
  </si>
  <si>
    <t>5 - Potatoes used on farm (e.g., seed, feed, etc.) (cwt)</t>
  </si>
  <si>
    <t>Revenue</t>
  </si>
  <si>
    <t>1 - Program payments</t>
  </si>
  <si>
    <t>2 - Sales to Agencies</t>
  </si>
  <si>
    <t>3 - Other Sales (roadside, farmers’ markets, etc.)</t>
  </si>
  <si>
    <t>4 - Sales of cull potatoes</t>
  </si>
  <si>
    <t>Expense</t>
  </si>
  <si>
    <t>a - Custom and contract work</t>
  </si>
  <si>
    <t>b - Depreciation - Buildings and equipment</t>
  </si>
  <si>
    <t>c - Disposal or destruction of waste potatoes</t>
  </si>
  <si>
    <t>d - Electricity</t>
  </si>
  <si>
    <t>e - Fertilizer</t>
  </si>
  <si>
    <t>f - Fuel, oil and lubricants</t>
  </si>
  <si>
    <t>g - Herbicides, insecticides and fungicides, etc.</t>
  </si>
  <si>
    <t>h - Insurance - Crop</t>
  </si>
  <si>
    <t>i - Insurance - Other (e.g. stabilization)</t>
  </si>
  <si>
    <t>j - Insurance - Vehicle and Farm</t>
  </si>
  <si>
    <t>k - Interest expenses</t>
  </si>
  <si>
    <t>l - Irrigation</t>
  </si>
  <si>
    <t>m - Labour - Family members</t>
  </si>
  <si>
    <t>n - Labour - Non-family</t>
  </si>
  <si>
    <t>o - Land rent</t>
  </si>
  <si>
    <t>p - Levies and Fees - Agencies</t>
  </si>
  <si>
    <t>q - Levies and Fees - BCVMC</t>
  </si>
  <si>
    <t>r - Levies and Fees - Other</t>
  </si>
  <si>
    <t>s - Machinery and equipment rental and leasing</t>
  </si>
  <si>
    <t>t - Natural Gas or Propane</t>
  </si>
  <si>
    <t>u - Packing and Packaging</t>
  </si>
  <si>
    <t>v - Repairs and maintenance</t>
  </si>
  <si>
    <t>w - Seed and cover crop</t>
  </si>
  <si>
    <t>x - Other</t>
  </si>
  <si>
    <t>4 - Sales of other crops</t>
  </si>
  <si>
    <t>5 - Sales of culls</t>
  </si>
  <si>
    <t>6 - Sales of livestock</t>
  </si>
  <si>
    <t>7 - Other revenue</t>
  </si>
  <si>
    <t>c - Disposal or destruction of waste produce</t>
  </si>
  <si>
    <t>x - Feed and supplements</t>
  </si>
  <si>
    <t>y - Veterinary services</t>
  </si>
  <si>
    <t>z - Other</t>
  </si>
  <si>
    <t>Performance</t>
  </si>
  <si>
    <t>Income Statement</t>
  </si>
  <si>
    <t>Item1</t>
  </si>
  <si>
    <t>Item2</t>
  </si>
  <si>
    <t>Other</t>
  </si>
  <si>
    <t>Aug 1, 2017 - 
Jul 31, 2018</t>
  </si>
  <si>
    <t>Aug 1, 2018 - 
Jul 31, 2019</t>
  </si>
  <si>
    <t>Aug 1, 2019 - 
Jul 31, 2020</t>
  </si>
  <si>
    <t>Sales of other crops</t>
  </si>
  <si>
    <t>Sales of culls</t>
  </si>
  <si>
    <t>Sales of livestock</t>
  </si>
  <si>
    <t>Other revenue</t>
  </si>
  <si>
    <t>Other (specify in adjacent cell)</t>
  </si>
  <si>
    <t>ENGLISH PROOFREADING REPORT</t>
  </si>
  <si>
    <t>Spelling and grammar review of all 12 original worksheets; French text was excluded and source wording was not changed.</t>
  </si>
  <si>
    <t>Recommendations</t>
  </si>
  <si>
    <t>High priority</t>
  </si>
  <si>
    <t>Medium priority</t>
  </si>
  <si>
    <t>Review notes: recommendations are consolidated where the same wording appears in both a visible cell and a hidden English source cell. Entries marked Low are mainly consistency or editorial-style fixes; High items contain clear spelling, grammar, or punctuation defects.</t>
  </si>
  <si>
    <t>DETAILED FINDINGS</t>
  </si>
  <si>
    <t>ID</t>
  </si>
  <si>
    <t>Location(s)</t>
  </si>
  <si>
    <t>Category</t>
  </si>
  <si>
    <t>Priority</t>
  </si>
  <si>
    <t>Original wording</t>
  </si>
  <si>
    <t>Suggested correction</t>
  </si>
  <si>
    <t>Variables!B31</t>
  </si>
  <si>
    <t>Grammar / punctuation</t>
  </si>
  <si>
    <t>High</t>
  </si>
  <si>
    <t>Whole potatoes originating in/or exported ... British Columbia,  excluding: ... 80; and" - Whole potatoes ...</t>
  </si>
  <si>
    <t>Replace “originating in/or” with “originating in or”; remove the stray quotation mark, extra spaces, and inconsistent list punctuation.</t>
  </si>
  <si>
    <t>Variables!B7</t>
  </si>
  <si>
    <t>Date style</t>
  </si>
  <si>
    <t>Low</t>
  </si>
  <si>
    <t>Variables!B22</t>
  </si>
  <si>
    <t>Date punctuation</t>
  </si>
  <si>
    <t>Aug. 1, 2024 to June 20, 2025</t>
  </si>
  <si>
    <t>Intro!B50; Intro!O50</t>
  </si>
  <si>
    <t>Capitalization</t>
  </si>
  <si>
    <t>Grower Name (in English and French, if applicable)</t>
  </si>
  <si>
    <t>Intro!B91</t>
  </si>
  <si>
    <t>Punctuation</t>
  </si>
  <si>
    <t>1. Secure E-filing service;</t>
  </si>
  <si>
    <t>1. Secure E-filing service.</t>
  </si>
  <si>
    <t>Intro!B94; Intro!O94</t>
  </si>
  <si>
    <t>Grammar</t>
  </si>
  <si>
    <t>Email ... should you accept the associated risks and you are filing information that belongs to your organization only.</t>
  </si>
  <si>
    <t>Email ... if you accept the associated risks and are filing only information that belongs to your organization.</t>
  </si>
  <si>
    <t>Public!B15; Public!O15</t>
  </si>
  <si>
    <t>Medium</t>
  </si>
  <si>
    <t>Provide a brief history of your firm, with an emphasis on certain whole potatoes.</t>
  </si>
  <si>
    <t>Public!B54; Public!O54</t>
  </si>
  <si>
    <t>Word choice</t>
  </si>
  <si>
    <t>percent share of ownership</t>
  </si>
  <si>
    <t>percentage share of ownership</t>
  </si>
  <si>
    <t>Pro!B19; Pro!O19</t>
  </si>
  <si>
    <t>Spacing</t>
  </si>
  <si>
    <t>Pro!B24; Pro!O25</t>
  </si>
  <si>
    <t>Pro!B32; Pro!O33</t>
  </si>
  <si>
    <t>Punctuation / capitalization</t>
  </si>
  <si>
    <t>(e.g. machinery, equipment, buildings, etc.) ... in Canadian Dollars</t>
  </si>
  <si>
    <t>(e.g., machinery, equipment, buildings, etc.) ... in Canadian dollars</t>
  </si>
  <si>
    <t>Pro!B55; Pro!O57</t>
  </si>
  <si>
    <t>Spelling / grammar</t>
  </si>
  <si>
    <t>your farms's strategies ... Submit as attachements.</t>
  </si>
  <si>
    <t>your farm's strategies ... Submit as attachments.</t>
  </si>
  <si>
    <t>Info!C28</t>
  </si>
  <si>
    <t>Hyphenation</t>
  </si>
  <si>
    <t>an arm’s length (independent) customer/supplier relationship</t>
  </si>
  <si>
    <t>an arm’s-length (independent) customer/supplier relationship</t>
  </si>
  <si>
    <t>Info!C32</t>
  </si>
  <si>
    <t>Spacing / punctuation</t>
  </si>
  <si>
    <t>sizes:  40, 50, 60, 70 and 80;  and whole potatoes</t>
  </si>
  <si>
    <t>sizes: 40, 50, 60, 70 and 80; and whole potatoes</t>
  </si>
  <si>
    <t>Info!C36</t>
  </si>
  <si>
    <t>Grammar / parallelism</t>
  </si>
  <si>
    <t>such as seeds and cover crop, herbicide, insecticides, fertilizer, irrigation, bags, ground cover, seeds etc.</t>
  </si>
  <si>
    <t>such as seed and cover crops, herbicides, insecticides, fertilizer, irrigation, bags, and ground cover.</t>
  </si>
  <si>
    <t>Info!C43</t>
  </si>
  <si>
    <t>Any and all of the following: Whole potatoes imported ...</t>
  </si>
  <si>
    <t>Any and all of the following: whole potatoes imported ...</t>
  </si>
  <si>
    <t>Confirm!B12; Confirm!O12</t>
  </si>
  <si>
    <t>Confirm that all volumes reported are in hundredweight (cwt).</t>
  </si>
  <si>
    <t>Inc Stmt Certain Potatoes '!B18</t>
  </si>
  <si>
    <t>BC grown certain whole potatoes</t>
  </si>
  <si>
    <t>BC-grown certain whole potatoes</t>
  </si>
  <si>
    <t>Inc Stmt Other Potatoes'!B18</t>
  </si>
  <si>
    <t>Inc Stmt Certain Potatoes '!B45; 'Inc Stmt Other Potatoes'!B45; 'Inc Stmt Total Farm'!B45</t>
  </si>
  <si>
    <t>Insurance - Other (e.g., stabilization)</t>
  </si>
  <si>
    <t>DB!G4:I4</t>
  </si>
  <si>
    <t>Spacing / date style</t>
  </si>
  <si>
    <t>Vol -2017 - 2018</t>
  </si>
  <si>
    <t>Vol. – 2017–2018 (apply consistently across the three headers)</t>
  </si>
  <si>
    <t>DB!I11:K11</t>
  </si>
  <si>
    <t>Grammar / date punctuation</t>
  </si>
  <si>
    <t>Nov 1 2020 / Jul 31, 2021</t>
  </si>
  <si>
    <t>Nov. 1, 2020 to July 31, 2021 (apply consistently to all three ranges)</t>
  </si>
  <si>
    <t>Provide a brief history of your firm with an emphasis on certain whole potatoes.</t>
  </si>
  <si>
    <t>Please report your farm’s investments (e.g. machinery, equipment, buildings, etc.) that were used, in whole or in part, for the growing or harvesting of certain whole potatoes for crop years since August 1, 2023, as well as any projected investments, in Canadian dollars.</t>
  </si>
  <si>
    <t>Provide all documents, plans, forecasts, market analyses, and other information setting out your farms's strategies and objectives for the 2026-2027 and 2027-2028 crop years concerning certain whole potatoes it produces as well as other products. Submit as attachements.</t>
  </si>
  <si>
    <t>Total (CAD)</t>
  </si>
  <si>
    <t>Provide all documents, plans, forecasts, market analyses, and other information setting out your farm's strategies and objectives for the 2026-2027 and 2027-2028 crop years concerning certain whole potatoes it produces as well as other products. Submit as attachments.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</si>
</sst>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_(* #,##0_);_(* \(#,##0\);_(* &quot;-&quot;??_);_(@_)"/>
  </numFmts>
  <fonts count="51"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u/>
      <sz val="10.5"/>
      <color theme="1"/>
      <name val="Calibri"/>
      <family val="2"/>
      <scheme val="minor"/>
    </font>
    <font>
      <sz val="10.5"/>
      <color rgb="FF000000"/>
      <name val="Calibri"/>
      <family val="2"/>
    </font>
    <font>
      <b/>
      <sz val="16"/>
      <color rgb="FF000000"/>
      <name val="Calibri"/>
      <family val="2"/>
      <scheme val="minor"/>
    </font>
    <font>
      <sz val="8"/>
      <name val="Calibri"/>
      <family val="2"/>
      <scheme val="minor"/>
    </font>
    <font>
      <sz val="10.5"/>
      <color rgb="FFFF0000"/>
      <name val="Calibri"/>
      <family val="2"/>
      <scheme val="minor"/>
    </font>
    <font>
      <b/>
      <sz val="9"/>
      <color indexed="81"/>
      <name val="Tahoma"/>
      <family val="2"/>
    </font>
    <font>
      <sz val="9"/>
      <color indexed="81"/>
      <name val="Tahoma"/>
      <family val="2"/>
    </font>
    <font>
      <sz val="11.5"/>
      <color theme="1"/>
      <name val="Calibri"/>
      <family val="2"/>
      <scheme val="minor"/>
    </font>
    <font>
      <sz val="12"/>
      <color theme="1"/>
      <name val="Calibri"/>
      <family val="2"/>
      <scheme val="minor"/>
    </font>
    <font>
      <b/>
      <sz val="11"/>
      <color theme="1"/>
      <name val="Calibri"/>
      <family val="2"/>
      <scheme val="minor"/>
    </font>
    <font>
      <sz val="10"/>
      <color theme="1"/>
      <name val="Symbol"/>
      <family val="1"/>
      <charset val="2"/>
    </font>
    <font>
      <sz val="11"/>
      <color theme="1"/>
      <name val="Calibri"/>
      <family val="2"/>
    </font>
    <font>
      <sz val="9"/>
      <color rgb="FF5A5A5A"/>
      <name val="Arial"/>
      <family val="2"/>
    </font>
    <font>
      <sz val="11"/>
      <color rgb="FF000000"/>
      <name val="Calibri"/>
      <family val="2"/>
      <scheme val="minor"/>
    </font>
    <font>
      <b/>
      <sz val="11"/>
      <color theme="0"/>
      <name val="Calibri"/>
      <family val="2"/>
      <scheme val="minor"/>
    </font>
    <font>
      <b/>
      <sz val="11"/>
      <color theme="1"/>
      <name val="Calibri"/>
      <family val="2"/>
    </font>
    <font>
      <b/>
      <u/>
      <sz val="11"/>
      <color rgb="FF000000"/>
      <name val="Calibri"/>
      <family val="2"/>
      <scheme val="minor"/>
    </font>
    <font>
      <b/>
      <u/>
      <sz val="11"/>
      <color theme="1"/>
      <name val="Calibri"/>
      <family val="2"/>
      <scheme val="minor"/>
    </font>
    <font>
      <b/>
      <u/>
      <sz val="10"/>
      <name val="Calibri"/>
      <family val="2"/>
    </font>
    <font>
      <sz val="9"/>
      <color rgb="FF000000"/>
      <name val="Calibri"/>
      <family val="2"/>
      <scheme val="minor"/>
    </font>
    <font>
      <b/>
      <sz val="11"/>
      <color rgb="FF000000"/>
      <name val="Calibri"/>
      <family val="2"/>
      <scheme val="minor"/>
    </font>
    <font>
      <b/>
      <u/>
      <sz val="9"/>
      <color rgb="FF000000"/>
      <name val="Calibri"/>
      <family val="2"/>
      <scheme val="minor"/>
    </font>
    <font>
      <b/>
      <sz val="9"/>
      <color theme="1"/>
      <name val="Calibri"/>
      <family val="2"/>
      <scheme val="minor"/>
    </font>
    <font>
      <b/>
      <sz val="11"/>
      <color rgb="FF000000"/>
      <name val="Calibri"/>
      <family val="2"/>
    </font>
    <font>
      <b/>
      <sz val="9"/>
      <color rgb="FF000000"/>
      <name val="Calibri"/>
      <family val="2"/>
    </font>
    <font>
      <sz val="10"/>
      <color rgb="FF333333"/>
      <name val="Arial"/>
      <family val="2"/>
    </font>
    <font>
      <b/>
      <sz val="10"/>
      <color rgb="FF000000"/>
      <name val="Calibri"/>
      <family val="2"/>
      <scheme val="minor"/>
    </font>
    <font>
      <sz val="9.5"/>
      <color rgb="FF000000"/>
      <name val="Calibri"/>
      <family val="2"/>
      <scheme val="minor"/>
    </font>
    <font>
      <b/>
      <sz val="18"/>
      <color rgb="FFFFFFFF"/>
      <name val="Calibri"/>
      <family val="2"/>
      <scheme val="minor"/>
    </font>
    <font>
      <i/>
      <sz val="10"/>
      <color rgb="FF666666"/>
      <name val="Calibri"/>
      <family val="2"/>
      <scheme val="minor"/>
    </font>
    <font>
      <b/>
      <sz val="14"/>
      <color theme="1"/>
      <name val="Calibri"/>
      <family val="2"/>
      <scheme val="minor"/>
    </font>
    <font>
      <sz val="11"/>
      <color rgb="FF333333"/>
      <name val="Calibri"/>
      <family val="2"/>
      <scheme val="minor"/>
    </font>
    <font>
      <b/>
      <sz val="12"/>
      <color rgb="FFFFFFFF"/>
      <name val="Calibri"/>
      <family val="2"/>
      <scheme val="minor"/>
    </font>
    <font>
      <b/>
      <sz val="11"/>
      <color rgb="FF9C0006"/>
      <name val="Calibri"/>
      <family val="2"/>
      <scheme val="minor"/>
    </font>
    <font>
      <b/>
      <sz val="11"/>
      <color rgb="FF274E13"/>
      <name val="Calibri"/>
      <family val="2"/>
      <scheme val="minor"/>
    </font>
    <font>
      <b/>
      <sz val="11"/>
      <color rgb="FF9C5700"/>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14996795556505021"/>
        <bgColor indexed="64"/>
      </patternFill>
    </fill>
    <fill>
      <patternFill patternType="solid">
        <fgColor theme="3" tint="0.79998168889431442"/>
        <bgColor indexed="64"/>
      </patternFill>
    </fill>
    <fill>
      <patternFill patternType="solid">
        <fgColor rgb="FF17365D"/>
        <bgColor indexed="64"/>
      </patternFill>
    </fill>
    <fill>
      <patternFill patternType="solid">
        <fgColor rgb="FFEAF2F8"/>
        <bgColor indexed="64"/>
      </patternFill>
    </fill>
    <fill>
      <patternFill patternType="solid">
        <fgColor rgb="FF2F75B5"/>
        <bgColor indexed="64"/>
      </patternFill>
    </fill>
    <fill>
      <patternFill patternType="solid">
        <fgColor rgb="FFF4CCCC"/>
        <bgColor indexed="64"/>
      </patternFill>
    </fill>
    <fill>
      <patternFill patternType="solid">
        <fgColor rgb="FFD9EAD3"/>
        <bgColor indexed="64"/>
      </patternFill>
    </fill>
    <fill>
      <patternFill patternType="solid">
        <fgColor rgb="FFFCE5CD"/>
        <bgColor indexed="64"/>
      </patternFill>
    </fill>
  </fills>
  <borders count="7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bottom style="thin">
        <color theme="0" tint="-0.499984740745262"/>
      </bottom>
      <diagonal/>
    </border>
    <border>
      <left style="thin">
        <color indexed="64"/>
      </left>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bottom/>
      <diagonal/>
    </border>
    <border>
      <left/>
      <right/>
      <top/>
      <bottom style="thin">
        <color theme="0" tint="-0.34998626667073579"/>
      </bottom>
      <diagonal/>
    </border>
    <border>
      <left/>
      <right/>
      <top style="thin">
        <color theme="0" tint="-0.34998626667073579"/>
      </top>
      <bottom/>
      <diagonal/>
    </border>
    <border>
      <left/>
      <right style="thin">
        <color theme="0" tint="-0.24994659260841701"/>
      </right>
      <top/>
      <bottom/>
      <diagonal/>
    </border>
    <border>
      <left style="thin">
        <color indexed="64"/>
      </left>
      <right style="thin">
        <color theme="0" tint="-0.34998626667073579"/>
      </right>
      <top style="thin">
        <color indexed="64"/>
      </top>
      <bottom/>
      <diagonal/>
    </border>
    <border>
      <left style="thin">
        <color theme="0" tint="-0.34998626667073579"/>
      </left>
      <right/>
      <top style="thin">
        <color indexed="64"/>
      </top>
      <bottom/>
      <diagonal/>
    </border>
    <border>
      <left/>
      <right style="thin">
        <color indexed="64"/>
      </right>
      <top/>
      <bottom style="thin">
        <color theme="0" tint="-0.34998626667073579"/>
      </bottom>
      <diagonal/>
    </border>
    <border>
      <left style="thin">
        <color indexed="64"/>
      </left>
      <right style="thin">
        <color theme="0" tint="-0.34998626667073579"/>
      </right>
      <top style="thin">
        <color theme="0" tint="-0.34998626667073579"/>
      </top>
      <bottom/>
      <diagonal/>
    </border>
    <border>
      <left/>
      <right style="thin">
        <color indexed="64"/>
      </right>
      <top style="thin">
        <color theme="0" tint="-0.34998626667073579"/>
      </top>
      <bottom/>
      <diagonal/>
    </border>
    <border>
      <left style="thin">
        <color indexed="64"/>
      </left>
      <right style="thin">
        <color theme="0" tint="-0.34998626667073579"/>
      </right>
      <top/>
      <bottom style="thin">
        <color indexed="64"/>
      </bottom>
      <diagonal/>
    </border>
    <border>
      <left style="thin">
        <color theme="0" tint="-0.34998626667073579"/>
      </left>
      <right/>
      <top/>
      <bottom style="thin">
        <color indexed="64"/>
      </bottom>
      <diagonal/>
    </border>
    <border>
      <left style="thin">
        <color indexed="64"/>
      </left>
      <right style="thin">
        <color theme="0" tint="-0.34998626667073579"/>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13" fillId="0" borderId="0"/>
    <xf numFmtId="0" fontId="13" fillId="0" borderId="0"/>
  </cellStyleXfs>
  <cellXfs count="442">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xf>
    <xf numFmtId="0" fontId="7" fillId="2" borderId="0" xfId="0" applyFont="1" applyFill="1" applyAlignment="1">
      <alignment vertical="top"/>
    </xf>
    <xf numFmtId="0" fontId="7" fillId="0" borderId="0" xfId="0" applyFont="1" applyAlignment="1">
      <alignment vertical="top"/>
    </xf>
    <xf numFmtId="0" fontId="11" fillId="0" borderId="0" xfId="0" applyFont="1" applyAlignment="1">
      <alignment vertical="top"/>
    </xf>
    <xf numFmtId="0" fontId="8" fillId="0" borderId="0" xfId="0" applyFont="1" applyAlignment="1">
      <alignment horizontal="left" vertical="top" wrapText="1"/>
    </xf>
    <xf numFmtId="0" fontId="4" fillId="2" borderId="0" xfId="0" applyFont="1" applyFill="1" applyAlignment="1">
      <alignment horizontal="left" vertical="center"/>
    </xf>
    <xf numFmtId="0" fontId="11"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8" fillId="0" borderId="7" xfId="0" applyFont="1" applyBorder="1" applyAlignment="1">
      <alignment horizontal="centerContinuous" vertical="top" wrapText="1"/>
    </xf>
    <xf numFmtId="0" fontId="7" fillId="0" borderId="8" xfId="0" applyFont="1" applyBorder="1" applyAlignment="1">
      <alignment horizontal="centerContinuous" vertical="top" wrapText="1"/>
    </xf>
    <xf numFmtId="0" fontId="6" fillId="3" borderId="3"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4" xfId="0" applyFont="1" applyFill="1" applyBorder="1" applyAlignment="1">
      <alignment horizontal="centerContinuous" vertical="top" wrapText="1"/>
    </xf>
    <xf numFmtId="0" fontId="9" fillId="0" borderId="0" xfId="0" applyFont="1" applyAlignment="1">
      <alignment horizontal="left" vertical="top"/>
    </xf>
    <xf numFmtId="0" fontId="4" fillId="3" borderId="0" xfId="0" applyFont="1" applyFill="1" applyAlignment="1">
      <alignment vertical="top" wrapText="1"/>
    </xf>
    <xf numFmtId="0" fontId="4" fillId="2" borderId="0" xfId="0" applyFont="1" applyFill="1" applyAlignment="1">
      <alignment vertical="top"/>
    </xf>
    <xf numFmtId="0" fontId="2" fillId="0" borderId="0" xfId="0" applyFont="1" applyAlignment="1">
      <alignment vertical="top"/>
    </xf>
    <xf numFmtId="0" fontId="3" fillId="2" borderId="0" xfId="0" applyFont="1" applyFill="1" applyAlignment="1">
      <alignment vertical="top"/>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49" fontId="7" fillId="0" borderId="0" xfId="0" applyNumberFormat="1" applyFont="1" applyAlignment="1">
      <alignment vertical="top" wrapText="1"/>
    </xf>
    <xf numFmtId="0" fontId="7" fillId="0" borderId="0" xfId="0" applyFont="1"/>
    <xf numFmtId="0" fontId="12" fillId="0" borderId="0" xfId="1" applyNumberFormat="1" applyFont="1" applyFill="1" applyBorder="1" applyAlignment="1" applyProtection="1">
      <alignment vertical="center" wrapText="1"/>
    </xf>
    <xf numFmtId="0" fontId="12" fillId="0" borderId="8" xfId="1" applyNumberFormat="1" applyFont="1" applyFill="1" applyBorder="1" applyAlignment="1" applyProtection="1">
      <alignment vertical="center" wrapText="1"/>
    </xf>
    <xf numFmtId="0" fontId="9" fillId="2" borderId="0" xfId="0" applyFont="1" applyFill="1" applyAlignment="1">
      <alignment horizontal="left" vertical="top"/>
    </xf>
    <xf numFmtId="0" fontId="7" fillId="2" borderId="7" xfId="0" applyFont="1" applyFill="1" applyBorder="1" applyAlignment="1">
      <alignment vertical="top" wrapText="1"/>
    </xf>
    <xf numFmtId="15" fontId="7" fillId="2" borderId="0" xfId="0" applyNumberFormat="1" applyFont="1" applyFill="1" applyAlignment="1">
      <alignment horizontal="left" vertical="top"/>
    </xf>
    <xf numFmtId="15" fontId="7" fillId="2" borderId="0" xfId="0" applyNumberFormat="1" applyFont="1" applyFill="1" applyAlignment="1">
      <alignment vertical="top"/>
    </xf>
    <xf numFmtId="0" fontId="9" fillId="2" borderId="5"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6" xfId="0" applyFont="1" applyFill="1" applyBorder="1" applyAlignment="1">
      <alignment horizontal="left" vertical="top" wrapText="1"/>
    </xf>
    <xf numFmtId="15" fontId="7" fillId="0" borderId="0" xfId="0" applyNumberFormat="1" applyFont="1" applyAlignment="1">
      <alignment vertical="top"/>
    </xf>
    <xf numFmtId="0" fontId="5" fillId="2" borderId="0" xfId="0" applyFont="1" applyFill="1" applyAlignment="1">
      <alignment vertical="top"/>
    </xf>
    <xf numFmtId="0" fontId="7" fillId="2" borderId="0" xfId="0" applyFont="1" applyFill="1"/>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2" borderId="8" xfId="0" applyFont="1" applyFill="1" applyBorder="1" applyAlignment="1">
      <alignment horizontal="left" vertical="top" wrapText="1"/>
    </xf>
    <xf numFmtId="0" fontId="9" fillId="2" borderId="0" xfId="0" applyFont="1" applyFill="1" applyAlignment="1">
      <alignment horizontal="left" vertical="top" wrapText="1"/>
    </xf>
    <xf numFmtId="0" fontId="9" fillId="0" borderId="8" xfId="0" applyFont="1" applyBorder="1" applyAlignment="1">
      <alignment vertical="top" wrapText="1"/>
    </xf>
    <xf numFmtId="0" fontId="10" fillId="0" borderId="0" xfId="0" applyFont="1" applyAlignment="1">
      <alignment wrapText="1"/>
    </xf>
    <xf numFmtId="0" fontId="7" fillId="0" borderId="5" xfId="0" applyFont="1" applyBorder="1" applyAlignment="1">
      <alignment wrapText="1"/>
    </xf>
    <xf numFmtId="0" fontId="7" fillId="0" borderId="10"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0" xfId="0" applyFont="1" applyAlignment="1">
      <alignment wrapText="1"/>
    </xf>
    <xf numFmtId="0" fontId="7" fillId="0" borderId="8" xfId="0" applyFont="1" applyBorder="1" applyAlignment="1">
      <alignment wrapText="1"/>
    </xf>
    <xf numFmtId="0" fontId="7" fillId="0" borderId="8" xfId="0" applyFont="1" applyBorder="1"/>
    <xf numFmtId="0" fontId="7" fillId="0" borderId="7"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10" fillId="0" borderId="0" xfId="0" applyFont="1" applyAlignment="1">
      <alignment horizontal="left" vertical="top" wrapText="1"/>
    </xf>
    <xf numFmtId="49" fontId="7" fillId="0" borderId="0" xfId="0" applyNumberFormat="1" applyFont="1" applyAlignment="1">
      <alignment vertical="top"/>
    </xf>
    <xf numFmtId="49" fontId="7" fillId="2" borderId="0" xfId="0" applyNumberFormat="1" applyFont="1" applyFill="1" applyAlignment="1">
      <alignment vertical="top" wrapText="1"/>
    </xf>
    <xf numFmtId="0" fontId="7" fillId="0" borderId="0" xfId="0" applyFont="1" applyAlignment="1">
      <alignment horizontal="left" vertical="top"/>
    </xf>
    <xf numFmtId="0" fontId="8" fillId="0" borderId="10" xfId="0" applyFont="1" applyBorder="1" applyAlignment="1">
      <alignment horizontal="center" vertical="top" wrapText="1"/>
    </xf>
    <xf numFmtId="0" fontId="7" fillId="7" borderId="0" xfId="0" applyFont="1" applyFill="1"/>
    <xf numFmtId="0" fontId="7" fillId="7" borderId="0" xfId="0" applyFont="1" applyFill="1" applyAlignment="1">
      <alignment wrapText="1"/>
    </xf>
    <xf numFmtId="0" fontId="7" fillId="0" borderId="0" xfId="0" applyFont="1" applyAlignment="1">
      <alignment horizontal="left"/>
    </xf>
    <xf numFmtId="0" fontId="7" fillId="7" borderId="0" xfId="0" applyFont="1" applyFill="1" applyAlignment="1">
      <alignment vertical="top"/>
    </xf>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xf numFmtId="0" fontId="15" fillId="0" borderId="0" xfId="0" applyFont="1"/>
    <xf numFmtId="0" fontId="15" fillId="7" borderId="0" xfId="0" applyFont="1" applyFill="1"/>
    <xf numFmtId="0" fontId="9" fillId="0" borderId="0" xfId="0" applyFont="1" applyAlignment="1">
      <alignment vertical="top" wrapText="1"/>
    </xf>
    <xf numFmtId="0" fontId="4" fillId="3" borderId="0" xfId="0" applyFont="1" applyFill="1" applyAlignment="1">
      <alignment vertical="top"/>
    </xf>
    <xf numFmtId="0" fontId="12" fillId="4" borderId="12" xfId="1" applyNumberFormat="1" applyFont="1" applyFill="1" applyBorder="1" applyAlignment="1" applyProtection="1">
      <alignment horizontal="center" vertical="top" wrapText="1"/>
      <protection locked="0"/>
    </xf>
    <xf numFmtId="0" fontId="16" fillId="8" borderId="0" xfId="0" applyFont="1" applyFill="1" applyAlignment="1">
      <alignment vertical="center"/>
    </xf>
    <xf numFmtId="0" fontId="16" fillId="0" borderId="0" xfId="0" applyFont="1" applyAlignment="1">
      <alignment vertical="center"/>
    </xf>
    <xf numFmtId="0" fontId="6" fillId="0" borderId="9" xfId="0" applyFont="1" applyBorder="1" applyAlignment="1">
      <alignment horizontal="left" vertical="top" wrapText="1"/>
    </xf>
    <xf numFmtId="0" fontId="4" fillId="0" borderId="9" xfId="0" applyFont="1" applyBorder="1" applyAlignment="1">
      <alignment vertical="top" wrapText="1"/>
    </xf>
    <xf numFmtId="0" fontId="5" fillId="0" borderId="0" xfId="0" applyFont="1" applyAlignment="1">
      <alignment horizontal="left" vertical="top"/>
    </xf>
    <xf numFmtId="0" fontId="17" fillId="4" borderId="12" xfId="1" applyNumberFormat="1" applyFont="1" applyFill="1" applyBorder="1" applyAlignment="1" applyProtection="1">
      <alignment horizontal="center" vertical="center" wrapText="1"/>
      <protection locked="0"/>
    </xf>
    <xf numFmtId="0" fontId="7" fillId="0" borderId="0" xfId="0" quotePrefix="1" applyFont="1" applyAlignment="1">
      <alignment vertical="top"/>
    </xf>
    <xf numFmtId="0" fontId="7" fillId="7" borderId="0" xfId="0" applyFont="1" applyFill="1" applyAlignment="1">
      <alignment vertical="top" wrapText="1"/>
    </xf>
    <xf numFmtId="0" fontId="11" fillId="0" borderId="0" xfId="0" applyFont="1" applyAlignment="1">
      <alignment horizontal="center" vertical="center"/>
    </xf>
    <xf numFmtId="0" fontId="11" fillId="6" borderId="12" xfId="0" applyFont="1" applyFill="1" applyBorder="1" applyAlignment="1">
      <alignment horizontal="center" vertical="center" wrapText="1"/>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22" fillId="0" borderId="0" xfId="0" applyFont="1"/>
    <xf numFmtId="0" fontId="23" fillId="0" borderId="0" xfId="0" applyFont="1" applyAlignment="1">
      <alignment horizontal="center" vertical="center"/>
    </xf>
    <xf numFmtId="0" fontId="5" fillId="0" borderId="0" xfId="0" applyFont="1" applyAlignment="1">
      <alignment vertical="top" wrapText="1"/>
    </xf>
    <xf numFmtId="15" fontId="7" fillId="0" borderId="0" xfId="0" applyNumberFormat="1" applyFont="1" applyAlignment="1">
      <alignment vertical="top" wrapText="1"/>
    </xf>
    <xf numFmtId="0" fontId="9" fillId="0" borderId="8" xfId="0" applyFont="1" applyBorder="1" applyAlignment="1">
      <alignment horizontal="left" vertical="center" wrapText="1"/>
    </xf>
    <xf numFmtId="0" fontId="25" fillId="0" borderId="0" xfId="0" applyFont="1" applyAlignment="1">
      <alignment horizontal="left" vertical="center" indent="11"/>
    </xf>
    <xf numFmtId="0" fontId="0" fillId="2" borderId="34" xfId="0" applyFill="1" applyBorder="1" applyAlignment="1">
      <alignment horizontal="left" vertical="top" wrapText="1"/>
    </xf>
    <xf numFmtId="0" fontId="27" fillId="0" borderId="0" xfId="0" applyFont="1"/>
    <xf numFmtId="0" fontId="9" fillId="0" borderId="11" xfId="0" applyFont="1" applyBorder="1" applyAlignment="1">
      <alignment vertical="center" wrapText="1"/>
    </xf>
    <xf numFmtId="0" fontId="9" fillId="0" borderId="9" xfId="0" applyFont="1" applyBorder="1" applyAlignment="1">
      <alignment vertical="center" wrapText="1"/>
    </xf>
    <xf numFmtId="0" fontId="0" fillId="2" borderId="9" xfId="0" applyFill="1" applyBorder="1" applyAlignment="1">
      <alignment horizontal="left" vertical="top" wrapText="1"/>
    </xf>
    <xf numFmtId="0" fontId="0" fillId="2" borderId="11" xfId="0" applyFill="1" applyBorder="1" applyAlignment="1">
      <alignment horizontal="left" vertical="top" wrapText="1"/>
    </xf>
    <xf numFmtId="0" fontId="0" fillId="2" borderId="35" xfId="0" applyFill="1" applyBorder="1" applyAlignment="1">
      <alignment horizontal="left" vertical="top" wrapText="1"/>
    </xf>
    <xf numFmtId="0" fontId="0" fillId="2" borderId="36" xfId="0" applyFill="1" applyBorder="1" applyAlignment="1">
      <alignment horizontal="left" vertical="top" wrapText="1"/>
    </xf>
    <xf numFmtId="0" fontId="7" fillId="2" borderId="8" xfId="0" applyFont="1" applyFill="1" applyBorder="1" applyAlignment="1">
      <alignment vertical="top" wrapText="1"/>
    </xf>
    <xf numFmtId="0" fontId="7" fillId="2" borderId="5" xfId="0" applyFont="1" applyFill="1" applyBorder="1" applyAlignment="1">
      <alignment vertical="top" wrapText="1"/>
    </xf>
    <xf numFmtId="0" fontId="7" fillId="2" borderId="10" xfId="0" applyFont="1" applyFill="1" applyBorder="1" applyAlignment="1">
      <alignment vertical="top" wrapText="1"/>
    </xf>
    <xf numFmtId="0" fontId="7" fillId="2" borderId="6" xfId="0" applyFont="1" applyFill="1" applyBorder="1" applyAlignment="1">
      <alignment vertical="top" wrapText="1"/>
    </xf>
    <xf numFmtId="0" fontId="10" fillId="0" borderId="0" xfId="0" applyFont="1"/>
    <xf numFmtId="0" fontId="32" fillId="2" borderId="0" xfId="0" applyFont="1" applyFill="1" applyAlignment="1">
      <alignment horizontal="left"/>
    </xf>
    <xf numFmtId="0" fontId="26" fillId="2" borderId="0" xfId="0" applyFont="1" applyFill="1" applyAlignment="1">
      <alignment horizontal="left"/>
    </xf>
    <xf numFmtId="0" fontId="0" fillId="2" borderId="0" xfId="0" applyFill="1" applyAlignment="1">
      <alignment horizontal="left"/>
    </xf>
    <xf numFmtId="0" fontId="24" fillId="2" borderId="0" xfId="0" applyFont="1" applyFill="1" applyAlignment="1">
      <alignment horizontal="left"/>
    </xf>
    <xf numFmtId="0" fontId="24" fillId="2" borderId="0" xfId="0" applyFont="1" applyFill="1" applyAlignment="1">
      <alignment horizontal="left" vertical="center" wrapText="1" indent="1"/>
    </xf>
    <xf numFmtId="0" fontId="2" fillId="2" borderId="0" xfId="0" applyFont="1" applyFill="1" applyAlignment="1">
      <alignment vertical="top" wrapText="1"/>
    </xf>
    <xf numFmtId="0" fontId="6" fillId="2" borderId="0" xfId="0" applyFont="1" applyFill="1" applyAlignment="1">
      <alignment horizontal="left" vertical="top" wrapText="1"/>
    </xf>
    <xf numFmtId="0" fontId="25" fillId="0" borderId="0" xfId="0" applyFont="1" applyAlignment="1">
      <alignment horizontal="left" vertical="center" indent="12"/>
    </xf>
    <xf numFmtId="0" fontId="6" fillId="2" borderId="0" xfId="0" applyFont="1" applyFill="1" applyAlignment="1">
      <alignment horizontal="center" vertical="top"/>
    </xf>
    <xf numFmtId="0" fontId="4" fillId="2" borderId="0" xfId="0" applyFont="1" applyFill="1" applyAlignment="1">
      <alignment vertical="top" wrapText="1"/>
    </xf>
    <xf numFmtId="0" fontId="9" fillId="0" borderId="5" xfId="0" applyFont="1" applyBorder="1" applyAlignment="1">
      <alignment horizontal="left" vertical="top" wrapText="1"/>
    </xf>
    <xf numFmtId="0" fontId="26" fillId="2" borderId="0" xfId="0" applyFont="1" applyFill="1" applyAlignment="1">
      <alignment horizontal="center"/>
    </xf>
    <xf numFmtId="0" fontId="26" fillId="0" borderId="0" xfId="0" applyFont="1"/>
    <xf numFmtId="0" fontId="30" fillId="2" borderId="0" xfId="0" applyFont="1" applyFill="1" applyAlignment="1">
      <alignment horizontal="center"/>
    </xf>
    <xf numFmtId="0" fontId="7" fillId="0" borderId="7" xfId="0" applyFont="1" applyBorder="1" applyAlignment="1">
      <alignment horizontal="right"/>
    </xf>
    <xf numFmtId="0" fontId="7" fillId="0" borderId="7" xfId="0" applyFont="1" applyBorder="1"/>
    <xf numFmtId="0" fontId="0" fillId="2" borderId="0" xfId="0" applyFill="1"/>
    <xf numFmtId="0" fontId="10" fillId="2" borderId="0" xfId="0" applyFont="1" applyFill="1" applyAlignment="1">
      <alignment vertical="top" wrapText="1"/>
    </xf>
    <xf numFmtId="0" fontId="0" fillId="0" borderId="0" xfId="0" applyAlignment="1">
      <alignment vertical="top"/>
    </xf>
    <xf numFmtId="0" fontId="6" fillId="2" borderId="7" xfId="0" applyFont="1" applyFill="1" applyBorder="1" applyAlignment="1">
      <alignment horizontal="center" vertical="top"/>
    </xf>
    <xf numFmtId="0" fontId="6" fillId="2" borderId="8" xfId="0" applyFont="1" applyFill="1" applyBorder="1" applyAlignment="1">
      <alignment horizontal="center" vertical="top"/>
    </xf>
    <xf numFmtId="0" fontId="40" fillId="0" borderId="0" xfId="0" applyFont="1" applyAlignment="1">
      <alignment vertical="top" wrapText="1"/>
    </xf>
    <xf numFmtId="0" fontId="0" fillId="0" borderId="0" xfId="0" applyAlignment="1">
      <alignment horizontal="left"/>
    </xf>
    <xf numFmtId="0" fontId="0" fillId="0" borderId="0" xfId="0" applyAlignment="1">
      <alignment vertical="center" wrapText="1"/>
    </xf>
    <xf numFmtId="0" fontId="32" fillId="2" borderId="7" xfId="0" applyFont="1" applyFill="1" applyBorder="1" applyAlignment="1">
      <alignment horizontal="left"/>
    </xf>
    <xf numFmtId="0" fontId="0" fillId="2" borderId="7" xfId="0" applyFill="1" applyBorder="1" applyAlignment="1">
      <alignment horizontal="left"/>
    </xf>
    <xf numFmtId="41" fontId="28" fillId="4" borderId="46" xfId="2" applyNumberFormat="1" applyFont="1" applyFill="1" applyBorder="1" applyAlignment="1" applyProtection="1">
      <alignment wrapText="1"/>
      <protection locked="0"/>
    </xf>
    <xf numFmtId="0" fontId="24" fillId="0" borderId="0" xfId="0" applyFont="1" applyAlignment="1">
      <alignment horizontal="center" vertical="center" wrapText="1"/>
    </xf>
    <xf numFmtId="164" fontId="12" fillId="2" borderId="0" xfId="2" applyNumberFormat="1" applyFont="1" applyFill="1" applyBorder="1" applyAlignment="1" applyProtection="1">
      <alignment horizontal="right" vertical="top" wrapText="1"/>
    </xf>
    <xf numFmtId="164" fontId="12" fillId="4" borderId="41" xfId="2" applyNumberFormat="1" applyFont="1" applyFill="1" applyBorder="1" applyAlignment="1" applyProtection="1">
      <alignment vertical="top" wrapText="1"/>
      <protection locked="0"/>
    </xf>
    <xf numFmtId="164" fontId="12" fillId="5" borderId="41" xfId="2" applyNumberFormat="1" applyFont="1" applyFill="1" applyBorder="1" applyAlignment="1" applyProtection="1">
      <alignment horizontal="right" vertical="top" wrapText="1"/>
    </xf>
    <xf numFmtId="0" fontId="8" fillId="2" borderId="47" xfId="0" applyFont="1" applyFill="1" applyBorder="1" applyAlignment="1">
      <alignment horizontal="left" vertical="top"/>
    </xf>
    <xf numFmtId="0" fontId="0" fillId="0" borderId="48" xfId="0" applyBorder="1" applyAlignment="1">
      <alignment vertical="top"/>
    </xf>
    <xf numFmtId="41" fontId="34" fillId="2" borderId="0" xfId="2" applyNumberFormat="1" applyFont="1" applyFill="1" applyBorder="1" applyAlignment="1" applyProtection="1">
      <alignment vertical="center" wrapText="1"/>
    </xf>
    <xf numFmtId="41" fontId="34" fillId="2" borderId="0" xfId="2" applyNumberFormat="1" applyFont="1" applyFill="1" applyBorder="1" applyAlignment="1" applyProtection="1">
      <alignment horizontal="center" vertical="center" wrapText="1"/>
    </xf>
    <xf numFmtId="0" fontId="0" fillId="0" borderId="48" xfId="0" applyBorder="1" applyAlignment="1">
      <alignment vertical="top" wrapText="1"/>
    </xf>
    <xf numFmtId="0" fontId="3" fillId="0" borderId="0" xfId="0" applyFont="1" applyAlignment="1">
      <alignment vertical="center"/>
    </xf>
    <xf numFmtId="0" fontId="4"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vertical="top"/>
    </xf>
    <xf numFmtId="0" fontId="9" fillId="0" borderId="7" xfId="0" applyFont="1" applyBorder="1" applyAlignment="1">
      <alignment vertical="top" wrapText="1"/>
    </xf>
    <xf numFmtId="0" fontId="24" fillId="0" borderId="7" xfId="0" applyFont="1" applyBorder="1" applyAlignment="1">
      <alignment horizontal="center"/>
    </xf>
    <xf numFmtId="0" fontId="8" fillId="0" borderId="7" xfId="0" applyFont="1" applyBorder="1" applyAlignment="1">
      <alignment horizontal="left" vertical="top" wrapText="1"/>
    </xf>
    <xf numFmtId="164" fontId="12" fillId="0" borderId="0" xfId="2" applyNumberFormat="1" applyFont="1" applyFill="1" applyBorder="1" applyAlignment="1" applyProtection="1">
      <alignment horizontal="right" vertical="top" wrapText="1"/>
    </xf>
    <xf numFmtId="164" fontId="12" fillId="0" borderId="64" xfId="2" applyNumberFormat="1" applyFont="1" applyFill="1" applyBorder="1" applyAlignment="1" applyProtection="1">
      <alignment horizontal="right" vertical="top" wrapText="1"/>
    </xf>
    <xf numFmtId="0" fontId="0" fillId="0" borderId="63" xfId="0" applyBorder="1" applyAlignment="1">
      <alignment vertical="top" wrapText="1"/>
    </xf>
    <xf numFmtId="0" fontId="11" fillId="0" borderId="7" xfId="0" applyFont="1" applyBorder="1" applyAlignment="1">
      <alignment horizontal="left" vertical="top" wrapText="1"/>
    </xf>
    <xf numFmtId="0" fontId="11" fillId="2" borderId="7" xfId="0" applyFont="1" applyFill="1" applyBorder="1" applyAlignment="1">
      <alignment vertical="top" wrapText="1"/>
    </xf>
    <xf numFmtId="0" fontId="11" fillId="0" borderId="62" xfId="0" applyFont="1" applyBorder="1" applyAlignment="1">
      <alignment vertical="top" wrapText="1"/>
    </xf>
    <xf numFmtId="0" fontId="7" fillId="4" borderId="41" xfId="0" applyFont="1" applyFill="1" applyBorder="1" applyAlignment="1" applyProtection="1">
      <alignment vertical="top" wrapText="1"/>
      <protection locked="0"/>
    </xf>
    <xf numFmtId="0" fontId="24" fillId="2" borderId="8" xfId="0" applyFont="1" applyFill="1" applyBorder="1" applyAlignment="1">
      <alignment horizontal="center"/>
    </xf>
    <xf numFmtId="164" fontId="12" fillId="2" borderId="0" xfId="2" applyNumberFormat="1" applyFont="1" applyFill="1" applyBorder="1" applyAlignment="1" applyProtection="1">
      <alignment vertical="top" wrapText="1"/>
    </xf>
    <xf numFmtId="41" fontId="39" fillId="10" borderId="34" xfId="2" applyNumberFormat="1" applyFont="1" applyFill="1" applyBorder="1" applyAlignment="1">
      <alignment vertical="center" wrapText="1"/>
    </xf>
    <xf numFmtId="0" fontId="8" fillId="0" borderId="0" xfId="0" applyFont="1" applyAlignment="1">
      <alignment vertical="top"/>
    </xf>
    <xf numFmtId="0" fontId="8" fillId="0" borderId="0" xfId="0" applyFont="1" applyAlignment="1">
      <alignment horizontal="center" vertical="top"/>
    </xf>
    <xf numFmtId="0" fontId="8" fillId="0" borderId="7" xfId="0" applyFont="1" applyBorder="1" applyAlignment="1">
      <alignment horizontal="center" vertical="top"/>
    </xf>
    <xf numFmtId="0" fontId="6" fillId="0" borderId="7" xfId="0" applyFont="1" applyBorder="1" applyAlignment="1">
      <alignment horizontal="center" vertical="top"/>
    </xf>
    <xf numFmtId="0" fontId="0" fillId="2" borderId="7" xfId="0" applyFill="1" applyBorder="1" applyAlignment="1">
      <alignment vertical="top"/>
    </xf>
    <xf numFmtId="0" fontId="0" fillId="2" borderId="62" xfId="0" applyFill="1" applyBorder="1" applyAlignment="1">
      <alignment vertical="center"/>
    </xf>
    <xf numFmtId="0" fontId="0" fillId="2" borderId="7" xfId="0" applyFill="1" applyBorder="1" applyAlignment="1">
      <alignment horizontal="left" indent="1"/>
    </xf>
    <xf numFmtId="0" fontId="24" fillId="2" borderId="7" xfId="0" applyFont="1" applyFill="1" applyBorder="1" applyAlignment="1">
      <alignment horizontal="left" indent="2"/>
    </xf>
    <xf numFmtId="0" fontId="0" fillId="2" borderId="65" xfId="0" applyFill="1" applyBorder="1" applyAlignment="1">
      <alignment horizontal="left"/>
    </xf>
    <xf numFmtId="0" fontId="24" fillId="2" borderId="65" xfId="0" applyFont="1" applyFill="1" applyBorder="1" applyAlignment="1">
      <alignment horizontal="left" vertical="center" wrapText="1" indent="1"/>
    </xf>
    <xf numFmtId="41" fontId="42" fillId="4" borderId="46" xfId="2" applyNumberFormat="1" applyFont="1" applyFill="1" applyBorder="1" applyAlignment="1" applyProtection="1">
      <alignment vertical="center" wrapText="1"/>
      <protection locked="0"/>
    </xf>
    <xf numFmtId="41" fontId="42" fillId="10" borderId="46" xfId="2" applyNumberFormat="1" applyFont="1" applyFill="1" applyBorder="1" applyAlignment="1" applyProtection="1">
      <alignment horizontal="center" vertical="center" wrapText="1"/>
    </xf>
    <xf numFmtId="41" fontId="42" fillId="4" borderId="41" xfId="2" applyNumberFormat="1" applyFont="1" applyFill="1" applyBorder="1" applyAlignment="1" applyProtection="1">
      <alignment vertical="center" wrapText="1"/>
      <protection locked="0"/>
    </xf>
    <xf numFmtId="41" fontId="42" fillId="10" borderId="41" xfId="2" applyNumberFormat="1" applyFont="1" applyFill="1" applyBorder="1" applyAlignment="1" applyProtection="1">
      <alignment vertical="center" wrapText="1"/>
    </xf>
    <xf numFmtId="41" fontId="42" fillId="4" borderId="12" xfId="2" applyNumberFormat="1" applyFont="1" applyFill="1" applyBorder="1" applyAlignment="1" applyProtection="1">
      <alignment vertical="center" wrapText="1"/>
      <protection locked="0"/>
    </xf>
    <xf numFmtId="41" fontId="42" fillId="10" borderId="12" xfId="2" applyNumberFormat="1" applyFont="1" applyFill="1" applyBorder="1" applyAlignment="1" applyProtection="1">
      <alignment vertical="center" wrapText="1"/>
    </xf>
    <xf numFmtId="0" fontId="8" fillId="0" borderId="8" xfId="0" applyFont="1" applyBorder="1" applyAlignment="1">
      <alignment horizontal="center" vertical="top"/>
    </xf>
    <xf numFmtId="0" fontId="9" fillId="0" borderId="0" xfId="0" applyFont="1" applyAlignment="1">
      <alignment horizontal="left" vertical="center" wrapText="1"/>
    </xf>
    <xf numFmtId="0" fontId="0" fillId="0" borderId="0" xfId="0" applyAlignment="1">
      <alignment horizontal="left" vertical="top" wrapText="1"/>
    </xf>
    <xf numFmtId="0" fontId="6" fillId="0" borderId="0" xfId="0" applyFont="1" applyAlignment="1">
      <alignment horizontal="center" vertical="top"/>
    </xf>
    <xf numFmtId="0" fontId="6" fillId="0" borderId="8" xfId="0" applyFont="1" applyBorder="1" applyAlignment="1">
      <alignment horizontal="center" vertical="top"/>
    </xf>
    <xf numFmtId="0" fontId="0" fillId="2" borderId="0" xfId="0" applyFill="1" applyAlignment="1">
      <alignment vertical="top"/>
    </xf>
    <xf numFmtId="0" fontId="35" fillId="2" borderId="0" xfId="0" applyFont="1" applyFill="1" applyAlignment="1">
      <alignment horizontal="left" wrapText="1" indent="2"/>
    </xf>
    <xf numFmtId="0" fontId="35" fillId="2" borderId="8" xfId="0" applyFont="1" applyFill="1" applyBorder="1" applyAlignment="1">
      <alignment horizontal="left" wrapText="1" indent="2"/>
    </xf>
    <xf numFmtId="0" fontId="33" fillId="0" borderId="0" xfId="0" applyFont="1"/>
    <xf numFmtId="0" fontId="31" fillId="2" borderId="0" xfId="0" applyFont="1" applyFill="1" applyAlignment="1">
      <alignment horizontal="center" wrapText="1"/>
    </xf>
    <xf numFmtId="0" fontId="31" fillId="2" borderId="8" xfId="0" applyFont="1" applyFill="1" applyBorder="1" applyAlignment="1">
      <alignment horizontal="center" wrapText="1"/>
    </xf>
    <xf numFmtId="41" fontId="34" fillId="2" borderId="8" xfId="2" applyNumberFormat="1" applyFont="1" applyFill="1" applyBorder="1" applyAlignment="1" applyProtection="1">
      <alignment vertical="center" wrapText="1"/>
    </xf>
    <xf numFmtId="41" fontId="35" fillId="2" borderId="0" xfId="0" applyNumberFormat="1" applyFont="1" applyFill="1" applyAlignment="1">
      <alignment horizontal="center" wrapText="1"/>
    </xf>
    <xf numFmtId="41" fontId="35" fillId="2" borderId="8" xfId="0" applyNumberFormat="1" applyFont="1" applyFill="1" applyBorder="1" applyAlignment="1">
      <alignment horizontal="center" wrapText="1"/>
    </xf>
    <xf numFmtId="41" fontId="36" fillId="2" borderId="0" xfId="0" applyNumberFormat="1" applyFont="1" applyFill="1" applyAlignment="1">
      <alignment horizontal="center" wrapText="1"/>
    </xf>
    <xf numFmtId="41" fontId="36" fillId="2" borderId="8" xfId="0" applyNumberFormat="1" applyFont="1" applyFill="1" applyBorder="1" applyAlignment="1">
      <alignment horizontal="center" wrapText="1"/>
    </xf>
    <xf numFmtId="0" fontId="0" fillId="2" borderId="0" xfId="0" applyFill="1" applyAlignment="1">
      <alignment horizontal="left" indent="1"/>
    </xf>
    <xf numFmtId="41" fontId="37" fillId="2" borderId="0" xfId="0" applyNumberFormat="1" applyFont="1" applyFill="1" applyAlignment="1">
      <alignment vertical="top"/>
    </xf>
    <xf numFmtId="41" fontId="37" fillId="2" borderId="8" xfId="0" applyNumberFormat="1" applyFont="1" applyFill="1" applyBorder="1" applyAlignment="1">
      <alignment vertical="top"/>
    </xf>
    <xf numFmtId="0" fontId="24" fillId="2" borderId="7" xfId="0" applyFont="1" applyFill="1" applyBorder="1" applyAlignment="1">
      <alignment horizontal="left" vertical="center" wrapText="1" indent="2"/>
    </xf>
    <xf numFmtId="41" fontId="34" fillId="2" borderId="8" xfId="2" applyNumberFormat="1" applyFont="1" applyFill="1" applyBorder="1" applyAlignment="1" applyProtection="1">
      <alignment horizontal="center" vertical="center" wrapText="1"/>
    </xf>
    <xf numFmtId="0" fontId="0" fillId="2" borderId="5" xfId="0" applyFill="1" applyBorder="1"/>
    <xf numFmtId="0" fontId="0" fillId="2" borderId="10" xfId="0" applyFill="1" applyBorder="1"/>
    <xf numFmtId="0" fontId="0" fillId="2" borderId="6" xfId="0" applyFill="1" applyBorder="1"/>
    <xf numFmtId="0" fontId="0" fillId="0" borderId="0" xfId="0" applyAlignment="1">
      <alignment horizontal="center"/>
    </xf>
    <xf numFmtId="0" fontId="0" fillId="2" borderId="0" xfId="0" applyFill="1" applyAlignment="1">
      <alignment horizontal="right"/>
    </xf>
    <xf numFmtId="0" fontId="24" fillId="2" borderId="0" xfId="0" applyFont="1" applyFill="1" applyAlignment="1">
      <alignment horizontal="center"/>
    </xf>
    <xf numFmtId="0" fontId="11" fillId="2" borderId="0" xfId="0" applyFont="1" applyFill="1" applyAlignment="1">
      <alignment horizontal="center" vertical="center" wrapText="1"/>
    </xf>
    <xf numFmtId="0" fontId="24" fillId="2" borderId="0" xfId="0" applyFont="1" applyFill="1" applyAlignment="1">
      <alignment vertical="top" wrapText="1"/>
    </xf>
    <xf numFmtId="0" fontId="0" fillId="0" borderId="0" xfId="0" applyAlignment="1">
      <alignment vertical="top" wrapText="1"/>
    </xf>
    <xf numFmtId="0" fontId="0" fillId="2" borderId="0" xfId="0" applyFill="1" applyAlignment="1">
      <alignment vertical="top" wrapText="1"/>
    </xf>
    <xf numFmtId="0" fontId="11" fillId="0" borderId="0" xfId="0" applyFont="1" applyAlignment="1">
      <alignment vertical="top" wrapText="1"/>
    </xf>
    <xf numFmtId="49" fontId="0" fillId="0" borderId="0" xfId="0" applyNumberFormat="1"/>
    <xf numFmtId="0" fontId="9" fillId="0" borderId="5" xfId="0" applyFont="1" applyBorder="1" applyAlignment="1">
      <alignment vertical="center" wrapText="1"/>
    </xf>
    <xf numFmtId="0" fontId="9" fillId="0" borderId="10" xfId="0" applyFont="1" applyBorder="1" applyAlignment="1">
      <alignment vertical="center" wrapText="1"/>
    </xf>
    <xf numFmtId="0" fontId="9" fillId="0" borderId="6" xfId="0" applyFont="1" applyBorder="1" applyAlignment="1">
      <alignment vertical="center" wrapText="1"/>
    </xf>
    <xf numFmtId="0" fontId="0" fillId="0" borderId="0" xfId="0" applyAlignment="1">
      <alignment horizontal="center" vertical="top"/>
    </xf>
    <xf numFmtId="164" fontId="12" fillId="4" borderId="73" xfId="2" applyNumberFormat="1" applyFont="1" applyFill="1" applyBorder="1" applyAlignment="1" applyProtection="1">
      <alignment vertical="top" wrapText="1"/>
      <protection locked="0"/>
    </xf>
    <xf numFmtId="0" fontId="24" fillId="0" borderId="0" xfId="0" applyFont="1"/>
    <xf numFmtId="1" fontId="45" fillId="0" borderId="0" xfId="0" applyNumberFormat="1" applyFont="1"/>
    <xf numFmtId="0" fontId="0" fillId="0" borderId="0" xfId="0" quotePrefix="1" applyAlignment="1">
      <alignment vertical="top" wrapText="1"/>
    </xf>
    <xf numFmtId="16" fontId="0" fillId="0" borderId="0" xfId="0" applyNumberFormat="1" applyAlignment="1">
      <alignment vertical="top" wrapText="1"/>
    </xf>
    <xf numFmtId="0" fontId="48" fillId="14" borderId="0" xfId="0" applyFont="1" applyFill="1" applyAlignment="1">
      <alignment horizontal="center" vertical="top"/>
    </xf>
    <xf numFmtId="0" fontId="49" fillId="15" borderId="0" xfId="0" applyFont="1" applyFill="1" applyAlignment="1">
      <alignment horizontal="center" vertical="top"/>
    </xf>
    <xf numFmtId="0" fontId="50" fillId="16" borderId="0" xfId="0" applyFont="1" applyFill="1" applyAlignment="1">
      <alignment horizontal="center" vertical="top"/>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top" wrapText="1" indent="1"/>
    </xf>
    <xf numFmtId="0" fontId="9" fillId="0" borderId="0" xfId="0" applyFont="1" applyAlignment="1">
      <alignment horizontal="left" vertical="top" wrapText="1" indent="1"/>
    </xf>
    <xf numFmtId="0" fontId="9" fillId="0" borderId="8" xfId="0" applyFont="1" applyBorder="1" applyAlignment="1">
      <alignment horizontal="left" vertical="top" wrapText="1" indent="1"/>
    </xf>
    <xf numFmtId="0" fontId="9" fillId="6" borderId="23" xfId="0" applyFont="1" applyFill="1" applyBorder="1" applyAlignment="1">
      <alignment horizontal="center" vertical="top" wrapText="1"/>
    </xf>
    <xf numFmtId="0" fontId="9" fillId="6" borderId="12" xfId="0" applyFont="1" applyFill="1" applyBorder="1" applyAlignment="1">
      <alignment horizontal="center" vertical="top" wrapText="1"/>
    </xf>
    <xf numFmtId="0" fontId="9" fillId="6" borderId="24" xfId="0" applyFont="1" applyFill="1" applyBorder="1" applyAlignment="1">
      <alignment horizontal="center" vertical="top"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9" fillId="0" borderId="27"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26"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12" fillId="4" borderId="15" xfId="1" applyNumberFormat="1" applyFont="1" applyFill="1" applyBorder="1" applyAlignment="1" applyProtection="1">
      <alignment horizontal="left" vertical="center" wrapText="1"/>
      <protection locked="0"/>
    </xf>
    <xf numFmtId="0" fontId="12" fillId="4" borderId="16" xfId="1" applyNumberFormat="1" applyFont="1" applyFill="1" applyBorder="1" applyAlignment="1" applyProtection="1">
      <alignment horizontal="left" vertical="center" wrapText="1"/>
      <protection locked="0"/>
    </xf>
    <xf numFmtId="0" fontId="12" fillId="4" borderId="29" xfId="1" applyNumberFormat="1" applyFont="1" applyFill="1" applyBorder="1" applyAlignment="1" applyProtection="1">
      <alignment horizontal="left" vertical="center" wrapText="1"/>
      <protection locked="0"/>
    </xf>
    <xf numFmtId="0" fontId="12" fillId="4" borderId="18" xfId="1" applyNumberFormat="1" applyFont="1" applyFill="1" applyBorder="1" applyAlignment="1" applyProtection="1">
      <alignment horizontal="left" vertical="center" wrapText="1"/>
      <protection locked="0"/>
    </xf>
    <xf numFmtId="0" fontId="12" fillId="4" borderId="19" xfId="1" applyNumberFormat="1" applyFont="1" applyFill="1" applyBorder="1" applyAlignment="1" applyProtection="1">
      <alignment horizontal="left" vertical="center" wrapText="1"/>
      <protection locked="0"/>
    </xf>
    <xf numFmtId="0" fontId="12" fillId="4" borderId="30" xfId="1" applyNumberFormat="1" applyFont="1" applyFill="1" applyBorder="1" applyAlignment="1" applyProtection="1">
      <alignment horizontal="left" vertical="center" wrapText="1"/>
      <protection locked="0"/>
    </xf>
    <xf numFmtId="0" fontId="14" fillId="0" borderId="7"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9" fillId="0" borderId="23" xfId="0" applyFont="1" applyBorder="1" applyAlignment="1">
      <alignment horizontal="left" vertical="center" wrapText="1"/>
    </xf>
    <xf numFmtId="0" fontId="9" fillId="0" borderId="12" xfId="0" applyFont="1" applyBorder="1" applyAlignment="1">
      <alignment horizontal="left"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14" fontId="12" fillId="4" borderId="12" xfId="1" applyNumberFormat="1" applyFont="1" applyFill="1" applyBorder="1" applyAlignment="1" applyProtection="1">
      <alignment horizontal="left" vertical="center" wrapText="1" indent="1"/>
      <protection locked="0"/>
    </xf>
    <xf numFmtId="0" fontId="12" fillId="4" borderId="12" xfId="1" applyNumberFormat="1" applyFont="1" applyFill="1" applyBorder="1" applyAlignment="1" applyProtection="1">
      <alignment horizontal="left" vertical="center" wrapText="1" indent="1"/>
      <protection locked="0"/>
    </xf>
    <xf numFmtId="0" fontId="12" fillId="4" borderId="24" xfId="1" applyNumberFormat="1" applyFont="1" applyFill="1" applyBorder="1" applyAlignment="1" applyProtection="1">
      <alignment horizontal="left" vertical="center" wrapText="1" indent="1"/>
      <protection locked="0"/>
    </xf>
    <xf numFmtId="0" fontId="6" fillId="3" borderId="0" xfId="0" applyFont="1" applyFill="1" applyAlignment="1">
      <alignment horizontal="center" vertical="top" wrapText="1"/>
    </xf>
    <xf numFmtId="0" fontId="9" fillId="6" borderId="15" xfId="0" applyFont="1" applyFill="1" applyBorder="1" applyAlignment="1">
      <alignment horizontal="left" vertical="center"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2"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6" fillId="3" borderId="0" xfId="0" applyFont="1" applyFill="1" applyAlignment="1">
      <alignment horizontal="center" vertical="top"/>
    </xf>
    <xf numFmtId="0" fontId="0" fillId="0" borderId="0" xfId="0" applyAlignment="1">
      <alignment horizontal="left" vertical="top" wrapText="1"/>
    </xf>
    <xf numFmtId="0" fontId="0" fillId="0" borderId="7" xfId="0" applyBorder="1" applyAlignment="1">
      <alignment horizontal="left" vertical="top" wrapText="1"/>
    </xf>
    <xf numFmtId="0" fontId="7" fillId="0" borderId="0" xfId="0" applyFont="1" applyAlignment="1">
      <alignment horizontal="left" vertical="top" wrapText="1"/>
    </xf>
    <xf numFmtId="0" fontId="0" fillId="0" borderId="8" xfId="0" applyBorder="1" applyAlignment="1">
      <alignment horizontal="left" vertical="top" wrapText="1"/>
    </xf>
    <xf numFmtId="0" fontId="12" fillId="4" borderId="12" xfId="1" applyNumberFormat="1" applyFont="1" applyFill="1" applyBorder="1" applyAlignment="1" applyProtection="1">
      <alignment horizontal="left" vertical="center" wrapText="1"/>
      <protection locked="0"/>
    </xf>
    <xf numFmtId="0" fontId="12" fillId="4" borderId="24" xfId="1" applyNumberFormat="1" applyFont="1" applyFill="1" applyBorder="1" applyAlignment="1" applyProtection="1">
      <alignment horizontal="left" vertical="center" wrapText="1"/>
      <protection locked="0"/>
    </xf>
    <xf numFmtId="0" fontId="19" fillId="2" borderId="0" xfId="0" applyFont="1" applyFill="1" applyAlignment="1">
      <alignment horizontal="left" vertical="top" wrapText="1"/>
    </xf>
    <xf numFmtId="0" fontId="8" fillId="6" borderId="15"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7" fillId="0" borderId="0" xfId="0" applyFont="1" applyAlignment="1">
      <alignment horizontal="left" vertical="center" wrapText="1" indent="1"/>
    </xf>
    <xf numFmtId="0" fontId="7" fillId="0" borderId="8" xfId="0" applyFont="1" applyBorder="1" applyAlignment="1">
      <alignment horizontal="left" vertical="center" wrapText="1" indent="1"/>
    </xf>
    <xf numFmtId="0" fontId="7" fillId="4" borderId="13" xfId="0" applyFont="1" applyFill="1" applyBorder="1" applyAlignment="1" applyProtection="1">
      <alignment horizontal="center" vertical="center" wrapText="1"/>
      <protection locked="0"/>
    </xf>
    <xf numFmtId="0" fontId="7" fillId="4" borderId="14" xfId="0" applyFont="1" applyFill="1" applyBorder="1" applyAlignment="1" applyProtection="1">
      <alignment horizontal="center" vertical="center" wrapText="1"/>
      <protection locked="0"/>
    </xf>
    <xf numFmtId="0" fontId="9" fillId="0" borderId="7" xfId="0" applyFont="1" applyBorder="1" applyAlignment="1">
      <alignment horizontal="right" vertical="center" wrapText="1" indent="1"/>
    </xf>
    <xf numFmtId="0" fontId="9" fillId="0" borderId="0" xfId="0" applyFont="1" applyAlignment="1">
      <alignment horizontal="right" vertical="center" wrapText="1" indent="1"/>
    </xf>
    <xf numFmtId="15" fontId="8" fillId="6" borderId="15" xfId="0" applyNumberFormat="1" applyFont="1" applyFill="1" applyBorder="1" applyAlignment="1">
      <alignment horizontal="center" vertical="center" wrapText="1"/>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21" xfId="0" applyNumberFormat="1" applyFont="1" applyFill="1" applyBorder="1" applyAlignment="1">
      <alignment horizontal="center" vertical="center" wrapText="1"/>
    </xf>
    <xf numFmtId="15" fontId="8" fillId="6" borderId="0" xfId="0" applyNumberFormat="1" applyFont="1" applyFill="1" applyAlignment="1">
      <alignment horizontal="center" vertical="center" wrapText="1"/>
    </xf>
    <xf numFmtId="15" fontId="8" fillId="6" borderId="22"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20" xfId="0" applyNumberFormat="1"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8" fillId="0" borderId="49" xfId="0" applyFont="1" applyBorder="1" applyAlignment="1">
      <alignment vertical="center" wrapText="1"/>
    </xf>
    <xf numFmtId="0" fontId="8" fillId="0" borderId="23" xfId="0" applyFont="1" applyBorder="1" applyAlignment="1">
      <alignment vertical="center" wrapText="1"/>
    </xf>
    <xf numFmtId="0" fontId="9" fillId="0" borderId="50" xfId="0" applyFont="1" applyBorder="1" applyAlignment="1">
      <alignment vertical="center" wrapText="1"/>
    </xf>
    <xf numFmtId="0" fontId="9" fillId="0" borderId="51" xfId="0" applyFont="1" applyBorder="1" applyAlignment="1">
      <alignment vertical="center" wrapText="1"/>
    </xf>
    <xf numFmtId="0" fontId="9" fillId="0" borderId="12" xfId="0" applyFont="1" applyBorder="1" applyAlignment="1">
      <alignment vertical="center" wrapText="1"/>
    </xf>
    <xf numFmtId="0" fontId="9" fillId="0" borderId="24" xfId="0" applyFont="1" applyBorder="1" applyAlignment="1">
      <alignment vertical="center" wrapText="1"/>
    </xf>
    <xf numFmtId="0" fontId="9" fillId="2" borderId="7" xfId="0" applyFont="1" applyFill="1" applyBorder="1" applyAlignment="1">
      <alignment horizontal="left" vertical="top" wrapText="1"/>
    </xf>
    <xf numFmtId="0" fontId="9" fillId="2" borderId="0" xfId="0" applyFont="1" applyFill="1" applyAlignment="1">
      <alignment horizontal="left" vertical="top" wrapText="1"/>
    </xf>
    <xf numFmtId="0" fontId="9" fillId="2" borderId="8" xfId="0" applyFont="1" applyFill="1" applyBorder="1" applyAlignment="1">
      <alignment horizontal="left" vertical="top" wrapText="1"/>
    </xf>
    <xf numFmtId="0" fontId="8" fillId="0" borderId="52" xfId="0" applyFont="1" applyBorder="1" applyAlignment="1">
      <alignment vertical="center" wrapText="1"/>
    </xf>
    <xf numFmtId="0" fontId="9" fillId="0" borderId="25" xfId="0" applyFont="1" applyBorder="1" applyAlignment="1">
      <alignment vertical="center" wrapText="1"/>
    </xf>
    <xf numFmtId="0" fontId="9" fillId="0" borderId="53" xfId="0" applyFont="1" applyBorder="1" applyAlignment="1">
      <alignmen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8" fillId="0" borderId="56" xfId="0" applyFont="1" applyBorder="1" applyAlignment="1">
      <alignment horizontal="left" vertical="center" wrapText="1"/>
    </xf>
    <xf numFmtId="0" fontId="9" fillId="0" borderId="15" xfId="0" applyFont="1" applyBorder="1" applyAlignment="1">
      <alignment horizontal="left" vertical="center" wrapText="1"/>
    </xf>
    <xf numFmtId="0" fontId="9" fillId="0" borderId="29" xfId="0" applyFont="1" applyBorder="1" applyAlignment="1">
      <alignment horizontal="left" vertical="center" wrapText="1"/>
    </xf>
    <xf numFmtId="0" fontId="9" fillId="0" borderId="21" xfId="0" applyFont="1" applyBorder="1" applyAlignment="1">
      <alignment horizontal="left" vertical="center" wrapText="1"/>
    </xf>
    <xf numFmtId="0" fontId="9" fillId="0" borderId="18" xfId="0" applyFont="1" applyBorder="1" applyAlignment="1">
      <alignment horizontal="left" vertical="center" wrapText="1"/>
    </xf>
    <xf numFmtId="0" fontId="9" fillId="0" borderId="30" xfId="0" applyFont="1" applyBorder="1" applyAlignment="1">
      <alignment horizontal="left" vertical="center" wrapText="1"/>
    </xf>
    <xf numFmtId="0" fontId="0" fillId="2" borderId="66" xfId="0" applyFill="1" applyBorder="1" applyAlignment="1">
      <alignment horizontal="left" vertical="center" wrapText="1"/>
    </xf>
    <xf numFmtId="0" fontId="0" fillId="2" borderId="57" xfId="0" applyFill="1" applyBorder="1" applyAlignment="1">
      <alignment horizontal="left" vertical="center" wrapText="1"/>
    </xf>
    <xf numFmtId="0" fontId="9" fillId="4" borderId="67" xfId="0" applyFont="1" applyFill="1" applyBorder="1" applyAlignment="1" applyProtection="1">
      <alignment horizontal="left" vertical="center" wrapText="1"/>
      <protection locked="0"/>
    </xf>
    <xf numFmtId="0" fontId="9" fillId="4" borderId="11" xfId="0" applyFont="1" applyFill="1" applyBorder="1" applyAlignment="1" applyProtection="1">
      <alignment horizontal="left" vertical="center" wrapText="1"/>
      <protection locked="0"/>
    </xf>
    <xf numFmtId="0" fontId="9" fillId="4" borderId="4" xfId="0" applyFont="1" applyFill="1" applyBorder="1" applyAlignment="1" applyProtection="1">
      <alignment horizontal="left" vertical="center" wrapText="1"/>
      <protection locked="0"/>
    </xf>
    <xf numFmtId="0" fontId="9" fillId="4" borderId="59" xfId="0" applyFont="1" applyFill="1" applyBorder="1" applyAlignment="1" applyProtection="1">
      <alignment horizontal="left" vertical="center" wrapText="1"/>
      <protection locked="0"/>
    </xf>
    <xf numFmtId="0" fontId="9" fillId="4" borderId="63" xfId="0" applyFont="1" applyFill="1" applyBorder="1" applyAlignment="1" applyProtection="1">
      <alignment horizontal="left" vertical="center" wrapText="1"/>
      <protection locked="0"/>
    </xf>
    <xf numFmtId="0" fontId="9" fillId="4" borderId="68" xfId="0" applyFont="1" applyFill="1" applyBorder="1" applyAlignment="1" applyProtection="1">
      <alignment horizontal="left" vertical="center" wrapText="1"/>
      <protection locked="0"/>
    </xf>
    <xf numFmtId="0" fontId="9" fillId="4" borderId="61" xfId="0" applyFont="1" applyFill="1" applyBorder="1" applyAlignment="1" applyProtection="1">
      <alignment horizontal="left" vertical="center" wrapText="1"/>
      <protection locked="0"/>
    </xf>
    <xf numFmtId="0" fontId="9" fillId="4" borderId="64" xfId="0" applyFont="1" applyFill="1" applyBorder="1" applyAlignment="1" applyProtection="1">
      <alignment horizontal="left" vertical="center" wrapText="1"/>
      <protection locked="0"/>
    </xf>
    <xf numFmtId="0" fontId="9" fillId="4" borderId="70" xfId="0" applyFont="1" applyFill="1" applyBorder="1" applyAlignment="1" applyProtection="1">
      <alignment horizontal="left" vertical="center" wrapText="1"/>
      <protection locked="0"/>
    </xf>
    <xf numFmtId="0" fontId="0" fillId="2" borderId="69" xfId="0" applyFill="1" applyBorder="1" applyAlignment="1">
      <alignment horizontal="left" vertical="center" wrapText="1"/>
    </xf>
    <xf numFmtId="0" fontId="0" fillId="2" borderId="71" xfId="0" applyFill="1" applyBorder="1" applyAlignment="1">
      <alignment horizontal="left" vertical="center" wrapText="1"/>
    </xf>
    <xf numFmtId="0" fontId="9" fillId="4" borderId="72" xfId="0" applyFont="1" applyFill="1" applyBorder="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6" xfId="0" applyFont="1" applyFill="1" applyBorder="1" applyAlignment="1" applyProtection="1">
      <alignment horizontal="left" vertical="center" wrapText="1"/>
      <protection locked="0"/>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8" fillId="7" borderId="3" xfId="0" applyFont="1" applyFill="1" applyBorder="1" applyAlignment="1">
      <alignment horizontal="center" vertical="top"/>
    </xf>
    <xf numFmtId="0" fontId="8" fillId="7" borderId="11" xfId="0" applyFont="1" applyFill="1" applyBorder="1" applyAlignment="1">
      <alignment horizontal="center" vertical="top"/>
    </xf>
    <xf numFmtId="0" fontId="8" fillId="7" borderId="4" xfId="0" applyFont="1" applyFill="1" applyBorder="1" applyAlignment="1">
      <alignment horizontal="center" vertical="top"/>
    </xf>
    <xf numFmtId="0" fontId="6" fillId="3" borderId="0" xfId="0" applyFont="1" applyFill="1" applyAlignment="1">
      <alignment horizontal="left" vertical="top" wrapText="1"/>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11" fillId="4" borderId="7" xfId="0" applyFont="1" applyFill="1" applyBorder="1" applyAlignment="1" applyProtection="1">
      <alignment horizontal="left" vertical="top"/>
      <protection locked="0"/>
    </xf>
    <xf numFmtId="0" fontId="0" fillId="4" borderId="0" xfId="0" applyFill="1" applyAlignment="1" applyProtection="1">
      <alignment horizontal="left" vertical="top"/>
      <protection locked="0"/>
    </xf>
    <xf numFmtId="0" fontId="0" fillId="4" borderId="8" xfId="0" applyFill="1" applyBorder="1" applyAlignment="1" applyProtection="1">
      <alignment horizontal="left" vertical="top"/>
      <protection locked="0"/>
    </xf>
    <xf numFmtId="0" fontId="9" fillId="0" borderId="27" xfId="0" applyFont="1" applyBorder="1" applyAlignment="1">
      <alignment horizontal="left" vertical="top" wrapText="1"/>
    </xf>
    <xf numFmtId="0" fontId="9" fillId="0" borderId="5" xfId="0" applyFont="1" applyBorder="1" applyAlignment="1">
      <alignment horizontal="left" vertical="top" wrapText="1"/>
    </xf>
    <xf numFmtId="0" fontId="12" fillId="4" borderId="40" xfId="1" applyNumberFormat="1" applyFont="1" applyFill="1" applyBorder="1" applyAlignment="1" applyProtection="1">
      <alignment horizontal="left" vertical="top" wrapText="1"/>
      <protection locked="0"/>
    </xf>
    <xf numFmtId="0" fontId="12" fillId="4" borderId="43" xfId="1" applyNumberFormat="1" applyFont="1" applyFill="1" applyBorder="1" applyAlignment="1" applyProtection="1">
      <alignment horizontal="left" vertical="top" wrapText="1"/>
      <protection locked="0"/>
    </xf>
    <xf numFmtId="0" fontId="12" fillId="4" borderId="41" xfId="1" applyNumberFormat="1" applyFont="1" applyFill="1" applyBorder="1" applyAlignment="1" applyProtection="1">
      <alignment horizontal="left" vertical="top" wrapText="1"/>
      <protection locked="0"/>
    </xf>
    <xf numFmtId="0" fontId="12" fillId="4" borderId="42" xfId="1" applyNumberFormat="1" applyFont="1" applyFill="1" applyBorder="1" applyAlignment="1" applyProtection="1">
      <alignment horizontal="left" vertical="top" wrapText="1"/>
      <protection locked="0"/>
    </xf>
    <xf numFmtId="0" fontId="12" fillId="4" borderId="44" xfId="1" applyNumberFormat="1" applyFont="1" applyFill="1" applyBorder="1" applyAlignment="1" applyProtection="1">
      <alignment horizontal="left" vertical="top" wrapText="1"/>
      <protection locked="0"/>
    </xf>
    <xf numFmtId="0" fontId="12" fillId="4" borderId="45" xfId="1" applyNumberFormat="1" applyFont="1" applyFill="1" applyBorder="1" applyAlignment="1" applyProtection="1">
      <alignment horizontal="left" vertical="top" wrapText="1"/>
      <protection locked="0"/>
    </xf>
    <xf numFmtId="0" fontId="9" fillId="0" borderId="26" xfId="0" applyFont="1" applyBorder="1" applyAlignment="1">
      <alignment horizontal="left" vertical="top" wrapText="1"/>
    </xf>
    <xf numFmtId="0" fontId="11" fillId="6" borderId="37" xfId="0" applyFont="1" applyFill="1" applyBorder="1" applyAlignment="1">
      <alignment horizontal="center" vertical="center" wrapText="1"/>
    </xf>
    <xf numFmtId="0" fontId="11" fillId="6" borderId="40" xfId="0" applyFont="1" applyFill="1" applyBorder="1" applyAlignment="1">
      <alignment horizontal="center" vertical="center" wrapText="1"/>
    </xf>
    <xf numFmtId="0" fontId="11" fillId="6" borderId="38" xfId="0" applyFont="1" applyFill="1" applyBorder="1" applyAlignment="1">
      <alignment horizontal="center" vertical="center" wrapText="1"/>
    </xf>
    <xf numFmtId="0" fontId="11" fillId="6" borderId="39"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42" xfId="0" applyFont="1" applyFill="1" applyBorder="1" applyAlignment="1">
      <alignment horizontal="center" vertical="center" wrapText="1"/>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0" fillId="0" borderId="0" xfId="0" applyAlignment="1">
      <alignment horizontal="left" vertical="center" wrapText="1"/>
    </xf>
    <xf numFmtId="0" fontId="0" fillId="0" borderId="8" xfId="0" applyBorder="1" applyAlignment="1">
      <alignment horizontal="left" vertical="center" wrapText="1"/>
    </xf>
    <xf numFmtId="0" fontId="8" fillId="9" borderId="7" xfId="0" applyFont="1" applyFill="1" applyBorder="1" applyAlignment="1">
      <alignment horizontal="center" vertical="top" wrapText="1"/>
    </xf>
    <xf numFmtId="0" fontId="8" fillId="9" borderId="0" xfId="0" applyFont="1" applyFill="1" applyAlignment="1">
      <alignment horizontal="center" vertical="top" wrapText="1"/>
    </xf>
    <xf numFmtId="0" fontId="8" fillId="9" borderId="8" xfId="0" applyFont="1" applyFill="1" applyBorder="1" applyAlignment="1">
      <alignment horizontal="center" vertical="top" wrapText="1"/>
    </xf>
    <xf numFmtId="0" fontId="7" fillId="2" borderId="5" xfId="0" applyFont="1" applyFill="1" applyBorder="1" applyAlignment="1">
      <alignment vertical="top" wrapText="1"/>
    </xf>
    <xf numFmtId="0" fontId="0" fillId="0" borderId="10" xfId="0" applyBorder="1" applyAlignment="1">
      <alignment vertical="top" wrapText="1"/>
    </xf>
    <xf numFmtId="0" fontId="30" fillId="2" borderId="0" xfId="0" applyFont="1" applyFill="1" applyAlignment="1">
      <alignment horizontal="center" wrapText="1"/>
    </xf>
    <xf numFmtId="0" fontId="11" fillId="6" borderId="60" xfId="0" applyFont="1" applyFill="1" applyBorder="1" applyAlignment="1">
      <alignment horizontal="center" vertical="center" wrapText="1"/>
    </xf>
    <xf numFmtId="0" fontId="11" fillId="6" borderId="58" xfId="0" applyFont="1" applyFill="1" applyBorder="1" applyAlignment="1">
      <alignment horizontal="center" vertical="center" wrapText="1"/>
    </xf>
    <xf numFmtId="0" fontId="8" fillId="2" borderId="7" xfId="0" applyFont="1" applyFill="1" applyBorder="1" applyAlignment="1">
      <alignment horizontal="left" vertical="top" wrapText="1"/>
    </xf>
    <xf numFmtId="0" fontId="8" fillId="2" borderId="0" xfId="0" applyFont="1" applyFill="1" applyAlignment="1">
      <alignment horizontal="left" vertical="top" wrapText="1"/>
    </xf>
    <xf numFmtId="0" fontId="9" fillId="0" borderId="62" xfId="0" applyFont="1" applyBorder="1" applyAlignment="1">
      <alignment horizontal="left" vertical="top" wrapText="1" indent="1"/>
    </xf>
    <xf numFmtId="0" fontId="30" fillId="2" borderId="10" xfId="0" applyFont="1" applyFill="1" applyBorder="1" applyAlignment="1">
      <alignment horizontal="center"/>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10" xfId="0" applyFont="1" applyBorder="1" applyAlignment="1">
      <alignment horizontal="left" vertical="center" wrapText="1"/>
    </xf>
    <xf numFmtId="0" fontId="9" fillId="0" borderId="6" xfId="0" applyFont="1" applyBorder="1" applyAlignment="1">
      <alignment horizontal="left" vertical="center" wrapText="1"/>
    </xf>
    <xf numFmtId="0" fontId="41" fillId="2" borderId="0" xfId="0" applyFont="1" applyFill="1" applyAlignment="1">
      <alignment horizontal="center" wrapText="1"/>
    </xf>
    <xf numFmtId="0" fontId="41" fillId="2" borderId="10" xfId="0" applyFont="1" applyFill="1" applyBorder="1" applyAlignment="1">
      <alignment horizontal="center" wrapText="1"/>
    </xf>
    <xf numFmtId="0" fontId="9" fillId="0" borderId="7" xfId="0" applyFont="1" applyBorder="1" applyAlignment="1">
      <alignment horizontal="left" vertical="top"/>
    </xf>
    <xf numFmtId="0" fontId="9" fillId="0" borderId="0" xfId="0" applyFont="1" applyAlignment="1">
      <alignment horizontal="left" vertical="top"/>
    </xf>
    <xf numFmtId="0" fontId="9" fillId="0" borderId="8" xfId="0" applyFont="1" applyBorder="1" applyAlignment="1">
      <alignment horizontal="left" vertical="top"/>
    </xf>
    <xf numFmtId="0" fontId="0" fillId="2" borderId="7" xfId="0" applyFill="1" applyBorder="1" applyAlignment="1">
      <alignment horizontal="left" vertical="center" indent="1"/>
    </xf>
    <xf numFmtId="0" fontId="0" fillId="2" borderId="62" xfId="0" applyFill="1" applyBorder="1" applyAlignment="1">
      <alignment horizontal="left" vertical="center" indent="1"/>
    </xf>
    <xf numFmtId="0" fontId="6" fillId="3" borderId="0" xfId="0" applyFont="1" applyFill="1" applyAlignment="1">
      <alignment horizontal="left" vertical="top"/>
    </xf>
    <xf numFmtId="0" fontId="0" fillId="0" borderId="0" xfId="0" applyAlignment="1">
      <alignment horizontal="center" vertical="top"/>
    </xf>
    <xf numFmtId="0" fontId="29" fillId="3" borderId="0" xfId="0" applyFont="1" applyFill="1" applyAlignment="1">
      <alignment horizontal="center" vertical="top"/>
    </xf>
    <xf numFmtId="0" fontId="0" fillId="3" borderId="0" xfId="0" applyFill="1" applyAlignment="1">
      <alignment horizontal="center" vertical="top"/>
    </xf>
    <xf numFmtId="0" fontId="0" fillId="0" borderId="0" xfId="0" applyAlignment="1">
      <alignment vertical="top"/>
    </xf>
    <xf numFmtId="0" fontId="24" fillId="2" borderId="7" xfId="0" applyFont="1" applyFill="1" applyBorder="1" applyAlignment="1">
      <alignment horizontal="left" indent="2"/>
    </xf>
    <xf numFmtId="0" fontId="0" fillId="0" borderId="0" xfId="0" applyAlignment="1">
      <alignment horizontal="left" indent="2"/>
    </xf>
    <xf numFmtId="0" fontId="12" fillId="4" borderId="12" xfId="1" applyNumberFormat="1" applyFont="1" applyFill="1" applyBorder="1" applyAlignment="1" applyProtection="1">
      <alignment horizontal="left" vertical="top" wrapText="1"/>
      <protection locked="0"/>
    </xf>
    <xf numFmtId="0" fontId="12" fillId="4" borderId="25" xfId="1" applyNumberFormat="1" applyFont="1" applyFill="1" applyBorder="1" applyAlignment="1" applyProtection="1">
      <alignment horizontal="left" vertical="top" wrapText="1"/>
      <protection locked="0"/>
    </xf>
    <xf numFmtId="0" fontId="12" fillId="4" borderId="15" xfId="1" applyNumberFormat="1" applyFont="1" applyFill="1" applyBorder="1" applyAlignment="1" applyProtection="1">
      <alignment horizontal="left" vertical="top" wrapText="1"/>
      <protection locked="0"/>
    </xf>
    <xf numFmtId="0" fontId="12" fillId="4" borderId="16" xfId="1" applyNumberFormat="1" applyFont="1" applyFill="1" applyBorder="1" applyAlignment="1" applyProtection="1">
      <alignment horizontal="left" vertical="top" wrapText="1"/>
      <protection locked="0"/>
    </xf>
    <xf numFmtId="0" fontId="12" fillId="4" borderId="29" xfId="1" applyNumberFormat="1" applyFont="1" applyFill="1" applyBorder="1" applyAlignment="1" applyProtection="1">
      <alignment horizontal="left" vertical="top" wrapText="1"/>
      <protection locked="0"/>
    </xf>
    <xf numFmtId="0" fontId="12" fillId="4" borderId="21" xfId="1" applyNumberFormat="1" applyFont="1" applyFill="1" applyBorder="1" applyAlignment="1" applyProtection="1">
      <alignment horizontal="left" vertical="top" wrapText="1"/>
      <protection locked="0"/>
    </xf>
    <xf numFmtId="0" fontId="12" fillId="4" borderId="0" xfId="1" applyNumberFormat="1" applyFont="1" applyFill="1" applyBorder="1" applyAlignment="1" applyProtection="1">
      <alignment horizontal="left" vertical="top" wrapText="1"/>
      <protection locked="0"/>
    </xf>
    <xf numFmtId="0" fontId="12" fillId="4" borderId="8" xfId="1" applyNumberFormat="1" applyFont="1" applyFill="1" applyBorder="1" applyAlignment="1" applyProtection="1">
      <alignment horizontal="left" vertical="top" wrapText="1"/>
      <protection locked="0"/>
    </xf>
    <xf numFmtId="0" fontId="12" fillId="4" borderId="33" xfId="1" applyNumberFormat="1" applyFont="1" applyFill="1" applyBorder="1" applyAlignment="1" applyProtection="1">
      <alignment horizontal="left" vertical="top" wrapText="1"/>
      <protection locked="0"/>
    </xf>
    <xf numFmtId="0" fontId="12" fillId="4" borderId="10" xfId="1" applyNumberFormat="1" applyFont="1" applyFill="1" applyBorder="1" applyAlignment="1" applyProtection="1">
      <alignment horizontal="left" vertical="top" wrapText="1"/>
      <protection locked="0"/>
    </xf>
    <xf numFmtId="0" fontId="12" fillId="4" borderId="6" xfId="1" applyNumberFormat="1" applyFont="1" applyFill="1" applyBorder="1" applyAlignment="1" applyProtection="1">
      <alignment horizontal="left" vertical="top" wrapText="1"/>
      <protection locked="0"/>
    </xf>
    <xf numFmtId="0" fontId="12" fillId="4" borderId="18" xfId="1" applyNumberFormat="1" applyFont="1" applyFill="1" applyBorder="1" applyAlignment="1" applyProtection="1">
      <alignment horizontal="left" vertical="top" wrapText="1"/>
      <protection locked="0"/>
    </xf>
    <xf numFmtId="0" fontId="12" fillId="4" borderId="19" xfId="1" applyNumberFormat="1" applyFont="1" applyFill="1" applyBorder="1" applyAlignment="1" applyProtection="1">
      <alignment horizontal="left" vertical="top" wrapText="1"/>
      <protection locked="0"/>
    </xf>
    <xf numFmtId="0" fontId="12" fillId="4" borderId="30" xfId="1" applyNumberFormat="1" applyFont="1" applyFill="1" applyBorder="1" applyAlignment="1" applyProtection="1">
      <alignment horizontal="left" vertical="top" wrapText="1"/>
      <protection locked="0"/>
    </xf>
    <xf numFmtId="0" fontId="11" fillId="6" borderId="3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2" fillId="4" borderId="7" xfId="1" applyNumberFormat="1" applyFont="1" applyFill="1" applyBorder="1" applyAlignment="1" applyProtection="1">
      <alignment horizontal="left" vertical="top" wrapText="1"/>
      <protection locked="0"/>
    </xf>
    <xf numFmtId="0" fontId="9" fillId="0" borderId="23" xfId="0" applyFont="1" applyBorder="1" applyAlignment="1">
      <alignment horizontal="left" vertical="top" wrapText="1"/>
    </xf>
    <xf numFmtId="0" fontId="9" fillId="0" borderId="12" xfId="0" applyFont="1" applyBorder="1" applyAlignment="1">
      <alignment horizontal="left" vertical="top" wrapText="1"/>
    </xf>
    <xf numFmtId="0" fontId="43" fillId="11" borderId="0" xfId="0" applyFont="1" applyFill="1" applyAlignment="1">
      <alignment horizontal="center" vertical="center"/>
    </xf>
    <xf numFmtId="0" fontId="44" fillId="0" borderId="0" xfId="0" applyFont="1" applyAlignment="1">
      <alignment wrapText="1"/>
    </xf>
    <xf numFmtId="0" fontId="46" fillId="12" borderId="0" xfId="0" applyFont="1" applyFill="1" applyAlignment="1">
      <alignment vertical="top" wrapText="1"/>
    </xf>
    <xf numFmtId="0" fontId="47" fillId="13" borderId="0" xfId="0" applyFont="1" applyFill="1"/>
    <xf numFmtId="0" fontId="30" fillId="2" borderId="7" xfId="0" applyFont="1" applyFill="1" applyBorder="1" applyAlignment="1">
      <alignment horizontal="center" wrapText="1"/>
    </xf>
    <xf numFmtId="0" fontId="38" fillId="2" borderId="0" xfId="0" applyFont="1" applyFill="1" applyBorder="1" applyAlignment="1">
      <alignment horizontal="right" vertical="center" wrapText="1"/>
    </xf>
    <xf numFmtId="0" fontId="0" fillId="2" borderId="8" xfId="0" applyFill="1" applyBorder="1" applyAlignment="1">
      <alignment horizontal="right" vertical="center" wrapText="1"/>
    </xf>
    <xf numFmtId="0" fontId="7" fillId="4" borderId="34" xfId="0" applyFont="1" applyFill="1" applyBorder="1" applyAlignment="1">
      <alignment horizontal="center" vertical="top" wrapText="1"/>
    </xf>
  </cellXfs>
  <cellStyles count="5">
    <cellStyle name="Comma" xfId="2" builtinId="3"/>
    <cellStyle name="Comma 15 10" xfId="1" xr:uid="{0CB25CF5-E223-4920-A393-539B228925A9}"/>
    <cellStyle name="Normal" xfId="0" builtinId="0"/>
    <cellStyle name="Normal 10 2" xfId="4" xr:uid="{FFA36334-3E75-4ECD-9854-BBCB4711D8E2}"/>
    <cellStyle name="Normal 3" xfId="3" xr:uid="{140A1D81-DB17-498C-BB95-96196E394EFB}"/>
  </cellStyles>
  <dxfs count="8">
    <dxf>
      <alignment vertical="top" wrapText="1"/>
    </dxf>
    <dxf>
      <alignment vertical="top" wrapText="1"/>
    </dxf>
    <dxf>
      <alignment horizontal="center" vertical="top"/>
    </dxf>
    <dxf>
      <alignment vertical="top"/>
    </dxf>
    <dxf>
      <alignment vertical="top" wrapText="1"/>
    </dxf>
    <dxf>
      <alignment horizontal="center" vertical="top"/>
    </dxf>
    <dxf>
      <alignment vertical="top"/>
    </dxf>
    <dxf>
      <alignment vertical="top"/>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57150</xdr:colOff>
      <xdr:row>0</xdr:row>
      <xdr:rowOff>0</xdr:rowOff>
    </xdr:from>
    <xdr:to>
      <xdr:col>11</xdr:col>
      <xdr:colOff>631825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7458075" y="0"/>
          <a:ext cx="1549400"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D92D472-97D6-4983-9A4D-B39EEE57A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30125" y="110490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D2F42FD-7BA3-4574-B2DF-3F7DBFFA2E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30125" y="110490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319E455E-C545-41A1-BA16-BEBEFC4135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39725" y="1104900"/>
          <a:ext cx="0" cy="180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2184A07-C7C6-477E-86CF-B9CBD8AA14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108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94E3775-75BA-4465-9D81-A309F8FA08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108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9E34F5-39B3-45FE-8950-C3381B70C0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82425" y="1085850"/>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EE6BD9D-0FA6-4C59-A75F-F0B5FC6BBE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30125" y="110490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A083306-6252-4E18-A99D-A72D57AC2E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30125" y="110490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FE490494-6E34-4E6C-883C-948071EAB2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39725" y="1104900"/>
          <a:ext cx="0" cy="180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BEC9F60B-CF11-41C2-B1A1-2FBE9567C01F}" userId="S::Jameyn.Arboleda@tribunal.gc.ca::914a611a-fd6b-460a-90bd-5bd9dc82c70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5070F3-437A-48B8-AED2-7D985E98522C}" name="ProofreadingFindings" displayName="ProofreadingFindings" ref="A9:F31" totalsRowShown="0" headerRowDxfId="7" dataDxfId="6">
  <autoFilter ref="A9:F31" xr:uid="{1D5070F3-437A-48B8-AED2-7D985E98522C}"/>
  <tableColumns count="6">
    <tableColumn id="1" xr3:uid="{B4882BD4-2A53-4044-97E0-D1D13A91152B}" name="ID" dataDxfId="5"/>
    <tableColumn id="2" xr3:uid="{4529B110-B97E-48B7-9590-9DBAB0C072D8}" name="Location(s)" dataDxfId="4"/>
    <tableColumn id="3" xr3:uid="{0972C1A3-7CBE-40F2-866A-59DF1928BF4C}" name="Category" dataDxfId="3"/>
    <tableColumn id="4" xr3:uid="{F3C3AF82-BF18-4DCB-94AC-84FF12ADAF83}" name="Priority" dataDxfId="2"/>
    <tableColumn id="5" xr3:uid="{2091D050-1EDC-40F4-9216-4D71311596A9}" name="Original wording" dataDxfId="1"/>
    <tableColumn id="6" xr3:uid="{F4328059-E6C8-4269-B17F-C7B4C220B411}" name="Suggested correction"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7:44.36" personId="{BEC9F60B-CF11-41C2-B1A1-2FBE9567C01F}" id="{F1391105-183D-4858-8437-BDA7810B7A14}">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Q44"/>
  <sheetViews>
    <sheetView showGridLines="0" topLeftCell="A7" workbookViewId="0">
      <selection activeCell="G40" sqref="G40:G41"/>
    </sheetView>
  </sheetViews>
  <sheetFormatPr defaultColWidth="9.140625" defaultRowHeight="14.25" x14ac:dyDescent="0.25"/>
  <cols>
    <col min="1" max="1" width="24.42578125" style="71" bestFit="1" customWidth="1"/>
    <col min="2" max="2" width="29.7109375" style="32" customWidth="1"/>
    <col min="3" max="3" width="31.140625" style="32" customWidth="1"/>
    <col min="4" max="4" width="12.42578125" style="32" bestFit="1" customWidth="1"/>
    <col min="5" max="16384" width="9.140625" style="32"/>
  </cols>
  <sheetData>
    <row r="1" spans="1:17" s="79" customFormat="1" x14ac:dyDescent="0.25">
      <c r="A1" s="79" t="s">
        <v>34</v>
      </c>
      <c r="B1" s="79" t="s">
        <v>35</v>
      </c>
      <c r="C1" s="79" t="s">
        <v>36</v>
      </c>
      <c r="F1" s="79" t="s">
        <v>37</v>
      </c>
    </row>
    <row r="2" spans="1:17" x14ac:dyDescent="0.25">
      <c r="A2" s="71" t="s">
        <v>38</v>
      </c>
      <c r="B2" s="32" t="s">
        <v>147</v>
      </c>
      <c r="C2" s="32" t="str">
        <f>B2</f>
        <v>RR-2026-001</v>
      </c>
      <c r="F2" s="32" t="s">
        <v>87</v>
      </c>
    </row>
    <row r="3" spans="1:17" x14ac:dyDescent="0.25">
      <c r="A3" s="71" t="s">
        <v>39</v>
      </c>
      <c r="B3" s="8" t="s">
        <v>189</v>
      </c>
      <c r="C3" s="8" t="s">
        <v>329</v>
      </c>
      <c r="F3" s="32" t="s">
        <v>88</v>
      </c>
    </row>
    <row r="4" spans="1:17" x14ac:dyDescent="0.25">
      <c r="A4" s="71" t="s">
        <v>76</v>
      </c>
      <c r="B4" s="32" t="s">
        <v>129</v>
      </c>
      <c r="C4" s="32" t="s">
        <v>130</v>
      </c>
      <c r="F4" s="32" t="s">
        <v>89</v>
      </c>
    </row>
    <row r="5" spans="1:17" ht="42.75" x14ac:dyDescent="0.25">
      <c r="A5" s="72" t="s">
        <v>134</v>
      </c>
      <c r="B5" s="32" t="s">
        <v>328</v>
      </c>
      <c r="C5" s="32" t="s">
        <v>148</v>
      </c>
      <c r="D5" s="32" t="s">
        <v>127</v>
      </c>
    </row>
    <row r="6" spans="1:17" x14ac:dyDescent="0.25">
      <c r="A6" s="74" t="s">
        <v>98</v>
      </c>
      <c r="B6" s="69">
        <v>2023</v>
      </c>
      <c r="C6" s="69">
        <f>B6</f>
        <v>2023</v>
      </c>
      <c r="F6" s="78" t="s">
        <v>101</v>
      </c>
    </row>
    <row r="7" spans="1:17" x14ac:dyDescent="0.25">
      <c r="A7" s="74" t="s">
        <v>99</v>
      </c>
      <c r="B7" s="76" t="s">
        <v>149</v>
      </c>
      <c r="C7" s="89" t="s">
        <v>151</v>
      </c>
      <c r="F7" s="32" t="s">
        <v>132</v>
      </c>
    </row>
    <row r="8" spans="1:17" x14ac:dyDescent="0.25">
      <c r="A8" s="74" t="s">
        <v>100</v>
      </c>
      <c r="B8" s="69">
        <v>2026</v>
      </c>
      <c r="C8" s="69">
        <f>B8</f>
        <v>2026</v>
      </c>
      <c r="F8" s="32" t="s">
        <v>131</v>
      </c>
    </row>
    <row r="9" spans="1:17" x14ac:dyDescent="0.25">
      <c r="A9" s="71" t="s">
        <v>90</v>
      </c>
      <c r="B9" s="8"/>
      <c r="C9" s="8"/>
      <c r="F9" s="73" t="s">
        <v>102</v>
      </c>
    </row>
    <row r="10" spans="1:17" x14ac:dyDescent="0.25">
      <c r="A10" s="71" t="s">
        <v>91</v>
      </c>
      <c r="B10" s="8"/>
      <c r="C10" s="8"/>
    </row>
    <row r="11" spans="1:17" x14ac:dyDescent="0.25">
      <c r="A11" s="71" t="s">
        <v>40</v>
      </c>
      <c r="B11" s="75" t="s">
        <v>150</v>
      </c>
      <c r="C11" s="76" t="s">
        <v>152</v>
      </c>
    </row>
    <row r="14" spans="1:17" x14ac:dyDescent="0.25">
      <c r="A14" s="71" t="s">
        <v>313</v>
      </c>
      <c r="B14" s="32" t="s">
        <v>336</v>
      </c>
      <c r="C14" s="8" t="s">
        <v>311</v>
      </c>
      <c r="D14" s="32" t="s">
        <v>232</v>
      </c>
      <c r="H14" s="101"/>
      <c r="Q14" s="122"/>
    </row>
    <row r="15" spans="1:17" x14ac:dyDescent="0.25">
      <c r="B15" s="32" t="s">
        <v>337</v>
      </c>
      <c r="C15" s="8" t="s">
        <v>315</v>
      </c>
      <c r="D15" s="32" t="s">
        <v>233</v>
      </c>
      <c r="H15" s="101"/>
      <c r="Q15" s="122"/>
    </row>
    <row r="16" spans="1:17" x14ac:dyDescent="0.25">
      <c r="B16" s="32" t="s">
        <v>338</v>
      </c>
      <c r="C16" s="8" t="s">
        <v>312</v>
      </c>
      <c r="D16" s="32" t="s">
        <v>234</v>
      </c>
      <c r="Q16" s="122"/>
    </row>
    <row r="17" spans="1:17" x14ac:dyDescent="0.25">
      <c r="C17" s="8"/>
      <c r="Q17" s="122"/>
    </row>
    <row r="18" spans="1:17" ht="15" x14ac:dyDescent="0.25">
      <c r="A18" s="32" t="s">
        <v>229</v>
      </c>
      <c r="B18" s="32" t="s">
        <v>339</v>
      </c>
      <c r="C18" t="s">
        <v>318</v>
      </c>
      <c r="Q18" s="122"/>
    </row>
    <row r="19" spans="1:17" ht="15" x14ac:dyDescent="0.25">
      <c r="B19" s="32" t="s">
        <v>340</v>
      </c>
      <c r="C19" t="s">
        <v>319</v>
      </c>
    </row>
    <row r="20" spans="1:17" ht="15" x14ac:dyDescent="0.25">
      <c r="B20" s="32" t="s">
        <v>341</v>
      </c>
      <c r="C20" t="s">
        <v>320</v>
      </c>
    </row>
    <row r="22" spans="1:17" x14ac:dyDescent="0.25">
      <c r="B22" s="32" t="s">
        <v>236</v>
      </c>
    </row>
    <row r="23" spans="1:17" x14ac:dyDescent="0.25">
      <c r="A23" s="71" t="s">
        <v>171</v>
      </c>
      <c r="B23" s="32" t="s">
        <v>342</v>
      </c>
    </row>
    <row r="24" spans="1:17" x14ac:dyDescent="0.25">
      <c r="B24" s="32" t="s">
        <v>343</v>
      </c>
    </row>
    <row r="25" spans="1:17" x14ac:dyDescent="0.25">
      <c r="B25" s="32" t="s">
        <v>344</v>
      </c>
    </row>
    <row r="26" spans="1:17" x14ac:dyDescent="0.25">
      <c r="B26" s="32" t="s">
        <v>345</v>
      </c>
    </row>
    <row r="28" spans="1:17" ht="15" x14ac:dyDescent="0.25">
      <c r="A28" s="71" t="s">
        <v>96</v>
      </c>
      <c r="B28" s="32" t="s">
        <v>153</v>
      </c>
      <c r="C28" s="32" t="s">
        <v>156</v>
      </c>
      <c r="D28" s="96" t="s">
        <v>327</v>
      </c>
    </row>
    <row r="29" spans="1:17" ht="15" x14ac:dyDescent="0.25">
      <c r="A29" s="71" t="s">
        <v>97</v>
      </c>
      <c r="B29" s="32" t="s">
        <v>154</v>
      </c>
      <c r="C29" s="32" t="s">
        <v>157</v>
      </c>
      <c r="D29" s="96" t="s">
        <v>155</v>
      </c>
    </row>
    <row r="31" spans="1:17" ht="280.5" x14ac:dyDescent="0.25">
      <c r="A31" s="71" t="s">
        <v>41</v>
      </c>
      <c r="B31" s="99" t="s">
        <v>330</v>
      </c>
      <c r="C31" s="136" t="s">
        <v>243</v>
      </c>
    </row>
    <row r="32" spans="1:17" x14ac:dyDescent="0.25">
      <c r="A32" s="90" t="s">
        <v>135</v>
      </c>
      <c r="B32" s="8" t="s">
        <v>136</v>
      </c>
      <c r="C32" s="8" t="s">
        <v>137</v>
      </c>
    </row>
    <row r="34" spans="1:16" x14ac:dyDescent="0.25">
      <c r="A34" s="74" t="s">
        <v>42</v>
      </c>
      <c r="B34" s="77"/>
      <c r="C34" s="77"/>
    </row>
    <row r="35" spans="1:16" ht="15.75" x14ac:dyDescent="0.25">
      <c r="A35" s="74" t="s">
        <v>43</v>
      </c>
      <c r="B35" s="97"/>
      <c r="C35" s="76"/>
    </row>
    <row r="36" spans="1:16" ht="15.75" x14ac:dyDescent="0.25">
      <c r="A36" s="74" t="s">
        <v>44</v>
      </c>
      <c r="B36" s="97" t="s">
        <v>186</v>
      </c>
      <c r="C36" s="76"/>
    </row>
    <row r="38" spans="1:16" x14ac:dyDescent="0.25">
      <c r="A38" s="71" t="s">
        <v>118</v>
      </c>
      <c r="B38" s="77" t="s">
        <v>114</v>
      </c>
      <c r="C38" s="77" t="s">
        <v>115</v>
      </c>
      <c r="D38" s="71" t="str">
        <f>IF(Variables!$G$40="English",B38,C38)</f>
        <v>Yes</v>
      </c>
    </row>
    <row r="39" spans="1:16" x14ac:dyDescent="0.25">
      <c r="B39" s="77" t="s">
        <v>116</v>
      </c>
      <c r="C39" s="77" t="s">
        <v>117</v>
      </c>
      <c r="D39" s="71" t="str">
        <f>IF(Variables!$G$40="English",B39,C39)</f>
        <v>No</v>
      </c>
    </row>
    <row r="40" spans="1:16" s="8" customFormat="1" ht="14.25" customHeight="1" x14ac:dyDescent="0.25">
      <c r="A40" s="4"/>
      <c r="B40" s="297" t="s">
        <v>46</v>
      </c>
      <c r="C40" s="298"/>
      <c r="D40" s="298"/>
      <c r="E40" s="298"/>
      <c r="F40" s="298"/>
      <c r="G40" s="295" t="s">
        <v>35</v>
      </c>
      <c r="H40" s="293" t="s">
        <v>85</v>
      </c>
      <c r="I40" s="293"/>
      <c r="J40" s="293"/>
      <c r="K40" s="293"/>
      <c r="L40" s="294"/>
      <c r="O40" s="22"/>
    </row>
    <row r="41" spans="1:16" s="8" customFormat="1" x14ac:dyDescent="0.25">
      <c r="A41" s="4"/>
      <c r="B41" s="297"/>
      <c r="C41" s="298"/>
      <c r="D41" s="298"/>
      <c r="E41" s="298"/>
      <c r="F41" s="298"/>
      <c r="G41" s="296"/>
      <c r="H41" s="293"/>
      <c r="I41" s="293"/>
      <c r="J41" s="293"/>
      <c r="K41" s="293"/>
      <c r="L41" s="294"/>
      <c r="O41" s="22"/>
    </row>
    <row r="42" spans="1:16" s="6" customFormat="1" x14ac:dyDescent="0.25">
      <c r="A42" s="5"/>
      <c r="B42" s="15"/>
      <c r="C42" s="15"/>
      <c r="D42" s="15"/>
      <c r="E42" s="3"/>
      <c r="F42" s="3"/>
      <c r="G42" s="3"/>
      <c r="H42" s="3"/>
      <c r="I42" s="3"/>
      <c r="J42" s="3"/>
      <c r="K42" s="3"/>
      <c r="L42" s="3"/>
      <c r="O42" s="16"/>
      <c r="P42" s="16"/>
    </row>
    <row r="43" spans="1:16" x14ac:dyDescent="0.25">
      <c r="B43" s="77"/>
      <c r="C43" s="77"/>
    </row>
    <row r="44" spans="1:16" x14ac:dyDescent="0.25">
      <c r="B44" s="77"/>
      <c r="C44" s="77"/>
    </row>
  </sheetData>
  <sheetProtection algorithmName="SHA-512" hashValue="v5L0XpAB5rrU8x+wL5CSwn+4wfW0lYx/C1AyggCvjUMXQ7Nj/sLzgSRGVs3p2fJYYUkmsG3wWUjQLtuZmDvUjw==" saltValue="jpxiJlOqsh8MGFWKzlXl3g==" spinCount="100000" sheet="1" objects="1" scenarios="1" selectLockedCells="1"/>
  <mergeCells count="3">
    <mergeCell ref="H40:L41"/>
    <mergeCell ref="G40:G41"/>
    <mergeCell ref="B40:F41"/>
  </mergeCells>
  <phoneticPr fontId="18" type="noConversion"/>
  <dataValidations count="3">
    <dataValidation type="list" allowBlank="1" showInputMessage="1" showErrorMessage="1" sqref="C4" xr:uid="{79D9E1D0-566B-42B5-9783-D48DCF4BB7CE}">
      <formula1>"le dumping, le dumping et le subventionnement"</formula1>
    </dataValidation>
    <dataValidation type="list" allowBlank="1" showInputMessage="1" showErrorMessage="1" sqref="B4" xr:uid="{4BDFC5B1-8329-4F98-9044-C4933079444F}">
      <formula1>"dumping, dumping and the subsidizing"</formula1>
    </dataValidation>
    <dataValidation type="list" allowBlank="1" showInputMessage="1" showErrorMessage="1" sqref="G40" xr:uid="{23103355-4313-41FA-9907-016F4F641767}">
      <formula1>"English, Français"</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P63"/>
  <sheetViews>
    <sheetView showGridLines="0" zoomScaleNormal="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x14ac:dyDescent="0.25">
      <c r="O1" s="8" t="s">
        <v>133</v>
      </c>
      <c r="P1" s="8" t="s">
        <v>133</v>
      </c>
    </row>
    <row r="2" spans="1:16" x14ac:dyDescent="0.25">
      <c r="B2" s="10" t="str">
        <f>UPPER(IF(Variables!$G$40="English",O3,P3))</f>
        <v>PROTECTED</v>
      </c>
      <c r="C2" s="10"/>
      <c r="O2" s="9" t="s">
        <v>35</v>
      </c>
      <c r="P2" s="9" t="s">
        <v>45</v>
      </c>
    </row>
    <row r="3" spans="1:16" x14ac:dyDescent="0.25">
      <c r="B3" s="12"/>
      <c r="C3" s="12"/>
      <c r="O3" s="1" t="s">
        <v>70</v>
      </c>
      <c r="P3" s="1" t="s">
        <v>71</v>
      </c>
    </row>
    <row r="4" spans="1:16" s="1" customFormat="1" x14ac:dyDescent="0.25">
      <c r="A4" s="5"/>
      <c r="B4" s="279" t="str">
        <f>Info!B4</f>
        <v>GROWER QUESTIONNAIRE</v>
      </c>
      <c r="C4" s="279"/>
      <c r="D4" s="279"/>
      <c r="E4" s="279"/>
      <c r="F4" s="279"/>
      <c r="G4" s="279"/>
      <c r="H4" s="279"/>
      <c r="I4" s="279"/>
      <c r="J4" s="279"/>
      <c r="K4" s="279"/>
      <c r="L4" s="279"/>
      <c r="M4" s="26"/>
      <c r="N4" s="26"/>
      <c r="O4" s="24"/>
      <c r="P4" s="24"/>
    </row>
    <row r="5" spans="1:16" s="1" customFormat="1" x14ac:dyDescent="0.25">
      <c r="A5" s="5"/>
      <c r="B5" s="279" t="str">
        <f>Info!B5</f>
        <v>RR-2026-001</v>
      </c>
      <c r="C5" s="279"/>
      <c r="D5" s="279"/>
      <c r="E5" s="279"/>
      <c r="F5" s="279"/>
      <c r="G5" s="279"/>
      <c r="H5" s="279"/>
      <c r="I5" s="279"/>
      <c r="J5" s="279"/>
      <c r="K5" s="279"/>
      <c r="L5" s="279"/>
      <c r="M5" s="26"/>
      <c r="N5" s="26"/>
      <c r="O5" s="24"/>
      <c r="P5" s="24"/>
    </row>
    <row r="6" spans="1:16" s="6" customFormat="1" x14ac:dyDescent="0.25">
      <c r="A6" s="5"/>
      <c r="B6" s="279" t="str">
        <f>Info!B6</f>
        <v>CERTAIN WHOLE POTATOES</v>
      </c>
      <c r="C6" s="279"/>
      <c r="D6" s="279"/>
      <c r="E6" s="279"/>
      <c r="F6" s="279"/>
      <c r="G6" s="279"/>
      <c r="H6" s="279"/>
      <c r="I6" s="279"/>
      <c r="J6" s="279"/>
      <c r="K6" s="279"/>
      <c r="L6" s="279"/>
      <c r="M6" s="24"/>
      <c r="N6" s="24"/>
      <c r="O6" s="16"/>
      <c r="P6" s="16"/>
    </row>
    <row r="7" spans="1:16" s="6" customFormat="1" x14ac:dyDescent="0.25">
      <c r="A7" s="5"/>
      <c r="B7" s="15"/>
      <c r="C7" s="15"/>
      <c r="D7" s="3"/>
      <c r="E7" s="3"/>
      <c r="F7" s="3"/>
      <c r="G7" s="3"/>
      <c r="H7" s="3"/>
      <c r="I7" s="3"/>
      <c r="J7" s="3"/>
      <c r="K7" s="3"/>
      <c r="L7" s="3"/>
      <c r="O7" s="16"/>
      <c r="P7" s="16"/>
    </row>
    <row r="8" spans="1:16" x14ac:dyDescent="0.25">
      <c r="B8" s="241" t="str">
        <f>UPPER(IF(Variables!$G$40="English",O8,P8))</f>
        <v>PROTECTED COMMENTS</v>
      </c>
      <c r="C8" s="242"/>
      <c r="D8" s="242"/>
      <c r="E8" s="242"/>
      <c r="F8" s="242"/>
      <c r="G8" s="242"/>
      <c r="H8" s="242"/>
      <c r="I8" s="242"/>
      <c r="J8" s="242"/>
      <c r="K8" s="242"/>
      <c r="L8" s="243"/>
      <c r="M8" s="8"/>
      <c r="O8" s="8" t="s">
        <v>33</v>
      </c>
      <c r="P8" s="8" t="s">
        <v>86</v>
      </c>
    </row>
    <row r="9" spans="1:16" x14ac:dyDescent="0.25">
      <c r="B9" s="17"/>
      <c r="C9" s="27"/>
      <c r="D9" s="28"/>
      <c r="E9" s="28"/>
      <c r="F9" s="28"/>
      <c r="G9" s="28"/>
      <c r="H9" s="28"/>
      <c r="I9" s="28"/>
      <c r="J9" s="28"/>
      <c r="K9" s="28"/>
      <c r="L9" s="18"/>
      <c r="M9" s="8"/>
    </row>
    <row r="10" spans="1:16" x14ac:dyDescent="0.25">
      <c r="B10" s="238" t="str">
        <f>IF(Variables!$G$40="English",O10,P10)</f>
        <v>Should you wish to add any comments related to your responses, submit them here. Be sure to indicate the question number being commented on.</v>
      </c>
      <c r="C10" s="239"/>
      <c r="D10" s="239"/>
      <c r="E10" s="239"/>
      <c r="F10" s="239"/>
      <c r="G10" s="239"/>
      <c r="H10" s="239"/>
      <c r="I10" s="239"/>
      <c r="J10" s="239"/>
      <c r="K10" s="239"/>
      <c r="L10" s="240"/>
      <c r="M10" s="8"/>
      <c r="O10" s="22" t="s">
        <v>351</v>
      </c>
      <c r="P10" s="8" t="s">
        <v>139</v>
      </c>
    </row>
    <row r="11" spans="1:16" x14ac:dyDescent="0.25">
      <c r="B11" s="45"/>
      <c r="C11" s="27"/>
      <c r="D11" s="28"/>
      <c r="E11" s="28"/>
      <c r="F11" s="28"/>
      <c r="G11" s="28"/>
      <c r="H11" s="28"/>
      <c r="I11" s="28"/>
      <c r="J11" s="28"/>
      <c r="K11" s="28"/>
      <c r="L11" s="18"/>
      <c r="M11" s="8"/>
      <c r="O11" s="35" t="s">
        <v>125</v>
      </c>
      <c r="P11" s="35" t="s">
        <v>126</v>
      </c>
    </row>
    <row r="12" spans="1:16" ht="28.5" x14ac:dyDescent="0.25">
      <c r="B12" s="45"/>
      <c r="C12" s="92" t="str">
        <f>IF(Variables!$G$40="English",O11,P11)</f>
        <v>Tab and Question</v>
      </c>
      <c r="D12" s="428" t="str">
        <f>IF(Variables!$G$40="English",O12,P12)</f>
        <v>Comments</v>
      </c>
      <c r="E12" s="429"/>
      <c r="F12" s="429"/>
      <c r="G12" s="429"/>
      <c r="H12" s="429"/>
      <c r="I12" s="429"/>
      <c r="J12" s="429"/>
      <c r="K12" s="429"/>
      <c r="L12" s="430"/>
      <c r="M12" s="8"/>
      <c r="O12" s="22" t="s">
        <v>58</v>
      </c>
      <c r="P12" s="8" t="s">
        <v>59</v>
      </c>
    </row>
    <row r="13" spans="1:16" x14ac:dyDescent="0.25">
      <c r="B13" s="362" t="str">
        <f>IF(Variables!$G$40="English",O13,P13)</f>
        <v>Comment 1</v>
      </c>
      <c r="C13" s="414"/>
      <c r="D13" s="416"/>
      <c r="E13" s="417"/>
      <c r="F13" s="417"/>
      <c r="G13" s="417"/>
      <c r="H13" s="417"/>
      <c r="I13" s="417"/>
      <c r="J13" s="417"/>
      <c r="K13" s="417"/>
      <c r="L13" s="418"/>
      <c r="M13" s="8"/>
      <c r="O13" s="22" t="s">
        <v>60</v>
      </c>
      <c r="P13" s="8" t="s">
        <v>61</v>
      </c>
    </row>
    <row r="14" spans="1:16" x14ac:dyDescent="0.25">
      <c r="B14" s="238"/>
      <c r="C14" s="414"/>
      <c r="D14" s="419"/>
      <c r="E14" s="420"/>
      <c r="F14" s="420"/>
      <c r="G14" s="420"/>
      <c r="H14" s="420"/>
      <c r="I14" s="420"/>
      <c r="J14" s="420"/>
      <c r="K14" s="420"/>
      <c r="L14" s="421"/>
      <c r="M14" s="8"/>
      <c r="O14" s="22"/>
    </row>
    <row r="15" spans="1:16" x14ac:dyDescent="0.25">
      <c r="B15" s="238"/>
      <c r="C15" s="414"/>
      <c r="D15" s="419"/>
      <c r="E15" s="420"/>
      <c r="F15" s="420"/>
      <c r="G15" s="420"/>
      <c r="H15" s="420"/>
      <c r="I15" s="420"/>
      <c r="J15" s="420"/>
      <c r="K15" s="420"/>
      <c r="L15" s="421"/>
      <c r="M15" s="8"/>
      <c r="O15" s="22"/>
    </row>
    <row r="16" spans="1:16" x14ac:dyDescent="0.25">
      <c r="B16" s="238"/>
      <c r="C16" s="414"/>
      <c r="D16" s="419"/>
      <c r="E16" s="420"/>
      <c r="F16" s="420"/>
      <c r="G16" s="420"/>
      <c r="H16" s="420"/>
      <c r="I16" s="420"/>
      <c r="J16" s="420"/>
      <c r="K16" s="420"/>
      <c r="L16" s="421"/>
      <c r="M16" s="8"/>
      <c r="O16" s="22"/>
    </row>
    <row r="17" spans="1:16" x14ac:dyDescent="0.25">
      <c r="B17" s="238"/>
      <c r="C17" s="414"/>
      <c r="D17" s="419"/>
      <c r="E17" s="420"/>
      <c r="F17" s="420"/>
      <c r="G17" s="420"/>
      <c r="H17" s="420"/>
      <c r="I17" s="420"/>
      <c r="J17" s="420"/>
      <c r="K17" s="420"/>
      <c r="L17" s="421"/>
      <c r="M17" s="8"/>
      <c r="O17" s="22"/>
    </row>
    <row r="18" spans="1:16" x14ac:dyDescent="0.25">
      <c r="B18" s="238"/>
      <c r="C18" s="414"/>
      <c r="D18" s="419"/>
      <c r="E18" s="420"/>
      <c r="F18" s="420"/>
      <c r="G18" s="420"/>
      <c r="H18" s="420"/>
      <c r="I18" s="420"/>
      <c r="J18" s="420"/>
      <c r="K18" s="420"/>
      <c r="L18" s="421"/>
      <c r="M18" s="8"/>
      <c r="O18" s="22"/>
    </row>
    <row r="19" spans="1:16" x14ac:dyDescent="0.25">
      <c r="B19" s="238"/>
      <c r="C19" s="414"/>
      <c r="D19" s="419"/>
      <c r="E19" s="420"/>
      <c r="F19" s="420"/>
      <c r="G19" s="420"/>
      <c r="H19" s="420"/>
      <c r="I19" s="420"/>
      <c r="J19" s="420"/>
      <c r="K19" s="420"/>
      <c r="L19" s="421"/>
      <c r="M19" s="8"/>
      <c r="O19" s="22"/>
    </row>
    <row r="20" spans="1:16" x14ac:dyDescent="0.25">
      <c r="B20" s="238"/>
      <c r="C20" s="414"/>
      <c r="D20" s="419"/>
      <c r="E20" s="420"/>
      <c r="F20" s="420"/>
      <c r="G20" s="420"/>
      <c r="H20" s="420"/>
      <c r="I20" s="420"/>
      <c r="J20" s="420"/>
      <c r="K20" s="420"/>
      <c r="L20" s="421"/>
      <c r="M20" s="8"/>
      <c r="O20" s="22"/>
    </row>
    <row r="21" spans="1:16" x14ac:dyDescent="0.25">
      <c r="B21" s="238"/>
      <c r="C21" s="414"/>
      <c r="D21" s="419"/>
      <c r="E21" s="420"/>
      <c r="F21" s="420"/>
      <c r="G21" s="420"/>
      <c r="H21" s="420"/>
      <c r="I21" s="420"/>
      <c r="J21" s="420"/>
      <c r="K21" s="420"/>
      <c r="L21" s="421"/>
      <c r="M21" s="8"/>
      <c r="O21" s="22"/>
    </row>
    <row r="22" spans="1:16" x14ac:dyDescent="0.25">
      <c r="B22" s="370"/>
      <c r="C22" s="414"/>
      <c r="D22" s="425"/>
      <c r="E22" s="426"/>
      <c r="F22" s="426"/>
      <c r="G22" s="426"/>
      <c r="H22" s="426"/>
      <c r="I22" s="426"/>
      <c r="J22" s="426"/>
      <c r="K22" s="426"/>
      <c r="L22" s="427"/>
      <c r="M22" s="8"/>
      <c r="O22" s="22"/>
    </row>
    <row r="23" spans="1:16" x14ac:dyDescent="0.25">
      <c r="B23" s="362" t="str">
        <f>IF(Variables!$G$40="English",O23,P23)</f>
        <v>Comment 2</v>
      </c>
      <c r="C23" s="414"/>
      <c r="D23" s="416"/>
      <c r="E23" s="417"/>
      <c r="F23" s="417"/>
      <c r="G23" s="417"/>
      <c r="H23" s="417"/>
      <c r="I23" s="417"/>
      <c r="J23" s="417"/>
      <c r="K23" s="417"/>
      <c r="L23" s="418"/>
      <c r="M23" s="8"/>
      <c r="O23" s="22" t="s">
        <v>62</v>
      </c>
      <c r="P23" s="8" t="s">
        <v>63</v>
      </c>
    </row>
    <row r="24" spans="1:16" x14ac:dyDescent="0.25">
      <c r="B24" s="238"/>
      <c r="C24" s="414"/>
      <c r="D24" s="419"/>
      <c r="E24" s="420"/>
      <c r="F24" s="420"/>
      <c r="G24" s="420"/>
      <c r="H24" s="420"/>
      <c r="I24" s="420"/>
      <c r="J24" s="420"/>
      <c r="K24" s="420"/>
      <c r="L24" s="421"/>
      <c r="M24" s="8"/>
    </row>
    <row r="25" spans="1:16" x14ac:dyDescent="0.25">
      <c r="B25" s="238"/>
      <c r="C25" s="414"/>
      <c r="D25" s="419"/>
      <c r="E25" s="420"/>
      <c r="F25" s="420"/>
      <c r="G25" s="420"/>
      <c r="H25" s="420"/>
      <c r="I25" s="420"/>
      <c r="J25" s="420"/>
      <c r="K25" s="420"/>
      <c r="L25" s="421"/>
      <c r="M25" s="8"/>
    </row>
    <row r="26" spans="1:16" x14ac:dyDescent="0.25">
      <c r="B26" s="238"/>
      <c r="C26" s="414"/>
      <c r="D26" s="419"/>
      <c r="E26" s="420"/>
      <c r="F26" s="420"/>
      <c r="G26" s="420"/>
      <c r="H26" s="420"/>
      <c r="I26" s="420"/>
      <c r="J26" s="420"/>
      <c r="K26" s="420"/>
      <c r="L26" s="421"/>
      <c r="M26" s="8"/>
      <c r="O26" s="22"/>
    </row>
    <row r="27" spans="1:16" x14ac:dyDescent="0.25">
      <c r="B27" s="238"/>
      <c r="C27" s="414"/>
      <c r="D27" s="419"/>
      <c r="E27" s="420"/>
      <c r="F27" s="420"/>
      <c r="G27" s="420"/>
      <c r="H27" s="420"/>
      <c r="I27" s="420"/>
      <c r="J27" s="420"/>
      <c r="K27" s="420"/>
      <c r="L27" s="421"/>
      <c r="M27" s="8"/>
      <c r="O27" s="22"/>
    </row>
    <row r="28" spans="1:16" x14ac:dyDescent="0.25">
      <c r="B28" s="238"/>
      <c r="C28" s="414"/>
      <c r="D28" s="419"/>
      <c r="E28" s="420"/>
      <c r="F28" s="420"/>
      <c r="G28" s="420"/>
      <c r="H28" s="420"/>
      <c r="I28" s="420"/>
      <c r="J28" s="420"/>
      <c r="K28" s="420"/>
      <c r="L28" s="421"/>
      <c r="M28" s="8"/>
    </row>
    <row r="29" spans="1:16" s="31" customFormat="1" x14ac:dyDescent="0.25">
      <c r="A29" s="66"/>
      <c r="B29" s="238"/>
      <c r="C29" s="414"/>
      <c r="D29" s="419"/>
      <c r="E29" s="420"/>
      <c r="F29" s="420"/>
      <c r="G29" s="420"/>
      <c r="H29" s="420"/>
      <c r="I29" s="420"/>
      <c r="J29" s="420"/>
      <c r="K29" s="420"/>
      <c r="L29" s="421"/>
      <c r="N29" s="67"/>
    </row>
    <row r="30" spans="1:16" x14ac:dyDescent="0.25">
      <c r="B30" s="238"/>
      <c r="C30" s="414"/>
      <c r="D30" s="419"/>
      <c r="E30" s="420"/>
      <c r="F30" s="420"/>
      <c r="G30" s="420"/>
      <c r="H30" s="420"/>
      <c r="I30" s="420"/>
      <c r="J30" s="420"/>
      <c r="K30" s="420"/>
      <c r="L30" s="421"/>
    </row>
    <row r="31" spans="1:16" x14ac:dyDescent="0.25">
      <c r="B31" s="238"/>
      <c r="C31" s="414"/>
      <c r="D31" s="419"/>
      <c r="E31" s="420"/>
      <c r="F31" s="420"/>
      <c r="G31" s="420"/>
      <c r="H31" s="420"/>
      <c r="I31" s="420"/>
      <c r="J31" s="420"/>
      <c r="K31" s="420"/>
      <c r="L31" s="421"/>
    </row>
    <row r="32" spans="1:16" x14ac:dyDescent="0.25">
      <c r="B32" s="370"/>
      <c r="C32" s="414"/>
      <c r="D32" s="425"/>
      <c r="E32" s="426"/>
      <c r="F32" s="426"/>
      <c r="G32" s="426"/>
      <c r="H32" s="426"/>
      <c r="I32" s="426"/>
      <c r="J32" s="426"/>
      <c r="K32" s="426"/>
      <c r="L32" s="427"/>
    </row>
    <row r="33" spans="2:16" x14ac:dyDescent="0.25">
      <c r="B33" s="362" t="str">
        <f>IF(Variables!$G$40="English",O33,P33)</f>
        <v>Comment 3</v>
      </c>
      <c r="C33" s="414"/>
      <c r="D33" s="416"/>
      <c r="E33" s="417"/>
      <c r="F33" s="417"/>
      <c r="G33" s="417"/>
      <c r="H33" s="417"/>
      <c r="I33" s="417"/>
      <c r="J33" s="417"/>
      <c r="K33" s="417"/>
      <c r="L33" s="418"/>
      <c r="O33" s="22" t="s">
        <v>64</v>
      </c>
      <c r="P33" s="8" t="s">
        <v>65</v>
      </c>
    </row>
    <row r="34" spans="2:16" x14ac:dyDescent="0.25">
      <c r="B34" s="238"/>
      <c r="C34" s="414"/>
      <c r="D34" s="419"/>
      <c r="E34" s="420"/>
      <c r="F34" s="420"/>
      <c r="G34" s="420"/>
      <c r="H34" s="420"/>
      <c r="I34" s="420"/>
      <c r="J34" s="420"/>
      <c r="K34" s="420"/>
      <c r="L34" s="421"/>
    </row>
    <row r="35" spans="2:16" x14ac:dyDescent="0.25">
      <c r="B35" s="238"/>
      <c r="C35" s="414"/>
      <c r="D35" s="419"/>
      <c r="E35" s="420"/>
      <c r="F35" s="420"/>
      <c r="G35" s="420"/>
      <c r="H35" s="420"/>
      <c r="I35" s="420"/>
      <c r="J35" s="420"/>
      <c r="K35" s="420"/>
      <c r="L35" s="421"/>
    </row>
    <row r="36" spans="2:16" x14ac:dyDescent="0.25">
      <c r="B36" s="238"/>
      <c r="C36" s="414"/>
      <c r="D36" s="419"/>
      <c r="E36" s="420"/>
      <c r="F36" s="420"/>
      <c r="G36" s="420"/>
      <c r="H36" s="420"/>
      <c r="I36" s="420"/>
      <c r="J36" s="420"/>
      <c r="K36" s="420"/>
      <c r="L36" s="421"/>
    </row>
    <row r="37" spans="2:16" x14ac:dyDescent="0.25">
      <c r="B37" s="238"/>
      <c r="C37" s="414"/>
      <c r="D37" s="419"/>
      <c r="E37" s="420"/>
      <c r="F37" s="420"/>
      <c r="G37" s="420"/>
      <c r="H37" s="420"/>
      <c r="I37" s="420"/>
      <c r="J37" s="420"/>
      <c r="K37" s="420"/>
      <c r="L37" s="421"/>
      <c r="M37" s="8"/>
      <c r="O37" s="22"/>
    </row>
    <row r="38" spans="2:16" x14ac:dyDescent="0.25">
      <c r="B38" s="238"/>
      <c r="C38" s="414"/>
      <c r="D38" s="419"/>
      <c r="E38" s="420"/>
      <c r="F38" s="420"/>
      <c r="G38" s="420"/>
      <c r="H38" s="420"/>
      <c r="I38" s="420"/>
      <c r="J38" s="420"/>
      <c r="K38" s="420"/>
      <c r="L38" s="421"/>
      <c r="M38" s="8"/>
      <c r="O38" s="22"/>
    </row>
    <row r="39" spans="2:16" x14ac:dyDescent="0.25">
      <c r="B39" s="238"/>
      <c r="C39" s="414"/>
      <c r="D39" s="419"/>
      <c r="E39" s="420"/>
      <c r="F39" s="420"/>
      <c r="G39" s="420"/>
      <c r="H39" s="420"/>
      <c r="I39" s="420"/>
      <c r="J39" s="420"/>
      <c r="K39" s="420"/>
      <c r="L39" s="421"/>
    </row>
    <row r="40" spans="2:16" x14ac:dyDescent="0.25">
      <c r="B40" s="238"/>
      <c r="C40" s="414"/>
      <c r="D40" s="419"/>
      <c r="E40" s="420"/>
      <c r="F40" s="420"/>
      <c r="G40" s="420"/>
      <c r="H40" s="420"/>
      <c r="I40" s="420"/>
      <c r="J40" s="420"/>
      <c r="K40" s="420"/>
      <c r="L40" s="421"/>
    </row>
    <row r="41" spans="2:16" x14ac:dyDescent="0.25">
      <c r="B41" s="238"/>
      <c r="C41" s="414"/>
      <c r="D41" s="419"/>
      <c r="E41" s="420"/>
      <c r="F41" s="420"/>
      <c r="G41" s="420"/>
      <c r="H41" s="420"/>
      <c r="I41" s="420"/>
      <c r="J41" s="420"/>
      <c r="K41" s="420"/>
      <c r="L41" s="421"/>
    </row>
    <row r="42" spans="2:16" x14ac:dyDescent="0.25">
      <c r="B42" s="370"/>
      <c r="C42" s="414"/>
      <c r="D42" s="425"/>
      <c r="E42" s="426"/>
      <c r="F42" s="426"/>
      <c r="G42" s="426"/>
      <c r="H42" s="426"/>
      <c r="I42" s="426"/>
      <c r="J42" s="426"/>
      <c r="K42" s="426"/>
      <c r="L42" s="427"/>
    </row>
    <row r="43" spans="2:16" x14ac:dyDescent="0.25">
      <c r="B43" s="362" t="str">
        <f>IF(Variables!$G$40="English",O43,P43)</f>
        <v>Comment 4</v>
      </c>
      <c r="C43" s="414"/>
      <c r="D43" s="416"/>
      <c r="E43" s="417"/>
      <c r="F43" s="417"/>
      <c r="G43" s="417"/>
      <c r="H43" s="417"/>
      <c r="I43" s="417"/>
      <c r="J43" s="417"/>
      <c r="K43" s="417"/>
      <c r="L43" s="418"/>
      <c r="O43" s="22" t="s">
        <v>66</v>
      </c>
      <c r="P43" s="8" t="s">
        <v>67</v>
      </c>
    </row>
    <row r="44" spans="2:16" x14ac:dyDescent="0.25">
      <c r="B44" s="238"/>
      <c r="C44" s="414"/>
      <c r="D44" s="419"/>
      <c r="E44" s="420"/>
      <c r="F44" s="420"/>
      <c r="G44" s="420"/>
      <c r="H44" s="420"/>
      <c r="I44" s="420"/>
      <c r="J44" s="420"/>
      <c r="K44" s="420"/>
      <c r="L44" s="421"/>
    </row>
    <row r="45" spans="2:16" x14ac:dyDescent="0.25">
      <c r="B45" s="238"/>
      <c r="C45" s="414"/>
      <c r="D45" s="419"/>
      <c r="E45" s="420"/>
      <c r="F45" s="420"/>
      <c r="G45" s="420"/>
      <c r="H45" s="420"/>
      <c r="I45" s="420"/>
      <c r="J45" s="420"/>
      <c r="K45" s="420"/>
      <c r="L45" s="421"/>
    </row>
    <row r="46" spans="2:16" x14ac:dyDescent="0.25">
      <c r="B46" s="238"/>
      <c r="C46" s="414"/>
      <c r="D46" s="419"/>
      <c r="E46" s="420"/>
      <c r="F46" s="420"/>
      <c r="G46" s="420"/>
      <c r="H46" s="420"/>
      <c r="I46" s="420"/>
      <c r="J46" s="420"/>
      <c r="K46" s="420"/>
      <c r="L46" s="421"/>
    </row>
    <row r="47" spans="2:16" x14ac:dyDescent="0.25">
      <c r="B47" s="238"/>
      <c r="C47" s="414"/>
      <c r="D47" s="419"/>
      <c r="E47" s="420"/>
      <c r="F47" s="420"/>
      <c r="G47" s="420"/>
      <c r="H47" s="420"/>
      <c r="I47" s="420"/>
      <c r="J47" s="420"/>
      <c r="K47" s="420"/>
      <c r="L47" s="421"/>
      <c r="M47" s="8"/>
      <c r="O47" s="22"/>
    </row>
    <row r="48" spans="2:16" x14ac:dyDescent="0.25">
      <c r="B48" s="238"/>
      <c r="C48" s="414"/>
      <c r="D48" s="419"/>
      <c r="E48" s="420"/>
      <c r="F48" s="420"/>
      <c r="G48" s="420"/>
      <c r="H48" s="420"/>
      <c r="I48" s="420"/>
      <c r="J48" s="420"/>
      <c r="K48" s="420"/>
      <c r="L48" s="421"/>
      <c r="M48" s="8"/>
      <c r="O48" s="22"/>
    </row>
    <row r="49" spans="1:16" x14ac:dyDescent="0.25">
      <c r="B49" s="238"/>
      <c r="C49" s="414"/>
      <c r="D49" s="419"/>
      <c r="E49" s="420"/>
      <c r="F49" s="420"/>
      <c r="G49" s="420"/>
      <c r="H49" s="420"/>
      <c r="I49" s="420"/>
      <c r="J49" s="420"/>
      <c r="K49" s="420"/>
      <c r="L49" s="421"/>
    </row>
    <row r="50" spans="1:16" x14ac:dyDescent="0.25">
      <c r="B50" s="238"/>
      <c r="C50" s="414"/>
      <c r="D50" s="419"/>
      <c r="E50" s="420"/>
      <c r="F50" s="420"/>
      <c r="G50" s="420"/>
      <c r="H50" s="420"/>
      <c r="I50" s="420"/>
      <c r="J50" s="420"/>
      <c r="K50" s="420"/>
      <c r="L50" s="421"/>
    </row>
    <row r="51" spans="1:16" x14ac:dyDescent="0.25">
      <c r="B51" s="238"/>
      <c r="C51" s="414"/>
      <c r="D51" s="419"/>
      <c r="E51" s="420"/>
      <c r="F51" s="420"/>
      <c r="G51" s="420"/>
      <c r="H51" s="420"/>
      <c r="I51" s="420"/>
      <c r="J51" s="420"/>
      <c r="K51" s="420"/>
      <c r="L51" s="421"/>
    </row>
    <row r="52" spans="1:16" x14ac:dyDescent="0.25">
      <c r="B52" s="370"/>
      <c r="C52" s="414"/>
      <c r="D52" s="425"/>
      <c r="E52" s="426"/>
      <c r="F52" s="426"/>
      <c r="G52" s="426"/>
      <c r="H52" s="426"/>
      <c r="I52" s="426"/>
      <c r="J52" s="426"/>
      <c r="K52" s="426"/>
      <c r="L52" s="427"/>
    </row>
    <row r="53" spans="1:16" x14ac:dyDescent="0.25">
      <c r="B53" s="362" t="str">
        <f>IF(Variables!$G$40="English",O53,P53)</f>
        <v>Comment 5</v>
      </c>
      <c r="C53" s="414"/>
      <c r="D53" s="416"/>
      <c r="E53" s="417"/>
      <c r="F53" s="417"/>
      <c r="G53" s="417"/>
      <c r="H53" s="417"/>
      <c r="I53" s="417"/>
      <c r="J53" s="417"/>
      <c r="K53" s="417"/>
      <c r="L53" s="418"/>
      <c r="O53" s="22" t="s">
        <v>68</v>
      </c>
      <c r="P53" s="8" t="s">
        <v>69</v>
      </c>
    </row>
    <row r="54" spans="1:16" x14ac:dyDescent="0.25">
      <c r="B54" s="238"/>
      <c r="C54" s="414"/>
      <c r="D54" s="419"/>
      <c r="E54" s="420"/>
      <c r="F54" s="420"/>
      <c r="G54" s="420"/>
      <c r="H54" s="420"/>
      <c r="I54" s="420"/>
      <c r="J54" s="420"/>
      <c r="K54" s="420"/>
      <c r="L54" s="421"/>
    </row>
    <row r="55" spans="1:16" x14ac:dyDescent="0.25">
      <c r="B55" s="238"/>
      <c r="C55" s="414"/>
      <c r="D55" s="419"/>
      <c r="E55" s="420"/>
      <c r="F55" s="420"/>
      <c r="G55" s="420"/>
      <c r="H55" s="420"/>
      <c r="I55" s="420"/>
      <c r="J55" s="420"/>
      <c r="K55" s="420"/>
      <c r="L55" s="421"/>
    </row>
    <row r="56" spans="1:16" x14ac:dyDescent="0.25">
      <c r="B56" s="238"/>
      <c r="C56" s="414"/>
      <c r="D56" s="419"/>
      <c r="E56" s="420"/>
      <c r="F56" s="420"/>
      <c r="G56" s="420"/>
      <c r="H56" s="420"/>
      <c r="I56" s="420"/>
      <c r="J56" s="420"/>
      <c r="K56" s="420"/>
      <c r="L56" s="421"/>
      <c r="M56" s="8"/>
      <c r="O56" s="22"/>
    </row>
    <row r="57" spans="1:16" x14ac:dyDescent="0.25">
      <c r="B57" s="238"/>
      <c r="C57" s="414"/>
      <c r="D57" s="419"/>
      <c r="E57" s="420"/>
      <c r="F57" s="420"/>
      <c r="G57" s="420"/>
      <c r="H57" s="420"/>
      <c r="I57" s="420"/>
      <c r="J57" s="420"/>
      <c r="K57" s="420"/>
      <c r="L57" s="421"/>
      <c r="M57" s="8"/>
      <c r="O57" s="22"/>
    </row>
    <row r="58" spans="1:16" x14ac:dyDescent="0.25">
      <c r="B58" s="238"/>
      <c r="C58" s="414"/>
      <c r="D58" s="419"/>
      <c r="E58" s="420"/>
      <c r="F58" s="420"/>
      <c r="G58" s="420"/>
      <c r="H58" s="420"/>
      <c r="I58" s="420"/>
      <c r="J58" s="420"/>
      <c r="K58" s="420"/>
      <c r="L58" s="421"/>
    </row>
    <row r="59" spans="1:16" x14ac:dyDescent="0.25">
      <c r="B59" s="238"/>
      <c r="C59" s="414"/>
      <c r="D59" s="419"/>
      <c r="E59" s="420"/>
      <c r="F59" s="420"/>
      <c r="G59" s="420"/>
      <c r="H59" s="420"/>
      <c r="I59" s="420"/>
      <c r="J59" s="420"/>
      <c r="K59" s="420"/>
      <c r="L59" s="421"/>
    </row>
    <row r="60" spans="1:16" x14ac:dyDescent="0.25">
      <c r="B60" s="238"/>
      <c r="C60" s="414"/>
      <c r="D60" s="419"/>
      <c r="E60" s="420"/>
      <c r="F60" s="420"/>
      <c r="G60" s="420"/>
      <c r="H60" s="420"/>
      <c r="I60" s="420"/>
      <c r="J60" s="420"/>
      <c r="K60" s="420"/>
      <c r="L60" s="421"/>
    </row>
    <row r="61" spans="1:16" x14ac:dyDescent="0.25">
      <c r="B61" s="238"/>
      <c r="C61" s="414"/>
      <c r="D61" s="419"/>
      <c r="E61" s="420"/>
      <c r="F61" s="420"/>
      <c r="G61" s="420"/>
      <c r="H61" s="420"/>
      <c r="I61" s="420"/>
      <c r="J61" s="420"/>
      <c r="K61" s="420"/>
      <c r="L61" s="421"/>
    </row>
    <row r="62" spans="1:16" x14ac:dyDescent="0.25">
      <c r="B62" s="363"/>
      <c r="C62" s="415"/>
      <c r="D62" s="422"/>
      <c r="E62" s="423"/>
      <c r="F62" s="423"/>
      <c r="G62" s="423"/>
      <c r="H62" s="423"/>
      <c r="I62" s="423"/>
      <c r="J62" s="423"/>
      <c r="K62" s="423"/>
      <c r="L62" s="424"/>
    </row>
    <row r="63" spans="1:16" s="31" customFormat="1" x14ac:dyDescent="0.25">
      <c r="A63" s="66"/>
      <c r="B63" s="5"/>
      <c r="C63" s="68"/>
      <c r="D63" s="68"/>
      <c r="E63" s="68"/>
      <c r="F63" s="68"/>
      <c r="G63" s="68"/>
      <c r="H63" s="68"/>
      <c r="I63" s="68"/>
      <c r="J63" s="68"/>
      <c r="K63" s="68"/>
      <c r="L63" s="68"/>
      <c r="N63" s="67"/>
    </row>
  </sheetData>
  <sheetProtection algorithmName="SHA-512" hashValue="9B1eqcrIcHqVMW0t5O6i3V8Y8TBEjjo39Dj4dgGdJL65KV7ofK426H9lcBZhMv+r/jPc9SSrGoaSS1baty9mtw==" saltValue="QcOd7Lu73GvDk7rnndtuGQ==" spinCount="100000" sheet="1" objects="1" scenarios="1" selectLockedCells="1"/>
  <mergeCells count="21">
    <mergeCell ref="B4:L4"/>
    <mergeCell ref="B5:L5"/>
    <mergeCell ref="B6:L6"/>
    <mergeCell ref="B8:L8"/>
    <mergeCell ref="D12:L12"/>
    <mergeCell ref="B10:L10"/>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dataValidations count="1">
    <dataValidation allowBlank="1" showInputMessage="1" showErrorMessage="1" sqref="C13:C62 D13 D23 D33 D43 D53" xr:uid="{6A49B456-01D6-4751-A22B-413518085119}"/>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P26"/>
  <sheetViews>
    <sheetView showGridLines="0" zoomScaleNormal="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x14ac:dyDescent="0.25">
      <c r="O1" s="8" t="s">
        <v>133</v>
      </c>
      <c r="P1" s="8" t="s">
        <v>133</v>
      </c>
    </row>
    <row r="2" spans="1:16" x14ac:dyDescent="0.25">
      <c r="B2" s="10" t="s">
        <v>0</v>
      </c>
      <c r="C2" s="10"/>
      <c r="D2" s="10"/>
      <c r="O2" s="9" t="s">
        <v>35</v>
      </c>
      <c r="P2" s="9" t="s">
        <v>45</v>
      </c>
    </row>
    <row r="3" spans="1:16" x14ac:dyDescent="0.25">
      <c r="B3" s="12"/>
      <c r="C3" s="12"/>
      <c r="D3" s="12"/>
      <c r="O3" s="1"/>
      <c r="P3" s="1"/>
    </row>
    <row r="4" spans="1:16" s="1" customFormat="1" x14ac:dyDescent="0.25">
      <c r="A4" s="5"/>
      <c r="B4" s="279" t="str">
        <f>Info!B4</f>
        <v>GROWER QUESTIONNAIRE</v>
      </c>
      <c r="C4" s="279"/>
      <c r="D4" s="279"/>
      <c r="E4" s="279"/>
      <c r="F4" s="279"/>
      <c r="G4" s="279"/>
      <c r="H4" s="279"/>
      <c r="I4" s="279"/>
      <c r="J4" s="279"/>
      <c r="K4" s="279"/>
      <c r="L4" s="279"/>
      <c r="M4" s="26"/>
      <c r="N4" s="26"/>
      <c r="O4" s="24"/>
      <c r="P4" s="24"/>
    </row>
    <row r="5" spans="1:16" s="1" customFormat="1" x14ac:dyDescent="0.25">
      <c r="A5" s="5"/>
      <c r="B5" s="279" t="str">
        <f>Info!B5</f>
        <v>RR-2026-001</v>
      </c>
      <c r="C5" s="279"/>
      <c r="D5" s="279"/>
      <c r="E5" s="279"/>
      <c r="F5" s="279"/>
      <c r="G5" s="279"/>
      <c r="H5" s="279"/>
      <c r="I5" s="279"/>
      <c r="J5" s="279"/>
      <c r="K5" s="279"/>
      <c r="L5" s="279"/>
      <c r="M5" s="26"/>
      <c r="N5" s="26"/>
      <c r="O5" s="24"/>
      <c r="P5" s="24"/>
    </row>
    <row r="6" spans="1:16" s="6" customFormat="1" x14ac:dyDescent="0.25">
      <c r="A6" s="5"/>
      <c r="B6" s="279" t="str">
        <f>Info!B6</f>
        <v>CERTAIN WHOLE POTATOES</v>
      </c>
      <c r="C6" s="279"/>
      <c r="D6" s="279"/>
      <c r="E6" s="279"/>
      <c r="F6" s="279"/>
      <c r="G6" s="279"/>
      <c r="H6" s="279"/>
      <c r="I6" s="279"/>
      <c r="J6" s="279"/>
      <c r="K6" s="279"/>
      <c r="L6" s="279"/>
      <c r="M6" s="24"/>
      <c r="N6" s="24"/>
      <c r="O6" s="16"/>
      <c r="P6" s="16"/>
    </row>
    <row r="7" spans="1:16" s="6" customFormat="1" x14ac:dyDescent="0.25">
      <c r="A7" s="5"/>
      <c r="B7" s="15"/>
      <c r="C7" s="15"/>
      <c r="D7" s="15"/>
      <c r="E7" s="3"/>
      <c r="F7" s="3"/>
      <c r="G7" s="3"/>
      <c r="H7" s="3"/>
      <c r="I7" s="3"/>
      <c r="J7" s="3"/>
      <c r="K7" s="3"/>
      <c r="L7" s="3"/>
      <c r="O7" s="16"/>
      <c r="P7" s="16"/>
    </row>
    <row r="8" spans="1:16" x14ac:dyDescent="0.25">
      <c r="B8" s="377" t="str">
        <f>UPPER(IF(Variables!$G$40="English",O8,P8))</f>
        <v>CONFIRMATION OF REPORTED DATA</v>
      </c>
      <c r="C8" s="378"/>
      <c r="D8" s="378"/>
      <c r="E8" s="378"/>
      <c r="F8" s="378"/>
      <c r="G8" s="378"/>
      <c r="H8" s="378"/>
      <c r="I8" s="378"/>
      <c r="J8" s="378"/>
      <c r="K8" s="378"/>
      <c r="L8" s="379"/>
      <c r="M8" s="8"/>
      <c r="O8" s="8" t="s">
        <v>25</v>
      </c>
      <c r="P8" s="8" t="s">
        <v>14</v>
      </c>
    </row>
    <row r="9" spans="1:16" x14ac:dyDescent="0.25">
      <c r="B9" s="60"/>
      <c r="C9" s="61"/>
      <c r="D9" s="61"/>
      <c r="E9" s="61"/>
      <c r="F9" s="61"/>
      <c r="G9" s="61"/>
      <c r="H9" s="61"/>
      <c r="I9" s="61"/>
      <c r="J9" s="61"/>
      <c r="K9" s="61"/>
      <c r="L9" s="62"/>
      <c r="M9" s="8"/>
    </row>
    <row r="10" spans="1:16" x14ac:dyDescent="0.25">
      <c r="B10" s="60"/>
      <c r="C10" s="61"/>
      <c r="D10" s="61"/>
      <c r="E10" s="61"/>
      <c r="F10" s="61"/>
      <c r="G10" s="61"/>
      <c r="H10" s="61"/>
      <c r="I10" s="61"/>
      <c r="J10" s="91" t="str">
        <f>IF(Variables!$G$40="English",O10,P10)</f>
        <v>Select Yes or No</v>
      </c>
      <c r="K10" s="61"/>
      <c r="L10" s="62"/>
      <c r="M10" s="8"/>
      <c r="O10" s="22" t="s">
        <v>77</v>
      </c>
      <c r="P10" s="8" t="s">
        <v>123</v>
      </c>
    </row>
    <row r="11" spans="1:16" s="32" customFormat="1" x14ac:dyDescent="0.25">
      <c r="A11" s="52"/>
      <c r="B11" s="432" t="str">
        <f>IF(Variables!$G$40="English",O11,P11)</f>
        <v>Confirm that all data reported pertain to the goods as defined in the "Intro" tab.</v>
      </c>
      <c r="C11" s="433"/>
      <c r="D11" s="433"/>
      <c r="E11" s="433"/>
      <c r="F11" s="433"/>
      <c r="G11" s="433"/>
      <c r="H11" s="433"/>
      <c r="I11" s="433"/>
      <c r="J11" s="82"/>
      <c r="K11" s="57"/>
      <c r="L11" s="58"/>
      <c r="O11" s="32" t="s">
        <v>124</v>
      </c>
      <c r="P11" s="32" t="s">
        <v>322</v>
      </c>
    </row>
    <row r="12" spans="1:16" s="32" customFormat="1" ht="14.25" customHeight="1" x14ac:dyDescent="0.25">
      <c r="A12" s="52"/>
      <c r="B12" s="432" t="str">
        <f>IF(Variables!$G$40="English",O12,P12)</f>
        <v>Confirm that all volumes reported are in hundredweight (cwt)</v>
      </c>
      <c r="C12" s="433"/>
      <c r="D12" s="433"/>
      <c r="E12" s="433"/>
      <c r="F12" s="433"/>
      <c r="G12" s="433"/>
      <c r="H12" s="433"/>
      <c r="I12" s="433"/>
      <c r="J12" s="82"/>
      <c r="L12" s="59"/>
      <c r="O12" s="32" t="s">
        <v>241</v>
      </c>
      <c r="P12" t="s">
        <v>235</v>
      </c>
    </row>
    <row r="13" spans="1:16" s="32" customFormat="1" ht="15" customHeight="1" x14ac:dyDescent="0.25">
      <c r="A13" s="52"/>
      <c r="B13" s="432" t="str">
        <f>IF(Variables!$G$40="English",O13,P13)</f>
        <v>Confirm that all values reported are in Canadian dollars.</v>
      </c>
      <c r="C13" s="433"/>
      <c r="D13" s="433"/>
      <c r="E13" s="433"/>
      <c r="F13" s="433"/>
      <c r="G13" s="433"/>
      <c r="H13" s="433"/>
      <c r="I13" s="433"/>
      <c r="J13" s="82"/>
      <c r="L13" s="59"/>
      <c r="O13" s="8" t="s">
        <v>94</v>
      </c>
      <c r="P13" s="8" t="s">
        <v>95</v>
      </c>
    </row>
    <row r="14" spans="1:16" s="32" customFormat="1" ht="14.25" customHeight="1" x14ac:dyDescent="0.25">
      <c r="A14" s="52"/>
      <c r="B14" s="432" t="str">
        <f>IF(Variables!$G$40="English",O14,P14)</f>
        <v>Confirm that all yearly information reported is based on the crop year from August to July, except where otherwise indicated.</v>
      </c>
      <c r="C14" s="433"/>
      <c r="D14" s="433"/>
      <c r="E14" s="433"/>
      <c r="F14" s="433"/>
      <c r="G14" s="433"/>
      <c r="H14" s="433"/>
      <c r="I14" s="433"/>
      <c r="J14" s="82"/>
      <c r="K14" s="57"/>
      <c r="L14" s="58"/>
      <c r="O14" s="8" t="s">
        <v>323</v>
      </c>
      <c r="P14" s="133" t="s">
        <v>324</v>
      </c>
    </row>
    <row r="15" spans="1:16" x14ac:dyDescent="0.25">
      <c r="B15" s="60"/>
      <c r="C15" s="61"/>
      <c r="D15" s="61"/>
      <c r="E15" s="61"/>
      <c r="F15" s="61"/>
      <c r="G15" s="61"/>
      <c r="H15" s="61"/>
      <c r="I15" s="61"/>
      <c r="J15" s="61"/>
      <c r="K15" s="61"/>
      <c r="L15" s="62"/>
      <c r="M15" s="8"/>
    </row>
    <row r="16" spans="1:16" s="32" customFormat="1" x14ac:dyDescent="0.25">
      <c r="A16" s="52"/>
      <c r="B16" s="238" t="str">
        <f>IF(Variables!$G$40="English",O16,P16)</f>
        <v>If no, explain.</v>
      </c>
      <c r="C16" s="239"/>
      <c r="D16" s="239"/>
      <c r="E16" s="239"/>
      <c r="F16" s="239"/>
      <c r="G16" s="239"/>
      <c r="H16" s="239"/>
      <c r="I16" s="239"/>
      <c r="J16" s="239"/>
      <c r="K16" s="80"/>
      <c r="L16" s="58"/>
      <c r="O16" s="87" t="s">
        <v>121</v>
      </c>
      <c r="P16" s="6" t="s">
        <v>122</v>
      </c>
    </row>
    <row r="17" spans="1:16" s="32" customFormat="1" x14ac:dyDescent="0.25">
      <c r="A17" s="52"/>
      <c r="B17" s="45"/>
      <c r="C17" s="46"/>
      <c r="D17" s="46"/>
      <c r="E17" s="46"/>
      <c r="F17" s="46"/>
      <c r="G17" s="46"/>
      <c r="H17" s="46"/>
      <c r="I17" s="46"/>
      <c r="J17" s="46"/>
      <c r="K17" s="80"/>
      <c r="L17" s="58"/>
      <c r="O17" s="87"/>
      <c r="P17" s="6"/>
    </row>
    <row r="18" spans="1:16" s="32" customFormat="1" x14ac:dyDescent="0.25">
      <c r="A18" s="52"/>
      <c r="B18" s="431"/>
      <c r="C18" s="420"/>
      <c r="D18" s="420"/>
      <c r="E18" s="420"/>
      <c r="F18" s="420"/>
      <c r="G18" s="420"/>
      <c r="H18" s="420"/>
      <c r="I18" s="420"/>
      <c r="J18" s="420"/>
      <c r="K18" s="420"/>
      <c r="L18" s="421"/>
    </row>
    <row r="19" spans="1:16" s="32" customFormat="1" x14ac:dyDescent="0.25">
      <c r="A19" s="52"/>
      <c r="B19" s="431"/>
      <c r="C19" s="420"/>
      <c r="D19" s="420"/>
      <c r="E19" s="420"/>
      <c r="F19" s="420"/>
      <c r="G19" s="420"/>
      <c r="H19" s="420"/>
      <c r="I19" s="420"/>
      <c r="J19" s="420"/>
      <c r="K19" s="420"/>
      <c r="L19" s="421"/>
    </row>
    <row r="20" spans="1:16" s="32" customFormat="1" x14ac:dyDescent="0.25">
      <c r="A20" s="52"/>
      <c r="B20" s="431"/>
      <c r="C20" s="420"/>
      <c r="D20" s="420"/>
      <c r="E20" s="420"/>
      <c r="F20" s="420"/>
      <c r="G20" s="420"/>
      <c r="H20" s="420"/>
      <c r="I20" s="420"/>
      <c r="J20" s="420"/>
      <c r="K20" s="420"/>
      <c r="L20" s="421"/>
    </row>
    <row r="21" spans="1:16" s="32" customFormat="1" x14ac:dyDescent="0.25">
      <c r="A21" s="52"/>
      <c r="B21" s="431"/>
      <c r="C21" s="420"/>
      <c r="D21" s="420"/>
      <c r="E21" s="420"/>
      <c r="F21" s="420"/>
      <c r="G21" s="420"/>
      <c r="H21" s="420"/>
      <c r="I21" s="420"/>
      <c r="J21" s="420"/>
      <c r="K21" s="420"/>
      <c r="L21" s="421"/>
    </row>
    <row r="22" spans="1:16" s="32" customFormat="1" x14ac:dyDescent="0.25">
      <c r="A22" s="52"/>
      <c r="B22" s="431"/>
      <c r="C22" s="420"/>
      <c r="D22" s="420"/>
      <c r="E22" s="420"/>
      <c r="F22" s="420"/>
      <c r="G22" s="420"/>
      <c r="H22" s="420"/>
      <c r="I22" s="420"/>
      <c r="J22" s="420"/>
      <c r="K22" s="420"/>
      <c r="L22" s="421"/>
    </row>
    <row r="23" spans="1:16" s="32" customFormat="1" x14ac:dyDescent="0.25">
      <c r="A23" s="52"/>
      <c r="B23" s="431"/>
      <c r="C23" s="420"/>
      <c r="D23" s="420"/>
      <c r="E23" s="420"/>
      <c r="F23" s="420"/>
      <c r="G23" s="420"/>
      <c r="H23" s="420"/>
      <c r="I23" s="420"/>
      <c r="J23" s="420"/>
      <c r="K23" s="420"/>
      <c r="L23" s="421"/>
    </row>
    <row r="24" spans="1:16" s="32" customFormat="1" x14ac:dyDescent="0.25">
      <c r="A24" s="52"/>
      <c r="B24" s="431"/>
      <c r="C24" s="420"/>
      <c r="D24" s="420"/>
      <c r="E24" s="420"/>
      <c r="F24" s="420"/>
      <c r="G24" s="420"/>
      <c r="H24" s="420"/>
      <c r="I24" s="420"/>
      <c r="J24" s="420"/>
      <c r="K24" s="420"/>
      <c r="L24" s="421"/>
    </row>
    <row r="25" spans="1:16" s="32" customFormat="1" x14ac:dyDescent="0.25">
      <c r="A25" s="52"/>
      <c r="B25" s="431"/>
      <c r="C25" s="420"/>
      <c r="D25" s="420"/>
      <c r="E25" s="420"/>
      <c r="F25" s="420"/>
      <c r="G25" s="420"/>
      <c r="H25" s="420"/>
      <c r="I25" s="420"/>
      <c r="J25" s="420"/>
      <c r="K25" s="420"/>
      <c r="L25" s="421"/>
    </row>
    <row r="26" spans="1:16" x14ac:dyDescent="0.25">
      <c r="B26" s="63"/>
      <c r="C26" s="64"/>
      <c r="D26" s="64"/>
      <c r="E26" s="64"/>
      <c r="F26" s="64"/>
      <c r="G26" s="64"/>
      <c r="H26" s="64"/>
      <c r="I26" s="64"/>
      <c r="J26" s="64"/>
      <c r="K26" s="64"/>
      <c r="L26" s="65"/>
      <c r="M26" s="8"/>
    </row>
  </sheetData>
  <sheetProtection algorithmName="SHA-512" hashValue="A8qJxlMddvMwt/jRvChcO16fK0Eakza341YGFYrTrsZE1bkAUps87dSYRb95sPHjAwPFKEPuDGzil/S/ggUeEA==" saltValue="2hzjysfkQh+r3mBP8QvFBQ==" spinCount="100000" sheet="1" objects="1" scenarios="1" selectLockedCells="1"/>
  <mergeCells count="10">
    <mergeCell ref="B4:L4"/>
    <mergeCell ref="B5:L5"/>
    <mergeCell ref="B6:L6"/>
    <mergeCell ref="B8:L8"/>
    <mergeCell ref="B16:J16"/>
    <mergeCell ref="B18:L25"/>
    <mergeCell ref="B13:I13"/>
    <mergeCell ref="B14:I14"/>
    <mergeCell ref="B11:I11"/>
    <mergeCell ref="B12:I12"/>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8:B23" xr:uid="{34B1D40F-61E3-46EE-B7F9-B64D438F120A}">
      <formula1>1000</formula1>
    </dataValidation>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C7D9A2-B448-40FD-985B-3EB570B42DC4}">
          <x14:formula1>
            <xm:f>Variables!$D$38:$D$39</xm:f>
          </x14:formula1>
          <xm:sqref>J11:J14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C0F29-6132-47B9-A5C7-9815B6186EB5}">
  <sheetPr>
    <tabColor rgb="FFFF0000"/>
  </sheetPr>
  <dimension ref="B2:K136"/>
  <sheetViews>
    <sheetView workbookViewId="0">
      <selection activeCell="G134" sqref="G134:G136"/>
    </sheetView>
  </sheetViews>
  <sheetFormatPr defaultRowHeight="15" x14ac:dyDescent="0.25"/>
  <sheetData>
    <row r="2" spans="2:11" x14ac:dyDescent="0.25">
      <c r="B2" t="s">
        <v>362</v>
      </c>
    </row>
    <row r="4" spans="2:11" x14ac:dyDescent="0.25">
      <c r="B4" t="s">
        <v>76</v>
      </c>
      <c r="C4" t="s">
        <v>363</v>
      </c>
      <c r="D4" t="s">
        <v>364</v>
      </c>
      <c r="E4" t="s">
        <v>365</v>
      </c>
      <c r="F4" t="s">
        <v>366</v>
      </c>
      <c r="G4" t="s">
        <v>367</v>
      </c>
      <c r="H4" t="s">
        <v>368</v>
      </c>
      <c r="I4" t="s">
        <v>369</v>
      </c>
    </row>
    <row r="5" spans="2:11" x14ac:dyDescent="0.25">
      <c r="B5" t="s">
        <v>364</v>
      </c>
      <c r="D5">
        <f>Intro!$E$50</f>
        <v>0</v>
      </c>
      <c r="E5" t="s">
        <v>370</v>
      </c>
      <c r="F5" t="s">
        <v>371</v>
      </c>
      <c r="G5">
        <f>Pro!E20</f>
        <v>0</v>
      </c>
      <c r="H5">
        <f>Pro!F20</f>
        <v>0</v>
      </c>
      <c r="I5">
        <f>Pro!G20</f>
        <v>0</v>
      </c>
    </row>
    <row r="6" spans="2:11" x14ac:dyDescent="0.25">
      <c r="B6" t="s">
        <v>364</v>
      </c>
      <c r="D6">
        <f>Intro!$E$50</f>
        <v>0</v>
      </c>
      <c r="E6" t="s">
        <v>370</v>
      </c>
      <c r="F6" t="s">
        <v>228</v>
      </c>
      <c r="G6">
        <f>Pro!E21</f>
        <v>0</v>
      </c>
      <c r="H6">
        <f>Pro!F21</f>
        <v>0</v>
      </c>
      <c r="I6">
        <f>Pro!G21</f>
        <v>0</v>
      </c>
    </row>
    <row r="7" spans="2:11" x14ac:dyDescent="0.25">
      <c r="B7" t="s">
        <v>364</v>
      </c>
      <c r="D7">
        <f>Intro!$E$50</f>
        <v>0</v>
      </c>
      <c r="E7" t="s">
        <v>372</v>
      </c>
      <c r="F7" t="s">
        <v>371</v>
      </c>
      <c r="G7">
        <f>Pro!E25</f>
        <v>0</v>
      </c>
      <c r="H7">
        <f>Pro!F25</f>
        <v>0</v>
      </c>
      <c r="I7">
        <f>Pro!G25</f>
        <v>0</v>
      </c>
    </row>
    <row r="8" spans="2:11" x14ac:dyDescent="0.25">
      <c r="B8" t="s">
        <v>364</v>
      </c>
      <c r="D8">
        <f>Intro!$E$50</f>
        <v>0</v>
      </c>
      <c r="E8" t="s">
        <v>372</v>
      </c>
      <c r="F8" t="s">
        <v>228</v>
      </c>
      <c r="G8">
        <f>Pro!E26</f>
        <v>0</v>
      </c>
      <c r="H8">
        <f>Pro!F26</f>
        <v>0</v>
      </c>
      <c r="I8">
        <f>Pro!G26</f>
        <v>0</v>
      </c>
    </row>
    <row r="10" spans="2:11" x14ac:dyDescent="0.25">
      <c r="B10" t="s">
        <v>384</v>
      </c>
    </row>
    <row r="11" spans="2:11" x14ac:dyDescent="0.25">
      <c r="B11" t="s">
        <v>375</v>
      </c>
      <c r="C11" t="s">
        <v>376</v>
      </c>
      <c r="D11" t="s">
        <v>377</v>
      </c>
      <c r="E11" t="s">
        <v>239</v>
      </c>
      <c r="F11" t="s">
        <v>378</v>
      </c>
      <c r="G11" t="s">
        <v>379</v>
      </c>
      <c r="H11" t="s">
        <v>380</v>
      </c>
      <c r="I11" t="s">
        <v>381</v>
      </c>
      <c r="J11" t="s">
        <v>382</v>
      </c>
      <c r="K11" t="s">
        <v>383</v>
      </c>
    </row>
    <row r="12" spans="2:11" x14ac:dyDescent="0.25">
      <c r="B12" t="s">
        <v>373</v>
      </c>
      <c r="D12" t="s">
        <v>374</v>
      </c>
      <c r="E12" s="216">
        <f>Pro!C37</f>
        <v>0</v>
      </c>
      <c r="F12">
        <f>Pro!E37/1000</f>
        <v>0</v>
      </c>
      <c r="G12">
        <f>Pro!F37/1000</f>
        <v>0</v>
      </c>
      <c r="H12">
        <f>Pro!G37/1000</f>
        <v>0</v>
      </c>
      <c r="I12">
        <f>Pro!H37/1000</f>
        <v>0</v>
      </c>
      <c r="J12">
        <f>Pro!I37/1000</f>
        <v>0</v>
      </c>
      <c r="K12">
        <f>Pro!J37/1000</f>
        <v>0</v>
      </c>
    </row>
    <row r="13" spans="2:11" x14ac:dyDescent="0.25">
      <c r="B13" t="s">
        <v>373</v>
      </c>
      <c r="D13" t="s">
        <v>374</v>
      </c>
      <c r="E13" s="216">
        <f>Pro!C38</f>
        <v>0</v>
      </c>
      <c r="F13">
        <f>Pro!E38/1000</f>
        <v>0</v>
      </c>
      <c r="G13">
        <f>Pro!F38/1000</f>
        <v>0</v>
      </c>
      <c r="H13">
        <f>Pro!G38/1000</f>
        <v>0</v>
      </c>
      <c r="I13">
        <f>Pro!H38/1000</f>
        <v>0</v>
      </c>
      <c r="J13">
        <f>Pro!I38/1000</f>
        <v>0</v>
      </c>
      <c r="K13">
        <f>Pro!J38/1000</f>
        <v>0</v>
      </c>
    </row>
    <row r="14" spans="2:11" x14ac:dyDescent="0.25">
      <c r="B14" t="s">
        <v>373</v>
      </c>
      <c r="D14" t="s">
        <v>374</v>
      </c>
      <c r="E14" s="216">
        <f>Pro!C39</f>
        <v>0</v>
      </c>
      <c r="F14">
        <f>Pro!E39/1000</f>
        <v>0</v>
      </c>
      <c r="G14">
        <f>Pro!F39/1000</f>
        <v>0</v>
      </c>
      <c r="H14">
        <f>Pro!G39/1000</f>
        <v>0</v>
      </c>
      <c r="I14">
        <f>Pro!H39/1000</f>
        <v>0</v>
      </c>
      <c r="J14">
        <f>Pro!I39/1000</f>
        <v>0</v>
      </c>
      <c r="K14">
        <f>Pro!J39/1000</f>
        <v>0</v>
      </c>
    </row>
    <row r="15" spans="2:11" x14ac:dyDescent="0.25">
      <c r="B15" t="s">
        <v>373</v>
      </c>
      <c r="D15" t="s">
        <v>374</v>
      </c>
      <c r="E15" s="216">
        <f>Pro!C40</f>
        <v>0</v>
      </c>
      <c r="F15">
        <f>Pro!E40/1000</f>
        <v>0</v>
      </c>
      <c r="G15">
        <f>Pro!F40/1000</f>
        <v>0</v>
      </c>
      <c r="H15">
        <f>Pro!G40/1000</f>
        <v>0</v>
      </c>
      <c r="I15">
        <f>Pro!H40/1000</f>
        <v>0</v>
      </c>
      <c r="J15">
        <f>Pro!I40/1000</f>
        <v>0</v>
      </c>
      <c r="K15">
        <f>Pro!J40/1000</f>
        <v>0</v>
      </c>
    </row>
    <row r="16" spans="2:11" x14ac:dyDescent="0.25">
      <c r="B16" t="s">
        <v>373</v>
      </c>
      <c r="D16" t="s">
        <v>374</v>
      </c>
      <c r="E16" s="216">
        <f>Pro!C41</f>
        <v>0</v>
      </c>
      <c r="F16">
        <f>Pro!E41/1000</f>
        <v>0</v>
      </c>
      <c r="G16">
        <f>Pro!F41/1000</f>
        <v>0</v>
      </c>
      <c r="H16">
        <f>Pro!G41/1000</f>
        <v>0</v>
      </c>
      <c r="I16">
        <f>Pro!H41/1000</f>
        <v>0</v>
      </c>
      <c r="J16">
        <f>Pro!I41/1000</f>
        <v>0</v>
      </c>
      <c r="K16">
        <f>Pro!J41/1000</f>
        <v>0</v>
      </c>
    </row>
    <row r="17" spans="2:11" x14ac:dyDescent="0.25">
      <c r="B17" t="s">
        <v>373</v>
      </c>
      <c r="D17" t="s">
        <v>374</v>
      </c>
      <c r="E17" s="216">
        <f>Pro!C42</f>
        <v>0</v>
      </c>
      <c r="F17">
        <f>Pro!E42/1000</f>
        <v>0</v>
      </c>
      <c r="G17">
        <f>Pro!F42/1000</f>
        <v>0</v>
      </c>
      <c r="H17">
        <f>Pro!G42/1000</f>
        <v>0</v>
      </c>
      <c r="I17">
        <f>Pro!H42/1000</f>
        <v>0</v>
      </c>
      <c r="J17">
        <f>Pro!I42/1000</f>
        <v>0</v>
      </c>
      <c r="K17">
        <f>Pro!J42/1000</f>
        <v>0</v>
      </c>
    </row>
    <row r="18" spans="2:11" x14ac:dyDescent="0.25">
      <c r="B18" t="s">
        <v>373</v>
      </c>
      <c r="D18" t="s">
        <v>374</v>
      </c>
      <c r="E18" s="216">
        <f>Pro!C43</f>
        <v>0</v>
      </c>
      <c r="F18">
        <f>Pro!E43/1000</f>
        <v>0</v>
      </c>
      <c r="G18">
        <f>Pro!F43/1000</f>
        <v>0</v>
      </c>
      <c r="H18">
        <f>Pro!G43/1000</f>
        <v>0</v>
      </c>
      <c r="I18">
        <f>Pro!H43/1000</f>
        <v>0</v>
      </c>
      <c r="J18">
        <f>Pro!I43/1000</f>
        <v>0</v>
      </c>
      <c r="K18">
        <f>Pro!J43/1000</f>
        <v>0</v>
      </c>
    </row>
    <row r="19" spans="2:11" x14ac:dyDescent="0.25">
      <c r="B19" t="s">
        <v>373</v>
      </c>
      <c r="D19" t="s">
        <v>374</v>
      </c>
      <c r="E19" s="216">
        <f>Pro!C44</f>
        <v>0</v>
      </c>
      <c r="F19">
        <f>Pro!E44/1000</f>
        <v>0</v>
      </c>
      <c r="G19">
        <f>Pro!F44/1000</f>
        <v>0</v>
      </c>
      <c r="H19">
        <f>Pro!G44/1000</f>
        <v>0</v>
      </c>
      <c r="I19">
        <f>Pro!H44/1000</f>
        <v>0</v>
      </c>
      <c r="J19">
        <f>Pro!I44/1000</f>
        <v>0</v>
      </c>
      <c r="K19">
        <f>Pro!J44/1000</f>
        <v>0</v>
      </c>
    </row>
    <row r="20" spans="2:11" x14ac:dyDescent="0.25">
      <c r="B20" t="s">
        <v>373</v>
      </c>
      <c r="D20" t="s">
        <v>374</v>
      </c>
      <c r="E20" s="216">
        <f>Pro!C45</f>
        <v>0</v>
      </c>
      <c r="F20">
        <f>Pro!E45/1000</f>
        <v>0</v>
      </c>
      <c r="G20">
        <f>Pro!F45/1000</f>
        <v>0</v>
      </c>
      <c r="H20">
        <f>Pro!G45/1000</f>
        <v>0</v>
      </c>
      <c r="I20">
        <f>Pro!H45/1000</f>
        <v>0</v>
      </c>
      <c r="J20">
        <f>Pro!I45/1000</f>
        <v>0</v>
      </c>
      <c r="K20">
        <f>Pro!J45/1000</f>
        <v>0</v>
      </c>
    </row>
    <row r="21" spans="2:11" x14ac:dyDescent="0.25">
      <c r="B21" t="s">
        <v>373</v>
      </c>
      <c r="D21" t="s">
        <v>374</v>
      </c>
      <c r="E21" s="216">
        <f>Pro!C46</f>
        <v>0</v>
      </c>
      <c r="F21">
        <f>Pro!E46/1000</f>
        <v>0</v>
      </c>
      <c r="G21">
        <f>Pro!F46/1000</f>
        <v>0</v>
      </c>
      <c r="H21">
        <f>Pro!G46/1000</f>
        <v>0</v>
      </c>
      <c r="I21">
        <f>Pro!H46/1000</f>
        <v>0</v>
      </c>
      <c r="J21">
        <f>Pro!I46/1000</f>
        <v>0</v>
      </c>
      <c r="K21">
        <f>Pro!J46/1000</f>
        <v>0</v>
      </c>
    </row>
    <row r="22" spans="2:11" x14ac:dyDescent="0.25">
      <c r="B22" t="s">
        <v>373</v>
      </c>
      <c r="D22" t="s">
        <v>374</v>
      </c>
      <c r="E22" s="216">
        <f>Pro!C47</f>
        <v>0</v>
      </c>
      <c r="F22">
        <f>Pro!E47/1000</f>
        <v>0</v>
      </c>
      <c r="G22">
        <f>Pro!F47/1000</f>
        <v>0</v>
      </c>
      <c r="H22">
        <f>Pro!G47/1000</f>
        <v>0</v>
      </c>
      <c r="I22">
        <f>Pro!H47/1000</f>
        <v>0</v>
      </c>
      <c r="J22">
        <f>Pro!I47/1000</f>
        <v>0</v>
      </c>
      <c r="K22">
        <f>Pro!J47/1000</f>
        <v>0</v>
      </c>
    </row>
    <row r="23" spans="2:11" x14ac:dyDescent="0.25">
      <c r="B23" t="s">
        <v>373</v>
      </c>
      <c r="D23" t="s">
        <v>374</v>
      </c>
      <c r="E23" s="216">
        <f>Pro!C48</f>
        <v>0</v>
      </c>
      <c r="F23">
        <f>Pro!E48/1000</f>
        <v>0</v>
      </c>
      <c r="G23">
        <f>Pro!F48/1000</f>
        <v>0</v>
      </c>
      <c r="H23">
        <f>Pro!G48/1000</f>
        <v>0</v>
      </c>
      <c r="I23">
        <f>Pro!H48/1000</f>
        <v>0</v>
      </c>
      <c r="J23">
        <f>Pro!I48/1000</f>
        <v>0</v>
      </c>
      <c r="K23">
        <f>Pro!J48/1000</f>
        <v>0</v>
      </c>
    </row>
    <row r="24" spans="2:11" x14ac:dyDescent="0.25">
      <c r="B24" t="s">
        <v>373</v>
      </c>
      <c r="D24" t="s">
        <v>374</v>
      </c>
      <c r="E24" s="216">
        <f>Pro!C49</f>
        <v>0</v>
      </c>
      <c r="F24">
        <f>Pro!E49/1000</f>
        <v>0</v>
      </c>
      <c r="G24">
        <f>Pro!F49/1000</f>
        <v>0</v>
      </c>
      <c r="H24">
        <f>Pro!G49/1000</f>
        <v>0</v>
      </c>
      <c r="I24">
        <f>Pro!H49/1000</f>
        <v>0</v>
      </c>
      <c r="J24">
        <f>Pro!I49/1000</f>
        <v>0</v>
      </c>
      <c r="K24">
        <f>Pro!J49/1000</f>
        <v>0</v>
      </c>
    </row>
    <row r="25" spans="2:11" x14ac:dyDescent="0.25">
      <c r="B25" t="s">
        <v>373</v>
      </c>
      <c r="D25" t="s">
        <v>374</v>
      </c>
      <c r="E25" s="216" t="str">
        <f>Pro!C50</f>
        <v>Total (CAD)</v>
      </c>
      <c r="F25">
        <f>Pro!E50/1000</f>
        <v>0</v>
      </c>
      <c r="G25">
        <f>Pro!F50/1000</f>
        <v>0</v>
      </c>
      <c r="H25">
        <f>Pro!G50/1000</f>
        <v>0</v>
      </c>
      <c r="I25">
        <f>Pro!H50/1000</f>
        <v>0</v>
      </c>
      <c r="J25">
        <f>Pro!I50/1000</f>
        <v>0</v>
      </c>
      <c r="K25">
        <f>Pro!J50/1000</f>
        <v>0</v>
      </c>
    </row>
    <row r="26" spans="2:11" x14ac:dyDescent="0.25">
      <c r="B26" t="s">
        <v>373</v>
      </c>
      <c r="D26" t="s">
        <v>374</v>
      </c>
      <c r="E26" s="216">
        <f>Pro!C51</f>
        <v>0</v>
      </c>
      <c r="F26">
        <f>Pro!E51/1000</f>
        <v>0</v>
      </c>
      <c r="G26">
        <f>Pro!F51/1000</f>
        <v>0</v>
      </c>
      <c r="H26">
        <f>Pro!G51/1000</f>
        <v>0</v>
      </c>
      <c r="I26">
        <f>Pro!H51/1000</f>
        <v>0</v>
      </c>
      <c r="J26">
        <f>Pro!I51/1000</f>
        <v>0</v>
      </c>
      <c r="K26">
        <f>Pro!J51/1000</f>
        <v>0</v>
      </c>
    </row>
    <row r="28" spans="2:11" x14ac:dyDescent="0.25">
      <c r="B28" t="s">
        <v>431</v>
      </c>
    </row>
    <row r="29" spans="2:11" x14ac:dyDescent="0.25">
      <c r="B29" t="s">
        <v>363</v>
      </c>
      <c r="C29" t="s">
        <v>364</v>
      </c>
      <c r="D29" t="s">
        <v>432</v>
      </c>
      <c r="E29" t="s">
        <v>433</v>
      </c>
      <c r="F29" t="s">
        <v>434</v>
      </c>
      <c r="G29" t="s">
        <v>435</v>
      </c>
      <c r="H29" t="s">
        <v>436</v>
      </c>
      <c r="I29" t="s">
        <v>437</v>
      </c>
      <c r="J29" t="s">
        <v>438</v>
      </c>
    </row>
    <row r="30" spans="2:11" x14ac:dyDescent="0.25">
      <c r="B30">
        <f>$C$5</f>
        <v>0</v>
      </c>
      <c r="C30">
        <f>$D$5</f>
        <v>0</v>
      </c>
      <c r="D30" t="s">
        <v>189</v>
      </c>
      <c r="E30" t="s">
        <v>385</v>
      </c>
      <c r="F30" t="s">
        <v>386</v>
      </c>
      <c r="H30">
        <f>'Inc Stmt Certain Potatoes '!D23</f>
        <v>0</v>
      </c>
      <c r="I30">
        <f>'Inc Stmt Certain Potatoes '!E23</f>
        <v>0</v>
      </c>
      <c r="J30">
        <f>'Inc Stmt Certain Potatoes '!F23</f>
        <v>0</v>
      </c>
    </row>
    <row r="31" spans="2:11" x14ac:dyDescent="0.25">
      <c r="B31">
        <f t="shared" ref="B31:B94" si="0">$C$5</f>
        <v>0</v>
      </c>
      <c r="C31">
        <f t="shared" ref="C31:C94" si="1">$D$5</f>
        <v>0</v>
      </c>
      <c r="D31" t="s">
        <v>189</v>
      </c>
      <c r="E31" t="s">
        <v>385</v>
      </c>
      <c r="F31" t="s">
        <v>387</v>
      </c>
      <c r="H31">
        <f>'Inc Stmt Certain Potatoes '!D24</f>
        <v>0</v>
      </c>
      <c r="I31">
        <f>'Inc Stmt Certain Potatoes '!E24</f>
        <v>0</v>
      </c>
      <c r="J31">
        <f>'Inc Stmt Certain Potatoes '!F24</f>
        <v>0</v>
      </c>
    </row>
    <row r="32" spans="2:11" x14ac:dyDescent="0.25">
      <c r="B32">
        <f t="shared" si="0"/>
        <v>0</v>
      </c>
      <c r="C32">
        <f t="shared" si="1"/>
        <v>0</v>
      </c>
      <c r="D32" t="s">
        <v>189</v>
      </c>
      <c r="E32" t="s">
        <v>388</v>
      </c>
      <c r="F32" t="s">
        <v>389</v>
      </c>
      <c r="H32">
        <f>'Inc Stmt Certain Potatoes '!D25</f>
        <v>0</v>
      </c>
      <c r="I32">
        <f>'Inc Stmt Certain Potatoes '!E25</f>
        <v>0</v>
      </c>
      <c r="J32">
        <f>'Inc Stmt Certain Potatoes '!F25</f>
        <v>0</v>
      </c>
    </row>
    <row r="33" spans="2:10" x14ac:dyDescent="0.25">
      <c r="B33">
        <f t="shared" si="0"/>
        <v>0</v>
      </c>
      <c r="C33">
        <f t="shared" si="1"/>
        <v>0</v>
      </c>
      <c r="D33" t="s">
        <v>189</v>
      </c>
      <c r="E33" t="s">
        <v>390</v>
      </c>
      <c r="F33" t="s">
        <v>391</v>
      </c>
      <c r="H33">
        <f>'Inc Stmt Certain Potatoes '!D26</f>
        <v>0</v>
      </c>
      <c r="I33">
        <f>'Inc Stmt Certain Potatoes '!E26</f>
        <v>0</v>
      </c>
      <c r="J33">
        <f>'Inc Stmt Certain Potatoes '!F26</f>
        <v>0</v>
      </c>
    </row>
    <row r="34" spans="2:10" x14ac:dyDescent="0.25">
      <c r="B34">
        <f t="shared" si="0"/>
        <v>0</v>
      </c>
      <c r="C34">
        <f t="shared" si="1"/>
        <v>0</v>
      </c>
      <c r="D34" t="s">
        <v>189</v>
      </c>
      <c r="E34" t="s">
        <v>388</v>
      </c>
      <c r="F34" t="s">
        <v>392</v>
      </c>
      <c r="H34">
        <f>'Inc Stmt Certain Potatoes '!D27</f>
        <v>0</v>
      </c>
      <c r="I34">
        <f>'Inc Stmt Certain Potatoes '!E27</f>
        <v>0</v>
      </c>
      <c r="J34">
        <f>'Inc Stmt Certain Potatoes '!F27</f>
        <v>0</v>
      </c>
    </row>
    <row r="35" spans="2:10" x14ac:dyDescent="0.25">
      <c r="B35">
        <f t="shared" si="0"/>
        <v>0</v>
      </c>
      <c r="C35">
        <f t="shared" si="1"/>
        <v>0</v>
      </c>
      <c r="D35" t="s">
        <v>189</v>
      </c>
      <c r="E35" t="s">
        <v>393</v>
      </c>
      <c r="F35" t="s">
        <v>394</v>
      </c>
      <c r="H35">
        <f>'Inc Stmt Certain Potatoes '!D30/1000</f>
        <v>0</v>
      </c>
      <c r="I35">
        <f>'Inc Stmt Certain Potatoes '!E30/1000</f>
        <v>0</v>
      </c>
      <c r="J35">
        <f>'Inc Stmt Certain Potatoes '!F30/1000</f>
        <v>0</v>
      </c>
    </row>
    <row r="36" spans="2:10" x14ac:dyDescent="0.25">
      <c r="B36">
        <f t="shared" si="0"/>
        <v>0</v>
      </c>
      <c r="C36">
        <f t="shared" si="1"/>
        <v>0</v>
      </c>
      <c r="D36" t="s">
        <v>189</v>
      </c>
      <c r="E36" t="s">
        <v>393</v>
      </c>
      <c r="F36" t="s">
        <v>395</v>
      </c>
      <c r="H36">
        <f>'Inc Stmt Certain Potatoes '!D31/1000</f>
        <v>0</v>
      </c>
      <c r="I36">
        <f>'Inc Stmt Certain Potatoes '!E31/1000</f>
        <v>0</v>
      </c>
      <c r="J36">
        <f>'Inc Stmt Certain Potatoes '!F31/1000</f>
        <v>0</v>
      </c>
    </row>
    <row r="37" spans="2:10" x14ac:dyDescent="0.25">
      <c r="B37">
        <f t="shared" si="0"/>
        <v>0</v>
      </c>
      <c r="C37">
        <f t="shared" si="1"/>
        <v>0</v>
      </c>
      <c r="D37" t="s">
        <v>189</v>
      </c>
      <c r="E37" t="s">
        <v>393</v>
      </c>
      <c r="F37" t="s">
        <v>396</v>
      </c>
      <c r="H37">
        <f>'Inc Stmt Certain Potatoes '!D32/1000</f>
        <v>0</v>
      </c>
      <c r="I37">
        <f>'Inc Stmt Certain Potatoes '!E32/1000</f>
        <v>0</v>
      </c>
      <c r="J37">
        <f>'Inc Stmt Certain Potatoes '!F32/1000</f>
        <v>0</v>
      </c>
    </row>
    <row r="38" spans="2:10" x14ac:dyDescent="0.25">
      <c r="B38">
        <f t="shared" si="0"/>
        <v>0</v>
      </c>
      <c r="C38">
        <f t="shared" si="1"/>
        <v>0</v>
      </c>
      <c r="D38" t="s">
        <v>189</v>
      </c>
      <c r="E38" t="s">
        <v>393</v>
      </c>
      <c r="F38" t="s">
        <v>397</v>
      </c>
      <c r="H38">
        <f>'Inc Stmt Certain Potatoes '!D33/1000</f>
        <v>0</v>
      </c>
      <c r="I38">
        <f>'Inc Stmt Certain Potatoes '!E33/1000</f>
        <v>0</v>
      </c>
      <c r="J38">
        <f>'Inc Stmt Certain Potatoes '!F33/1000</f>
        <v>0</v>
      </c>
    </row>
    <row r="39" spans="2:10" x14ac:dyDescent="0.25">
      <c r="B39">
        <f t="shared" si="0"/>
        <v>0</v>
      </c>
      <c r="C39">
        <f t="shared" si="1"/>
        <v>0</v>
      </c>
      <c r="D39" t="s">
        <v>189</v>
      </c>
      <c r="E39" t="s">
        <v>398</v>
      </c>
      <c r="F39" t="s">
        <v>399</v>
      </c>
      <c r="H39">
        <f>'Inc Stmt Certain Potatoes '!D37/1000</f>
        <v>0</v>
      </c>
      <c r="I39">
        <f>'Inc Stmt Certain Potatoes '!E37/1000</f>
        <v>0</v>
      </c>
      <c r="J39">
        <f>'Inc Stmt Certain Potatoes '!F37/1000</f>
        <v>0</v>
      </c>
    </row>
    <row r="40" spans="2:10" x14ac:dyDescent="0.25">
      <c r="B40">
        <f t="shared" si="0"/>
        <v>0</v>
      </c>
      <c r="C40">
        <f t="shared" si="1"/>
        <v>0</v>
      </c>
      <c r="D40" t="s">
        <v>189</v>
      </c>
      <c r="E40" t="s">
        <v>398</v>
      </c>
      <c r="F40" t="s">
        <v>400</v>
      </c>
      <c r="H40">
        <f>'Inc Stmt Certain Potatoes '!D38/1000</f>
        <v>0</v>
      </c>
      <c r="I40">
        <f>'Inc Stmt Certain Potatoes '!E38/1000</f>
        <v>0</v>
      </c>
      <c r="J40">
        <f>'Inc Stmt Certain Potatoes '!F38/1000</f>
        <v>0</v>
      </c>
    </row>
    <row r="41" spans="2:10" x14ac:dyDescent="0.25">
      <c r="B41">
        <f t="shared" si="0"/>
        <v>0</v>
      </c>
      <c r="C41">
        <f t="shared" si="1"/>
        <v>0</v>
      </c>
      <c r="D41" t="s">
        <v>189</v>
      </c>
      <c r="E41" t="s">
        <v>398</v>
      </c>
      <c r="F41" t="s">
        <v>401</v>
      </c>
      <c r="H41">
        <f>'Inc Stmt Certain Potatoes '!D39/1000</f>
        <v>0</v>
      </c>
      <c r="I41">
        <f>'Inc Stmt Certain Potatoes '!E39/1000</f>
        <v>0</v>
      </c>
      <c r="J41">
        <f>'Inc Stmt Certain Potatoes '!F39/1000</f>
        <v>0</v>
      </c>
    </row>
    <row r="42" spans="2:10" x14ac:dyDescent="0.25">
      <c r="B42">
        <f t="shared" si="0"/>
        <v>0</v>
      </c>
      <c r="C42">
        <f t="shared" si="1"/>
        <v>0</v>
      </c>
      <c r="D42" t="s">
        <v>189</v>
      </c>
      <c r="E42" t="s">
        <v>398</v>
      </c>
      <c r="F42" t="s">
        <v>402</v>
      </c>
      <c r="H42">
        <f>'Inc Stmt Certain Potatoes '!D40/1000</f>
        <v>0</v>
      </c>
      <c r="I42">
        <f>'Inc Stmt Certain Potatoes '!E40/1000</f>
        <v>0</v>
      </c>
      <c r="J42">
        <f>'Inc Stmt Certain Potatoes '!F40/1000</f>
        <v>0</v>
      </c>
    </row>
    <row r="43" spans="2:10" x14ac:dyDescent="0.25">
      <c r="B43">
        <f t="shared" si="0"/>
        <v>0</v>
      </c>
      <c r="C43">
        <f t="shared" si="1"/>
        <v>0</v>
      </c>
      <c r="D43" t="s">
        <v>189</v>
      </c>
      <c r="E43" t="s">
        <v>398</v>
      </c>
      <c r="F43" t="s">
        <v>403</v>
      </c>
      <c r="H43">
        <f>'Inc Stmt Certain Potatoes '!D41/1000</f>
        <v>0</v>
      </c>
      <c r="I43">
        <f>'Inc Stmt Certain Potatoes '!E41/1000</f>
        <v>0</v>
      </c>
      <c r="J43">
        <f>'Inc Stmt Certain Potatoes '!F41/1000</f>
        <v>0</v>
      </c>
    </row>
    <row r="44" spans="2:10" x14ac:dyDescent="0.25">
      <c r="B44">
        <f t="shared" si="0"/>
        <v>0</v>
      </c>
      <c r="C44">
        <f t="shared" si="1"/>
        <v>0</v>
      </c>
      <c r="D44" t="s">
        <v>189</v>
      </c>
      <c r="E44" t="s">
        <v>398</v>
      </c>
      <c r="F44" t="s">
        <v>404</v>
      </c>
      <c r="H44">
        <f>'Inc Stmt Certain Potatoes '!D42/1000</f>
        <v>0</v>
      </c>
      <c r="I44">
        <f>'Inc Stmt Certain Potatoes '!E42/1000</f>
        <v>0</v>
      </c>
      <c r="J44">
        <f>'Inc Stmt Certain Potatoes '!F42/1000</f>
        <v>0</v>
      </c>
    </row>
    <row r="45" spans="2:10" x14ac:dyDescent="0.25">
      <c r="B45">
        <f t="shared" si="0"/>
        <v>0</v>
      </c>
      <c r="C45">
        <f t="shared" si="1"/>
        <v>0</v>
      </c>
      <c r="D45" t="s">
        <v>189</v>
      </c>
      <c r="E45" t="s">
        <v>398</v>
      </c>
      <c r="F45" t="s">
        <v>405</v>
      </c>
      <c r="H45">
        <f>'Inc Stmt Certain Potatoes '!D43/1000</f>
        <v>0</v>
      </c>
      <c r="I45">
        <f>'Inc Stmt Certain Potatoes '!E43/1000</f>
        <v>0</v>
      </c>
      <c r="J45">
        <f>'Inc Stmt Certain Potatoes '!F43/1000</f>
        <v>0</v>
      </c>
    </row>
    <row r="46" spans="2:10" x14ac:dyDescent="0.25">
      <c r="B46">
        <f t="shared" si="0"/>
        <v>0</v>
      </c>
      <c r="C46">
        <f t="shared" si="1"/>
        <v>0</v>
      </c>
      <c r="D46" t="s">
        <v>189</v>
      </c>
      <c r="E46" t="s">
        <v>398</v>
      </c>
      <c r="F46" t="s">
        <v>406</v>
      </c>
      <c r="H46">
        <f>'Inc Stmt Certain Potatoes '!D44/1000</f>
        <v>0</v>
      </c>
      <c r="I46">
        <f>'Inc Stmt Certain Potatoes '!E44/1000</f>
        <v>0</v>
      </c>
      <c r="J46">
        <f>'Inc Stmt Certain Potatoes '!F44/1000</f>
        <v>0</v>
      </c>
    </row>
    <row r="47" spans="2:10" x14ac:dyDescent="0.25">
      <c r="B47">
        <f t="shared" si="0"/>
        <v>0</v>
      </c>
      <c r="C47">
        <f t="shared" si="1"/>
        <v>0</v>
      </c>
      <c r="D47" t="s">
        <v>189</v>
      </c>
      <c r="E47" t="s">
        <v>398</v>
      </c>
      <c r="F47" t="s">
        <v>407</v>
      </c>
      <c r="H47">
        <f>'Inc Stmt Certain Potatoes '!D45/1000</f>
        <v>0</v>
      </c>
      <c r="I47">
        <f>'Inc Stmt Certain Potatoes '!E45/1000</f>
        <v>0</v>
      </c>
      <c r="J47">
        <f>'Inc Stmt Certain Potatoes '!F45/1000</f>
        <v>0</v>
      </c>
    </row>
    <row r="48" spans="2:10" x14ac:dyDescent="0.25">
      <c r="B48">
        <f t="shared" si="0"/>
        <v>0</v>
      </c>
      <c r="C48">
        <f t="shared" si="1"/>
        <v>0</v>
      </c>
      <c r="D48" t="s">
        <v>189</v>
      </c>
      <c r="E48" t="s">
        <v>398</v>
      </c>
      <c r="F48" t="s">
        <v>408</v>
      </c>
      <c r="H48">
        <f>'Inc Stmt Certain Potatoes '!D46/1000</f>
        <v>0</v>
      </c>
      <c r="I48">
        <f>'Inc Stmt Certain Potatoes '!E46/1000</f>
        <v>0</v>
      </c>
      <c r="J48">
        <f>'Inc Stmt Certain Potatoes '!F46/1000</f>
        <v>0</v>
      </c>
    </row>
    <row r="49" spans="2:10" x14ac:dyDescent="0.25">
      <c r="B49">
        <f t="shared" si="0"/>
        <v>0</v>
      </c>
      <c r="C49">
        <f t="shared" si="1"/>
        <v>0</v>
      </c>
      <c r="D49" t="s">
        <v>189</v>
      </c>
      <c r="E49" t="s">
        <v>398</v>
      </c>
      <c r="F49" t="s">
        <v>409</v>
      </c>
      <c r="H49">
        <f>'Inc Stmt Certain Potatoes '!D47/1000</f>
        <v>0</v>
      </c>
      <c r="I49">
        <f>'Inc Stmt Certain Potatoes '!E47/1000</f>
        <v>0</v>
      </c>
      <c r="J49">
        <f>'Inc Stmt Certain Potatoes '!F47/1000</f>
        <v>0</v>
      </c>
    </row>
    <row r="50" spans="2:10" x14ac:dyDescent="0.25">
      <c r="B50">
        <f t="shared" si="0"/>
        <v>0</v>
      </c>
      <c r="C50">
        <f t="shared" si="1"/>
        <v>0</v>
      </c>
      <c r="D50" t="s">
        <v>189</v>
      </c>
      <c r="E50" t="s">
        <v>398</v>
      </c>
      <c r="F50" t="s">
        <v>410</v>
      </c>
      <c r="H50">
        <f>'Inc Stmt Certain Potatoes '!D48/1000</f>
        <v>0</v>
      </c>
      <c r="I50">
        <f>'Inc Stmt Certain Potatoes '!E48/1000</f>
        <v>0</v>
      </c>
      <c r="J50">
        <f>'Inc Stmt Certain Potatoes '!F48/1000</f>
        <v>0</v>
      </c>
    </row>
    <row r="51" spans="2:10" x14ac:dyDescent="0.25">
      <c r="B51">
        <f t="shared" si="0"/>
        <v>0</v>
      </c>
      <c r="C51">
        <f t="shared" si="1"/>
        <v>0</v>
      </c>
      <c r="D51" t="s">
        <v>189</v>
      </c>
      <c r="E51" t="s">
        <v>398</v>
      </c>
      <c r="F51" t="s">
        <v>411</v>
      </c>
      <c r="H51">
        <f>'Inc Stmt Certain Potatoes '!D49/1000</f>
        <v>0</v>
      </c>
      <c r="I51">
        <f>'Inc Stmt Certain Potatoes '!E49/1000</f>
        <v>0</v>
      </c>
      <c r="J51">
        <f>'Inc Stmt Certain Potatoes '!F49/1000</f>
        <v>0</v>
      </c>
    </row>
    <row r="52" spans="2:10" x14ac:dyDescent="0.25">
      <c r="B52">
        <f t="shared" si="0"/>
        <v>0</v>
      </c>
      <c r="C52">
        <f t="shared" si="1"/>
        <v>0</v>
      </c>
      <c r="D52" t="s">
        <v>189</v>
      </c>
      <c r="E52" t="s">
        <v>398</v>
      </c>
      <c r="F52" t="s">
        <v>412</v>
      </c>
      <c r="H52">
        <f>'Inc Stmt Certain Potatoes '!D50/1000</f>
        <v>0</v>
      </c>
      <c r="I52">
        <f>'Inc Stmt Certain Potatoes '!E50/1000</f>
        <v>0</v>
      </c>
      <c r="J52">
        <f>'Inc Stmt Certain Potatoes '!F50/1000</f>
        <v>0</v>
      </c>
    </row>
    <row r="53" spans="2:10" x14ac:dyDescent="0.25">
      <c r="B53">
        <f t="shared" si="0"/>
        <v>0</v>
      </c>
      <c r="C53">
        <f t="shared" si="1"/>
        <v>0</v>
      </c>
      <c r="D53" t="s">
        <v>189</v>
      </c>
      <c r="E53" t="s">
        <v>398</v>
      </c>
      <c r="F53" t="s">
        <v>413</v>
      </c>
      <c r="H53">
        <f>'Inc Stmt Certain Potatoes '!D51/1000</f>
        <v>0</v>
      </c>
      <c r="I53">
        <f>'Inc Stmt Certain Potatoes '!E51/1000</f>
        <v>0</v>
      </c>
      <c r="J53">
        <f>'Inc Stmt Certain Potatoes '!F51/1000</f>
        <v>0</v>
      </c>
    </row>
    <row r="54" spans="2:10" x14ac:dyDescent="0.25">
      <c r="B54">
        <f t="shared" si="0"/>
        <v>0</v>
      </c>
      <c r="C54">
        <f t="shared" si="1"/>
        <v>0</v>
      </c>
      <c r="D54" t="s">
        <v>189</v>
      </c>
      <c r="E54" t="s">
        <v>398</v>
      </c>
      <c r="F54" t="s">
        <v>414</v>
      </c>
      <c r="H54">
        <f>'Inc Stmt Certain Potatoes '!D52/1000</f>
        <v>0</v>
      </c>
      <c r="I54">
        <f>'Inc Stmt Certain Potatoes '!E52/1000</f>
        <v>0</v>
      </c>
      <c r="J54">
        <f>'Inc Stmt Certain Potatoes '!F52/1000</f>
        <v>0</v>
      </c>
    </row>
    <row r="55" spans="2:10" x14ac:dyDescent="0.25">
      <c r="B55">
        <f t="shared" si="0"/>
        <v>0</v>
      </c>
      <c r="C55">
        <f t="shared" si="1"/>
        <v>0</v>
      </c>
      <c r="D55" t="s">
        <v>189</v>
      </c>
      <c r="E55" t="s">
        <v>398</v>
      </c>
      <c r="F55" t="s">
        <v>415</v>
      </c>
      <c r="H55">
        <f>'Inc Stmt Certain Potatoes '!D53/1000</f>
        <v>0</v>
      </c>
      <c r="I55">
        <f>'Inc Stmt Certain Potatoes '!E53/1000</f>
        <v>0</v>
      </c>
      <c r="J55">
        <f>'Inc Stmt Certain Potatoes '!F53/1000</f>
        <v>0</v>
      </c>
    </row>
    <row r="56" spans="2:10" x14ac:dyDescent="0.25">
      <c r="B56">
        <f t="shared" si="0"/>
        <v>0</v>
      </c>
      <c r="C56">
        <f t="shared" si="1"/>
        <v>0</v>
      </c>
      <c r="D56" t="s">
        <v>189</v>
      </c>
      <c r="E56" t="s">
        <v>398</v>
      </c>
      <c r="F56" t="s">
        <v>416</v>
      </c>
      <c r="H56">
        <f>'Inc Stmt Certain Potatoes '!D54/1000</f>
        <v>0</v>
      </c>
      <c r="I56">
        <f>'Inc Stmt Certain Potatoes '!E54/1000</f>
        <v>0</v>
      </c>
      <c r="J56">
        <f>'Inc Stmt Certain Potatoes '!F54/1000</f>
        <v>0</v>
      </c>
    </row>
    <row r="57" spans="2:10" x14ac:dyDescent="0.25">
      <c r="B57">
        <f t="shared" si="0"/>
        <v>0</v>
      </c>
      <c r="C57">
        <f t="shared" si="1"/>
        <v>0</v>
      </c>
      <c r="D57" t="s">
        <v>189</v>
      </c>
      <c r="E57" t="s">
        <v>398</v>
      </c>
      <c r="F57" t="s">
        <v>417</v>
      </c>
      <c r="H57">
        <f>'Inc Stmt Certain Potatoes '!D55/1000</f>
        <v>0</v>
      </c>
      <c r="I57">
        <f>'Inc Stmt Certain Potatoes '!E55/1000</f>
        <v>0</v>
      </c>
      <c r="J57">
        <f>'Inc Stmt Certain Potatoes '!F55/1000</f>
        <v>0</v>
      </c>
    </row>
    <row r="58" spans="2:10" x14ac:dyDescent="0.25">
      <c r="B58">
        <f t="shared" si="0"/>
        <v>0</v>
      </c>
      <c r="C58">
        <f t="shared" si="1"/>
        <v>0</v>
      </c>
      <c r="D58" t="s">
        <v>189</v>
      </c>
      <c r="E58" t="s">
        <v>398</v>
      </c>
      <c r="F58" t="s">
        <v>418</v>
      </c>
      <c r="H58">
        <f>'Inc Stmt Certain Potatoes '!D56/1000</f>
        <v>0</v>
      </c>
      <c r="I58">
        <f>'Inc Stmt Certain Potatoes '!E56/1000</f>
        <v>0</v>
      </c>
      <c r="J58">
        <f>'Inc Stmt Certain Potatoes '!F56/1000</f>
        <v>0</v>
      </c>
    </row>
    <row r="59" spans="2:10" x14ac:dyDescent="0.25">
      <c r="B59">
        <f t="shared" si="0"/>
        <v>0</v>
      </c>
      <c r="C59">
        <f t="shared" si="1"/>
        <v>0</v>
      </c>
      <c r="D59" t="s">
        <v>189</v>
      </c>
      <c r="E59" t="s">
        <v>398</v>
      </c>
      <c r="F59" t="s">
        <v>419</v>
      </c>
      <c r="H59">
        <f>'Inc Stmt Certain Potatoes '!D57/1000</f>
        <v>0</v>
      </c>
      <c r="I59">
        <f>'Inc Stmt Certain Potatoes '!E57/1000</f>
        <v>0</v>
      </c>
      <c r="J59">
        <f>'Inc Stmt Certain Potatoes '!F57/1000</f>
        <v>0</v>
      </c>
    </row>
    <row r="60" spans="2:10" x14ac:dyDescent="0.25">
      <c r="B60">
        <f t="shared" si="0"/>
        <v>0</v>
      </c>
      <c r="C60">
        <f t="shared" si="1"/>
        <v>0</v>
      </c>
      <c r="D60" t="s">
        <v>189</v>
      </c>
      <c r="E60" t="s">
        <v>398</v>
      </c>
      <c r="F60" t="s">
        <v>420</v>
      </c>
      <c r="H60">
        <f>'Inc Stmt Certain Potatoes '!D58/1000</f>
        <v>0</v>
      </c>
      <c r="I60">
        <f>'Inc Stmt Certain Potatoes '!E58/1000</f>
        <v>0</v>
      </c>
      <c r="J60">
        <f>'Inc Stmt Certain Potatoes '!F58/1000</f>
        <v>0</v>
      </c>
    </row>
    <row r="61" spans="2:10" x14ac:dyDescent="0.25">
      <c r="B61">
        <f t="shared" si="0"/>
        <v>0</v>
      </c>
      <c r="C61">
        <f t="shared" si="1"/>
        <v>0</v>
      </c>
      <c r="D61" t="s">
        <v>189</v>
      </c>
      <c r="E61" t="s">
        <v>398</v>
      </c>
      <c r="F61" t="s">
        <v>421</v>
      </c>
      <c r="H61">
        <f>'Inc Stmt Certain Potatoes '!D59/1000</f>
        <v>0</v>
      </c>
      <c r="I61">
        <f>'Inc Stmt Certain Potatoes '!E59/1000</f>
        <v>0</v>
      </c>
      <c r="J61">
        <f>'Inc Stmt Certain Potatoes '!F59/1000</f>
        <v>0</v>
      </c>
    </row>
    <row r="62" spans="2:10" x14ac:dyDescent="0.25">
      <c r="B62">
        <f t="shared" si="0"/>
        <v>0</v>
      </c>
      <c r="C62">
        <f t="shared" si="1"/>
        <v>0</v>
      </c>
      <c r="D62" t="s">
        <v>189</v>
      </c>
      <c r="E62" t="s">
        <v>398</v>
      </c>
      <c r="F62" t="s">
        <v>422</v>
      </c>
      <c r="G62">
        <f>'Inc Stmt Certain Potatoes '!C60</f>
        <v>0</v>
      </c>
      <c r="H62">
        <f>'Inc Stmt Certain Potatoes '!D60/1000</f>
        <v>0</v>
      </c>
      <c r="I62">
        <f>'Inc Stmt Certain Potatoes '!E60/1000</f>
        <v>0</v>
      </c>
      <c r="J62">
        <f>'Inc Stmt Certain Potatoes '!F60/1000</f>
        <v>0</v>
      </c>
    </row>
    <row r="63" spans="2:10" x14ac:dyDescent="0.25">
      <c r="B63">
        <f t="shared" si="0"/>
        <v>0</v>
      </c>
      <c r="C63">
        <f t="shared" si="1"/>
        <v>0</v>
      </c>
      <c r="D63" t="s">
        <v>189</v>
      </c>
      <c r="E63" t="s">
        <v>398</v>
      </c>
      <c r="F63" t="s">
        <v>422</v>
      </c>
      <c r="G63">
        <f>'Inc Stmt Certain Potatoes '!C61</f>
        <v>0</v>
      </c>
      <c r="H63">
        <f>'Inc Stmt Certain Potatoes '!D61/1000</f>
        <v>0</v>
      </c>
      <c r="I63">
        <f>'Inc Stmt Certain Potatoes '!E61/1000</f>
        <v>0</v>
      </c>
      <c r="J63">
        <f>'Inc Stmt Certain Potatoes '!F61/1000</f>
        <v>0</v>
      </c>
    </row>
    <row r="64" spans="2:10" x14ac:dyDescent="0.25">
      <c r="B64">
        <f t="shared" si="0"/>
        <v>0</v>
      </c>
      <c r="C64">
        <f t="shared" si="1"/>
        <v>0</v>
      </c>
      <c r="D64" t="s">
        <v>189</v>
      </c>
      <c r="E64" t="s">
        <v>398</v>
      </c>
      <c r="F64" t="s">
        <v>422</v>
      </c>
      <c r="G64">
        <f>'Inc Stmt Certain Potatoes '!C62</f>
        <v>0</v>
      </c>
      <c r="H64">
        <f>'Inc Stmt Certain Potatoes '!D62/1000</f>
        <v>0</v>
      </c>
      <c r="I64">
        <f>'Inc Stmt Certain Potatoes '!E62/1000</f>
        <v>0</v>
      </c>
      <c r="J64">
        <f>'Inc Stmt Certain Potatoes '!F62/1000</f>
        <v>0</v>
      </c>
    </row>
    <row r="65" spans="2:10" x14ac:dyDescent="0.25">
      <c r="B65">
        <f t="shared" si="0"/>
        <v>0</v>
      </c>
      <c r="C65">
        <f t="shared" si="1"/>
        <v>0</v>
      </c>
      <c r="D65" t="s">
        <v>354</v>
      </c>
      <c r="E65" t="s">
        <v>385</v>
      </c>
      <c r="F65" t="s">
        <v>386</v>
      </c>
      <c r="H65">
        <f>'Inc Stmt Other Potatoes'!D23</f>
        <v>0</v>
      </c>
      <c r="I65">
        <f>'Inc Stmt Other Potatoes'!E23</f>
        <v>0</v>
      </c>
      <c r="J65">
        <f>'Inc Stmt Other Potatoes'!F23</f>
        <v>0</v>
      </c>
    </row>
    <row r="66" spans="2:10" x14ac:dyDescent="0.25">
      <c r="B66">
        <f t="shared" si="0"/>
        <v>0</v>
      </c>
      <c r="C66">
        <f t="shared" si="1"/>
        <v>0</v>
      </c>
      <c r="D66" t="s">
        <v>354</v>
      </c>
      <c r="E66" t="s">
        <v>385</v>
      </c>
      <c r="F66" t="s">
        <v>387</v>
      </c>
      <c r="H66">
        <f>'Inc Stmt Other Potatoes'!D24</f>
        <v>0</v>
      </c>
      <c r="I66">
        <f>'Inc Stmt Other Potatoes'!E24</f>
        <v>0</v>
      </c>
      <c r="J66">
        <f>'Inc Stmt Other Potatoes'!F24</f>
        <v>0</v>
      </c>
    </row>
    <row r="67" spans="2:10" x14ac:dyDescent="0.25">
      <c r="B67">
        <f t="shared" si="0"/>
        <v>0</v>
      </c>
      <c r="C67">
        <f t="shared" si="1"/>
        <v>0</v>
      </c>
      <c r="D67" t="s">
        <v>354</v>
      </c>
      <c r="E67" t="s">
        <v>388</v>
      </c>
      <c r="F67" t="s">
        <v>389</v>
      </c>
      <c r="H67">
        <f>'Inc Stmt Other Potatoes'!D25</f>
        <v>0</v>
      </c>
      <c r="I67">
        <f>'Inc Stmt Other Potatoes'!E25</f>
        <v>0</v>
      </c>
      <c r="J67">
        <f>'Inc Stmt Other Potatoes'!F25</f>
        <v>0</v>
      </c>
    </row>
    <row r="68" spans="2:10" x14ac:dyDescent="0.25">
      <c r="B68">
        <f t="shared" si="0"/>
        <v>0</v>
      </c>
      <c r="C68">
        <f t="shared" si="1"/>
        <v>0</v>
      </c>
      <c r="D68" t="s">
        <v>354</v>
      </c>
      <c r="E68" t="s">
        <v>390</v>
      </c>
      <c r="F68" t="s">
        <v>391</v>
      </c>
      <c r="H68">
        <f>'Inc Stmt Other Potatoes'!D26</f>
        <v>0</v>
      </c>
      <c r="I68">
        <f>'Inc Stmt Other Potatoes'!E26</f>
        <v>0</v>
      </c>
      <c r="J68">
        <f>'Inc Stmt Other Potatoes'!F26</f>
        <v>0</v>
      </c>
    </row>
    <row r="69" spans="2:10" x14ac:dyDescent="0.25">
      <c r="B69">
        <f t="shared" si="0"/>
        <v>0</v>
      </c>
      <c r="C69">
        <f t="shared" si="1"/>
        <v>0</v>
      </c>
      <c r="D69" t="s">
        <v>354</v>
      </c>
      <c r="E69" t="s">
        <v>388</v>
      </c>
      <c r="F69" t="s">
        <v>392</v>
      </c>
      <c r="H69">
        <f>'Inc Stmt Other Potatoes'!D27</f>
        <v>0</v>
      </c>
      <c r="I69">
        <f>'Inc Stmt Other Potatoes'!E27</f>
        <v>0</v>
      </c>
      <c r="J69">
        <f>'Inc Stmt Other Potatoes'!F27</f>
        <v>0</v>
      </c>
    </row>
    <row r="70" spans="2:10" x14ac:dyDescent="0.25">
      <c r="B70">
        <f t="shared" si="0"/>
        <v>0</v>
      </c>
      <c r="C70">
        <f t="shared" si="1"/>
        <v>0</v>
      </c>
      <c r="D70" t="s">
        <v>354</v>
      </c>
      <c r="E70" t="s">
        <v>393</v>
      </c>
      <c r="F70" t="s">
        <v>394</v>
      </c>
      <c r="H70">
        <f>'Inc Stmt Other Potatoes'!D30/1000</f>
        <v>0</v>
      </c>
      <c r="I70">
        <f>'Inc Stmt Other Potatoes'!E30/1000</f>
        <v>0</v>
      </c>
      <c r="J70">
        <f>'Inc Stmt Other Potatoes'!F30/1000</f>
        <v>0</v>
      </c>
    </row>
    <row r="71" spans="2:10" x14ac:dyDescent="0.25">
      <c r="B71">
        <f t="shared" si="0"/>
        <v>0</v>
      </c>
      <c r="C71">
        <f t="shared" si="1"/>
        <v>0</v>
      </c>
      <c r="D71" t="s">
        <v>354</v>
      </c>
      <c r="E71" t="s">
        <v>393</v>
      </c>
      <c r="F71" t="s">
        <v>395</v>
      </c>
      <c r="H71">
        <f>'Inc Stmt Other Potatoes'!D31/1000</f>
        <v>0</v>
      </c>
      <c r="I71">
        <f>'Inc Stmt Other Potatoes'!E31/1000</f>
        <v>0</v>
      </c>
      <c r="J71">
        <f>'Inc Stmt Other Potatoes'!F31/1000</f>
        <v>0</v>
      </c>
    </row>
    <row r="72" spans="2:10" x14ac:dyDescent="0.25">
      <c r="B72">
        <f t="shared" si="0"/>
        <v>0</v>
      </c>
      <c r="C72">
        <f t="shared" si="1"/>
        <v>0</v>
      </c>
      <c r="D72" t="s">
        <v>354</v>
      </c>
      <c r="E72" t="s">
        <v>393</v>
      </c>
      <c r="F72" t="s">
        <v>396</v>
      </c>
      <c r="H72">
        <f>'Inc Stmt Other Potatoes'!D32/1000</f>
        <v>0</v>
      </c>
      <c r="I72">
        <f>'Inc Stmt Other Potatoes'!E32/1000</f>
        <v>0</v>
      </c>
      <c r="J72">
        <f>'Inc Stmt Other Potatoes'!F32/1000</f>
        <v>0</v>
      </c>
    </row>
    <row r="73" spans="2:10" x14ac:dyDescent="0.25">
      <c r="B73">
        <f t="shared" si="0"/>
        <v>0</v>
      </c>
      <c r="C73">
        <f t="shared" si="1"/>
        <v>0</v>
      </c>
      <c r="D73" t="s">
        <v>354</v>
      </c>
      <c r="E73" t="s">
        <v>393</v>
      </c>
      <c r="F73" t="s">
        <v>397</v>
      </c>
      <c r="H73">
        <f>'Inc Stmt Other Potatoes'!D33/1000</f>
        <v>0</v>
      </c>
      <c r="I73">
        <f>'Inc Stmt Other Potatoes'!E33/1000</f>
        <v>0</v>
      </c>
      <c r="J73">
        <f>'Inc Stmt Other Potatoes'!F33/1000</f>
        <v>0</v>
      </c>
    </row>
    <row r="74" spans="2:10" x14ac:dyDescent="0.25">
      <c r="B74">
        <f t="shared" si="0"/>
        <v>0</v>
      </c>
      <c r="C74">
        <f t="shared" si="1"/>
        <v>0</v>
      </c>
      <c r="D74" t="s">
        <v>354</v>
      </c>
      <c r="E74" t="s">
        <v>398</v>
      </c>
      <c r="F74" t="s">
        <v>399</v>
      </c>
      <c r="H74">
        <f>'Inc Stmt Other Potatoes'!D37/1000</f>
        <v>0</v>
      </c>
      <c r="I74">
        <f>'Inc Stmt Other Potatoes'!E37/1000</f>
        <v>0</v>
      </c>
      <c r="J74">
        <f>'Inc Stmt Other Potatoes'!F37/1000</f>
        <v>0</v>
      </c>
    </row>
    <row r="75" spans="2:10" x14ac:dyDescent="0.25">
      <c r="B75">
        <f t="shared" si="0"/>
        <v>0</v>
      </c>
      <c r="C75">
        <f t="shared" si="1"/>
        <v>0</v>
      </c>
      <c r="D75" t="s">
        <v>354</v>
      </c>
      <c r="E75" t="s">
        <v>398</v>
      </c>
      <c r="F75" t="s">
        <v>400</v>
      </c>
      <c r="H75">
        <f>'Inc Stmt Other Potatoes'!D38/1000</f>
        <v>0</v>
      </c>
      <c r="I75">
        <f>'Inc Stmt Other Potatoes'!E38/1000</f>
        <v>0</v>
      </c>
      <c r="J75">
        <f>'Inc Stmt Other Potatoes'!F38/1000</f>
        <v>0</v>
      </c>
    </row>
    <row r="76" spans="2:10" x14ac:dyDescent="0.25">
      <c r="B76">
        <f t="shared" si="0"/>
        <v>0</v>
      </c>
      <c r="C76">
        <f t="shared" si="1"/>
        <v>0</v>
      </c>
      <c r="D76" t="s">
        <v>354</v>
      </c>
      <c r="E76" t="s">
        <v>398</v>
      </c>
      <c r="F76" t="s">
        <v>401</v>
      </c>
      <c r="H76">
        <f>'Inc Stmt Other Potatoes'!D39/1000</f>
        <v>0</v>
      </c>
      <c r="I76">
        <f>'Inc Stmt Other Potatoes'!E39/1000</f>
        <v>0</v>
      </c>
      <c r="J76">
        <f>'Inc Stmt Other Potatoes'!F39/1000</f>
        <v>0</v>
      </c>
    </row>
    <row r="77" spans="2:10" x14ac:dyDescent="0.25">
      <c r="B77">
        <f t="shared" si="0"/>
        <v>0</v>
      </c>
      <c r="C77">
        <f t="shared" si="1"/>
        <v>0</v>
      </c>
      <c r="D77" t="s">
        <v>354</v>
      </c>
      <c r="E77" t="s">
        <v>398</v>
      </c>
      <c r="F77" t="s">
        <v>402</v>
      </c>
      <c r="H77">
        <f>'Inc Stmt Other Potatoes'!D40/1000</f>
        <v>0</v>
      </c>
      <c r="I77">
        <f>'Inc Stmt Other Potatoes'!E40/1000</f>
        <v>0</v>
      </c>
      <c r="J77">
        <f>'Inc Stmt Other Potatoes'!F40/1000</f>
        <v>0</v>
      </c>
    </row>
    <row r="78" spans="2:10" x14ac:dyDescent="0.25">
      <c r="B78">
        <f t="shared" si="0"/>
        <v>0</v>
      </c>
      <c r="C78">
        <f t="shared" si="1"/>
        <v>0</v>
      </c>
      <c r="D78" t="s">
        <v>354</v>
      </c>
      <c r="E78" t="s">
        <v>398</v>
      </c>
      <c r="F78" t="s">
        <v>403</v>
      </c>
      <c r="H78">
        <f>'Inc Stmt Other Potatoes'!D41/1000</f>
        <v>0</v>
      </c>
      <c r="I78">
        <f>'Inc Stmt Other Potatoes'!E41/1000</f>
        <v>0</v>
      </c>
      <c r="J78">
        <f>'Inc Stmt Other Potatoes'!F41/1000</f>
        <v>0</v>
      </c>
    </row>
    <row r="79" spans="2:10" x14ac:dyDescent="0.25">
      <c r="B79">
        <f t="shared" si="0"/>
        <v>0</v>
      </c>
      <c r="C79">
        <f t="shared" si="1"/>
        <v>0</v>
      </c>
      <c r="D79" t="s">
        <v>354</v>
      </c>
      <c r="E79" t="s">
        <v>398</v>
      </c>
      <c r="F79" t="s">
        <v>404</v>
      </c>
      <c r="H79">
        <f>'Inc Stmt Other Potatoes'!D42/1000</f>
        <v>0</v>
      </c>
      <c r="I79">
        <f>'Inc Stmt Other Potatoes'!E42/1000</f>
        <v>0</v>
      </c>
      <c r="J79">
        <f>'Inc Stmt Other Potatoes'!F42/1000</f>
        <v>0</v>
      </c>
    </row>
    <row r="80" spans="2:10" x14ac:dyDescent="0.25">
      <c r="B80">
        <f t="shared" si="0"/>
        <v>0</v>
      </c>
      <c r="C80">
        <f t="shared" si="1"/>
        <v>0</v>
      </c>
      <c r="D80" t="s">
        <v>354</v>
      </c>
      <c r="E80" t="s">
        <v>398</v>
      </c>
      <c r="F80" t="s">
        <v>405</v>
      </c>
      <c r="H80">
        <f>'Inc Stmt Other Potatoes'!D43/1000</f>
        <v>0</v>
      </c>
      <c r="I80">
        <f>'Inc Stmt Other Potatoes'!E43/1000</f>
        <v>0</v>
      </c>
      <c r="J80">
        <f>'Inc Stmt Other Potatoes'!F43/1000</f>
        <v>0</v>
      </c>
    </row>
    <row r="81" spans="2:10" x14ac:dyDescent="0.25">
      <c r="B81">
        <f t="shared" si="0"/>
        <v>0</v>
      </c>
      <c r="C81">
        <f t="shared" si="1"/>
        <v>0</v>
      </c>
      <c r="D81" t="s">
        <v>354</v>
      </c>
      <c r="E81" t="s">
        <v>398</v>
      </c>
      <c r="F81" t="s">
        <v>406</v>
      </c>
      <c r="H81">
        <f>'Inc Stmt Other Potatoes'!D44/1000</f>
        <v>0</v>
      </c>
      <c r="I81">
        <f>'Inc Stmt Other Potatoes'!E44/1000</f>
        <v>0</v>
      </c>
      <c r="J81">
        <f>'Inc Stmt Other Potatoes'!F44/1000</f>
        <v>0</v>
      </c>
    </row>
    <row r="82" spans="2:10" x14ac:dyDescent="0.25">
      <c r="B82">
        <f t="shared" si="0"/>
        <v>0</v>
      </c>
      <c r="C82">
        <f t="shared" si="1"/>
        <v>0</v>
      </c>
      <c r="D82" t="s">
        <v>354</v>
      </c>
      <c r="E82" t="s">
        <v>398</v>
      </c>
      <c r="F82" t="s">
        <v>407</v>
      </c>
      <c r="H82">
        <f>'Inc Stmt Other Potatoes'!D45/1000</f>
        <v>0</v>
      </c>
      <c r="I82">
        <f>'Inc Stmt Other Potatoes'!E45/1000</f>
        <v>0</v>
      </c>
      <c r="J82">
        <f>'Inc Stmt Other Potatoes'!F45/1000</f>
        <v>0</v>
      </c>
    </row>
    <row r="83" spans="2:10" x14ac:dyDescent="0.25">
      <c r="B83">
        <f t="shared" si="0"/>
        <v>0</v>
      </c>
      <c r="C83">
        <f t="shared" si="1"/>
        <v>0</v>
      </c>
      <c r="D83" t="s">
        <v>354</v>
      </c>
      <c r="E83" t="s">
        <v>398</v>
      </c>
      <c r="F83" t="s">
        <v>408</v>
      </c>
      <c r="H83">
        <f>'Inc Stmt Other Potatoes'!D46/1000</f>
        <v>0</v>
      </c>
      <c r="I83">
        <f>'Inc Stmt Other Potatoes'!E46/1000</f>
        <v>0</v>
      </c>
      <c r="J83">
        <f>'Inc Stmt Other Potatoes'!F46/1000</f>
        <v>0</v>
      </c>
    </row>
    <row r="84" spans="2:10" x14ac:dyDescent="0.25">
      <c r="B84">
        <f t="shared" si="0"/>
        <v>0</v>
      </c>
      <c r="C84">
        <f t="shared" si="1"/>
        <v>0</v>
      </c>
      <c r="D84" t="s">
        <v>354</v>
      </c>
      <c r="E84" t="s">
        <v>398</v>
      </c>
      <c r="F84" t="s">
        <v>409</v>
      </c>
      <c r="H84">
        <f>'Inc Stmt Other Potatoes'!D47/1000</f>
        <v>0</v>
      </c>
      <c r="I84">
        <f>'Inc Stmt Other Potatoes'!E47/1000</f>
        <v>0</v>
      </c>
      <c r="J84">
        <f>'Inc Stmt Other Potatoes'!F47/1000</f>
        <v>0</v>
      </c>
    </row>
    <row r="85" spans="2:10" x14ac:dyDescent="0.25">
      <c r="B85">
        <f t="shared" si="0"/>
        <v>0</v>
      </c>
      <c r="C85">
        <f t="shared" si="1"/>
        <v>0</v>
      </c>
      <c r="D85" t="s">
        <v>354</v>
      </c>
      <c r="E85" t="s">
        <v>398</v>
      </c>
      <c r="F85" t="s">
        <v>410</v>
      </c>
      <c r="H85">
        <f>'Inc Stmt Other Potatoes'!D48/1000</f>
        <v>0</v>
      </c>
      <c r="I85">
        <f>'Inc Stmt Other Potatoes'!E48/1000</f>
        <v>0</v>
      </c>
      <c r="J85">
        <f>'Inc Stmt Other Potatoes'!F48/1000</f>
        <v>0</v>
      </c>
    </row>
    <row r="86" spans="2:10" x14ac:dyDescent="0.25">
      <c r="B86">
        <f t="shared" si="0"/>
        <v>0</v>
      </c>
      <c r="C86">
        <f t="shared" si="1"/>
        <v>0</v>
      </c>
      <c r="D86" t="s">
        <v>354</v>
      </c>
      <c r="E86" t="s">
        <v>398</v>
      </c>
      <c r="F86" t="s">
        <v>411</v>
      </c>
      <c r="H86">
        <f>'Inc Stmt Other Potatoes'!D49/1000</f>
        <v>0</v>
      </c>
      <c r="I86">
        <f>'Inc Stmt Other Potatoes'!E49/1000</f>
        <v>0</v>
      </c>
      <c r="J86">
        <f>'Inc Stmt Other Potatoes'!F49/1000</f>
        <v>0</v>
      </c>
    </row>
    <row r="87" spans="2:10" x14ac:dyDescent="0.25">
      <c r="B87">
        <f t="shared" si="0"/>
        <v>0</v>
      </c>
      <c r="C87">
        <f t="shared" si="1"/>
        <v>0</v>
      </c>
      <c r="D87" t="s">
        <v>354</v>
      </c>
      <c r="E87" t="s">
        <v>398</v>
      </c>
      <c r="F87" t="s">
        <v>412</v>
      </c>
      <c r="H87">
        <f>'Inc Stmt Other Potatoes'!D50/1000</f>
        <v>0</v>
      </c>
      <c r="I87">
        <f>'Inc Stmt Other Potatoes'!E50/1000</f>
        <v>0</v>
      </c>
      <c r="J87">
        <f>'Inc Stmt Other Potatoes'!F50/1000</f>
        <v>0</v>
      </c>
    </row>
    <row r="88" spans="2:10" x14ac:dyDescent="0.25">
      <c r="B88">
        <f t="shared" si="0"/>
        <v>0</v>
      </c>
      <c r="C88">
        <f t="shared" si="1"/>
        <v>0</v>
      </c>
      <c r="D88" t="s">
        <v>354</v>
      </c>
      <c r="E88" t="s">
        <v>398</v>
      </c>
      <c r="F88" t="s">
        <v>413</v>
      </c>
      <c r="H88">
        <f>'Inc Stmt Other Potatoes'!D51/1000</f>
        <v>0</v>
      </c>
      <c r="I88">
        <f>'Inc Stmt Other Potatoes'!E51/1000</f>
        <v>0</v>
      </c>
      <c r="J88">
        <f>'Inc Stmt Other Potatoes'!F51/1000</f>
        <v>0</v>
      </c>
    </row>
    <row r="89" spans="2:10" x14ac:dyDescent="0.25">
      <c r="B89">
        <f t="shared" si="0"/>
        <v>0</v>
      </c>
      <c r="C89">
        <f t="shared" si="1"/>
        <v>0</v>
      </c>
      <c r="D89" t="s">
        <v>354</v>
      </c>
      <c r="E89" t="s">
        <v>398</v>
      </c>
      <c r="F89" t="s">
        <v>414</v>
      </c>
      <c r="H89">
        <f>'Inc Stmt Other Potatoes'!D52/1000</f>
        <v>0</v>
      </c>
      <c r="I89">
        <f>'Inc Stmt Other Potatoes'!E52/1000</f>
        <v>0</v>
      </c>
      <c r="J89">
        <f>'Inc Stmt Other Potatoes'!F52/1000</f>
        <v>0</v>
      </c>
    </row>
    <row r="90" spans="2:10" x14ac:dyDescent="0.25">
      <c r="B90">
        <f t="shared" si="0"/>
        <v>0</v>
      </c>
      <c r="C90">
        <f t="shared" si="1"/>
        <v>0</v>
      </c>
      <c r="D90" t="s">
        <v>354</v>
      </c>
      <c r="E90" t="s">
        <v>398</v>
      </c>
      <c r="F90" t="s">
        <v>415</v>
      </c>
      <c r="H90">
        <f>'Inc Stmt Other Potatoes'!D53/1000</f>
        <v>0</v>
      </c>
      <c r="I90">
        <f>'Inc Stmt Other Potatoes'!E53/1000</f>
        <v>0</v>
      </c>
      <c r="J90">
        <f>'Inc Stmt Other Potatoes'!F53/1000</f>
        <v>0</v>
      </c>
    </row>
    <row r="91" spans="2:10" x14ac:dyDescent="0.25">
      <c r="B91">
        <f t="shared" si="0"/>
        <v>0</v>
      </c>
      <c r="C91">
        <f t="shared" si="1"/>
        <v>0</v>
      </c>
      <c r="D91" t="s">
        <v>354</v>
      </c>
      <c r="E91" t="s">
        <v>398</v>
      </c>
      <c r="F91" t="s">
        <v>416</v>
      </c>
      <c r="H91">
        <f>'Inc Stmt Other Potatoes'!D54/1000</f>
        <v>0</v>
      </c>
      <c r="I91">
        <f>'Inc Stmt Other Potatoes'!E54/1000</f>
        <v>0</v>
      </c>
      <c r="J91">
        <f>'Inc Stmt Other Potatoes'!F54/1000</f>
        <v>0</v>
      </c>
    </row>
    <row r="92" spans="2:10" x14ac:dyDescent="0.25">
      <c r="B92">
        <f t="shared" si="0"/>
        <v>0</v>
      </c>
      <c r="C92">
        <f t="shared" si="1"/>
        <v>0</v>
      </c>
      <c r="D92" t="s">
        <v>354</v>
      </c>
      <c r="E92" t="s">
        <v>398</v>
      </c>
      <c r="F92" t="s">
        <v>417</v>
      </c>
      <c r="H92">
        <f>'Inc Stmt Other Potatoes'!D55/1000</f>
        <v>0</v>
      </c>
      <c r="I92">
        <f>'Inc Stmt Other Potatoes'!E55/1000</f>
        <v>0</v>
      </c>
      <c r="J92">
        <f>'Inc Stmt Other Potatoes'!F55/1000</f>
        <v>0</v>
      </c>
    </row>
    <row r="93" spans="2:10" x14ac:dyDescent="0.25">
      <c r="B93">
        <f t="shared" si="0"/>
        <v>0</v>
      </c>
      <c r="C93">
        <f t="shared" si="1"/>
        <v>0</v>
      </c>
      <c r="D93" t="s">
        <v>354</v>
      </c>
      <c r="E93" t="s">
        <v>398</v>
      </c>
      <c r="F93" t="s">
        <v>418</v>
      </c>
      <c r="H93">
        <f>'Inc Stmt Other Potatoes'!D56/1000</f>
        <v>0</v>
      </c>
      <c r="I93">
        <f>'Inc Stmt Other Potatoes'!E56/1000</f>
        <v>0</v>
      </c>
      <c r="J93">
        <f>'Inc Stmt Other Potatoes'!F56/1000</f>
        <v>0</v>
      </c>
    </row>
    <row r="94" spans="2:10" x14ac:dyDescent="0.25">
      <c r="B94">
        <f t="shared" si="0"/>
        <v>0</v>
      </c>
      <c r="C94">
        <f t="shared" si="1"/>
        <v>0</v>
      </c>
      <c r="D94" t="s">
        <v>354</v>
      </c>
      <c r="E94" t="s">
        <v>398</v>
      </c>
      <c r="F94" t="s">
        <v>419</v>
      </c>
      <c r="H94">
        <f>'Inc Stmt Other Potatoes'!D57/1000</f>
        <v>0</v>
      </c>
      <c r="I94">
        <f>'Inc Stmt Other Potatoes'!E57/1000</f>
        <v>0</v>
      </c>
      <c r="J94">
        <f>'Inc Stmt Other Potatoes'!F57/1000</f>
        <v>0</v>
      </c>
    </row>
    <row r="95" spans="2:10" x14ac:dyDescent="0.25">
      <c r="B95">
        <f t="shared" ref="B95:B136" si="2">$C$5</f>
        <v>0</v>
      </c>
      <c r="C95">
        <f t="shared" ref="C95:C136" si="3">$D$5</f>
        <v>0</v>
      </c>
      <c r="D95" t="s">
        <v>354</v>
      </c>
      <c r="E95" t="s">
        <v>398</v>
      </c>
      <c r="F95" t="s">
        <v>420</v>
      </c>
      <c r="H95">
        <f>'Inc Stmt Other Potatoes'!D58/1000</f>
        <v>0</v>
      </c>
      <c r="I95">
        <f>'Inc Stmt Other Potatoes'!E58/1000</f>
        <v>0</v>
      </c>
      <c r="J95">
        <f>'Inc Stmt Other Potatoes'!F58/1000</f>
        <v>0</v>
      </c>
    </row>
    <row r="96" spans="2:10" x14ac:dyDescent="0.25">
      <c r="B96">
        <f t="shared" si="2"/>
        <v>0</v>
      </c>
      <c r="C96">
        <f t="shared" si="3"/>
        <v>0</v>
      </c>
      <c r="D96" t="s">
        <v>354</v>
      </c>
      <c r="E96" t="s">
        <v>398</v>
      </c>
      <c r="F96" t="s">
        <v>421</v>
      </c>
      <c r="H96">
        <f>'Inc Stmt Other Potatoes'!D59/1000</f>
        <v>0</v>
      </c>
      <c r="I96">
        <f>'Inc Stmt Other Potatoes'!E59/1000</f>
        <v>0</v>
      </c>
      <c r="J96">
        <f>'Inc Stmt Other Potatoes'!F59/1000</f>
        <v>0</v>
      </c>
    </row>
    <row r="97" spans="2:10" x14ac:dyDescent="0.25">
      <c r="B97">
        <f t="shared" si="2"/>
        <v>0</v>
      </c>
      <c r="C97">
        <f t="shared" si="3"/>
        <v>0</v>
      </c>
      <c r="D97" t="s">
        <v>354</v>
      </c>
      <c r="E97" t="s">
        <v>398</v>
      </c>
      <c r="F97" t="s">
        <v>422</v>
      </c>
      <c r="G97">
        <f>'Inc Stmt Other Potatoes'!C60</f>
        <v>0</v>
      </c>
      <c r="H97">
        <f>'Inc Stmt Other Potatoes'!D60/1000</f>
        <v>0</v>
      </c>
      <c r="I97">
        <f>'Inc Stmt Other Potatoes'!E60/1000</f>
        <v>0</v>
      </c>
      <c r="J97">
        <f>'Inc Stmt Other Potatoes'!F60/1000</f>
        <v>0</v>
      </c>
    </row>
    <row r="98" spans="2:10" x14ac:dyDescent="0.25">
      <c r="B98">
        <f t="shared" si="2"/>
        <v>0</v>
      </c>
      <c r="C98">
        <f t="shared" si="3"/>
        <v>0</v>
      </c>
      <c r="D98" t="s">
        <v>354</v>
      </c>
      <c r="E98" t="s">
        <v>398</v>
      </c>
      <c r="F98" t="s">
        <v>422</v>
      </c>
      <c r="G98">
        <f>'Inc Stmt Other Potatoes'!C61</f>
        <v>0</v>
      </c>
      <c r="H98">
        <f>'Inc Stmt Other Potatoes'!D61/1000</f>
        <v>0</v>
      </c>
      <c r="I98">
        <f>'Inc Stmt Other Potatoes'!E61/1000</f>
        <v>0</v>
      </c>
      <c r="J98">
        <f>'Inc Stmt Other Potatoes'!F61/1000</f>
        <v>0</v>
      </c>
    </row>
    <row r="99" spans="2:10" x14ac:dyDescent="0.25">
      <c r="B99">
        <f t="shared" si="2"/>
        <v>0</v>
      </c>
      <c r="C99">
        <f t="shared" si="3"/>
        <v>0</v>
      </c>
      <c r="D99" t="s">
        <v>354</v>
      </c>
      <c r="E99" t="s">
        <v>398</v>
      </c>
      <c r="F99" t="s">
        <v>422</v>
      </c>
      <c r="G99">
        <f>'Inc Stmt Other Potatoes'!C62</f>
        <v>0</v>
      </c>
      <c r="H99">
        <f>'Inc Stmt Other Potatoes'!D62/1000</f>
        <v>0</v>
      </c>
      <c r="I99">
        <f>'Inc Stmt Other Potatoes'!E62/1000</f>
        <v>0</v>
      </c>
      <c r="J99">
        <f>'Inc Stmt Other Potatoes'!F62/1000</f>
        <v>0</v>
      </c>
    </row>
    <row r="100" spans="2:10" x14ac:dyDescent="0.25">
      <c r="B100">
        <f t="shared" si="2"/>
        <v>0</v>
      </c>
      <c r="C100">
        <f t="shared" si="3"/>
        <v>0</v>
      </c>
      <c r="D100" t="s">
        <v>359</v>
      </c>
      <c r="E100" t="s">
        <v>385</v>
      </c>
      <c r="F100" t="s">
        <v>386</v>
      </c>
      <c r="H100">
        <f>'Inc Stmt Total Farm'!D23</f>
        <v>0</v>
      </c>
      <c r="I100">
        <f>'Inc Stmt Total Farm'!E23</f>
        <v>0</v>
      </c>
      <c r="J100">
        <f>'Inc Stmt Total Farm'!F23</f>
        <v>0</v>
      </c>
    </row>
    <row r="101" spans="2:10" x14ac:dyDescent="0.25">
      <c r="B101">
        <f t="shared" si="2"/>
        <v>0</v>
      </c>
      <c r="C101">
        <f t="shared" si="3"/>
        <v>0</v>
      </c>
      <c r="D101" t="s">
        <v>359</v>
      </c>
      <c r="E101" t="s">
        <v>385</v>
      </c>
      <c r="F101" t="s">
        <v>387</v>
      </c>
      <c r="H101">
        <f>'Inc Stmt Total Farm'!D24</f>
        <v>0</v>
      </c>
      <c r="I101">
        <f>'Inc Stmt Total Farm'!E24</f>
        <v>0</v>
      </c>
      <c r="J101">
        <f>'Inc Stmt Total Farm'!F24</f>
        <v>0</v>
      </c>
    </row>
    <row r="102" spans="2:10" x14ac:dyDescent="0.25">
      <c r="B102">
        <f t="shared" si="2"/>
        <v>0</v>
      </c>
      <c r="C102">
        <f t="shared" si="3"/>
        <v>0</v>
      </c>
      <c r="D102" t="s">
        <v>359</v>
      </c>
      <c r="E102" t="s">
        <v>393</v>
      </c>
      <c r="F102" t="s">
        <v>394</v>
      </c>
      <c r="H102">
        <f>'Inc Stmt Total Farm'!D27/1000</f>
        <v>0</v>
      </c>
      <c r="I102">
        <f>'Inc Stmt Total Farm'!E27/1000</f>
        <v>0</v>
      </c>
      <c r="J102">
        <f>'Inc Stmt Total Farm'!F27/1000</f>
        <v>0</v>
      </c>
    </row>
    <row r="103" spans="2:10" x14ac:dyDescent="0.25">
      <c r="B103">
        <f t="shared" si="2"/>
        <v>0</v>
      </c>
      <c r="C103">
        <f t="shared" si="3"/>
        <v>0</v>
      </c>
      <c r="D103" t="s">
        <v>359</v>
      </c>
      <c r="E103" t="s">
        <v>393</v>
      </c>
      <c r="F103" t="s">
        <v>395</v>
      </c>
      <c r="H103">
        <f>'Inc Stmt Total Farm'!D28/1000</f>
        <v>0</v>
      </c>
      <c r="I103">
        <f>'Inc Stmt Total Farm'!E28/1000</f>
        <v>0</v>
      </c>
      <c r="J103">
        <f>'Inc Stmt Total Farm'!F28/1000</f>
        <v>0</v>
      </c>
    </row>
    <row r="104" spans="2:10" x14ac:dyDescent="0.25">
      <c r="B104">
        <f t="shared" si="2"/>
        <v>0</v>
      </c>
      <c r="C104">
        <f t="shared" si="3"/>
        <v>0</v>
      </c>
      <c r="D104" t="s">
        <v>359</v>
      </c>
      <c r="E104" t="s">
        <v>393</v>
      </c>
      <c r="F104" t="s">
        <v>396</v>
      </c>
      <c r="H104">
        <f>'Inc Stmt Total Farm'!D29/1000</f>
        <v>0</v>
      </c>
      <c r="I104">
        <f>'Inc Stmt Total Farm'!E29/1000</f>
        <v>0</v>
      </c>
      <c r="J104">
        <f>'Inc Stmt Total Farm'!F29/1000</f>
        <v>0</v>
      </c>
    </row>
    <row r="105" spans="2:10" x14ac:dyDescent="0.25">
      <c r="B105">
        <f t="shared" si="2"/>
        <v>0</v>
      </c>
      <c r="C105">
        <f t="shared" si="3"/>
        <v>0</v>
      </c>
      <c r="D105" t="s">
        <v>359</v>
      </c>
      <c r="E105" t="s">
        <v>393</v>
      </c>
      <c r="F105" t="s">
        <v>423</v>
      </c>
      <c r="H105">
        <f>'Inc Stmt Total Farm'!D30/1000</f>
        <v>0</v>
      </c>
      <c r="I105">
        <f>'Inc Stmt Total Farm'!E30/1000</f>
        <v>0</v>
      </c>
      <c r="J105">
        <f>'Inc Stmt Total Farm'!F30/1000</f>
        <v>0</v>
      </c>
    </row>
    <row r="106" spans="2:10" x14ac:dyDescent="0.25">
      <c r="B106">
        <f t="shared" si="2"/>
        <v>0</v>
      </c>
      <c r="C106">
        <f t="shared" si="3"/>
        <v>0</v>
      </c>
      <c r="D106" t="s">
        <v>359</v>
      </c>
      <c r="E106" t="s">
        <v>393</v>
      </c>
      <c r="F106" t="s">
        <v>424</v>
      </c>
      <c r="H106">
        <f>'Inc Stmt Total Farm'!D31/1000</f>
        <v>0</v>
      </c>
      <c r="I106">
        <f>'Inc Stmt Total Farm'!E31/1000</f>
        <v>0</v>
      </c>
      <c r="J106">
        <f>'Inc Stmt Total Farm'!F31/1000</f>
        <v>0</v>
      </c>
    </row>
    <row r="107" spans="2:10" x14ac:dyDescent="0.25">
      <c r="B107">
        <f t="shared" si="2"/>
        <v>0</v>
      </c>
      <c r="C107">
        <f t="shared" si="3"/>
        <v>0</v>
      </c>
      <c r="D107" t="s">
        <v>359</v>
      </c>
      <c r="E107" t="s">
        <v>393</v>
      </c>
      <c r="F107" t="s">
        <v>425</v>
      </c>
      <c r="H107">
        <f>'Inc Stmt Total Farm'!D32/1000</f>
        <v>0</v>
      </c>
      <c r="I107">
        <f>'Inc Stmt Total Farm'!E32/1000</f>
        <v>0</v>
      </c>
      <c r="J107">
        <f>'Inc Stmt Total Farm'!F32/1000</f>
        <v>0</v>
      </c>
    </row>
    <row r="108" spans="2:10" x14ac:dyDescent="0.25">
      <c r="B108">
        <f t="shared" si="2"/>
        <v>0</v>
      </c>
      <c r="C108">
        <f t="shared" si="3"/>
        <v>0</v>
      </c>
      <c r="D108" t="s">
        <v>359</v>
      </c>
      <c r="E108" t="s">
        <v>393</v>
      </c>
      <c r="F108" t="s">
        <v>426</v>
      </c>
      <c r="H108">
        <f>'Inc Stmt Total Farm'!D33/1000</f>
        <v>0</v>
      </c>
      <c r="I108">
        <f>'Inc Stmt Total Farm'!E33/1000</f>
        <v>0</v>
      </c>
      <c r="J108">
        <f>'Inc Stmt Total Farm'!F33/1000</f>
        <v>0</v>
      </c>
    </row>
    <row r="109" spans="2:10" x14ac:dyDescent="0.25">
      <c r="B109">
        <f t="shared" si="2"/>
        <v>0</v>
      </c>
      <c r="C109">
        <f t="shared" si="3"/>
        <v>0</v>
      </c>
      <c r="D109" t="s">
        <v>359</v>
      </c>
      <c r="E109" t="s">
        <v>398</v>
      </c>
      <c r="F109" t="s">
        <v>399</v>
      </c>
      <c r="H109">
        <f>'Inc Stmt Total Farm'!D37/1000</f>
        <v>0</v>
      </c>
      <c r="I109">
        <f>'Inc Stmt Total Farm'!E37/1000</f>
        <v>0</v>
      </c>
      <c r="J109">
        <f>'Inc Stmt Total Farm'!F37/1000</f>
        <v>0</v>
      </c>
    </row>
    <row r="110" spans="2:10" x14ac:dyDescent="0.25">
      <c r="B110">
        <f t="shared" si="2"/>
        <v>0</v>
      </c>
      <c r="C110">
        <f t="shared" si="3"/>
        <v>0</v>
      </c>
      <c r="D110" t="s">
        <v>359</v>
      </c>
      <c r="E110" t="s">
        <v>398</v>
      </c>
      <c r="F110" t="s">
        <v>400</v>
      </c>
      <c r="H110">
        <f>'Inc Stmt Total Farm'!D38/1000</f>
        <v>0</v>
      </c>
      <c r="I110">
        <f>'Inc Stmt Total Farm'!E38/1000</f>
        <v>0</v>
      </c>
      <c r="J110">
        <f>'Inc Stmt Total Farm'!F38/1000</f>
        <v>0</v>
      </c>
    </row>
    <row r="111" spans="2:10" x14ac:dyDescent="0.25">
      <c r="B111">
        <f t="shared" si="2"/>
        <v>0</v>
      </c>
      <c r="C111">
        <f t="shared" si="3"/>
        <v>0</v>
      </c>
      <c r="D111" t="s">
        <v>359</v>
      </c>
      <c r="E111" t="s">
        <v>398</v>
      </c>
      <c r="F111" t="s">
        <v>427</v>
      </c>
      <c r="H111">
        <f>'Inc Stmt Total Farm'!D39/1000</f>
        <v>0</v>
      </c>
      <c r="I111">
        <f>'Inc Stmt Total Farm'!E39/1000</f>
        <v>0</v>
      </c>
      <c r="J111">
        <f>'Inc Stmt Total Farm'!F39/1000</f>
        <v>0</v>
      </c>
    </row>
    <row r="112" spans="2:10" x14ac:dyDescent="0.25">
      <c r="B112">
        <f t="shared" si="2"/>
        <v>0</v>
      </c>
      <c r="C112">
        <f t="shared" si="3"/>
        <v>0</v>
      </c>
      <c r="D112" t="s">
        <v>359</v>
      </c>
      <c r="E112" t="s">
        <v>398</v>
      </c>
      <c r="F112" t="s">
        <v>402</v>
      </c>
      <c r="H112">
        <f>'Inc Stmt Total Farm'!D40/1000</f>
        <v>0</v>
      </c>
      <c r="I112">
        <f>'Inc Stmt Total Farm'!E40/1000</f>
        <v>0</v>
      </c>
      <c r="J112">
        <f>'Inc Stmt Total Farm'!F40/1000</f>
        <v>0</v>
      </c>
    </row>
    <row r="113" spans="2:10" x14ac:dyDescent="0.25">
      <c r="B113">
        <f t="shared" si="2"/>
        <v>0</v>
      </c>
      <c r="C113">
        <f t="shared" si="3"/>
        <v>0</v>
      </c>
      <c r="D113" t="s">
        <v>359</v>
      </c>
      <c r="E113" t="s">
        <v>398</v>
      </c>
      <c r="F113" t="s">
        <v>403</v>
      </c>
      <c r="H113">
        <f>'Inc Stmt Total Farm'!D41/1000</f>
        <v>0</v>
      </c>
      <c r="I113">
        <f>'Inc Stmt Total Farm'!E41/1000</f>
        <v>0</v>
      </c>
      <c r="J113">
        <f>'Inc Stmt Total Farm'!F41/1000</f>
        <v>0</v>
      </c>
    </row>
    <row r="114" spans="2:10" x14ac:dyDescent="0.25">
      <c r="B114">
        <f t="shared" si="2"/>
        <v>0</v>
      </c>
      <c r="C114">
        <f t="shared" si="3"/>
        <v>0</v>
      </c>
      <c r="D114" t="s">
        <v>359</v>
      </c>
      <c r="E114" t="s">
        <v>398</v>
      </c>
      <c r="F114" t="s">
        <v>404</v>
      </c>
      <c r="H114">
        <f>'Inc Stmt Total Farm'!D42/1000</f>
        <v>0</v>
      </c>
      <c r="I114">
        <f>'Inc Stmt Total Farm'!E42/1000</f>
        <v>0</v>
      </c>
      <c r="J114">
        <f>'Inc Stmt Total Farm'!F42/1000</f>
        <v>0</v>
      </c>
    </row>
    <row r="115" spans="2:10" x14ac:dyDescent="0.25">
      <c r="B115">
        <f t="shared" si="2"/>
        <v>0</v>
      </c>
      <c r="C115">
        <f t="shared" si="3"/>
        <v>0</v>
      </c>
      <c r="D115" t="s">
        <v>359</v>
      </c>
      <c r="E115" t="s">
        <v>398</v>
      </c>
      <c r="F115" t="s">
        <v>405</v>
      </c>
      <c r="H115">
        <f>'Inc Stmt Total Farm'!D43/1000</f>
        <v>0</v>
      </c>
      <c r="I115">
        <f>'Inc Stmt Total Farm'!E43/1000</f>
        <v>0</v>
      </c>
      <c r="J115">
        <f>'Inc Stmt Total Farm'!F43/1000</f>
        <v>0</v>
      </c>
    </row>
    <row r="116" spans="2:10" x14ac:dyDescent="0.25">
      <c r="B116">
        <f t="shared" si="2"/>
        <v>0</v>
      </c>
      <c r="C116">
        <f t="shared" si="3"/>
        <v>0</v>
      </c>
      <c r="D116" t="s">
        <v>359</v>
      </c>
      <c r="E116" t="s">
        <v>398</v>
      </c>
      <c r="F116" t="s">
        <v>406</v>
      </c>
      <c r="H116">
        <f>'Inc Stmt Total Farm'!D44/1000</f>
        <v>0</v>
      </c>
      <c r="I116">
        <f>'Inc Stmt Total Farm'!E44/1000</f>
        <v>0</v>
      </c>
      <c r="J116">
        <f>'Inc Stmt Total Farm'!F44/1000</f>
        <v>0</v>
      </c>
    </row>
    <row r="117" spans="2:10" x14ac:dyDescent="0.25">
      <c r="B117">
        <f t="shared" si="2"/>
        <v>0</v>
      </c>
      <c r="C117">
        <f t="shared" si="3"/>
        <v>0</v>
      </c>
      <c r="D117" t="s">
        <v>359</v>
      </c>
      <c r="E117" t="s">
        <v>398</v>
      </c>
      <c r="F117" t="s">
        <v>407</v>
      </c>
      <c r="H117">
        <f>'Inc Stmt Total Farm'!D45/1000</f>
        <v>0</v>
      </c>
      <c r="I117">
        <f>'Inc Stmt Total Farm'!E45/1000</f>
        <v>0</v>
      </c>
      <c r="J117">
        <f>'Inc Stmt Total Farm'!F45/1000</f>
        <v>0</v>
      </c>
    </row>
    <row r="118" spans="2:10" x14ac:dyDescent="0.25">
      <c r="B118">
        <f t="shared" si="2"/>
        <v>0</v>
      </c>
      <c r="C118">
        <f t="shared" si="3"/>
        <v>0</v>
      </c>
      <c r="D118" t="s">
        <v>359</v>
      </c>
      <c r="E118" t="s">
        <v>398</v>
      </c>
      <c r="F118" t="s">
        <v>408</v>
      </c>
      <c r="H118">
        <f>'Inc Stmt Total Farm'!D46/1000</f>
        <v>0</v>
      </c>
      <c r="I118">
        <f>'Inc Stmt Total Farm'!E46/1000</f>
        <v>0</v>
      </c>
      <c r="J118">
        <f>'Inc Stmt Total Farm'!F46/1000</f>
        <v>0</v>
      </c>
    </row>
    <row r="119" spans="2:10" x14ac:dyDescent="0.25">
      <c r="B119">
        <f t="shared" si="2"/>
        <v>0</v>
      </c>
      <c r="C119">
        <f t="shared" si="3"/>
        <v>0</v>
      </c>
      <c r="D119" t="s">
        <v>359</v>
      </c>
      <c r="E119" t="s">
        <v>398</v>
      </c>
      <c r="F119" t="s">
        <v>409</v>
      </c>
      <c r="H119">
        <f>'Inc Stmt Total Farm'!D47/1000</f>
        <v>0</v>
      </c>
      <c r="I119">
        <f>'Inc Stmt Total Farm'!E47/1000</f>
        <v>0</v>
      </c>
      <c r="J119">
        <f>'Inc Stmt Total Farm'!F47/1000</f>
        <v>0</v>
      </c>
    </row>
    <row r="120" spans="2:10" x14ac:dyDescent="0.25">
      <c r="B120">
        <f t="shared" si="2"/>
        <v>0</v>
      </c>
      <c r="C120">
        <f t="shared" si="3"/>
        <v>0</v>
      </c>
      <c r="D120" t="s">
        <v>359</v>
      </c>
      <c r="E120" t="s">
        <v>398</v>
      </c>
      <c r="F120" t="s">
        <v>410</v>
      </c>
      <c r="H120">
        <f>'Inc Stmt Total Farm'!D48/1000</f>
        <v>0</v>
      </c>
      <c r="I120">
        <f>'Inc Stmt Total Farm'!E48/1000</f>
        <v>0</v>
      </c>
      <c r="J120">
        <f>'Inc Stmt Total Farm'!F48/1000</f>
        <v>0</v>
      </c>
    </row>
    <row r="121" spans="2:10" x14ac:dyDescent="0.25">
      <c r="B121">
        <f t="shared" si="2"/>
        <v>0</v>
      </c>
      <c r="C121">
        <f t="shared" si="3"/>
        <v>0</v>
      </c>
      <c r="D121" t="s">
        <v>359</v>
      </c>
      <c r="E121" t="s">
        <v>398</v>
      </c>
      <c r="F121" t="s">
        <v>411</v>
      </c>
      <c r="H121">
        <f>'Inc Stmt Total Farm'!D49/1000</f>
        <v>0</v>
      </c>
      <c r="I121">
        <f>'Inc Stmt Total Farm'!E49/1000</f>
        <v>0</v>
      </c>
      <c r="J121">
        <f>'Inc Stmt Total Farm'!F49/1000</f>
        <v>0</v>
      </c>
    </row>
    <row r="122" spans="2:10" x14ac:dyDescent="0.25">
      <c r="B122">
        <f t="shared" si="2"/>
        <v>0</v>
      </c>
      <c r="C122">
        <f t="shared" si="3"/>
        <v>0</v>
      </c>
      <c r="D122" t="s">
        <v>359</v>
      </c>
      <c r="E122" t="s">
        <v>398</v>
      </c>
      <c r="F122" t="s">
        <v>412</v>
      </c>
      <c r="H122">
        <f>'Inc Stmt Total Farm'!D50/1000</f>
        <v>0</v>
      </c>
      <c r="I122">
        <f>'Inc Stmt Total Farm'!E50/1000</f>
        <v>0</v>
      </c>
      <c r="J122">
        <f>'Inc Stmt Total Farm'!F50/1000</f>
        <v>0</v>
      </c>
    </row>
    <row r="123" spans="2:10" x14ac:dyDescent="0.25">
      <c r="B123">
        <f t="shared" si="2"/>
        <v>0</v>
      </c>
      <c r="C123">
        <f t="shared" si="3"/>
        <v>0</v>
      </c>
      <c r="D123" t="s">
        <v>359</v>
      </c>
      <c r="E123" t="s">
        <v>398</v>
      </c>
      <c r="F123" t="s">
        <v>413</v>
      </c>
      <c r="H123">
        <f>'Inc Stmt Total Farm'!D51/1000</f>
        <v>0</v>
      </c>
      <c r="I123">
        <f>'Inc Stmt Total Farm'!E51/1000</f>
        <v>0</v>
      </c>
      <c r="J123">
        <f>'Inc Stmt Total Farm'!F51/1000</f>
        <v>0</v>
      </c>
    </row>
    <row r="124" spans="2:10" x14ac:dyDescent="0.25">
      <c r="B124">
        <f t="shared" si="2"/>
        <v>0</v>
      </c>
      <c r="C124">
        <f t="shared" si="3"/>
        <v>0</v>
      </c>
      <c r="D124" t="s">
        <v>359</v>
      </c>
      <c r="E124" t="s">
        <v>398</v>
      </c>
      <c r="F124" t="s">
        <v>414</v>
      </c>
      <c r="H124">
        <f>'Inc Stmt Total Farm'!D52/1000</f>
        <v>0</v>
      </c>
      <c r="I124">
        <f>'Inc Stmt Total Farm'!E52/1000</f>
        <v>0</v>
      </c>
      <c r="J124">
        <f>'Inc Stmt Total Farm'!F52/1000</f>
        <v>0</v>
      </c>
    </row>
    <row r="125" spans="2:10" x14ac:dyDescent="0.25">
      <c r="B125">
        <f t="shared" si="2"/>
        <v>0</v>
      </c>
      <c r="C125">
        <f t="shared" si="3"/>
        <v>0</v>
      </c>
      <c r="D125" t="s">
        <v>359</v>
      </c>
      <c r="E125" t="s">
        <v>398</v>
      </c>
      <c r="F125" t="s">
        <v>415</v>
      </c>
      <c r="H125">
        <f>'Inc Stmt Total Farm'!D53/1000</f>
        <v>0</v>
      </c>
      <c r="I125">
        <f>'Inc Stmt Total Farm'!E53/1000</f>
        <v>0</v>
      </c>
      <c r="J125">
        <f>'Inc Stmt Total Farm'!F53/1000</f>
        <v>0</v>
      </c>
    </row>
    <row r="126" spans="2:10" x14ac:dyDescent="0.25">
      <c r="B126">
        <f t="shared" si="2"/>
        <v>0</v>
      </c>
      <c r="C126">
        <f t="shared" si="3"/>
        <v>0</v>
      </c>
      <c r="D126" t="s">
        <v>359</v>
      </c>
      <c r="E126" t="s">
        <v>398</v>
      </c>
      <c r="F126" t="s">
        <v>416</v>
      </c>
      <c r="H126">
        <f>'Inc Stmt Total Farm'!D54/1000</f>
        <v>0</v>
      </c>
      <c r="I126">
        <f>'Inc Stmt Total Farm'!E54/1000</f>
        <v>0</v>
      </c>
      <c r="J126">
        <f>'Inc Stmt Total Farm'!F54/1000</f>
        <v>0</v>
      </c>
    </row>
    <row r="127" spans="2:10" x14ac:dyDescent="0.25">
      <c r="B127">
        <f t="shared" si="2"/>
        <v>0</v>
      </c>
      <c r="C127">
        <f t="shared" si="3"/>
        <v>0</v>
      </c>
      <c r="D127" t="s">
        <v>359</v>
      </c>
      <c r="E127" t="s">
        <v>398</v>
      </c>
      <c r="F127" t="s">
        <v>417</v>
      </c>
      <c r="H127">
        <f>'Inc Stmt Total Farm'!D55/1000</f>
        <v>0</v>
      </c>
      <c r="I127">
        <f>'Inc Stmt Total Farm'!E55/1000</f>
        <v>0</v>
      </c>
      <c r="J127">
        <f>'Inc Stmt Total Farm'!F55/1000</f>
        <v>0</v>
      </c>
    </row>
    <row r="128" spans="2:10" x14ac:dyDescent="0.25">
      <c r="B128">
        <f t="shared" si="2"/>
        <v>0</v>
      </c>
      <c r="C128">
        <f t="shared" si="3"/>
        <v>0</v>
      </c>
      <c r="D128" t="s">
        <v>359</v>
      </c>
      <c r="E128" t="s">
        <v>398</v>
      </c>
      <c r="F128" t="s">
        <v>418</v>
      </c>
      <c r="H128">
        <f>'Inc Stmt Total Farm'!D56/1000</f>
        <v>0</v>
      </c>
      <c r="I128">
        <f>'Inc Stmt Total Farm'!E56/1000</f>
        <v>0</v>
      </c>
      <c r="J128">
        <f>'Inc Stmt Total Farm'!F56/1000</f>
        <v>0</v>
      </c>
    </row>
    <row r="129" spans="2:10" x14ac:dyDescent="0.25">
      <c r="B129">
        <f t="shared" si="2"/>
        <v>0</v>
      </c>
      <c r="C129">
        <f t="shared" si="3"/>
        <v>0</v>
      </c>
      <c r="D129" t="s">
        <v>359</v>
      </c>
      <c r="E129" t="s">
        <v>398</v>
      </c>
      <c r="F129" t="s">
        <v>419</v>
      </c>
      <c r="H129">
        <f>'Inc Stmt Total Farm'!D57/1000</f>
        <v>0</v>
      </c>
      <c r="I129">
        <f>'Inc Stmt Total Farm'!E57/1000</f>
        <v>0</v>
      </c>
      <c r="J129">
        <f>'Inc Stmt Total Farm'!F57/1000</f>
        <v>0</v>
      </c>
    </row>
    <row r="130" spans="2:10" x14ac:dyDescent="0.25">
      <c r="B130">
        <f t="shared" si="2"/>
        <v>0</v>
      </c>
      <c r="C130">
        <f t="shared" si="3"/>
        <v>0</v>
      </c>
      <c r="D130" t="s">
        <v>359</v>
      </c>
      <c r="E130" t="s">
        <v>398</v>
      </c>
      <c r="F130" t="s">
        <v>420</v>
      </c>
      <c r="H130">
        <f>'Inc Stmt Total Farm'!D58/1000</f>
        <v>0</v>
      </c>
      <c r="I130">
        <f>'Inc Stmt Total Farm'!E58/1000</f>
        <v>0</v>
      </c>
      <c r="J130">
        <f>'Inc Stmt Total Farm'!F58/1000</f>
        <v>0</v>
      </c>
    </row>
    <row r="131" spans="2:10" x14ac:dyDescent="0.25">
      <c r="B131">
        <f t="shared" si="2"/>
        <v>0</v>
      </c>
      <c r="C131">
        <f t="shared" si="3"/>
        <v>0</v>
      </c>
      <c r="D131" t="s">
        <v>359</v>
      </c>
      <c r="E131" t="s">
        <v>398</v>
      </c>
      <c r="F131" t="s">
        <v>421</v>
      </c>
      <c r="H131">
        <f>'Inc Stmt Total Farm'!D59/1000</f>
        <v>0</v>
      </c>
      <c r="I131">
        <f>'Inc Stmt Total Farm'!E59/1000</f>
        <v>0</v>
      </c>
      <c r="J131">
        <f>'Inc Stmt Total Farm'!F59/1000</f>
        <v>0</v>
      </c>
    </row>
    <row r="132" spans="2:10" x14ac:dyDescent="0.25">
      <c r="B132">
        <f t="shared" si="2"/>
        <v>0</v>
      </c>
      <c r="C132">
        <f t="shared" si="3"/>
        <v>0</v>
      </c>
      <c r="D132" t="s">
        <v>359</v>
      </c>
      <c r="E132" t="s">
        <v>398</v>
      </c>
      <c r="F132" t="s">
        <v>428</v>
      </c>
      <c r="H132">
        <f>'Inc Stmt Total Farm'!D60/1000</f>
        <v>0</v>
      </c>
      <c r="I132">
        <f>'Inc Stmt Total Farm'!E60/1000</f>
        <v>0</v>
      </c>
      <c r="J132">
        <f>'Inc Stmt Total Farm'!F60/1000</f>
        <v>0</v>
      </c>
    </row>
    <row r="133" spans="2:10" x14ac:dyDescent="0.25">
      <c r="B133">
        <f t="shared" si="2"/>
        <v>0</v>
      </c>
      <c r="C133">
        <f t="shared" si="3"/>
        <v>0</v>
      </c>
      <c r="D133" t="s">
        <v>359</v>
      </c>
      <c r="E133" t="s">
        <v>398</v>
      </c>
      <c r="F133" t="s">
        <v>429</v>
      </c>
      <c r="H133">
        <f>'Inc Stmt Total Farm'!D61/1000</f>
        <v>0</v>
      </c>
      <c r="I133">
        <f>'Inc Stmt Total Farm'!E61/1000</f>
        <v>0</v>
      </c>
      <c r="J133">
        <f>'Inc Stmt Total Farm'!F61/1000</f>
        <v>0</v>
      </c>
    </row>
    <row r="134" spans="2:10" x14ac:dyDescent="0.25">
      <c r="B134">
        <f t="shared" si="2"/>
        <v>0</v>
      </c>
      <c r="C134">
        <f t="shared" si="3"/>
        <v>0</v>
      </c>
      <c r="D134" t="s">
        <v>359</v>
      </c>
      <c r="E134" t="s">
        <v>398</v>
      </c>
      <c r="F134" t="s">
        <v>430</v>
      </c>
      <c r="G134">
        <f>'Inc Stmt Total Farm'!C60</f>
        <v>0</v>
      </c>
      <c r="H134">
        <f>'Inc Stmt Total Farm'!D62/1000</f>
        <v>0</v>
      </c>
      <c r="I134">
        <f>'Inc Stmt Total Farm'!E62/1000</f>
        <v>0</v>
      </c>
      <c r="J134">
        <f>'Inc Stmt Total Farm'!F62/1000</f>
        <v>0</v>
      </c>
    </row>
    <row r="135" spans="2:10" x14ac:dyDescent="0.25">
      <c r="B135">
        <f t="shared" si="2"/>
        <v>0</v>
      </c>
      <c r="C135">
        <f t="shared" si="3"/>
        <v>0</v>
      </c>
      <c r="D135" t="s">
        <v>359</v>
      </c>
      <c r="E135" t="s">
        <v>398</v>
      </c>
      <c r="F135" t="s">
        <v>430</v>
      </c>
      <c r="G135">
        <f>'Inc Stmt Total Farm'!C61</f>
        <v>0</v>
      </c>
      <c r="H135">
        <f>'Inc Stmt Total Farm'!D63/1000</f>
        <v>0</v>
      </c>
      <c r="I135">
        <f>'Inc Stmt Total Farm'!E63/1000</f>
        <v>0</v>
      </c>
      <c r="J135">
        <f>'Inc Stmt Total Farm'!F63/1000</f>
        <v>0</v>
      </c>
    </row>
    <row r="136" spans="2:10" x14ac:dyDescent="0.25">
      <c r="B136">
        <f t="shared" si="2"/>
        <v>0</v>
      </c>
      <c r="C136">
        <f t="shared" si="3"/>
        <v>0</v>
      </c>
      <c r="D136" t="s">
        <v>359</v>
      </c>
      <c r="E136" t="s">
        <v>398</v>
      </c>
      <c r="F136" t="s">
        <v>430</v>
      </c>
      <c r="G136">
        <f>'Inc Stmt Total Farm'!C62</f>
        <v>0</v>
      </c>
      <c r="H136">
        <f>'Inc Stmt Total Farm'!D64/1000</f>
        <v>0</v>
      </c>
      <c r="I136">
        <f>'Inc Stmt Total Farm'!E64/1000</f>
        <v>0</v>
      </c>
      <c r="J136">
        <f>'Inc Stmt Total Farm'!F64/1000</f>
        <v>0</v>
      </c>
    </row>
  </sheetData>
  <sheetProtection algorithmName="SHA-512" hashValue="RzNsePExtiKCEkr/SyDYlxVMdXe33sh6YFs2/jL99OdY2xmRwRweJfFYRiYB/GzASs87V7WLr4Lt7dv/iKWVgA==" saltValue="G64u+Bn9RfHMk44jjism5Q==" spinCount="100000" sheet="1" objects="1" scenarios="1" selectLockedCell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A2B0-FFED-4CC0-ABD0-AB31E7A505C8}">
  <dimension ref="A1:F31"/>
  <sheetViews>
    <sheetView topLeftCell="A21" workbookViewId="0">
      <selection activeCell="E31" sqref="E31"/>
    </sheetView>
  </sheetViews>
  <sheetFormatPr defaultRowHeight="15" x14ac:dyDescent="0.25"/>
  <cols>
    <col min="1" max="1" width="6.28515625" customWidth="1"/>
    <col min="2" max="2" width="20" customWidth="1"/>
    <col min="3" max="3" width="15.42578125" customWidth="1"/>
    <col min="4" max="4" width="10.85546875" customWidth="1"/>
    <col min="5" max="5" width="40.85546875" customWidth="1"/>
    <col min="6" max="6" width="44.5703125" customWidth="1"/>
  </cols>
  <sheetData>
    <row r="1" spans="1:6" ht="30" customHeight="1" x14ac:dyDescent="0.25">
      <c r="A1" s="434" t="s">
        <v>444</v>
      </c>
      <c r="B1" s="434"/>
      <c r="C1" s="434"/>
      <c r="D1" s="434"/>
      <c r="E1" s="434"/>
      <c r="F1" s="434"/>
    </row>
    <row r="2" spans="1:6" x14ac:dyDescent="0.25">
      <c r="A2" s="435" t="s">
        <v>445</v>
      </c>
      <c r="B2" s="435"/>
      <c r="C2" s="435"/>
      <c r="D2" s="435"/>
      <c r="E2" s="435"/>
      <c r="F2" s="435"/>
    </row>
    <row r="4" spans="1:6" ht="18.75" x14ac:dyDescent="0.3">
      <c r="A4" s="222" t="s">
        <v>446</v>
      </c>
      <c r="B4" s="223">
        <f>COUNTA(A10:A31)</f>
        <v>22</v>
      </c>
      <c r="C4" s="436" t="s">
        <v>449</v>
      </c>
      <c r="D4" s="436"/>
      <c r="E4" s="436"/>
      <c r="F4" s="436"/>
    </row>
    <row r="5" spans="1:6" ht="18.75" x14ac:dyDescent="0.3">
      <c r="A5" s="222" t="s">
        <v>447</v>
      </c>
      <c r="B5" s="223">
        <f>COUNTIF(D10:D31,"High")</f>
        <v>4</v>
      </c>
      <c r="C5" s="436"/>
      <c r="D5" s="436"/>
      <c r="E5" s="436"/>
      <c r="F5" s="436"/>
    </row>
    <row r="6" spans="1:6" ht="18.75" x14ac:dyDescent="0.3">
      <c r="A6" s="222" t="s">
        <v>448</v>
      </c>
      <c r="B6" s="223">
        <f>COUNTIF(D10:D31,"Medium")</f>
        <v>5</v>
      </c>
      <c r="C6" s="436"/>
      <c r="D6" s="436"/>
      <c r="E6" s="436"/>
      <c r="F6" s="436"/>
    </row>
    <row r="8" spans="1:6" ht="15.75" x14ac:dyDescent="0.25">
      <c r="A8" s="437" t="s">
        <v>450</v>
      </c>
      <c r="B8" s="437"/>
      <c r="C8" s="437"/>
      <c r="D8" s="437"/>
      <c r="E8" s="437"/>
      <c r="F8" s="437"/>
    </row>
    <row r="9" spans="1:6" x14ac:dyDescent="0.25">
      <c r="A9" s="133" t="s">
        <v>451</v>
      </c>
      <c r="B9" s="133" t="s">
        <v>452</v>
      </c>
      <c r="C9" s="133" t="s">
        <v>453</v>
      </c>
      <c r="D9" s="133" t="s">
        <v>454</v>
      </c>
      <c r="E9" s="133" t="s">
        <v>455</v>
      </c>
      <c r="F9" s="133" t="s">
        <v>456</v>
      </c>
    </row>
    <row r="10" spans="1:6" ht="45" x14ac:dyDescent="0.25">
      <c r="A10" s="220">
        <v>1</v>
      </c>
      <c r="B10" s="213" t="s">
        <v>457</v>
      </c>
      <c r="C10" s="133" t="s">
        <v>458</v>
      </c>
      <c r="D10" s="226" t="s">
        <v>459</v>
      </c>
      <c r="E10" s="213" t="s">
        <v>460</v>
      </c>
      <c r="F10" s="213" t="s">
        <v>461</v>
      </c>
    </row>
    <row r="11" spans="1:6" x14ac:dyDescent="0.25">
      <c r="A11" s="220">
        <v>2</v>
      </c>
      <c r="B11" s="213" t="s">
        <v>462</v>
      </c>
      <c r="C11" s="133" t="s">
        <v>463</v>
      </c>
      <c r="D11" s="227" t="s">
        <v>464</v>
      </c>
      <c r="E11" s="213" t="s">
        <v>149</v>
      </c>
      <c r="F11" s="225">
        <v>46142</v>
      </c>
    </row>
    <row r="12" spans="1:6" x14ac:dyDescent="0.25">
      <c r="A12" s="220">
        <v>3</v>
      </c>
      <c r="B12" s="213" t="s">
        <v>465</v>
      </c>
      <c r="C12" s="133" t="s">
        <v>466</v>
      </c>
      <c r="D12" s="227" t="s">
        <v>464</v>
      </c>
      <c r="E12" s="213" t="s">
        <v>236</v>
      </c>
      <c r="F12" s="213" t="s">
        <v>467</v>
      </c>
    </row>
    <row r="13" spans="1:6" ht="30" x14ac:dyDescent="0.25">
      <c r="A13" s="220">
        <v>4</v>
      </c>
      <c r="B13" s="213" t="s">
        <v>468</v>
      </c>
      <c r="C13" s="133" t="s">
        <v>469</v>
      </c>
      <c r="D13" s="227" t="s">
        <v>464</v>
      </c>
      <c r="E13" s="213" t="s">
        <v>293</v>
      </c>
      <c r="F13" s="213" t="s">
        <v>470</v>
      </c>
    </row>
    <row r="14" spans="1:6" x14ac:dyDescent="0.25">
      <c r="A14" s="220">
        <v>5</v>
      </c>
      <c r="B14" s="213" t="s">
        <v>471</v>
      </c>
      <c r="C14" s="133" t="s">
        <v>472</v>
      </c>
      <c r="D14" s="227" t="s">
        <v>464</v>
      </c>
      <c r="E14" s="213" t="s">
        <v>473</v>
      </c>
      <c r="F14" s="213" t="s">
        <v>474</v>
      </c>
    </row>
    <row r="15" spans="1:6" ht="45" x14ac:dyDescent="0.25">
      <c r="A15" s="220">
        <v>6</v>
      </c>
      <c r="B15" s="213" t="s">
        <v>475</v>
      </c>
      <c r="C15" s="133" t="s">
        <v>476</v>
      </c>
      <c r="D15" s="226" t="s">
        <v>459</v>
      </c>
      <c r="E15" s="213" t="s">
        <v>477</v>
      </c>
      <c r="F15" s="213" t="s">
        <v>478</v>
      </c>
    </row>
    <row r="16" spans="1:6" ht="30" x14ac:dyDescent="0.25">
      <c r="A16" s="220">
        <v>7</v>
      </c>
      <c r="B16" s="213" t="s">
        <v>479</v>
      </c>
      <c r="C16" s="133" t="s">
        <v>476</v>
      </c>
      <c r="D16" s="228" t="s">
        <v>480</v>
      </c>
      <c r="E16" s="213" t="s">
        <v>174</v>
      </c>
      <c r="F16" s="213" t="s">
        <v>481</v>
      </c>
    </row>
    <row r="17" spans="1:6" ht="30" x14ac:dyDescent="0.25">
      <c r="A17" s="220">
        <v>8</v>
      </c>
      <c r="B17" s="213" t="s">
        <v>482</v>
      </c>
      <c r="C17" s="133" t="s">
        <v>483</v>
      </c>
      <c r="D17" s="227" t="s">
        <v>464</v>
      </c>
      <c r="E17" s="213" t="s">
        <v>484</v>
      </c>
      <c r="F17" s="213" t="s">
        <v>485</v>
      </c>
    </row>
    <row r="18" spans="1:6" x14ac:dyDescent="0.25">
      <c r="A18" s="220">
        <v>9</v>
      </c>
      <c r="B18" s="213" t="s">
        <v>486</v>
      </c>
      <c r="C18" s="133" t="s">
        <v>487</v>
      </c>
      <c r="D18" s="227" t="s">
        <v>464</v>
      </c>
      <c r="E18" s="213" t="s">
        <v>181</v>
      </c>
      <c r="F18" s="213" t="s">
        <v>370</v>
      </c>
    </row>
    <row r="19" spans="1:6" x14ac:dyDescent="0.25">
      <c r="A19" s="220">
        <v>10</v>
      </c>
      <c r="B19" s="213" t="s">
        <v>488</v>
      </c>
      <c r="C19" s="133" t="s">
        <v>487</v>
      </c>
      <c r="D19" s="227" t="s">
        <v>464</v>
      </c>
      <c r="E19" s="213" t="s">
        <v>182</v>
      </c>
      <c r="F19" s="213" t="s">
        <v>372</v>
      </c>
    </row>
    <row r="20" spans="1:6" ht="30" x14ac:dyDescent="0.25">
      <c r="A20" s="220">
        <v>11</v>
      </c>
      <c r="B20" s="213" t="s">
        <v>489</v>
      </c>
      <c r="C20" s="133" t="s">
        <v>490</v>
      </c>
      <c r="D20" s="228" t="s">
        <v>480</v>
      </c>
      <c r="E20" s="213" t="s">
        <v>491</v>
      </c>
      <c r="F20" s="213" t="s">
        <v>492</v>
      </c>
    </row>
    <row r="21" spans="1:6" ht="30" x14ac:dyDescent="0.25">
      <c r="A21" s="220">
        <v>12</v>
      </c>
      <c r="B21" s="213" t="s">
        <v>493</v>
      </c>
      <c r="C21" s="133" t="s">
        <v>494</v>
      </c>
      <c r="D21" s="226" t="s">
        <v>459</v>
      </c>
      <c r="E21" s="213" t="s">
        <v>495</v>
      </c>
      <c r="F21" s="213" t="s">
        <v>496</v>
      </c>
    </row>
    <row r="22" spans="1:6" ht="30" x14ac:dyDescent="0.25">
      <c r="A22" s="220">
        <v>13</v>
      </c>
      <c r="B22" s="213" t="s">
        <v>497</v>
      </c>
      <c r="C22" s="133" t="s">
        <v>498</v>
      </c>
      <c r="D22" s="227" t="s">
        <v>464</v>
      </c>
      <c r="E22" s="213" t="s">
        <v>499</v>
      </c>
      <c r="F22" s="213" t="s">
        <v>500</v>
      </c>
    </row>
    <row r="23" spans="1:6" ht="30" x14ac:dyDescent="0.25">
      <c r="A23" s="220">
        <v>14</v>
      </c>
      <c r="B23" s="213" t="s">
        <v>501</v>
      </c>
      <c r="C23" s="133" t="s">
        <v>502</v>
      </c>
      <c r="D23" s="227" t="s">
        <v>464</v>
      </c>
      <c r="E23" s="213" t="s">
        <v>503</v>
      </c>
      <c r="F23" s="213" t="s">
        <v>504</v>
      </c>
    </row>
    <row r="24" spans="1:6" ht="45" x14ac:dyDescent="0.25">
      <c r="A24" s="220">
        <v>15</v>
      </c>
      <c r="B24" s="213" t="s">
        <v>505</v>
      </c>
      <c r="C24" s="133" t="s">
        <v>506</v>
      </c>
      <c r="D24" s="226" t="s">
        <v>459</v>
      </c>
      <c r="E24" s="213" t="s">
        <v>507</v>
      </c>
      <c r="F24" s="213" t="s">
        <v>508</v>
      </c>
    </row>
    <row r="25" spans="1:6" ht="30" x14ac:dyDescent="0.25">
      <c r="A25" s="220">
        <v>16</v>
      </c>
      <c r="B25" s="213" t="s">
        <v>509</v>
      </c>
      <c r="C25" s="133" t="s">
        <v>469</v>
      </c>
      <c r="D25" s="227" t="s">
        <v>464</v>
      </c>
      <c r="E25" s="213" t="s">
        <v>510</v>
      </c>
      <c r="F25" s="213" t="s">
        <v>511</v>
      </c>
    </row>
    <row r="26" spans="1:6" ht="30" x14ac:dyDescent="0.25">
      <c r="A26" s="220">
        <v>17</v>
      </c>
      <c r="B26" s="213" t="s">
        <v>512</v>
      </c>
      <c r="C26" s="133" t="s">
        <v>472</v>
      </c>
      <c r="D26" s="227" t="s">
        <v>464</v>
      </c>
      <c r="E26" s="213" t="s">
        <v>241</v>
      </c>
      <c r="F26" s="213" t="s">
        <v>513</v>
      </c>
    </row>
    <row r="27" spans="1:6" ht="30" x14ac:dyDescent="0.25">
      <c r="A27" s="220">
        <v>18</v>
      </c>
      <c r="B27" s="224" t="s">
        <v>514</v>
      </c>
      <c r="C27" s="133" t="s">
        <v>498</v>
      </c>
      <c r="D27" s="228" t="s">
        <v>480</v>
      </c>
      <c r="E27" s="213" t="s">
        <v>515</v>
      </c>
      <c r="F27" s="213" t="s">
        <v>516</v>
      </c>
    </row>
    <row r="28" spans="1:6" ht="30" x14ac:dyDescent="0.25">
      <c r="A28" s="220">
        <v>19</v>
      </c>
      <c r="B28" s="224" t="s">
        <v>517</v>
      </c>
      <c r="C28" s="133" t="s">
        <v>498</v>
      </c>
      <c r="D28" s="228" t="s">
        <v>480</v>
      </c>
      <c r="E28" s="213" t="s">
        <v>515</v>
      </c>
      <c r="F28" s="213" t="s">
        <v>516</v>
      </c>
    </row>
    <row r="29" spans="1:6" ht="75" x14ac:dyDescent="0.25">
      <c r="A29" s="220">
        <v>20</v>
      </c>
      <c r="B29" s="224" t="s">
        <v>518</v>
      </c>
      <c r="C29" s="133" t="s">
        <v>472</v>
      </c>
      <c r="D29" s="227" t="s">
        <v>464</v>
      </c>
      <c r="E29" s="213" t="s">
        <v>210</v>
      </c>
      <c r="F29" s="213" t="s">
        <v>519</v>
      </c>
    </row>
    <row r="30" spans="1:6" ht="30" x14ac:dyDescent="0.25">
      <c r="A30" s="220">
        <v>21</v>
      </c>
      <c r="B30" s="213" t="s">
        <v>520</v>
      </c>
      <c r="C30" s="133" t="s">
        <v>521</v>
      </c>
      <c r="D30" s="227" t="s">
        <v>464</v>
      </c>
      <c r="E30" s="213" t="s">
        <v>522</v>
      </c>
      <c r="F30" s="213" t="s">
        <v>523</v>
      </c>
    </row>
    <row r="31" spans="1:6" ht="30" x14ac:dyDescent="0.25">
      <c r="A31" s="220">
        <v>22</v>
      </c>
      <c r="B31" s="213" t="s">
        <v>524</v>
      </c>
      <c r="C31" s="133" t="s">
        <v>525</v>
      </c>
      <c r="D31" s="228" t="s">
        <v>480</v>
      </c>
      <c r="E31" s="213" t="s">
        <v>526</v>
      </c>
      <c r="F31" s="213" t="s">
        <v>527</v>
      </c>
    </row>
  </sheetData>
  <sheetProtection algorithmName="SHA-512" hashValue="x2JTWdessKendKexeer3mmPHPOS4ai2mup4PiKCBdbBxwqAUrO/v4R6jGXwm4jqMylkyW6BXoFr87Cce2csogA==" saltValue="iqvNVJhQMTp8YvQDwjKqQg==" spinCount="100000" sheet="1" objects="1" scenarios="1" selectLockedCells="1"/>
  <mergeCells count="4">
    <mergeCell ref="A1:F1"/>
    <mergeCell ref="A2:F2"/>
    <mergeCell ref="C4:F6"/>
    <mergeCell ref="A8:F8"/>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Q103"/>
  <sheetViews>
    <sheetView showGridLines="0" tabSelected="1" zoomScaleNormal="100" workbookViewId="0">
      <selection activeCell="D23" sqref="D23"/>
    </sheetView>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hidden="1" customWidth="1"/>
    <col min="18" max="23" width="9.140625" style="8" customWidth="1"/>
    <col min="24" max="16384" width="9.140625" style="8"/>
  </cols>
  <sheetData>
    <row r="1" spans="1:16" x14ac:dyDescent="0.25">
      <c r="O1" s="8" t="s">
        <v>133</v>
      </c>
      <c r="P1" s="8" t="s">
        <v>133</v>
      </c>
    </row>
    <row r="2" spans="1:16" x14ac:dyDescent="0.25">
      <c r="B2" s="10" t="s">
        <v>0</v>
      </c>
      <c r="C2" s="10"/>
      <c r="D2" s="10"/>
      <c r="O2" s="9" t="s">
        <v>35</v>
      </c>
      <c r="P2" s="9" t="s">
        <v>45</v>
      </c>
    </row>
    <row r="3" spans="1:16" x14ac:dyDescent="0.25">
      <c r="B3" s="12"/>
      <c r="C3" s="12"/>
      <c r="D3" s="12"/>
      <c r="O3" s="11"/>
      <c r="P3" s="11"/>
    </row>
    <row r="4" spans="1:16" s="1" customFormat="1" x14ac:dyDescent="0.25">
      <c r="A4" s="5"/>
      <c r="B4" s="269" t="s">
        <v>185</v>
      </c>
      <c r="C4" s="269"/>
      <c r="D4" s="269"/>
      <c r="E4" s="269"/>
      <c r="F4" s="269"/>
      <c r="G4" s="269"/>
      <c r="H4" s="269"/>
      <c r="I4" s="269"/>
      <c r="J4" s="269"/>
      <c r="K4" s="269"/>
      <c r="L4" s="269"/>
      <c r="M4" s="13"/>
      <c r="N4" s="13"/>
      <c r="O4" s="14"/>
      <c r="P4" s="14"/>
    </row>
    <row r="5" spans="1:16" s="1" customFormat="1" x14ac:dyDescent="0.25">
      <c r="A5" s="5"/>
      <c r="B5" s="269" t="str">
        <f>Variables!B2</f>
        <v>RR-2026-001</v>
      </c>
      <c r="C5" s="269"/>
      <c r="D5" s="269"/>
      <c r="E5" s="269"/>
      <c r="F5" s="269"/>
      <c r="G5" s="269"/>
      <c r="H5" s="269"/>
      <c r="I5" s="269"/>
      <c r="J5" s="269"/>
      <c r="K5" s="269"/>
      <c r="L5" s="269"/>
      <c r="M5" s="13"/>
      <c r="N5" s="13"/>
      <c r="O5" s="14"/>
      <c r="P5" s="14"/>
    </row>
    <row r="6" spans="1:16" s="6" customFormat="1" x14ac:dyDescent="0.25">
      <c r="A6" s="5"/>
      <c r="B6" s="279" t="str">
        <f>Info!B6</f>
        <v>CERTAIN WHOLE POTATOES</v>
      </c>
      <c r="C6" s="279"/>
      <c r="D6" s="279"/>
      <c r="E6" s="279"/>
      <c r="F6" s="279"/>
      <c r="G6" s="279"/>
      <c r="H6" s="279"/>
      <c r="I6" s="279"/>
      <c r="J6" s="279"/>
      <c r="K6" s="279"/>
      <c r="L6" s="279"/>
      <c r="M6" s="24"/>
      <c r="N6" s="24"/>
      <c r="O6" s="16"/>
      <c r="P6" s="16"/>
    </row>
    <row r="7" spans="1:16" s="6" customFormat="1" x14ac:dyDescent="0.25">
      <c r="A7" s="5"/>
      <c r="B7" s="15"/>
      <c r="C7" s="15"/>
      <c r="D7" s="15"/>
      <c r="E7" s="3"/>
      <c r="F7" s="3"/>
      <c r="G7" s="3"/>
      <c r="H7" s="3"/>
      <c r="I7" s="3"/>
      <c r="J7" s="3"/>
      <c r="K7" s="3"/>
      <c r="L7" s="3"/>
      <c r="O7" s="16"/>
      <c r="P7" s="16"/>
    </row>
    <row r="8" spans="1:16" s="1" customFormat="1" x14ac:dyDescent="0.25">
      <c r="A8" s="5"/>
      <c r="B8" s="241" t="s">
        <v>105</v>
      </c>
      <c r="C8" s="242"/>
      <c r="D8" s="242"/>
      <c r="E8" s="242"/>
      <c r="F8" s="242"/>
      <c r="G8" s="242"/>
      <c r="H8" s="242"/>
      <c r="I8" s="242"/>
      <c r="J8" s="242"/>
      <c r="K8" s="242"/>
      <c r="L8" s="243"/>
      <c r="M8" s="13"/>
      <c r="N8" s="13"/>
      <c r="O8" s="14"/>
      <c r="P8" s="14"/>
    </row>
    <row r="9" spans="1:16" s="1" customFormat="1" x14ac:dyDescent="0.25">
      <c r="A9" s="120"/>
      <c r="B9" s="134"/>
      <c r="C9" s="123"/>
      <c r="D9" s="123"/>
      <c r="E9" s="123"/>
      <c r="F9" s="123"/>
      <c r="G9" s="123"/>
      <c r="H9" s="123"/>
      <c r="I9" s="123"/>
      <c r="J9" s="123"/>
      <c r="K9" s="123"/>
      <c r="L9" s="135"/>
      <c r="M9" s="13"/>
      <c r="N9" s="13"/>
      <c r="O9" s="14"/>
      <c r="P9" s="14"/>
    </row>
    <row r="10" spans="1:16" s="1" customFormat="1" x14ac:dyDescent="0.25">
      <c r="A10" s="120"/>
      <c r="B10" s="238" t="s">
        <v>334</v>
      </c>
      <c r="C10" s="280"/>
      <c r="D10" s="280"/>
      <c r="E10" s="280"/>
      <c r="F10" s="280"/>
      <c r="G10" s="80"/>
      <c r="H10" s="282" t="s">
        <v>335</v>
      </c>
      <c r="I10" s="280"/>
      <c r="J10" s="280"/>
      <c r="K10" s="280"/>
      <c r="L10" s="283"/>
      <c r="M10" s="13"/>
      <c r="N10" s="13"/>
      <c r="O10" s="14"/>
      <c r="P10" s="14"/>
    </row>
    <row r="11" spans="1:16" s="1" customFormat="1" x14ac:dyDescent="0.25">
      <c r="A11" s="120"/>
      <c r="B11" s="281"/>
      <c r="C11" s="280"/>
      <c r="D11" s="280"/>
      <c r="E11" s="280"/>
      <c r="F11" s="280"/>
      <c r="G11" s="80"/>
      <c r="H11" s="280"/>
      <c r="I11" s="280"/>
      <c r="J11" s="280"/>
      <c r="K11" s="280"/>
      <c r="L11" s="283"/>
      <c r="M11" s="13"/>
      <c r="N11" s="13"/>
      <c r="O11" s="14"/>
      <c r="P11" s="14"/>
    </row>
    <row r="12" spans="1:16" s="1" customFormat="1" x14ac:dyDescent="0.25">
      <c r="A12" s="120"/>
      <c r="B12" s="281"/>
      <c r="C12" s="280"/>
      <c r="D12" s="280"/>
      <c r="E12" s="280"/>
      <c r="F12" s="280"/>
      <c r="G12" s="80"/>
      <c r="H12" s="280"/>
      <c r="I12" s="280"/>
      <c r="J12" s="280"/>
      <c r="K12" s="280"/>
      <c r="L12" s="283"/>
      <c r="M12" s="13"/>
      <c r="N12" s="13"/>
      <c r="O12" s="14"/>
      <c r="P12" s="14"/>
    </row>
    <row r="13" spans="1:16" s="1" customFormat="1" x14ac:dyDescent="0.25">
      <c r="A13" s="120"/>
      <c r="B13" s="281"/>
      <c r="C13" s="280"/>
      <c r="D13" s="280"/>
      <c r="E13" s="280"/>
      <c r="F13" s="280"/>
      <c r="G13" s="80"/>
      <c r="H13" s="280"/>
      <c r="I13" s="280"/>
      <c r="J13" s="280"/>
      <c r="K13" s="280"/>
      <c r="L13" s="283"/>
      <c r="M13" s="13"/>
      <c r="N13" s="13"/>
      <c r="O13" s="14"/>
      <c r="P13" s="14"/>
    </row>
    <row r="14" spans="1:16" s="1" customFormat="1" x14ac:dyDescent="0.25">
      <c r="A14" s="120"/>
      <c r="B14" s="281"/>
      <c r="C14" s="280"/>
      <c r="D14" s="280"/>
      <c r="E14" s="280"/>
      <c r="F14" s="280"/>
      <c r="G14" s="80"/>
      <c r="H14" s="280"/>
      <c r="I14" s="280"/>
      <c r="J14" s="280"/>
      <c r="K14" s="280"/>
      <c r="L14" s="283"/>
      <c r="M14" s="13"/>
      <c r="N14" s="13"/>
      <c r="O14" s="14"/>
      <c r="P14" s="14"/>
    </row>
    <row r="15" spans="1:16" s="1" customFormat="1" x14ac:dyDescent="0.25">
      <c r="A15" s="120"/>
      <c r="B15" s="281"/>
      <c r="C15" s="280"/>
      <c r="D15" s="280"/>
      <c r="E15" s="280"/>
      <c r="F15" s="280"/>
      <c r="G15" s="80"/>
      <c r="H15" s="280"/>
      <c r="I15" s="280"/>
      <c r="J15" s="280"/>
      <c r="K15" s="280"/>
      <c r="L15" s="283"/>
      <c r="M15" s="13"/>
      <c r="N15" s="13"/>
      <c r="O15" s="14"/>
      <c r="P15" s="14"/>
    </row>
    <row r="16" spans="1:16" s="1" customFormat="1" x14ac:dyDescent="0.25">
      <c r="A16" s="120"/>
      <c r="B16" s="281"/>
      <c r="C16" s="280"/>
      <c r="D16" s="280"/>
      <c r="E16" s="280"/>
      <c r="F16" s="280"/>
      <c r="G16" s="80"/>
      <c r="H16" s="280"/>
      <c r="I16" s="280"/>
      <c r="J16" s="280"/>
      <c r="K16" s="280"/>
      <c r="L16" s="283"/>
      <c r="M16" s="13"/>
      <c r="N16" s="13"/>
      <c r="O16" s="14"/>
      <c r="P16" s="14"/>
    </row>
    <row r="17" spans="1:16" s="1" customFormat="1" x14ac:dyDescent="0.25">
      <c r="A17" s="120"/>
      <c r="B17" s="281"/>
      <c r="C17" s="280"/>
      <c r="D17" s="280"/>
      <c r="E17" s="280"/>
      <c r="F17" s="280"/>
      <c r="G17" s="80"/>
      <c r="H17" s="280"/>
      <c r="I17" s="280"/>
      <c r="J17" s="280"/>
      <c r="K17" s="280"/>
      <c r="L17" s="283"/>
      <c r="M17" s="13"/>
      <c r="N17" s="13"/>
      <c r="O17" s="14"/>
      <c r="P17" s="14"/>
    </row>
    <row r="18" spans="1:16" s="1" customFormat="1" x14ac:dyDescent="0.25">
      <c r="A18" s="120"/>
      <c r="B18" s="281"/>
      <c r="C18" s="280"/>
      <c r="D18" s="280"/>
      <c r="E18" s="280"/>
      <c r="F18" s="280"/>
      <c r="G18" s="80"/>
      <c r="H18" s="280"/>
      <c r="I18" s="280"/>
      <c r="J18" s="280"/>
      <c r="K18" s="280"/>
      <c r="L18" s="283"/>
      <c r="M18" s="13"/>
      <c r="N18" s="13"/>
      <c r="O18" s="14"/>
      <c r="P18" s="14"/>
    </row>
    <row r="19" spans="1:16" s="1" customFormat="1" ht="14.45" customHeight="1" x14ac:dyDescent="0.25">
      <c r="A19" s="120" t="s">
        <v>167</v>
      </c>
      <c r="B19" s="281"/>
      <c r="C19" s="280"/>
      <c r="D19" s="280"/>
      <c r="E19" s="280"/>
      <c r="F19" s="280"/>
      <c r="G19" s="80"/>
      <c r="H19" s="280"/>
      <c r="I19" s="280"/>
      <c r="J19" s="280"/>
      <c r="K19" s="280"/>
      <c r="L19" s="283"/>
      <c r="M19" s="13"/>
      <c r="N19" s="13"/>
      <c r="O19" s="14"/>
      <c r="P19" s="14"/>
    </row>
    <row r="20" spans="1:16" x14ac:dyDescent="0.25">
      <c r="B20" s="17"/>
      <c r="C20" s="27"/>
      <c r="D20" s="27"/>
      <c r="E20" s="28"/>
      <c r="F20" s="28"/>
      <c r="G20" s="28"/>
      <c r="H20" s="28"/>
      <c r="I20" s="28"/>
      <c r="J20" s="28"/>
      <c r="K20" s="28"/>
      <c r="L20" s="18"/>
      <c r="M20" s="8"/>
      <c r="O20" s="286" t="s">
        <v>128</v>
      </c>
      <c r="P20" s="286"/>
    </row>
    <row r="21" spans="1:16" s="1" customFormat="1" x14ac:dyDescent="0.25">
      <c r="A21" s="5"/>
      <c r="B21" s="241" t="str">
        <f>IF(Variables!$G$40="English",O21,P21)</f>
        <v>DEFINITION OF THE GOODS</v>
      </c>
      <c r="C21" s="242" t="str">
        <f>UPPER(IF(Variables!$G$40="English",P21,Q21))</f>
        <v>LA DÉFINITION DES MARCHANDISES</v>
      </c>
      <c r="D21" s="242"/>
      <c r="E21" s="242" t="str">
        <f>UPPER(IF(Variables!$G$40="English",Q21,R21))</f>
        <v/>
      </c>
      <c r="F21" s="242" t="str">
        <f>UPPER(IF(Variables!$G$40="English",R21,S21))</f>
        <v/>
      </c>
      <c r="G21" s="242" t="str">
        <f>UPPER(IF(Variables!$G$40="English",S21,T21))</f>
        <v/>
      </c>
      <c r="H21" s="242" t="str">
        <f>UPPER(IF(Variables!$G$40="English",T21,U21))</f>
        <v/>
      </c>
      <c r="I21" s="242" t="str">
        <f>UPPER(IF(Variables!$G$40="English",U21,V21))</f>
        <v/>
      </c>
      <c r="J21" s="242" t="str">
        <f>UPPER(IF(Variables!$G$40="English",V21,W21))</f>
        <v/>
      </c>
      <c r="K21" s="242" t="str">
        <f>UPPER(IF(Variables!$G$40="English",W21,X21))</f>
        <v/>
      </c>
      <c r="L21" s="243" t="str">
        <f>UPPER(IF(Variables!$G$40="English",X21,Y21))</f>
        <v/>
      </c>
      <c r="M21" s="6"/>
      <c r="N21" s="13"/>
      <c r="O21" s="14" t="s">
        <v>331</v>
      </c>
      <c r="P21" s="14" t="s">
        <v>107</v>
      </c>
    </row>
    <row r="22" spans="1:16" x14ac:dyDescent="0.25">
      <c r="B22" s="17"/>
      <c r="C22" s="27"/>
      <c r="D22" s="27"/>
      <c r="E22" s="28"/>
      <c r="F22" s="28"/>
      <c r="G22" s="28"/>
      <c r="H22" s="28"/>
      <c r="I22" s="28"/>
      <c r="J22" s="28"/>
      <c r="K22" s="28"/>
      <c r="L22" s="18"/>
      <c r="M22" s="8"/>
    </row>
    <row r="23" spans="1:16" s="32" customFormat="1" x14ac:dyDescent="0.25">
      <c r="A23" s="52"/>
      <c r="B23" s="238" t="str">
        <f>IF(Variables!$G$40="English",O23,P23)</f>
        <v>References to "the goods" in this questionnaire refer to:</v>
      </c>
      <c r="C23" s="239"/>
      <c r="D23" s="239"/>
      <c r="E23" s="239"/>
      <c r="F23" s="239"/>
      <c r="G23" s="239"/>
      <c r="H23" s="239"/>
      <c r="I23" s="239"/>
      <c r="J23" s="239"/>
      <c r="K23" s="239"/>
      <c r="L23" s="240"/>
      <c r="O23" s="8" t="s">
        <v>74</v>
      </c>
      <c r="P23" s="8" t="s">
        <v>75</v>
      </c>
    </row>
    <row r="24" spans="1:16" x14ac:dyDescent="0.25">
      <c r="B24" s="17"/>
      <c r="C24" s="27"/>
      <c r="D24" s="27"/>
      <c r="E24" s="28"/>
      <c r="F24" s="28"/>
      <c r="G24" s="28"/>
      <c r="H24" s="28"/>
      <c r="I24" s="28"/>
      <c r="J24" s="28"/>
      <c r="K24" s="28"/>
      <c r="L24" s="18"/>
      <c r="M24" s="8"/>
    </row>
    <row r="25" spans="1:16" s="32" customFormat="1" ht="15" customHeight="1" x14ac:dyDescent="0.25">
      <c r="A25" s="52" t="s">
        <v>159</v>
      </c>
      <c r="B25" s="56"/>
      <c r="C25" s="270" t="str">
        <f>IF(Variables!$G$40="English",Variables!B31,Variables!C31)</f>
        <v>Whole potatoes originating in/or exported from the United States of America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and"
- Whole potatoes certified as organic by a recognized certification agency.</v>
      </c>
      <c r="D25" s="271"/>
      <c r="E25" s="271"/>
      <c r="F25" s="271"/>
      <c r="G25" s="271"/>
      <c r="H25" s="271"/>
      <c r="I25" s="271"/>
      <c r="J25" s="271"/>
      <c r="K25" s="272"/>
      <c r="L25" s="51"/>
      <c r="O25" s="42"/>
      <c r="P25" s="8"/>
    </row>
    <row r="26" spans="1:16" s="32" customFormat="1" ht="15" customHeight="1" x14ac:dyDescent="0.25">
      <c r="A26" s="52"/>
      <c r="B26" s="56"/>
      <c r="C26" s="273"/>
      <c r="D26" s="274"/>
      <c r="E26" s="274"/>
      <c r="F26" s="274"/>
      <c r="G26" s="274"/>
      <c r="H26" s="274"/>
      <c r="I26" s="274"/>
      <c r="J26" s="274"/>
      <c r="K26" s="275"/>
      <c r="L26" s="51"/>
      <c r="O26" s="42"/>
      <c r="P26" s="8"/>
    </row>
    <row r="27" spans="1:16" s="32" customFormat="1" ht="15" customHeight="1" x14ac:dyDescent="0.25">
      <c r="A27" s="52"/>
      <c r="B27" s="56"/>
      <c r="C27" s="273"/>
      <c r="D27" s="274"/>
      <c r="E27" s="274"/>
      <c r="F27" s="274"/>
      <c r="G27" s="274"/>
      <c r="H27" s="274"/>
      <c r="I27" s="274"/>
      <c r="J27" s="274"/>
      <c r="K27" s="275"/>
      <c r="L27" s="51"/>
      <c r="O27" s="42"/>
      <c r="P27" s="8"/>
    </row>
    <row r="28" spans="1:16" s="32" customFormat="1" ht="15" customHeight="1" x14ac:dyDescent="0.25">
      <c r="A28" s="52"/>
      <c r="B28" s="56"/>
      <c r="C28" s="273"/>
      <c r="D28" s="274"/>
      <c r="E28" s="274"/>
      <c r="F28" s="274"/>
      <c r="G28" s="274"/>
      <c r="H28" s="274"/>
      <c r="I28" s="274"/>
      <c r="J28" s="274"/>
      <c r="K28" s="275"/>
      <c r="L28" s="51"/>
      <c r="O28" s="42"/>
      <c r="P28" s="8"/>
    </row>
    <row r="29" spans="1:16" s="32" customFormat="1" ht="15" customHeight="1" x14ac:dyDescent="0.25">
      <c r="A29" s="52"/>
      <c r="B29" s="56"/>
      <c r="C29" s="273"/>
      <c r="D29" s="274"/>
      <c r="E29" s="274"/>
      <c r="F29" s="274"/>
      <c r="G29" s="274"/>
      <c r="H29" s="274"/>
      <c r="I29" s="274"/>
      <c r="J29" s="274"/>
      <c r="K29" s="275"/>
      <c r="L29" s="51"/>
      <c r="O29" s="42"/>
      <c r="P29" s="8"/>
    </row>
    <row r="30" spans="1:16" s="32" customFormat="1" ht="15" customHeight="1" x14ac:dyDescent="0.25">
      <c r="A30" s="52"/>
      <c r="B30" s="56"/>
      <c r="C30" s="273"/>
      <c r="D30" s="274"/>
      <c r="E30" s="274"/>
      <c r="F30" s="274"/>
      <c r="G30" s="274"/>
      <c r="H30" s="274"/>
      <c r="I30" s="274"/>
      <c r="J30" s="274"/>
      <c r="K30" s="275"/>
      <c r="L30" s="51"/>
      <c r="O30" s="42"/>
      <c r="P30" s="8"/>
    </row>
    <row r="31" spans="1:16" s="32" customFormat="1" ht="15" customHeight="1" x14ac:dyDescent="0.25">
      <c r="A31" s="52" t="s">
        <v>159</v>
      </c>
      <c r="B31" s="56"/>
      <c r="C31" s="273"/>
      <c r="D31" s="274"/>
      <c r="E31" s="274"/>
      <c r="F31" s="274"/>
      <c r="G31" s="274"/>
      <c r="H31" s="274"/>
      <c r="I31" s="274"/>
      <c r="J31" s="274"/>
      <c r="K31" s="275"/>
      <c r="L31" s="51"/>
      <c r="O31" s="42"/>
      <c r="P31" s="8"/>
    </row>
    <row r="32" spans="1:16" s="32" customFormat="1" ht="14.45" customHeight="1" x14ac:dyDescent="0.25">
      <c r="A32" s="52" t="s">
        <v>159</v>
      </c>
      <c r="B32" s="56"/>
      <c r="C32" s="273"/>
      <c r="D32" s="274"/>
      <c r="E32" s="274"/>
      <c r="F32" s="274"/>
      <c r="G32" s="274"/>
      <c r="H32" s="274"/>
      <c r="I32" s="274"/>
      <c r="J32" s="274"/>
      <c r="K32" s="275"/>
      <c r="L32" s="51"/>
      <c r="O32" s="42"/>
      <c r="P32" s="8"/>
    </row>
    <row r="33" spans="1:16" s="32" customFormat="1" ht="14.45" customHeight="1" x14ac:dyDescent="0.25">
      <c r="A33" s="52"/>
      <c r="B33" s="56"/>
      <c r="C33" s="276"/>
      <c r="D33" s="277"/>
      <c r="E33" s="277"/>
      <c r="F33" s="277"/>
      <c r="G33" s="277"/>
      <c r="H33" s="277"/>
      <c r="I33" s="277"/>
      <c r="J33" s="277"/>
      <c r="K33" s="278"/>
      <c r="L33" s="51"/>
      <c r="O33" s="42"/>
      <c r="P33" s="8"/>
    </row>
    <row r="34" spans="1:16" s="32" customFormat="1" x14ac:dyDescent="0.25">
      <c r="A34" s="52"/>
      <c r="B34" s="53"/>
      <c r="C34" s="54"/>
      <c r="D34" s="54"/>
      <c r="E34" s="54"/>
      <c r="F34" s="54"/>
      <c r="G34" s="54"/>
      <c r="H34" s="54"/>
      <c r="I34" s="54"/>
      <c r="J34" s="54"/>
      <c r="K34" s="54"/>
      <c r="L34" s="55"/>
    </row>
    <row r="35" spans="1:16" s="6" customFormat="1" x14ac:dyDescent="0.25">
      <c r="A35" s="5"/>
      <c r="B35" s="15"/>
      <c r="C35" s="15"/>
      <c r="D35" s="15"/>
      <c r="E35" s="3"/>
      <c r="F35" s="3"/>
      <c r="G35" s="3"/>
      <c r="H35" s="3"/>
      <c r="I35" s="3"/>
      <c r="J35" s="3"/>
      <c r="K35" s="3"/>
      <c r="L35" s="3"/>
      <c r="O35" s="16"/>
      <c r="P35" s="16"/>
    </row>
    <row r="36" spans="1:16" s="1" customFormat="1" x14ac:dyDescent="0.25">
      <c r="A36" s="5"/>
      <c r="B36" s="244" t="str">
        <f>IF(Variables!$G$40="English",O36,P36)</f>
        <v>QUESTIONNAIRE DUE DATE</v>
      </c>
      <c r="C36" s="245" t="str">
        <f>UPPER(IF(Variables!$G$40="English",P36,Q36))</f>
        <v>DATE D'ÉCHÉANCE DU QUESTIONNAIRE</v>
      </c>
      <c r="D36" s="245"/>
      <c r="E36" s="245" t="str">
        <f>UPPER(IF(Variables!$G$40="English",Q36,R36))</f>
        <v/>
      </c>
      <c r="F36" s="245" t="str">
        <f>UPPER(IF(Variables!$G$40="English",R36,S36))</f>
        <v/>
      </c>
      <c r="G36" s="245" t="str">
        <f>UPPER(IF(Variables!$G$40="English",S36,T36))</f>
        <v/>
      </c>
      <c r="H36" s="245" t="str">
        <f>UPPER(IF(Variables!$G$40="English",T36,U36))</f>
        <v/>
      </c>
      <c r="I36" s="245" t="str">
        <f>UPPER(IF(Variables!$G$40="English",U36,V36))</f>
        <v/>
      </c>
      <c r="J36" s="245" t="str">
        <f>UPPER(IF(Variables!$G$40="English",V36,W36))</f>
        <v/>
      </c>
      <c r="K36" s="245" t="str">
        <f>UPPER(IF(Variables!$G$40="English",W36,X36))</f>
        <v/>
      </c>
      <c r="L36" s="246" t="str">
        <f>UPPER(IF(Variables!$G$40="English",X36,Y36))</f>
        <v/>
      </c>
      <c r="M36" s="6"/>
      <c r="N36" s="13"/>
      <c r="O36" s="14" t="s">
        <v>1</v>
      </c>
      <c r="P36" s="14" t="s">
        <v>2</v>
      </c>
    </row>
    <row r="37" spans="1:16" x14ac:dyDescent="0.25">
      <c r="B37" s="17"/>
      <c r="C37" s="29"/>
      <c r="D37" s="29"/>
      <c r="E37" s="30"/>
      <c r="F37" s="30"/>
      <c r="G37" s="30"/>
      <c r="H37" s="30"/>
      <c r="I37" s="30"/>
      <c r="J37" s="30"/>
      <c r="K37" s="28"/>
      <c r="L37" s="18"/>
      <c r="M37" s="8"/>
    </row>
    <row r="38" spans="1:16" s="32" customFormat="1" ht="15.75" customHeight="1" x14ac:dyDescent="0.25">
      <c r="A38" s="52"/>
      <c r="B38" s="56"/>
      <c r="C38" s="287" t="str">
        <f>IF(Variables!$G$40="English",Variables!B11,Variables!C11)</f>
        <v>September 21, 2026</v>
      </c>
      <c r="D38" s="288"/>
      <c r="E38" s="288"/>
      <c r="F38" s="288"/>
      <c r="G38" s="288"/>
      <c r="H38" s="288"/>
      <c r="I38" s="288"/>
      <c r="J38" s="288"/>
      <c r="K38" s="289"/>
      <c r="L38" s="59"/>
      <c r="O38" s="42"/>
      <c r="P38" s="42"/>
    </row>
    <row r="39" spans="1:16" s="32" customFormat="1" ht="15.75" customHeight="1" x14ac:dyDescent="0.25">
      <c r="A39" s="52"/>
      <c r="B39" s="56"/>
      <c r="C39" s="290"/>
      <c r="D39" s="291"/>
      <c r="E39" s="291"/>
      <c r="F39" s="291"/>
      <c r="G39" s="291"/>
      <c r="H39" s="291"/>
      <c r="I39" s="291"/>
      <c r="J39" s="291"/>
      <c r="K39" s="292"/>
      <c r="L39" s="59"/>
      <c r="O39" s="42"/>
      <c r="P39" s="42"/>
    </row>
    <row r="40" spans="1:16" s="32" customFormat="1" x14ac:dyDescent="0.25">
      <c r="A40" s="52"/>
      <c r="B40" s="53"/>
      <c r="C40" s="54"/>
      <c r="D40" s="54"/>
      <c r="E40" s="54"/>
      <c r="F40" s="54"/>
      <c r="G40" s="54"/>
      <c r="H40" s="54"/>
      <c r="I40" s="54"/>
      <c r="J40" s="54"/>
      <c r="K40" s="54"/>
      <c r="L40" s="55"/>
    </row>
    <row r="41" spans="1:16" s="6" customFormat="1" x14ac:dyDescent="0.25">
      <c r="A41" s="5"/>
      <c r="B41" s="15"/>
      <c r="C41" s="15"/>
      <c r="D41" s="15"/>
      <c r="E41" s="3"/>
      <c r="F41" s="3"/>
      <c r="G41" s="3"/>
      <c r="H41" s="3"/>
      <c r="I41" s="3"/>
      <c r="J41" s="3"/>
      <c r="K41" s="3"/>
      <c r="L41" s="3"/>
      <c r="O41" s="16"/>
      <c r="P41" s="16"/>
    </row>
    <row r="42" spans="1:16" s="1" customFormat="1" x14ac:dyDescent="0.25">
      <c r="A42" s="5"/>
      <c r="B42" s="244" t="str">
        <f>IF(Variables!$G$40="English",O42,P42)</f>
        <v>FAILURE TO COMPLETE THE QUESTIONNAIRE</v>
      </c>
      <c r="C42" s="245" t="str">
        <f>UPPER(IF(Variables!$G$40="English",P42,Q42))</f>
        <v>QUESTIONNAIRE NON REMPLI</v>
      </c>
      <c r="D42" s="245"/>
      <c r="E42" s="245" t="str">
        <f>UPPER(IF(Variables!$G$40="English",Q42,R42))</f>
        <v/>
      </c>
      <c r="F42" s="245" t="str">
        <f>UPPER(IF(Variables!$G$40="English",R42,S42))</f>
        <v/>
      </c>
      <c r="G42" s="245" t="str">
        <f>UPPER(IF(Variables!$G$40="English",S42,T42))</f>
        <v/>
      </c>
      <c r="H42" s="245" t="str">
        <f>UPPER(IF(Variables!$G$40="English",T42,U42))</f>
        <v/>
      </c>
      <c r="I42" s="245" t="str">
        <f>UPPER(IF(Variables!$G$40="English",U42,V42))</f>
        <v/>
      </c>
      <c r="J42" s="245" t="str">
        <f>UPPER(IF(Variables!$G$40="English",V42,W42))</f>
        <v/>
      </c>
      <c r="K42" s="245" t="str">
        <f>UPPER(IF(Variables!$G$40="English",W42,X42))</f>
        <v/>
      </c>
      <c r="L42" s="246" t="str">
        <f>UPPER(IF(Variables!$G$40="English",X42,Y42))</f>
        <v/>
      </c>
      <c r="M42" s="6"/>
      <c r="N42" s="13"/>
      <c r="O42" s="83" t="s">
        <v>108</v>
      </c>
      <c r="P42" s="83" t="s">
        <v>109</v>
      </c>
    </row>
    <row r="43" spans="1:16" x14ac:dyDescent="0.25">
      <c r="B43" s="17"/>
      <c r="C43" s="27"/>
      <c r="D43" s="27"/>
      <c r="E43" s="28"/>
      <c r="F43" s="28"/>
      <c r="G43" s="28"/>
      <c r="H43" s="28"/>
      <c r="I43" s="28"/>
      <c r="J43" s="28"/>
      <c r="K43" s="28"/>
      <c r="L43" s="18"/>
      <c r="M43" s="8"/>
    </row>
    <row r="44" spans="1:16" s="32" customFormat="1" ht="15" customHeight="1" x14ac:dyDescent="0.25">
      <c r="A44" s="52"/>
      <c r="B44" s="238" t="str">
        <f>IF(Variables!$G$40="English",O44,P44)</f>
        <v>Failure to complete the questionnaire by the due date may result in the Tribunal issuing a production order, pursuant to section 17 of the Canadian International Trade Tribunal Act, to compel the production of a questionnaire response.</v>
      </c>
      <c r="C44" s="239"/>
      <c r="D44" s="239"/>
      <c r="E44" s="239"/>
      <c r="F44" s="239"/>
      <c r="G44" s="239"/>
      <c r="H44" s="239"/>
      <c r="I44" s="239"/>
      <c r="J44" s="239"/>
      <c r="K44" s="239"/>
      <c r="L44" s="240"/>
      <c r="O44" s="8" t="s">
        <v>47</v>
      </c>
      <c r="P44" s="8" t="s">
        <v>84</v>
      </c>
    </row>
    <row r="45" spans="1:16" s="32" customFormat="1" x14ac:dyDescent="0.25">
      <c r="A45" s="52"/>
      <c r="B45" s="238"/>
      <c r="C45" s="239"/>
      <c r="D45" s="239"/>
      <c r="E45" s="239"/>
      <c r="F45" s="239"/>
      <c r="G45" s="239"/>
      <c r="H45" s="239"/>
      <c r="I45" s="239"/>
      <c r="J45" s="239"/>
      <c r="K45" s="239"/>
      <c r="L45" s="240"/>
      <c r="O45" s="8"/>
      <c r="P45" s="8"/>
    </row>
    <row r="46" spans="1:16" s="32" customFormat="1" x14ac:dyDescent="0.25">
      <c r="A46" s="52"/>
      <c r="B46" s="53"/>
      <c r="C46" s="54"/>
      <c r="D46" s="54"/>
      <c r="E46" s="54"/>
      <c r="F46" s="54"/>
      <c r="G46" s="54"/>
      <c r="H46" s="54"/>
      <c r="I46" s="54"/>
      <c r="J46" s="54"/>
      <c r="K46" s="54"/>
      <c r="L46" s="55"/>
    </row>
    <row r="47" spans="1:16" s="6" customFormat="1" x14ac:dyDescent="0.25">
      <c r="A47" s="5"/>
      <c r="B47" s="15"/>
      <c r="C47" s="15"/>
      <c r="D47" s="15"/>
      <c r="E47" s="3"/>
      <c r="F47" s="3"/>
      <c r="G47" s="3"/>
      <c r="H47" s="3"/>
      <c r="I47" s="3"/>
      <c r="J47" s="3"/>
      <c r="K47" s="3"/>
      <c r="L47" s="3"/>
      <c r="O47" s="16"/>
      <c r="P47" s="16"/>
    </row>
    <row r="48" spans="1:16" ht="15" x14ac:dyDescent="0.25">
      <c r="B48" s="241" t="str">
        <f>IF(Variables!$G$40="English",O48,P48)</f>
        <v>GROWER INFORMATION</v>
      </c>
      <c r="C48" s="242"/>
      <c r="D48" s="242"/>
      <c r="E48" s="242"/>
      <c r="F48" s="242"/>
      <c r="G48" s="242"/>
      <c r="H48" s="242"/>
      <c r="I48" s="242"/>
      <c r="J48" s="242"/>
      <c r="K48" s="242"/>
      <c r="L48" s="243"/>
      <c r="M48" s="32"/>
      <c r="O48" s="8" t="s">
        <v>184</v>
      </c>
      <c r="P48" t="s">
        <v>292</v>
      </c>
    </row>
    <row r="49" spans="1:16" x14ac:dyDescent="0.25">
      <c r="B49" s="17"/>
      <c r="C49" s="27"/>
      <c r="D49" s="27"/>
      <c r="E49" s="28"/>
      <c r="F49" s="28"/>
      <c r="G49" s="28"/>
      <c r="H49" s="28"/>
      <c r="I49" s="28"/>
      <c r="J49" s="28"/>
      <c r="K49" s="28"/>
      <c r="L49" s="18"/>
      <c r="M49" s="8"/>
    </row>
    <row r="50" spans="1:16" ht="14.25" customHeight="1" x14ac:dyDescent="0.25">
      <c r="B50" s="262" t="str">
        <f>IF(Variables!$G$40="English",O50,P50)</f>
        <v>Grower Name (In English and French, if applicable)</v>
      </c>
      <c r="C50" s="263"/>
      <c r="D50" s="263"/>
      <c r="E50" s="284"/>
      <c r="F50" s="284"/>
      <c r="G50" s="284"/>
      <c r="H50" s="284"/>
      <c r="I50" s="284"/>
      <c r="J50" s="284"/>
      <c r="K50" s="284"/>
      <c r="L50" s="285"/>
      <c r="M50" s="8"/>
      <c r="O50" s="22" t="s">
        <v>293</v>
      </c>
      <c r="P50" s="8" t="s">
        <v>291</v>
      </c>
    </row>
    <row r="51" spans="1:16" x14ac:dyDescent="0.25">
      <c r="B51" s="262"/>
      <c r="C51" s="263"/>
      <c r="D51" s="263"/>
      <c r="E51" s="284"/>
      <c r="F51" s="284"/>
      <c r="G51" s="284"/>
      <c r="H51" s="284"/>
      <c r="I51" s="284"/>
      <c r="J51" s="284"/>
      <c r="K51" s="284"/>
      <c r="L51" s="285"/>
      <c r="M51" s="8"/>
      <c r="O51" s="22"/>
    </row>
    <row r="52" spans="1:16" ht="15" customHeight="1" x14ac:dyDescent="0.25">
      <c r="B52" s="262" t="str">
        <f>IF(Variables!$G$40="English",O52,P52)</f>
        <v>Grower Address</v>
      </c>
      <c r="C52" s="263"/>
      <c r="D52" s="263"/>
      <c r="E52" s="284"/>
      <c r="F52" s="284"/>
      <c r="G52" s="284"/>
      <c r="H52" s="284"/>
      <c r="I52" s="284"/>
      <c r="J52" s="284"/>
      <c r="K52" s="284"/>
      <c r="L52" s="285"/>
      <c r="M52" s="8"/>
      <c r="O52" s="22" t="s">
        <v>294</v>
      </c>
      <c r="P52" t="s">
        <v>295</v>
      </c>
    </row>
    <row r="53" spans="1:16" ht="15" customHeight="1" x14ac:dyDescent="0.25">
      <c r="B53" s="262"/>
      <c r="C53" s="263"/>
      <c r="D53" s="263"/>
      <c r="E53" s="284"/>
      <c r="F53" s="284"/>
      <c r="G53" s="284"/>
      <c r="H53" s="284"/>
      <c r="I53" s="284"/>
      <c r="J53" s="284"/>
      <c r="K53" s="284"/>
      <c r="L53" s="285"/>
      <c r="M53" s="8"/>
      <c r="O53" s="22"/>
      <c r="P53"/>
    </row>
    <row r="54" spans="1:16" ht="15" customHeight="1" x14ac:dyDescent="0.25">
      <c r="B54" s="262" t="str">
        <f>IF(Variables!$G$40="English",O54,P54)</f>
        <v>Website Address</v>
      </c>
      <c r="C54" s="263"/>
      <c r="D54" s="263"/>
      <c r="E54" s="284"/>
      <c r="F54" s="284"/>
      <c r="G54" s="284"/>
      <c r="H54" s="284"/>
      <c r="I54" s="284"/>
      <c r="J54" s="284"/>
      <c r="K54" s="284"/>
      <c r="L54" s="285"/>
      <c r="M54" s="8"/>
      <c r="O54" s="22" t="s">
        <v>6</v>
      </c>
      <c r="P54" t="s">
        <v>244</v>
      </c>
    </row>
    <row r="55" spans="1:16" ht="15" customHeight="1" x14ac:dyDescent="0.25">
      <c r="B55" s="262"/>
      <c r="C55" s="263"/>
      <c r="D55" s="263"/>
      <c r="E55" s="284"/>
      <c r="F55" s="284"/>
      <c r="G55" s="284"/>
      <c r="H55" s="284"/>
      <c r="I55" s="284"/>
      <c r="J55" s="284"/>
      <c r="K55" s="284"/>
      <c r="L55" s="285"/>
      <c r="M55" s="8"/>
      <c r="O55" s="22"/>
    </row>
    <row r="56" spans="1:16" s="32" customFormat="1" x14ac:dyDescent="0.25">
      <c r="A56" s="52"/>
      <c r="B56" s="53"/>
      <c r="C56" s="54"/>
      <c r="D56" s="54"/>
      <c r="E56" s="54"/>
      <c r="F56" s="54"/>
      <c r="G56" s="54"/>
      <c r="H56" s="54"/>
      <c r="I56" s="54"/>
      <c r="J56" s="54"/>
      <c r="K56" s="54"/>
      <c r="L56" s="55"/>
    </row>
    <row r="58" spans="1:16" x14ac:dyDescent="0.25">
      <c r="B58" s="244" t="str">
        <f>IF(Variables!$G$40="English",O58,P58)</f>
        <v>CONTACT INFORMATION OF THE PERSON WHO COMPLETED THIS QUESTIONNAIRE</v>
      </c>
      <c r="C58" s="245"/>
      <c r="D58" s="245"/>
      <c r="E58" s="245"/>
      <c r="F58" s="245"/>
      <c r="G58" s="245"/>
      <c r="H58" s="245"/>
      <c r="I58" s="245"/>
      <c r="J58" s="245"/>
      <c r="K58" s="245"/>
      <c r="L58" s="246"/>
      <c r="M58" s="8"/>
      <c r="O58" s="8" t="s">
        <v>140</v>
      </c>
      <c r="P58" s="8" t="s">
        <v>141</v>
      </c>
    </row>
    <row r="59" spans="1:16" x14ac:dyDescent="0.25">
      <c r="B59" s="17"/>
      <c r="C59" s="27"/>
      <c r="D59" s="28"/>
      <c r="E59" s="28"/>
      <c r="F59" s="28"/>
      <c r="G59" s="28"/>
      <c r="H59" s="28"/>
      <c r="I59" s="28"/>
      <c r="J59" s="28"/>
      <c r="K59" s="28"/>
      <c r="L59" s="18"/>
      <c r="M59" s="8"/>
    </row>
    <row r="60" spans="1:16" x14ac:dyDescent="0.25">
      <c r="B60" s="247" t="str">
        <f>IF(Variables!$G$40="English",O60,P60)</f>
        <v>Name</v>
      </c>
      <c r="C60" s="248"/>
      <c r="D60" s="249"/>
      <c r="E60" s="253"/>
      <c r="F60" s="254"/>
      <c r="G60" s="254"/>
      <c r="H60" s="254"/>
      <c r="I60" s="254"/>
      <c r="J60" s="254"/>
      <c r="K60" s="254"/>
      <c r="L60" s="255"/>
      <c r="M60" s="8"/>
      <c r="O60" s="22" t="s">
        <v>142</v>
      </c>
      <c r="P60" s="8" t="s">
        <v>143</v>
      </c>
    </row>
    <row r="61" spans="1:16" x14ac:dyDescent="0.25">
      <c r="B61" s="250"/>
      <c r="C61" s="251"/>
      <c r="D61" s="252"/>
      <c r="E61" s="256"/>
      <c r="F61" s="257"/>
      <c r="G61" s="257"/>
      <c r="H61" s="257"/>
      <c r="I61" s="257"/>
      <c r="J61" s="257"/>
      <c r="K61" s="257"/>
      <c r="L61" s="258"/>
      <c r="M61" s="8"/>
      <c r="O61" s="22"/>
    </row>
    <row r="62" spans="1:16" x14ac:dyDescent="0.25">
      <c r="B62" s="247" t="str">
        <f>IF(Variables!$G$40="English",O62,P62)</f>
        <v>Title</v>
      </c>
      <c r="C62" s="248"/>
      <c r="D62" s="249"/>
      <c r="E62" s="253"/>
      <c r="F62" s="254"/>
      <c r="G62" s="254"/>
      <c r="H62" s="254"/>
      <c r="I62" s="254"/>
      <c r="J62" s="254"/>
      <c r="K62" s="254"/>
      <c r="L62" s="255"/>
      <c r="M62" s="8"/>
      <c r="O62" s="22" t="s">
        <v>144</v>
      </c>
      <c r="P62" s="8" t="s">
        <v>145</v>
      </c>
    </row>
    <row r="63" spans="1:16" x14ac:dyDescent="0.25">
      <c r="B63" s="250"/>
      <c r="C63" s="251"/>
      <c r="D63" s="252"/>
      <c r="E63" s="256"/>
      <c r="F63" s="257"/>
      <c r="G63" s="257"/>
      <c r="H63" s="257"/>
      <c r="I63" s="257"/>
      <c r="J63" s="257"/>
      <c r="K63" s="257"/>
      <c r="L63" s="258"/>
      <c r="M63" s="8"/>
      <c r="O63" s="22"/>
    </row>
    <row r="64" spans="1:16" x14ac:dyDescent="0.25">
      <c r="B64" s="247" t="str">
        <f>IF(Variables!$G$40="English",O64,P64)</f>
        <v>E-mail Address</v>
      </c>
      <c r="C64" s="248"/>
      <c r="D64" s="249"/>
      <c r="E64" s="253"/>
      <c r="F64" s="254"/>
      <c r="G64" s="254"/>
      <c r="H64" s="254"/>
      <c r="I64" s="254"/>
      <c r="J64" s="254"/>
      <c r="K64" s="254"/>
      <c r="L64" s="255"/>
      <c r="M64" s="8"/>
      <c r="O64" s="22" t="s">
        <v>11</v>
      </c>
      <c r="P64" s="8" t="s">
        <v>146</v>
      </c>
    </row>
    <row r="65" spans="1:16" x14ac:dyDescent="0.25">
      <c r="B65" s="250"/>
      <c r="C65" s="251"/>
      <c r="D65" s="252"/>
      <c r="E65" s="256"/>
      <c r="F65" s="257"/>
      <c r="G65" s="257"/>
      <c r="H65" s="257"/>
      <c r="I65" s="257"/>
      <c r="J65" s="257"/>
      <c r="K65" s="257"/>
      <c r="L65" s="258"/>
      <c r="M65" s="8"/>
      <c r="O65" s="22"/>
    </row>
    <row r="66" spans="1:16" x14ac:dyDescent="0.25">
      <c r="B66" s="247" t="str">
        <f>IF(Variables!$G$40="English",O66,P66)</f>
        <v>Telephone</v>
      </c>
      <c r="C66" s="248"/>
      <c r="D66" s="249"/>
      <c r="E66" s="253"/>
      <c r="F66" s="254"/>
      <c r="G66" s="254"/>
      <c r="H66" s="254"/>
      <c r="I66" s="254"/>
      <c r="J66" s="254"/>
      <c r="K66" s="254"/>
      <c r="L66" s="255"/>
      <c r="M66" s="8"/>
      <c r="O66" s="22" t="s">
        <v>12</v>
      </c>
      <c r="P66" s="8" t="s">
        <v>13</v>
      </c>
    </row>
    <row r="67" spans="1:16" x14ac:dyDescent="0.25">
      <c r="B67" s="250"/>
      <c r="C67" s="251"/>
      <c r="D67" s="252"/>
      <c r="E67" s="256"/>
      <c r="F67" s="257"/>
      <c r="G67" s="257"/>
      <c r="H67" s="257"/>
      <c r="I67" s="257"/>
      <c r="J67" s="257"/>
      <c r="K67" s="257"/>
      <c r="L67" s="258"/>
      <c r="M67" s="8"/>
      <c r="O67" s="22"/>
    </row>
    <row r="68" spans="1:16" x14ac:dyDescent="0.25">
      <c r="B68" s="63"/>
      <c r="C68" s="64"/>
      <c r="D68" s="64"/>
      <c r="E68" s="64"/>
      <c r="F68" s="64"/>
      <c r="G68" s="64"/>
      <c r="H68" s="64"/>
      <c r="I68" s="64"/>
      <c r="J68" s="64"/>
      <c r="K68" s="64"/>
      <c r="L68" s="65"/>
      <c r="M68" s="8"/>
    </row>
    <row r="69" spans="1:16" s="6" customFormat="1" x14ac:dyDescent="0.25">
      <c r="A69" s="5"/>
      <c r="B69" s="15"/>
      <c r="C69" s="15"/>
      <c r="D69" s="3"/>
      <c r="E69" s="3"/>
      <c r="F69" s="3"/>
      <c r="G69" s="3"/>
      <c r="H69" s="3"/>
      <c r="I69" s="3"/>
      <c r="J69" s="3"/>
      <c r="K69" s="3"/>
      <c r="L69" s="3"/>
      <c r="O69" s="16"/>
      <c r="P69" s="16"/>
    </row>
    <row r="70" spans="1:16" x14ac:dyDescent="0.25">
      <c r="B70" s="241" t="str">
        <f>IF(Variables!$G$40="English",O70,P70)</f>
        <v>CERTIFICATION</v>
      </c>
      <c r="C70" s="242"/>
      <c r="D70" s="242"/>
      <c r="E70" s="242"/>
      <c r="F70" s="242"/>
      <c r="G70" s="242"/>
      <c r="H70" s="242"/>
      <c r="I70" s="242"/>
      <c r="J70" s="242"/>
      <c r="K70" s="242"/>
      <c r="L70" s="243"/>
      <c r="M70" s="32"/>
      <c r="O70" s="8" t="s">
        <v>4</v>
      </c>
      <c r="P70" s="8" t="s">
        <v>5</v>
      </c>
    </row>
    <row r="71" spans="1:16" x14ac:dyDescent="0.25">
      <c r="B71" s="17"/>
      <c r="C71" s="27"/>
      <c r="D71" s="27"/>
      <c r="E71" s="28"/>
      <c r="F71" s="28"/>
      <c r="G71" s="28"/>
      <c r="H71" s="28"/>
      <c r="I71" s="28"/>
      <c r="J71" s="28"/>
      <c r="K71" s="28"/>
      <c r="L71" s="18"/>
      <c r="M71" s="8"/>
    </row>
    <row r="72" spans="1:16" s="32" customFormat="1" x14ac:dyDescent="0.25">
      <c r="A72" s="52"/>
      <c r="B72" s="238" t="str">
        <f>IF(Variables!$G$40="English",O72,P72)</f>
        <v xml:space="preserve">The undersigned certifies that the information supplied herein is complete and correct to the best of their knowledge and belief.
</v>
      </c>
      <c r="C72" s="239"/>
      <c r="D72" s="239"/>
      <c r="E72" s="239"/>
      <c r="F72" s="239"/>
      <c r="G72" s="239"/>
      <c r="H72" s="239"/>
      <c r="I72" s="239"/>
      <c r="J72" s="239"/>
      <c r="K72" s="239"/>
      <c r="L72" s="240"/>
      <c r="O72" s="32" t="s">
        <v>92</v>
      </c>
      <c r="P72" s="32" t="s">
        <v>93</v>
      </c>
    </row>
    <row r="73" spans="1:16" s="32" customFormat="1" x14ac:dyDescent="0.25">
      <c r="A73" s="52"/>
      <c r="B73" s="56"/>
      <c r="C73" s="57"/>
      <c r="D73" s="57"/>
      <c r="E73" s="57"/>
      <c r="F73" s="57"/>
      <c r="G73" s="57"/>
      <c r="H73" s="57"/>
      <c r="I73" s="57"/>
      <c r="J73" s="57"/>
      <c r="K73" s="57"/>
      <c r="L73" s="58"/>
    </row>
    <row r="74" spans="1:16" ht="15" customHeight="1" x14ac:dyDescent="0.25">
      <c r="B74" s="262" t="str">
        <f>IF(Variables!$G$40="English",O74,P74)</f>
        <v>Name of Authorized Official</v>
      </c>
      <c r="C74" s="263"/>
      <c r="D74" s="263"/>
      <c r="E74" s="267"/>
      <c r="F74" s="267"/>
      <c r="G74" s="267"/>
      <c r="H74" s="267"/>
      <c r="I74" s="267"/>
      <c r="J74" s="267"/>
      <c r="K74" s="267"/>
      <c r="L74" s="268"/>
      <c r="M74" s="8"/>
      <c r="O74" s="22" t="s">
        <v>7</v>
      </c>
      <c r="P74" s="8" t="s">
        <v>8</v>
      </c>
    </row>
    <row r="75" spans="1:16" ht="15" customHeight="1" x14ac:dyDescent="0.25">
      <c r="B75" s="262"/>
      <c r="C75" s="263"/>
      <c r="D75" s="263"/>
      <c r="E75" s="267"/>
      <c r="F75" s="267"/>
      <c r="G75" s="267"/>
      <c r="H75" s="267"/>
      <c r="I75" s="267"/>
      <c r="J75" s="267"/>
      <c r="K75" s="267"/>
      <c r="L75" s="268"/>
      <c r="M75" s="8"/>
      <c r="O75" s="22"/>
    </row>
    <row r="76" spans="1:16" ht="15" customHeight="1" x14ac:dyDescent="0.25">
      <c r="B76" s="262" t="str">
        <f>IF(Variables!$G$40="English",O76,P76)</f>
        <v>Title of Authorized Official</v>
      </c>
      <c r="C76" s="263"/>
      <c r="D76" s="263"/>
      <c r="E76" s="267"/>
      <c r="F76" s="267"/>
      <c r="G76" s="267"/>
      <c r="H76" s="267"/>
      <c r="I76" s="267"/>
      <c r="J76" s="267"/>
      <c r="K76" s="267"/>
      <c r="L76" s="268"/>
      <c r="M76" s="8"/>
      <c r="O76" s="22" t="s">
        <v>9</v>
      </c>
      <c r="P76" s="8" t="s">
        <v>10</v>
      </c>
    </row>
    <row r="77" spans="1:16" ht="15" customHeight="1" x14ac:dyDescent="0.25">
      <c r="B77" s="262"/>
      <c r="C77" s="263"/>
      <c r="D77" s="263"/>
      <c r="E77" s="267"/>
      <c r="F77" s="267"/>
      <c r="G77" s="267"/>
      <c r="H77" s="267"/>
      <c r="I77" s="267"/>
      <c r="J77" s="267"/>
      <c r="K77" s="267"/>
      <c r="L77" s="268"/>
      <c r="M77" s="8"/>
      <c r="O77" s="22"/>
    </row>
    <row r="78" spans="1:16" ht="15" customHeight="1" x14ac:dyDescent="0.25">
      <c r="B78" s="262" t="str">
        <f>IF(Variables!$G$40="English",O78,P78)</f>
        <v>E-mail Address</v>
      </c>
      <c r="C78" s="263"/>
      <c r="D78" s="263"/>
      <c r="E78" s="267"/>
      <c r="F78" s="267"/>
      <c r="G78" s="267"/>
      <c r="H78" s="267"/>
      <c r="I78" s="267"/>
      <c r="J78" s="267"/>
      <c r="K78" s="267"/>
      <c r="L78" s="268"/>
      <c r="M78" s="8"/>
      <c r="O78" s="22" t="s">
        <v>11</v>
      </c>
      <c r="P78" s="8" t="s">
        <v>28</v>
      </c>
    </row>
    <row r="79" spans="1:16" ht="15" customHeight="1" x14ac:dyDescent="0.25">
      <c r="B79" s="262"/>
      <c r="C79" s="263"/>
      <c r="D79" s="263"/>
      <c r="E79" s="267"/>
      <c r="F79" s="267"/>
      <c r="G79" s="267"/>
      <c r="H79" s="267"/>
      <c r="I79" s="267"/>
      <c r="J79" s="267"/>
      <c r="K79" s="267"/>
      <c r="L79" s="268"/>
      <c r="M79" s="8"/>
      <c r="O79" s="22"/>
    </row>
    <row r="80" spans="1:16" ht="15" customHeight="1" x14ac:dyDescent="0.25">
      <c r="B80" s="262" t="str">
        <f>IF(Variables!$G$40="English",O80,P80)</f>
        <v>Telephone</v>
      </c>
      <c r="C80" s="263"/>
      <c r="D80" s="263"/>
      <c r="E80" s="267"/>
      <c r="F80" s="267"/>
      <c r="G80" s="267"/>
      <c r="H80" s="267"/>
      <c r="I80" s="267"/>
      <c r="J80" s="267"/>
      <c r="K80" s="267"/>
      <c r="L80" s="268"/>
      <c r="M80" s="8"/>
      <c r="O80" s="22" t="s">
        <v>12</v>
      </c>
      <c r="P80" s="8" t="s">
        <v>13</v>
      </c>
    </row>
    <row r="81" spans="1:16" ht="15" customHeight="1" x14ac:dyDescent="0.25">
      <c r="B81" s="262"/>
      <c r="C81" s="263"/>
      <c r="D81" s="263"/>
      <c r="E81" s="267"/>
      <c r="F81" s="267"/>
      <c r="G81" s="267"/>
      <c r="H81" s="267"/>
      <c r="I81" s="267"/>
      <c r="J81" s="267"/>
      <c r="K81" s="267"/>
      <c r="L81" s="268"/>
      <c r="M81" s="8"/>
      <c r="O81" s="22"/>
    </row>
    <row r="82" spans="1:16" x14ac:dyDescent="0.25">
      <c r="B82" s="262" t="s">
        <v>15</v>
      </c>
      <c r="C82" s="263"/>
      <c r="D82" s="263"/>
      <c r="E82" s="266"/>
      <c r="F82" s="267"/>
      <c r="G82" s="267"/>
      <c r="H82" s="267"/>
      <c r="I82" s="267"/>
      <c r="J82" s="267"/>
      <c r="K82" s="267"/>
      <c r="L82" s="268"/>
      <c r="M82" s="32"/>
      <c r="O82" s="22"/>
    </row>
    <row r="83" spans="1:16" x14ac:dyDescent="0.25">
      <c r="B83" s="262"/>
      <c r="C83" s="263"/>
      <c r="D83" s="263"/>
      <c r="E83" s="267"/>
      <c r="F83" s="267"/>
      <c r="G83" s="267"/>
      <c r="H83" s="267"/>
      <c r="I83" s="267"/>
      <c r="J83" s="267"/>
      <c r="K83" s="267"/>
      <c r="L83" s="268"/>
      <c r="M83" s="32"/>
      <c r="O83" s="22"/>
    </row>
    <row r="84" spans="1:16" s="32" customFormat="1" x14ac:dyDescent="0.25">
      <c r="A84" s="52"/>
      <c r="B84" s="56"/>
      <c r="C84" s="57"/>
      <c r="D84" s="57"/>
      <c r="E84" s="57"/>
      <c r="F84" s="57"/>
      <c r="G84" s="57"/>
      <c r="H84" s="57"/>
      <c r="I84" s="57"/>
      <c r="J84" s="57"/>
      <c r="K84" s="57"/>
      <c r="L84" s="58"/>
    </row>
    <row r="85" spans="1:16" ht="21" customHeight="1" x14ac:dyDescent="0.25">
      <c r="B85" s="264" t="str">
        <f>IF(Variables!$G$40="English",O85,P85)</f>
        <v>I understand that checking this box constitutes my legally binding signature.</v>
      </c>
      <c r="C85" s="265"/>
      <c r="D85" s="265"/>
      <c r="E85" s="265"/>
      <c r="F85" s="265"/>
      <c r="G85" s="265"/>
      <c r="H85" s="265"/>
      <c r="I85" s="88"/>
      <c r="J85" s="33"/>
      <c r="K85" s="33"/>
      <c r="L85" s="34"/>
      <c r="M85" s="8"/>
      <c r="O85" s="22" t="s">
        <v>23</v>
      </c>
      <c r="P85" s="8" t="s">
        <v>24</v>
      </c>
    </row>
    <row r="86" spans="1:16" s="32" customFormat="1" x14ac:dyDescent="0.25">
      <c r="A86" s="52"/>
      <c r="B86" s="53"/>
      <c r="C86" s="54"/>
      <c r="D86" s="54"/>
      <c r="E86" s="54"/>
      <c r="F86" s="54"/>
      <c r="G86" s="54"/>
      <c r="H86" s="54"/>
      <c r="I86" s="54"/>
      <c r="J86" s="54"/>
      <c r="K86" s="54"/>
      <c r="L86" s="55"/>
    </row>
    <row r="87" spans="1:16" s="6" customFormat="1" x14ac:dyDescent="0.25">
      <c r="A87" s="5"/>
      <c r="B87" s="15"/>
      <c r="C87" s="15"/>
      <c r="D87" s="15"/>
      <c r="E87" s="3"/>
      <c r="F87" s="3"/>
      <c r="G87" s="3"/>
      <c r="H87" s="3"/>
      <c r="I87" s="3"/>
      <c r="J87" s="3"/>
      <c r="K87" s="3"/>
      <c r="L87" s="3"/>
      <c r="O87" s="16"/>
      <c r="P87" s="16"/>
    </row>
    <row r="88" spans="1:16" s="1" customFormat="1" x14ac:dyDescent="0.25">
      <c r="A88" s="5"/>
      <c r="B88" s="241" t="str">
        <f>IF(Variables!$G$40="English",O88,P88)</f>
        <v>SUBMITTING THE QUESTIONNAIRE RESPONSE</v>
      </c>
      <c r="C88" s="242" t="str">
        <f>UPPER(IF(Variables!$G$40="English",P88,Q88))</f>
        <v>TRANSMISSION DU QUESTIONNAIRE REMPLI</v>
      </c>
      <c r="D88" s="242"/>
      <c r="E88" s="242" t="str">
        <f>UPPER(IF(Variables!$G$40="English",Q88,R88))</f>
        <v/>
      </c>
      <c r="F88" s="242" t="str">
        <f>UPPER(IF(Variables!$G$40="English",R88,S88))</f>
        <v/>
      </c>
      <c r="G88" s="242" t="str">
        <f>UPPER(IF(Variables!$G$40="English",S88,T88))</f>
        <v/>
      </c>
      <c r="H88" s="242" t="str">
        <f>UPPER(IF(Variables!$G$40="English",T88,U88))</f>
        <v/>
      </c>
      <c r="I88" s="242" t="str">
        <f>UPPER(IF(Variables!$G$40="English",U88,V88))</f>
        <v/>
      </c>
      <c r="J88" s="242" t="str">
        <f>UPPER(IF(Variables!$G$40="English",V88,W88))</f>
        <v/>
      </c>
      <c r="K88" s="242" t="str">
        <f>UPPER(IF(Variables!$G$40="English",W88,X88))</f>
        <v/>
      </c>
      <c r="L88" s="243" t="str">
        <f>UPPER(IF(Variables!$G$40="English",X88,Y88))</f>
        <v/>
      </c>
      <c r="M88" s="6"/>
      <c r="N88" s="13"/>
      <c r="O88" s="14" t="s">
        <v>26</v>
      </c>
      <c r="P88" s="14" t="s">
        <v>27</v>
      </c>
    </row>
    <row r="89" spans="1:16" x14ac:dyDescent="0.25">
      <c r="B89" s="17"/>
      <c r="C89" s="27"/>
      <c r="D89" s="27"/>
      <c r="E89" s="28"/>
      <c r="F89" s="28"/>
      <c r="G89" s="28"/>
      <c r="H89" s="28"/>
      <c r="I89" s="28"/>
      <c r="J89" s="28"/>
      <c r="K89" s="28"/>
      <c r="L89" s="18"/>
      <c r="M89" s="8"/>
    </row>
    <row r="90" spans="1:16" s="32" customFormat="1" x14ac:dyDescent="0.25">
      <c r="A90" s="52"/>
      <c r="B90" s="238" t="str">
        <f>IF(Variables!$G$40="English",O90,P90)</f>
        <v>The completed questionnaire can be submitted using one of the following methods:</v>
      </c>
      <c r="C90" s="239"/>
      <c r="D90" s="239"/>
      <c r="E90" s="239"/>
      <c r="F90" s="239"/>
      <c r="G90" s="239"/>
      <c r="H90" s="239"/>
      <c r="I90" s="239"/>
      <c r="J90" s="239"/>
      <c r="K90" s="239"/>
      <c r="L90" s="240"/>
      <c r="O90" s="8" t="s">
        <v>48</v>
      </c>
      <c r="P90" s="8" t="s">
        <v>3</v>
      </c>
    </row>
    <row r="91" spans="1:16" s="32" customFormat="1" x14ac:dyDescent="0.25">
      <c r="A91" s="52"/>
      <c r="B91" s="259" t="str">
        <f>IF(Variables!$G$40="English",HYPERLINK("https://e-filing-depot-electronique.citt-tcce.gc.ca/submitNonRegisteredUser-eng.aspx","1. Secure E-filing service;"),IF(Variables!$G$40="Français",HYPERLINK("https://e-filing-depot-electronique.citt-tcce.gc.ca/submitNonRegisteredUser-fra.aspx?","1. Service sécurisé de dépôt électronique;"),""))</f>
        <v>1. Secure E-filing service;</v>
      </c>
      <c r="C91" s="260"/>
      <c r="D91" s="260"/>
      <c r="E91" s="260"/>
      <c r="F91" s="260"/>
      <c r="G91" s="260"/>
      <c r="H91" s="260"/>
      <c r="I91" s="260"/>
      <c r="J91" s="260"/>
      <c r="K91" s="260"/>
      <c r="L91" s="261"/>
      <c r="O91" s="8"/>
      <c r="P91" s="8"/>
    </row>
    <row r="92" spans="1:16" s="32" customFormat="1" ht="15" customHeight="1" x14ac:dyDescent="0.25">
      <c r="A92" s="52"/>
      <c r="B92" s="232" t="str">
        <f>IF(Variables!$G$40="English",O92,P92)</f>
        <v xml:space="preserve">When submitting the completed questionnaire using the secure E-filing service, designate the questionnaire as confidential. Note that the information in the public (blue) tabs in your questionnaire will be treated as public information.
</v>
      </c>
      <c r="C92" s="233"/>
      <c r="D92" s="233"/>
      <c r="E92" s="233"/>
      <c r="F92" s="233"/>
      <c r="G92" s="233"/>
      <c r="H92" s="233"/>
      <c r="I92" s="233"/>
      <c r="J92" s="233"/>
      <c r="K92" s="233"/>
      <c r="L92" s="234"/>
      <c r="O92" s="8" t="s">
        <v>78</v>
      </c>
      <c r="P92" s="8" t="s">
        <v>79</v>
      </c>
    </row>
    <row r="93" spans="1:16" s="32" customFormat="1" x14ac:dyDescent="0.25">
      <c r="A93" s="52"/>
      <c r="B93" s="232"/>
      <c r="C93" s="233"/>
      <c r="D93" s="233"/>
      <c r="E93" s="233"/>
      <c r="F93" s="233"/>
      <c r="G93" s="233"/>
      <c r="H93" s="233"/>
      <c r="I93" s="233"/>
      <c r="J93" s="233"/>
      <c r="K93" s="233"/>
      <c r="L93" s="234"/>
      <c r="O93" s="8"/>
      <c r="P93" s="8"/>
    </row>
    <row r="94" spans="1:16" s="32" customFormat="1" ht="15" customHeight="1" x14ac:dyDescent="0.25">
      <c r="A94" s="52"/>
      <c r="B94" s="229" t="str">
        <f>IF(Variables!$G$40="English",O94,P94)</f>
        <v>2. Email to citt-tcce@tribunal.gc.ca should you accept the associated risks and you are filing information that belongs to your organization only.</v>
      </c>
      <c r="C94" s="230"/>
      <c r="D94" s="230"/>
      <c r="E94" s="230"/>
      <c r="F94" s="230"/>
      <c r="G94" s="230"/>
      <c r="H94" s="230"/>
      <c r="I94" s="230"/>
      <c r="J94" s="230"/>
      <c r="K94" s="230"/>
      <c r="L94" s="231"/>
      <c r="O94" s="8" t="s">
        <v>332</v>
      </c>
      <c r="P94" s="8" t="s">
        <v>333</v>
      </c>
    </row>
    <row r="95" spans="1:16" s="32" customFormat="1" x14ac:dyDescent="0.25">
      <c r="A95" s="52"/>
      <c r="B95" s="53"/>
      <c r="C95" s="54"/>
      <c r="D95" s="54"/>
      <c r="E95" s="54"/>
      <c r="F95" s="54"/>
      <c r="G95" s="54"/>
      <c r="H95" s="54"/>
      <c r="I95" s="54"/>
      <c r="J95" s="54"/>
      <c r="K95" s="54"/>
      <c r="L95" s="55"/>
    </row>
    <row r="97" spans="1:16" s="1" customFormat="1" x14ac:dyDescent="0.25">
      <c r="A97" s="5"/>
      <c r="B97" s="241" t="s">
        <v>110</v>
      </c>
      <c r="C97" s="242" t="str">
        <f>UPPER(IF(Variables!$G$40="English",P97,Q97))</f>
        <v/>
      </c>
      <c r="D97" s="242"/>
      <c r="E97" s="242" t="str">
        <f>UPPER(IF(Variables!$G$40="English",Q97,R97))</f>
        <v/>
      </c>
      <c r="F97" s="242" t="str">
        <f>UPPER(IF(Variables!$G$40="English",R97,S97))</f>
        <v/>
      </c>
      <c r="G97" s="242" t="str">
        <f>UPPER(IF(Variables!$G$40="English",S97,T97))</f>
        <v/>
      </c>
      <c r="H97" s="242" t="str">
        <f>UPPER(IF(Variables!$G$40="English",T97,U97))</f>
        <v/>
      </c>
      <c r="I97" s="242" t="str">
        <f>UPPER(IF(Variables!$G$40="English",U97,V97))</f>
        <v/>
      </c>
      <c r="J97" s="242" t="str">
        <f>UPPER(IF(Variables!$G$40="English",V97,W97))</f>
        <v/>
      </c>
      <c r="K97" s="242" t="str">
        <f>UPPER(IF(Variables!$G$40="English",W97,X97))</f>
        <v/>
      </c>
      <c r="L97" s="243" t="str">
        <f>UPPER(IF(Variables!$G$40="English",X97,Y97))</f>
        <v/>
      </c>
      <c r="M97" s="6"/>
      <c r="N97" s="13"/>
      <c r="O97" s="14"/>
      <c r="P97" s="14"/>
    </row>
    <row r="98" spans="1:16" x14ac:dyDescent="0.25">
      <c r="B98" s="17"/>
      <c r="C98" s="27"/>
      <c r="D98" s="27"/>
      <c r="E98" s="28"/>
      <c r="F98" s="28"/>
      <c r="G98" s="28"/>
      <c r="H98" s="28"/>
      <c r="I98" s="28"/>
      <c r="J98" s="28"/>
      <c r="K98" s="28"/>
      <c r="L98" s="18"/>
      <c r="M98" s="8"/>
    </row>
    <row r="99" spans="1:16" s="32" customFormat="1" x14ac:dyDescent="0.25">
      <c r="A99" s="52"/>
      <c r="B99" s="238" t="str">
        <f>IF(Variables!$G$40="English",O99,P99)</f>
        <v xml:space="preserve">Questions relating to this questionnaire should be directed to: 
</v>
      </c>
      <c r="C99" s="239"/>
      <c r="D99" s="239"/>
      <c r="E99" s="239"/>
      <c r="F99" s="239"/>
      <c r="G99" s="239"/>
      <c r="H99" s="239"/>
      <c r="I99" s="239"/>
      <c r="J99" s="239"/>
      <c r="K99" s="239"/>
      <c r="L99" s="240"/>
      <c r="O99" s="8" t="s">
        <v>83</v>
      </c>
      <c r="P99" s="8" t="s">
        <v>82</v>
      </c>
    </row>
    <row r="100" spans="1:16" s="32" customFormat="1" x14ac:dyDescent="0.25">
      <c r="A100" s="52"/>
      <c r="B100" s="45"/>
      <c r="C100" s="46"/>
      <c r="D100" s="46"/>
      <c r="E100" s="46"/>
      <c r="F100" s="46"/>
      <c r="G100" s="46"/>
      <c r="H100" s="46"/>
      <c r="I100" s="46"/>
      <c r="J100" s="46"/>
      <c r="K100" s="46"/>
      <c r="L100" s="47"/>
      <c r="O100" s="8"/>
      <c r="P100" s="8"/>
    </row>
    <row r="101" spans="1:16" ht="15" customHeight="1" x14ac:dyDescent="0.25">
      <c r="B101" s="235" t="str">
        <f>Variables!B28</f>
        <v>Nicole Lalonde</v>
      </c>
      <c r="C101" s="236"/>
      <c r="D101" s="236"/>
      <c r="E101" s="236"/>
      <c r="F101" s="236" t="str">
        <f>Variables!C28</f>
        <v>nicole.lalonde@tribunal.gc.ca</v>
      </c>
      <c r="G101" s="236"/>
      <c r="H101" s="236"/>
      <c r="I101" s="236"/>
      <c r="J101" s="236" t="str">
        <f>Variables!D28</f>
        <v>343-574-8274</v>
      </c>
      <c r="K101" s="236"/>
      <c r="L101" s="237"/>
      <c r="M101" s="8"/>
      <c r="O101" s="22"/>
    </row>
    <row r="102" spans="1:16" ht="15" customHeight="1" x14ac:dyDescent="0.25">
      <c r="B102" s="235" t="str">
        <f>Variables!B29</f>
        <v>Paula Place</v>
      </c>
      <c r="C102" s="236"/>
      <c r="D102" s="236"/>
      <c r="E102" s="236"/>
      <c r="F102" s="236" t="str">
        <f>Variables!C29</f>
        <v>paula.place@tribunal.gc.ca</v>
      </c>
      <c r="G102" s="236"/>
      <c r="H102" s="236"/>
      <c r="I102" s="236"/>
      <c r="J102" s="236" t="str">
        <f>Variables!D29</f>
        <v xml:space="preserve">343-574-3196 </v>
      </c>
      <c r="K102" s="236"/>
      <c r="L102" s="237"/>
      <c r="M102" s="8"/>
      <c r="O102" s="22"/>
    </row>
    <row r="103" spans="1:16" s="32" customFormat="1" x14ac:dyDescent="0.25">
      <c r="A103" s="52"/>
      <c r="B103" s="53"/>
      <c r="C103" s="54"/>
      <c r="D103" s="54"/>
      <c r="E103" s="54"/>
      <c r="F103" s="54"/>
      <c r="G103" s="54"/>
      <c r="H103" s="54"/>
      <c r="I103" s="54"/>
      <c r="J103" s="54"/>
      <c r="K103" s="54"/>
      <c r="L103" s="55"/>
    </row>
  </sheetData>
  <sheetProtection algorithmName="SHA-512" hashValue="EDHfnO4VpVWK1mtJ8Q5EdHHOqHxxSbQzJZcykRk6y9JzAkHCsl1xfKY9HsvV7viWJGEJpZNaN9bsHFpMojRg+w==" saltValue="9bVMnz3OH2DIEJKXYd/EpA==" spinCount="100000" sheet="1" objects="1" scenarios="1" selectLockedCells="1"/>
  <mergeCells count="56">
    <mergeCell ref="B52:D53"/>
    <mergeCell ref="B54:D55"/>
    <mergeCell ref="E52:L53"/>
    <mergeCell ref="E54:L55"/>
    <mergeCell ref="O20:P20"/>
    <mergeCell ref="B44:L45"/>
    <mergeCell ref="B50:D51"/>
    <mergeCell ref="E50:L51"/>
    <mergeCell ref="C38:K39"/>
    <mergeCell ref="B48:L48"/>
    <mergeCell ref="B4:L4"/>
    <mergeCell ref="B5:L5"/>
    <mergeCell ref="B8:L8"/>
    <mergeCell ref="B36:L36"/>
    <mergeCell ref="B42:L42"/>
    <mergeCell ref="B21:L21"/>
    <mergeCell ref="B23:L23"/>
    <mergeCell ref="C25:K33"/>
    <mergeCell ref="B6:L6"/>
    <mergeCell ref="B10:F19"/>
    <mergeCell ref="H10:L19"/>
    <mergeCell ref="B88:L88"/>
    <mergeCell ref="B90:L90"/>
    <mergeCell ref="B91:L91"/>
    <mergeCell ref="B72:L72"/>
    <mergeCell ref="B74:D75"/>
    <mergeCell ref="B76:D77"/>
    <mergeCell ref="B78:D79"/>
    <mergeCell ref="B85:H85"/>
    <mergeCell ref="B82:D83"/>
    <mergeCell ref="E82:L83"/>
    <mergeCell ref="B80:D81"/>
    <mergeCell ref="E74:L75"/>
    <mergeCell ref="E76:L77"/>
    <mergeCell ref="E78:L79"/>
    <mergeCell ref="E80:L81"/>
    <mergeCell ref="B70:L70"/>
    <mergeCell ref="B58:L58"/>
    <mergeCell ref="B60:D61"/>
    <mergeCell ref="E60:L61"/>
    <mergeCell ref="B62:D63"/>
    <mergeCell ref="E62:L63"/>
    <mergeCell ref="B64:D65"/>
    <mergeCell ref="E64:L65"/>
    <mergeCell ref="B66:D67"/>
    <mergeCell ref="E66:L67"/>
    <mergeCell ref="B94:L94"/>
    <mergeCell ref="B92:L93"/>
    <mergeCell ref="B101:E101"/>
    <mergeCell ref="B102:E102"/>
    <mergeCell ref="F101:I101"/>
    <mergeCell ref="F102:I102"/>
    <mergeCell ref="J101:L101"/>
    <mergeCell ref="J102:L102"/>
    <mergeCell ref="B99:L99"/>
    <mergeCell ref="B97:L97"/>
  </mergeCells>
  <dataValidations count="1">
    <dataValidation type="list" allowBlank="1" showInputMessage="1" showErrorMessage="1" sqref="I85" xr:uid="{BE4220D3-E7AD-4E43-A922-D611C03C51F0}">
      <formula1>"X"</formula1>
    </dataValidation>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rowBreaks count="1" manualBreakCount="1">
    <brk id="46" min="1" max="1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R48"/>
  <sheetViews>
    <sheetView showGridLines="0" zoomScaleNormal="100" workbookViewId="0"/>
  </sheetViews>
  <sheetFormatPr defaultColWidth="9.140625" defaultRowHeight="14.45" customHeight="1" x14ac:dyDescent="0.25"/>
  <cols>
    <col min="1" max="1" width="1.85546875" style="4" customWidth="1"/>
    <col min="2" max="2" width="22" style="2" customWidth="1"/>
    <col min="3" max="12" width="14.5703125" style="2" customWidth="1"/>
    <col min="13" max="13" width="14.5703125" style="7" customWidth="1"/>
    <col min="14" max="14" width="14.5703125" style="8" customWidth="1"/>
    <col min="15" max="15" width="14.5703125" style="7" hidden="1" customWidth="1"/>
    <col min="16" max="16" width="14.5703125" style="8" hidden="1" customWidth="1"/>
    <col min="17" max="18" width="9.140625" style="8" hidden="1" customWidth="1"/>
    <col min="19" max="20" width="9.140625" style="8" customWidth="1"/>
    <col min="21" max="16384" width="9.140625" style="8"/>
  </cols>
  <sheetData>
    <row r="1" spans="1:17" ht="14.45" customHeight="1" x14ac:dyDescent="0.25">
      <c r="O1" s="8" t="s">
        <v>133</v>
      </c>
      <c r="P1" s="8" t="s">
        <v>133</v>
      </c>
    </row>
    <row r="2" spans="1:17" ht="14.45" customHeight="1" x14ac:dyDescent="0.25">
      <c r="B2" s="10" t="s">
        <v>0</v>
      </c>
      <c r="C2" s="10"/>
      <c r="D2" s="10"/>
      <c r="O2" s="9" t="s">
        <v>35</v>
      </c>
      <c r="P2" s="9" t="s">
        <v>45</v>
      </c>
    </row>
    <row r="3" spans="1:17" ht="14.45" customHeight="1" x14ac:dyDescent="0.25">
      <c r="B3" s="12"/>
      <c r="C3" s="12"/>
      <c r="D3" s="12"/>
      <c r="O3" s="11"/>
      <c r="P3" s="11"/>
    </row>
    <row r="4" spans="1:17" s="1" customFormat="1" ht="14.45" customHeight="1" x14ac:dyDescent="0.25">
      <c r="A4" s="5"/>
      <c r="B4" s="279" t="str">
        <f>IF(Variables!$G$40="English",O4,P4)</f>
        <v>GROWER QUESTIONNAIRE</v>
      </c>
      <c r="C4" s="279"/>
      <c r="D4" s="279"/>
      <c r="E4" s="279"/>
      <c r="F4" s="279"/>
      <c r="G4" s="279"/>
      <c r="H4" s="279"/>
      <c r="I4" s="279"/>
      <c r="J4" s="279"/>
      <c r="K4" s="279"/>
      <c r="L4" s="279"/>
      <c r="M4" s="13"/>
      <c r="N4" s="13"/>
      <c r="O4" s="14" t="s">
        <v>185</v>
      </c>
      <c r="P4" s="84" t="s">
        <v>255</v>
      </c>
    </row>
    <row r="5" spans="1:17" s="1" customFormat="1" ht="14.45" customHeight="1" x14ac:dyDescent="0.25">
      <c r="A5" s="5"/>
      <c r="B5" s="279" t="str">
        <f>Intro!B5</f>
        <v>RR-2026-001</v>
      </c>
      <c r="C5" s="279"/>
      <c r="D5" s="279"/>
      <c r="E5" s="279"/>
      <c r="F5" s="279"/>
      <c r="G5" s="279"/>
      <c r="H5" s="279"/>
      <c r="I5" s="279"/>
      <c r="J5" s="279"/>
      <c r="K5" s="279"/>
      <c r="L5" s="279"/>
      <c r="M5" s="13"/>
      <c r="N5" s="13"/>
      <c r="O5" s="14"/>
      <c r="P5" s="14"/>
    </row>
    <row r="6" spans="1:17" s="6" customFormat="1" ht="14.45" customHeight="1" x14ac:dyDescent="0.25">
      <c r="A6" s="5"/>
      <c r="B6" s="279" t="str">
        <f>UPPER(IF(Variables!$G$40="English",Variables!B3,Variables!C3))</f>
        <v>CERTAIN WHOLE POTATOES</v>
      </c>
      <c r="C6" s="279"/>
      <c r="D6" s="279"/>
      <c r="E6" s="279"/>
      <c r="F6" s="279"/>
      <c r="G6" s="279"/>
      <c r="H6" s="279"/>
      <c r="I6" s="279"/>
      <c r="J6" s="279"/>
      <c r="K6" s="279"/>
      <c r="L6" s="279"/>
      <c r="M6" s="24"/>
      <c r="N6" s="24"/>
      <c r="O6" s="43"/>
      <c r="P6" s="16"/>
    </row>
    <row r="7" spans="1:17" s="6" customFormat="1" ht="14.45" customHeight="1" x14ac:dyDescent="0.25">
      <c r="A7" s="5"/>
      <c r="B7" s="15"/>
      <c r="C7" s="15"/>
      <c r="D7" s="15"/>
      <c r="E7" s="3"/>
      <c r="F7" s="3"/>
      <c r="G7" s="3"/>
      <c r="H7" s="3"/>
      <c r="I7" s="3"/>
      <c r="J7" s="3"/>
      <c r="K7" s="3"/>
      <c r="L7" s="3"/>
      <c r="O7" s="43"/>
      <c r="P7" s="16"/>
    </row>
    <row r="8" spans="1:17" s="1" customFormat="1" ht="14.45" customHeight="1" x14ac:dyDescent="0.25">
      <c r="A8" s="5"/>
      <c r="B8" s="241" t="str">
        <f>IF(Variables!$G$40="English",O8,P8)</f>
        <v>QUESTIONNAIRE OUTLINE</v>
      </c>
      <c r="C8" s="242"/>
      <c r="D8" s="242" t="str">
        <f>UPPER(IF(Variables!$G$40="English",P8,#REF!))</f>
        <v>APERÇU DU QUESTIONNAIRE</v>
      </c>
      <c r="E8" s="242" t="e">
        <f>UPPER(IF(Variables!$G$40="English",#REF!,#REF!))</f>
        <v>#REF!</v>
      </c>
      <c r="F8" s="242" t="e">
        <f>UPPER(IF(Variables!$G$40="English",#REF!,Q8))</f>
        <v>#REF!</v>
      </c>
      <c r="G8" s="242" t="str">
        <f>UPPER(IF(Variables!$G$40="English",Q8,R8))</f>
        <v/>
      </c>
      <c r="H8" s="242" t="str">
        <f>UPPER(IF(Variables!$G$40="English",R8,S8))</f>
        <v/>
      </c>
      <c r="I8" s="242" t="str">
        <f>UPPER(IF(Variables!$G$40="English",S8,T8))</f>
        <v/>
      </c>
      <c r="J8" s="242" t="str">
        <f>UPPER(IF(Variables!$G$40="English",T8,U8))</f>
        <v/>
      </c>
      <c r="K8" s="242" t="str">
        <f>UPPER(IF(Variables!$G$40="English",U8,V8))</f>
        <v/>
      </c>
      <c r="L8" s="243" t="str">
        <f>UPPER(IF(Variables!$G$40="English",V8,W8))</f>
        <v/>
      </c>
      <c r="M8" s="6"/>
      <c r="N8" s="13"/>
      <c r="O8" s="83" t="s">
        <v>111</v>
      </c>
      <c r="P8" s="83" t="s">
        <v>112</v>
      </c>
      <c r="Q8" s="83"/>
    </row>
    <row r="9" spans="1:17" ht="14.45" customHeight="1" x14ac:dyDescent="0.25">
      <c r="B9" s="17"/>
      <c r="C9" s="27"/>
      <c r="D9" s="27"/>
      <c r="E9" s="28"/>
      <c r="F9" s="28"/>
      <c r="G9" s="28"/>
      <c r="H9" s="28"/>
      <c r="I9" s="28"/>
      <c r="J9" s="28"/>
      <c r="K9" s="28"/>
      <c r="L9" s="18"/>
      <c r="M9" s="8"/>
    </row>
    <row r="10" spans="1:17" s="32" customFormat="1" ht="14.45" customHeight="1" x14ac:dyDescent="0.25">
      <c r="A10" s="52"/>
      <c r="B10" s="238" t="str">
        <f>IF(Variables!$G$40="English",O10,P10)</f>
        <v xml:space="preserve">This questionnaire is divided into two parts:
</v>
      </c>
      <c r="C10" s="239"/>
      <c r="D10" s="239"/>
      <c r="E10" s="239"/>
      <c r="F10" s="239"/>
      <c r="G10" s="239"/>
      <c r="H10" s="239"/>
      <c r="I10" s="239"/>
      <c r="J10" s="239"/>
      <c r="K10" s="239"/>
      <c r="L10" s="240"/>
      <c r="O10" s="7" t="s">
        <v>49</v>
      </c>
      <c r="P10" s="8" t="s">
        <v>50</v>
      </c>
    </row>
    <row r="11" spans="1:17" s="32" customFormat="1" ht="14.45" customHeight="1" x14ac:dyDescent="0.25">
      <c r="A11" s="52"/>
      <c r="B11" s="45"/>
      <c r="C11" s="46"/>
      <c r="D11" s="46"/>
      <c r="E11" s="46"/>
      <c r="F11" s="46"/>
      <c r="G11" s="46"/>
      <c r="H11" s="46"/>
      <c r="I11" s="46"/>
      <c r="J11" s="46"/>
      <c r="K11" s="46"/>
      <c r="L11" s="47"/>
      <c r="O11" s="7"/>
      <c r="P11" s="8"/>
    </row>
    <row r="12" spans="1:17" s="32" customFormat="1" ht="14.45" customHeight="1" x14ac:dyDescent="0.25">
      <c r="A12" s="52"/>
      <c r="B12" s="316" t="str">
        <f>IF(Variables!$G$40="English",O12,P12)</f>
        <v xml:space="preserve">PART I (Blue Tabs) - Information requested in this part is public. Requests to treat any of this information as confidential must be fully justified in writing and accompanied by a redacted version for the public record.
</v>
      </c>
      <c r="C12" s="317"/>
      <c r="D12" s="317"/>
      <c r="E12" s="317"/>
      <c r="F12" s="317"/>
      <c r="G12" s="317"/>
      <c r="H12" s="317"/>
      <c r="I12" s="317"/>
      <c r="J12" s="317"/>
      <c r="K12" s="317"/>
      <c r="L12" s="318"/>
      <c r="O12" s="7" t="s">
        <v>51</v>
      </c>
      <c r="P12" s="8" t="s">
        <v>52</v>
      </c>
    </row>
    <row r="13" spans="1:17" s="32" customFormat="1" ht="14.45" customHeight="1" x14ac:dyDescent="0.25">
      <c r="A13" s="52"/>
      <c r="B13" s="316"/>
      <c r="C13" s="317"/>
      <c r="D13" s="317"/>
      <c r="E13" s="317"/>
      <c r="F13" s="317"/>
      <c r="G13" s="317"/>
      <c r="H13" s="317"/>
      <c r="I13" s="317"/>
      <c r="J13" s="317"/>
      <c r="K13" s="317"/>
      <c r="L13" s="318"/>
      <c r="O13" s="7"/>
      <c r="P13" s="8"/>
    </row>
    <row r="14" spans="1:17" s="32" customFormat="1" ht="14.45" customHeight="1" x14ac:dyDescent="0.25">
      <c r="A14" s="52"/>
      <c r="B14" s="45"/>
      <c r="C14" s="46"/>
      <c r="D14" s="46"/>
      <c r="E14" s="46"/>
      <c r="F14" s="46"/>
      <c r="G14" s="46"/>
      <c r="H14" s="46"/>
      <c r="I14" s="46"/>
      <c r="J14" s="46"/>
      <c r="K14" s="46"/>
      <c r="L14" s="47"/>
      <c r="O14" s="7"/>
      <c r="P14" s="8"/>
    </row>
    <row r="15" spans="1:17" s="32" customFormat="1" ht="14.45" customHeight="1" x14ac:dyDescent="0.25">
      <c r="A15" s="52"/>
      <c r="B15" s="238" t="str">
        <f>IF(Variables!$G$40="English",O15,P15)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239"/>
      <c r="D15" s="239"/>
      <c r="E15" s="239"/>
      <c r="F15" s="239"/>
      <c r="G15" s="239"/>
      <c r="H15" s="239"/>
      <c r="I15" s="239"/>
      <c r="J15" s="239"/>
      <c r="K15" s="239"/>
      <c r="L15" s="240"/>
      <c r="O15" s="7" t="s">
        <v>53</v>
      </c>
      <c r="P15" s="8" t="s">
        <v>54</v>
      </c>
    </row>
    <row r="16" spans="1:17" s="32" customFormat="1" ht="14.45" customHeight="1" x14ac:dyDescent="0.25">
      <c r="A16" s="52"/>
      <c r="B16" s="238"/>
      <c r="C16" s="239"/>
      <c r="D16" s="239"/>
      <c r="E16" s="239"/>
      <c r="F16" s="239"/>
      <c r="G16" s="239"/>
      <c r="H16" s="239"/>
      <c r="I16" s="239"/>
      <c r="J16" s="239"/>
      <c r="K16" s="239"/>
      <c r="L16" s="240"/>
      <c r="O16" s="7"/>
      <c r="P16" s="8"/>
    </row>
    <row r="17" spans="1:18" s="32" customFormat="1" ht="14.45" customHeight="1" x14ac:dyDescent="0.25">
      <c r="A17" s="52"/>
      <c r="B17" s="53"/>
      <c r="C17" s="54"/>
      <c r="D17" s="54"/>
      <c r="E17" s="54"/>
      <c r="F17" s="54"/>
      <c r="G17" s="54"/>
      <c r="H17" s="54"/>
      <c r="I17" s="54"/>
      <c r="J17" s="54"/>
      <c r="K17" s="54"/>
      <c r="L17" s="55"/>
      <c r="O17" s="44"/>
    </row>
    <row r="18" spans="1:18" s="6" customFormat="1" ht="14.45" customHeight="1" x14ac:dyDescent="0.25">
      <c r="A18" s="5"/>
      <c r="B18" s="15"/>
      <c r="C18" s="15"/>
      <c r="D18" s="15"/>
      <c r="E18" s="3"/>
      <c r="F18" s="3"/>
      <c r="G18" s="3"/>
      <c r="H18" s="3"/>
      <c r="I18" s="3"/>
      <c r="J18" s="3"/>
      <c r="K18" s="3"/>
      <c r="L18" s="3"/>
      <c r="O18" s="43"/>
      <c r="P18" s="16"/>
    </row>
    <row r="19" spans="1:18" s="1" customFormat="1" ht="14.45" customHeight="1" x14ac:dyDescent="0.25">
      <c r="A19" s="5"/>
      <c r="B19" s="244" t="str">
        <f>IF(Variables!$G$40="English",O19,P19)</f>
        <v>CUSTOMS TARIFF</v>
      </c>
      <c r="C19" s="245"/>
      <c r="D19" s="245" t="str">
        <f>UPPER(IF(Variables!$G$40="English",P19,#REF!))</f>
        <v>TARIF DES DOUANES</v>
      </c>
      <c r="E19" s="245" t="e">
        <f>UPPER(IF(Variables!$G$40="English",#REF!,#REF!))</f>
        <v>#REF!</v>
      </c>
      <c r="F19" s="245" t="e">
        <f>UPPER(IF(Variables!$G$40="English",#REF!,Q19))</f>
        <v>#REF!</v>
      </c>
      <c r="G19" s="245" t="str">
        <f>UPPER(IF(Variables!$G$40="English",Q19,R19))</f>
        <v/>
      </c>
      <c r="H19" s="245" t="str">
        <f>UPPER(IF(Variables!$G$40="English",R19,S19))</f>
        <v/>
      </c>
      <c r="I19" s="245" t="str">
        <f>UPPER(IF(Variables!$G$40="English",S19,T19))</f>
        <v/>
      </c>
      <c r="J19" s="245" t="str">
        <f>UPPER(IF(Variables!$G$40="English",T19,U19))</f>
        <v/>
      </c>
      <c r="K19" s="245" t="str">
        <f>UPPER(IF(Variables!$G$40="English",U19,V19))</f>
        <v/>
      </c>
      <c r="L19" s="246" t="str">
        <f>UPPER(IF(Variables!$G$40="English",V19,W19))</f>
        <v/>
      </c>
      <c r="M19" s="6"/>
      <c r="N19" s="13"/>
      <c r="O19" s="14" t="s">
        <v>29</v>
      </c>
      <c r="P19" s="14" t="s">
        <v>30</v>
      </c>
    </row>
    <row r="20" spans="1:18" ht="14.45" customHeight="1" x14ac:dyDescent="0.25">
      <c r="B20" s="17"/>
      <c r="C20" s="27"/>
      <c r="D20" s="27"/>
      <c r="E20" s="28"/>
      <c r="F20" s="28"/>
      <c r="G20" s="28"/>
      <c r="H20" s="28"/>
      <c r="I20" s="28"/>
      <c r="J20" s="28"/>
      <c r="K20" s="28"/>
      <c r="L20" s="18"/>
      <c r="M20" s="8"/>
    </row>
    <row r="21" spans="1:18" s="32" customFormat="1" ht="14.45" customHeight="1" x14ac:dyDescent="0.25">
      <c r="A21" s="52"/>
      <c r="B21" s="238" t="str">
        <f>IF(Variables!$G$40="English",O21,P21)</f>
        <v xml:space="preserve">The goods are commonly classified in the Customs Tariff under the following Harmonized Commodity Description and Coding System (HS) numbers:
</v>
      </c>
      <c r="C21" s="239"/>
      <c r="D21" s="239"/>
      <c r="E21" s="239"/>
      <c r="F21" s="239"/>
      <c r="G21" s="239"/>
      <c r="H21" s="239"/>
      <c r="I21" s="239"/>
      <c r="J21" s="239"/>
      <c r="K21" s="239"/>
      <c r="L21" s="240"/>
      <c r="O21" s="7" t="s">
        <v>138</v>
      </c>
      <c r="P21" s="8" t="s">
        <v>55</v>
      </c>
    </row>
    <row r="22" spans="1:18" s="32" customFormat="1" ht="14.45" customHeight="1" x14ac:dyDescent="0.25">
      <c r="A22" s="52"/>
      <c r="B22" s="308"/>
      <c r="C22" s="309"/>
      <c r="D22" s="299" t="str">
        <f>Variables!B36</f>
        <v xml:space="preserve">    0701.90.00.20</v>
      </c>
      <c r="E22" s="300"/>
      <c r="F22" s="300"/>
      <c r="G22" s="300"/>
      <c r="H22" s="300"/>
      <c r="I22" s="300"/>
      <c r="J22" s="301"/>
      <c r="K22" s="50"/>
      <c r="L22" s="49"/>
      <c r="O22" s="7" t="str">
        <f>"Beginning "&amp;Variables!B34&amp;":"</f>
        <v>Beginning :</v>
      </c>
      <c r="P22" s="7" t="str">
        <f>"À partir de la "&amp;Variables!C34&amp;" :"</f>
        <v>À partir de la  :</v>
      </c>
    </row>
    <row r="23" spans="1:18" s="32" customFormat="1" ht="14.45" customHeight="1" x14ac:dyDescent="0.25">
      <c r="A23" s="52"/>
      <c r="B23" s="308"/>
      <c r="C23" s="309"/>
      <c r="D23" s="302"/>
      <c r="E23" s="303"/>
      <c r="F23" s="303"/>
      <c r="G23" s="303"/>
      <c r="H23" s="303"/>
      <c r="I23" s="303"/>
      <c r="J23" s="304"/>
      <c r="K23" s="50"/>
      <c r="L23" s="49"/>
      <c r="O23" s="37"/>
      <c r="P23" s="38"/>
    </row>
    <row r="24" spans="1:18" s="32" customFormat="1" ht="14.45" customHeight="1" x14ac:dyDescent="0.25">
      <c r="A24" s="52"/>
      <c r="B24" s="308"/>
      <c r="C24" s="309"/>
      <c r="D24" s="305"/>
      <c r="E24" s="306"/>
      <c r="F24" s="306"/>
      <c r="G24" s="306"/>
      <c r="H24" s="306"/>
      <c r="I24" s="306"/>
      <c r="J24" s="307"/>
      <c r="K24" s="50"/>
      <c r="L24" s="49"/>
      <c r="O24" s="37"/>
      <c r="P24" s="38"/>
    </row>
    <row r="25" spans="1:18" s="32" customFormat="1" ht="14.45" customHeight="1" x14ac:dyDescent="0.25">
      <c r="A25" s="52"/>
      <c r="B25" s="39"/>
      <c r="C25" s="40"/>
      <c r="D25" s="70"/>
      <c r="E25" s="70"/>
      <c r="F25" s="70"/>
      <c r="G25" s="70"/>
      <c r="H25" s="70"/>
      <c r="I25" s="70"/>
      <c r="J25" s="70"/>
      <c r="K25" s="40"/>
      <c r="L25" s="41"/>
      <c r="O25" s="7"/>
      <c r="P25" s="7"/>
    </row>
    <row r="26" spans="1:18" s="6" customFormat="1" ht="14.45" customHeight="1" x14ac:dyDescent="0.25">
      <c r="A26" s="5"/>
      <c r="B26" s="85"/>
      <c r="C26" s="85"/>
      <c r="D26" s="85"/>
      <c r="E26" s="86"/>
      <c r="F26" s="86"/>
      <c r="G26" s="86"/>
      <c r="H26" s="86"/>
      <c r="I26" s="86"/>
      <c r="J26" s="86"/>
      <c r="K26" s="86"/>
      <c r="L26" s="86"/>
      <c r="O26" s="24"/>
    </row>
    <row r="27" spans="1:18" s="1" customFormat="1" ht="14.45" customHeight="1" x14ac:dyDescent="0.25">
      <c r="A27" s="5"/>
      <c r="B27" s="244" t="str">
        <f>IF(Variables!$G$40="English",O27,P27)</f>
        <v>GLOSSARY</v>
      </c>
      <c r="C27" s="245"/>
      <c r="D27" s="245" t="s">
        <v>80</v>
      </c>
      <c r="E27" s="245" t="s">
        <v>81</v>
      </c>
      <c r="F27" s="245" t="s">
        <v>81</v>
      </c>
      <c r="G27" s="245" t="s">
        <v>81</v>
      </c>
      <c r="H27" s="245" t="s">
        <v>81</v>
      </c>
      <c r="I27" s="245" t="s">
        <v>81</v>
      </c>
      <c r="J27" s="245" t="s">
        <v>81</v>
      </c>
      <c r="K27" s="245" t="s">
        <v>81</v>
      </c>
      <c r="L27" s="246" t="s">
        <v>81</v>
      </c>
      <c r="M27" s="6"/>
      <c r="N27" s="13"/>
      <c r="O27" s="83" t="s">
        <v>113</v>
      </c>
      <c r="P27" s="83" t="s">
        <v>80</v>
      </c>
      <c r="Q27" s="1" t="s">
        <v>80</v>
      </c>
    </row>
    <row r="28" spans="1:18" s="152" customFormat="1" ht="14.45" customHeight="1" x14ac:dyDescent="0.25">
      <c r="A28" s="5"/>
      <c r="B28" s="310" t="str">
        <f>IF(Variables!$G$40="English",O31,Q31)</f>
        <v xml:space="preserve">Associated Firms:  </v>
      </c>
      <c r="C28" s="312" t="str">
        <f>IF(Variables!$G$40="English",P31,R31)</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or if a firm is the exclusive distributor for another firm.</v>
      </c>
      <c r="D28" s="312"/>
      <c r="E28" s="312"/>
      <c r="F28" s="312"/>
      <c r="G28" s="312"/>
      <c r="H28" s="312"/>
      <c r="I28" s="312"/>
      <c r="J28" s="312"/>
      <c r="K28" s="312"/>
      <c r="L28" s="313"/>
      <c r="M28" s="6"/>
      <c r="N28" s="151"/>
      <c r="O28" s="84"/>
      <c r="P28" s="84"/>
    </row>
    <row r="29" spans="1:18" s="152" customFormat="1" ht="14.45" customHeight="1" x14ac:dyDescent="0.25">
      <c r="A29" s="5"/>
      <c r="B29" s="311"/>
      <c r="C29" s="314"/>
      <c r="D29" s="314"/>
      <c r="E29" s="314"/>
      <c r="F29" s="314"/>
      <c r="G29" s="314"/>
      <c r="H29" s="314"/>
      <c r="I29" s="314"/>
      <c r="J29" s="314"/>
      <c r="K29" s="314"/>
      <c r="L29" s="315"/>
      <c r="M29" s="6"/>
      <c r="N29" s="151"/>
      <c r="O29" s="84"/>
      <c r="P29" s="84"/>
    </row>
    <row r="30" spans="1:18" s="152" customFormat="1" ht="14.45" customHeight="1" x14ac:dyDescent="0.25">
      <c r="A30" s="5"/>
      <c r="B30" s="311"/>
      <c r="C30" s="314"/>
      <c r="D30" s="314"/>
      <c r="E30" s="314"/>
      <c r="F30" s="314"/>
      <c r="G30" s="314"/>
      <c r="H30" s="314"/>
      <c r="I30" s="314"/>
      <c r="J30" s="314"/>
      <c r="K30" s="314"/>
      <c r="L30" s="315"/>
      <c r="M30" s="6"/>
      <c r="N30" s="151"/>
      <c r="O30" s="84"/>
      <c r="P30" s="84"/>
    </row>
    <row r="31" spans="1:18" s="32" customFormat="1" ht="14.45" customHeight="1" x14ac:dyDescent="0.25">
      <c r="A31" s="52" t="s">
        <v>167</v>
      </c>
      <c r="B31" s="311"/>
      <c r="C31" s="314"/>
      <c r="D31" s="314"/>
      <c r="E31" s="314"/>
      <c r="F31" s="314"/>
      <c r="G31" s="314"/>
      <c r="H31" s="314"/>
      <c r="I31" s="314"/>
      <c r="J31" s="314"/>
      <c r="K31" s="314"/>
      <c r="L31" s="315"/>
      <c r="O31" s="7" t="s">
        <v>166</v>
      </c>
      <c r="P31" s="8" t="s">
        <v>160</v>
      </c>
      <c r="Q31" s="8" t="s">
        <v>245</v>
      </c>
      <c r="R31" s="8" t="s">
        <v>246</v>
      </c>
    </row>
    <row r="32" spans="1:18" s="32" customFormat="1" ht="14.45" customHeight="1" x14ac:dyDescent="0.25">
      <c r="A32" s="52"/>
      <c r="B32" s="322" t="s">
        <v>347</v>
      </c>
      <c r="C32" s="325" t="s">
        <v>348</v>
      </c>
      <c r="D32" s="248"/>
      <c r="E32" s="248"/>
      <c r="F32" s="248"/>
      <c r="G32" s="248"/>
      <c r="H32" s="248"/>
      <c r="I32" s="248"/>
      <c r="J32" s="248"/>
      <c r="K32" s="248"/>
      <c r="L32" s="326"/>
      <c r="O32" s="7"/>
      <c r="P32" s="8"/>
      <c r="Q32" s="8"/>
      <c r="R32" s="8"/>
    </row>
    <row r="33" spans="1:18" s="32" customFormat="1" ht="14.45" customHeight="1" x14ac:dyDescent="0.25">
      <c r="A33" s="52"/>
      <c r="B33" s="323"/>
      <c r="C33" s="327"/>
      <c r="D33" s="230"/>
      <c r="E33" s="230"/>
      <c r="F33" s="230"/>
      <c r="G33" s="230"/>
      <c r="H33" s="230"/>
      <c r="I33" s="230"/>
      <c r="J33" s="230"/>
      <c r="K33" s="230"/>
      <c r="L33" s="231"/>
      <c r="O33" s="7"/>
      <c r="P33" s="8"/>
      <c r="Q33" s="8"/>
      <c r="R33" s="8"/>
    </row>
    <row r="34" spans="1:18" s="32" customFormat="1" ht="14.45" customHeight="1" x14ac:dyDescent="0.25">
      <c r="A34" s="52"/>
      <c r="B34" s="323"/>
      <c r="C34" s="327"/>
      <c r="D34" s="230"/>
      <c r="E34" s="230"/>
      <c r="F34" s="230"/>
      <c r="G34" s="230"/>
      <c r="H34" s="230"/>
      <c r="I34" s="230"/>
      <c r="J34" s="230"/>
      <c r="K34" s="230"/>
      <c r="L34" s="231"/>
      <c r="O34" s="7"/>
      <c r="P34" s="8"/>
      <c r="Q34" s="8"/>
      <c r="R34" s="8"/>
    </row>
    <row r="35" spans="1:18" s="32" customFormat="1" ht="14.45" customHeight="1" x14ac:dyDescent="0.25">
      <c r="A35" s="52"/>
      <c r="B35" s="324"/>
      <c r="C35" s="328"/>
      <c r="D35" s="251"/>
      <c r="E35" s="251"/>
      <c r="F35" s="251"/>
      <c r="G35" s="251"/>
      <c r="H35" s="251"/>
      <c r="I35" s="251"/>
      <c r="J35" s="251"/>
      <c r="K35" s="251"/>
      <c r="L35" s="329"/>
      <c r="O35" s="7"/>
      <c r="P35" s="8"/>
      <c r="Q35" s="8"/>
      <c r="R35" s="8"/>
    </row>
    <row r="36" spans="1:18" s="32" customFormat="1" ht="14.45" customHeight="1" x14ac:dyDescent="0.25">
      <c r="A36" s="52"/>
      <c r="B36" s="311" t="str">
        <f>IF(Variables!$G$40="English",O38,Q38)</f>
        <v>Direct Materials:</v>
      </c>
      <c r="C36" s="314" t="str">
        <f>IF(Variables!$G$40="English",P38,R38)</f>
        <v>Include those items directly related to the growing of certain whole potatoes, such as seeds and cover crop, herbicide, insecticides, fertilizer, irrigation, bags, ground cover, seeds etc.</v>
      </c>
      <c r="D36" s="314"/>
      <c r="E36" s="314"/>
      <c r="F36" s="314"/>
      <c r="G36" s="314"/>
      <c r="H36" s="314"/>
      <c r="I36" s="314"/>
      <c r="J36" s="314"/>
      <c r="K36" s="314"/>
      <c r="L36" s="315"/>
      <c r="O36" s="7"/>
      <c r="P36" s="8"/>
      <c r="Q36" s="8"/>
      <c r="R36" s="8"/>
    </row>
    <row r="37" spans="1:18" s="32" customFormat="1" ht="14.45" customHeight="1" x14ac:dyDescent="0.25">
      <c r="A37" s="52"/>
      <c r="B37" s="311"/>
      <c r="C37" s="314"/>
      <c r="D37" s="314"/>
      <c r="E37" s="314"/>
      <c r="F37" s="314"/>
      <c r="G37" s="314"/>
      <c r="H37" s="314"/>
      <c r="I37" s="314"/>
      <c r="J37" s="314"/>
      <c r="K37" s="314"/>
      <c r="L37" s="315"/>
      <c r="O37" s="7"/>
      <c r="P37" s="8"/>
      <c r="Q37" s="8"/>
      <c r="R37" s="8"/>
    </row>
    <row r="38" spans="1:18" s="32" customFormat="1" ht="14.45" customHeight="1" x14ac:dyDescent="0.25">
      <c r="A38" s="114" t="s">
        <v>167</v>
      </c>
      <c r="B38" s="311"/>
      <c r="C38" s="314"/>
      <c r="D38" s="314"/>
      <c r="E38" s="314"/>
      <c r="F38" s="314"/>
      <c r="G38" s="314"/>
      <c r="H38" s="314"/>
      <c r="I38" s="314"/>
      <c r="J38" s="314"/>
      <c r="K38" s="314"/>
      <c r="L38" s="315"/>
      <c r="O38" s="7" t="s">
        <v>187</v>
      </c>
      <c r="P38" s="8" t="s">
        <v>188</v>
      </c>
      <c r="Q38" s="133" t="s">
        <v>247</v>
      </c>
      <c r="R38" s="133" t="s">
        <v>248</v>
      </c>
    </row>
    <row r="39" spans="1:18" s="32" customFormat="1" ht="14.45" customHeight="1" x14ac:dyDescent="0.25">
      <c r="A39" s="114"/>
      <c r="B39" s="311" t="str">
        <f>IF(Variables!$G$40="English",O40,Q40)</f>
        <v>Direct Employment:</v>
      </c>
      <c r="C39" s="314" t="str">
        <f>IF(Variables!$G$40="English",P40,R40)</f>
        <v>Employees whose tasks can be readily traced (by observation) to the growing or harvesting of certain whole potatoes.</v>
      </c>
      <c r="D39" s="314"/>
      <c r="E39" s="314"/>
      <c r="F39" s="314"/>
      <c r="G39" s="314"/>
      <c r="H39" s="314"/>
      <c r="I39" s="314"/>
      <c r="J39" s="314"/>
      <c r="K39" s="314"/>
      <c r="L39" s="315"/>
      <c r="O39" s="7"/>
      <c r="P39" s="8"/>
      <c r="Q39" s="133"/>
      <c r="R39" s="133"/>
    </row>
    <row r="40" spans="1:18" ht="14.45" customHeight="1" x14ac:dyDescent="0.25">
      <c r="A40" s="4" t="s">
        <v>167</v>
      </c>
      <c r="B40" s="311"/>
      <c r="C40" s="314"/>
      <c r="D40" s="314"/>
      <c r="E40" s="314"/>
      <c r="F40" s="314"/>
      <c r="G40" s="314"/>
      <c r="H40" s="314"/>
      <c r="I40" s="314"/>
      <c r="J40" s="314"/>
      <c r="K40" s="314"/>
      <c r="L40" s="315"/>
      <c r="O40" s="7" t="s">
        <v>161</v>
      </c>
      <c r="P40" s="8" t="s">
        <v>162</v>
      </c>
      <c r="Q40" s="133" t="s">
        <v>249</v>
      </c>
      <c r="R40" s="133" t="s">
        <v>250</v>
      </c>
    </row>
    <row r="41" spans="1:18" ht="14.45" customHeight="1" x14ac:dyDescent="0.25">
      <c r="B41" s="311" t="str">
        <f>IF(Variables!$G$40="English",O42,Q42)</f>
        <v>Indirect Employment:</v>
      </c>
      <c r="C41" s="314" t="str">
        <f>IF(Variables!$G$40="English",P42,R42)</f>
        <v>Includes farm personnel such as supervisors, superintendents and quality control employees, as well as sales and administrative personnel.</v>
      </c>
      <c r="D41" s="314"/>
      <c r="E41" s="314"/>
      <c r="F41" s="314"/>
      <c r="G41" s="314"/>
      <c r="H41" s="314"/>
      <c r="I41" s="314"/>
      <c r="J41" s="314"/>
      <c r="K41" s="314"/>
      <c r="L41" s="315"/>
      <c r="Q41" s="133"/>
      <c r="R41" s="133"/>
    </row>
    <row r="42" spans="1:18" ht="14.45" customHeight="1" x14ac:dyDescent="0.25">
      <c r="B42" s="311"/>
      <c r="C42" s="314"/>
      <c r="D42" s="314"/>
      <c r="E42" s="314"/>
      <c r="F42" s="314"/>
      <c r="G42" s="314"/>
      <c r="H42" s="314"/>
      <c r="I42" s="314"/>
      <c r="J42" s="314"/>
      <c r="K42" s="314"/>
      <c r="L42" s="315"/>
      <c r="O42" s="7" t="s">
        <v>163</v>
      </c>
      <c r="P42" s="8" t="s">
        <v>164</v>
      </c>
      <c r="Q42" t="s">
        <v>251</v>
      </c>
      <c r="R42" t="s">
        <v>252</v>
      </c>
    </row>
    <row r="43" spans="1:18" ht="14.45" customHeight="1" x14ac:dyDescent="0.25">
      <c r="B43" s="322" t="s">
        <v>350</v>
      </c>
      <c r="C43" s="325" t="s">
        <v>349</v>
      </c>
      <c r="D43" s="248"/>
      <c r="E43" s="248"/>
      <c r="F43" s="248"/>
      <c r="G43" s="248"/>
      <c r="H43" s="248"/>
      <c r="I43" s="248"/>
      <c r="J43" s="248"/>
      <c r="K43" s="248"/>
      <c r="L43" s="326"/>
      <c r="Q43"/>
      <c r="R43"/>
    </row>
    <row r="44" spans="1:18" ht="14.45" customHeight="1" x14ac:dyDescent="0.25">
      <c r="B44" s="323"/>
      <c r="C44" s="327"/>
      <c r="D44" s="230"/>
      <c r="E44" s="230"/>
      <c r="F44" s="230"/>
      <c r="G44" s="230"/>
      <c r="H44" s="230"/>
      <c r="I44" s="230"/>
      <c r="J44" s="230"/>
      <c r="K44" s="230"/>
      <c r="L44" s="231"/>
      <c r="Q44"/>
      <c r="R44"/>
    </row>
    <row r="45" spans="1:18" ht="14.45" customHeight="1" x14ac:dyDescent="0.25">
      <c r="B45" s="323"/>
      <c r="C45" s="327"/>
      <c r="D45" s="230"/>
      <c r="E45" s="230"/>
      <c r="F45" s="230"/>
      <c r="G45" s="230"/>
      <c r="H45" s="230"/>
      <c r="I45" s="230"/>
      <c r="J45" s="230"/>
      <c r="K45" s="230"/>
      <c r="L45" s="231"/>
      <c r="Q45"/>
      <c r="R45"/>
    </row>
    <row r="46" spans="1:18" ht="14.45" customHeight="1" x14ac:dyDescent="0.25">
      <c r="B46" s="324"/>
      <c r="C46" s="328"/>
      <c r="D46" s="251"/>
      <c r="E46" s="251"/>
      <c r="F46" s="251"/>
      <c r="G46" s="251"/>
      <c r="H46" s="251"/>
      <c r="I46" s="251"/>
      <c r="J46" s="251"/>
      <c r="K46" s="251"/>
      <c r="L46" s="329"/>
      <c r="Q46"/>
      <c r="R46"/>
    </row>
    <row r="47" spans="1:18" ht="14.45" customHeight="1" x14ac:dyDescent="0.25">
      <c r="B47" s="311" t="str">
        <f>IF(Variables!$G$40="English",O48,Q48)</f>
        <v>Values:</v>
      </c>
      <c r="C47" s="314" t="str">
        <f>IF(Variables!$G$40="English",P48,R48)</f>
        <v>All responses to value questions should be expressed in Canadian dollars (CAD).</v>
      </c>
      <c r="D47" s="314"/>
      <c r="E47" s="314"/>
      <c r="F47" s="314"/>
      <c r="G47" s="314"/>
      <c r="H47" s="314"/>
      <c r="I47" s="314"/>
      <c r="J47" s="314"/>
      <c r="K47" s="314"/>
      <c r="L47" s="315"/>
      <c r="Q47"/>
      <c r="R47"/>
    </row>
    <row r="48" spans="1:18" ht="14.45" customHeight="1" x14ac:dyDescent="0.25">
      <c r="B48" s="319"/>
      <c r="C48" s="320"/>
      <c r="D48" s="320"/>
      <c r="E48" s="320"/>
      <c r="F48" s="320"/>
      <c r="G48" s="320"/>
      <c r="H48" s="320"/>
      <c r="I48" s="320"/>
      <c r="J48" s="320"/>
      <c r="K48" s="320"/>
      <c r="L48" s="321"/>
      <c r="O48" s="7" t="s">
        <v>165</v>
      </c>
      <c r="P48" s="8" t="s">
        <v>346</v>
      </c>
      <c r="Q48" s="133" t="s">
        <v>253</v>
      </c>
      <c r="R48" s="133" t="s">
        <v>254</v>
      </c>
    </row>
  </sheetData>
  <sheetProtection algorithmName="SHA-512" hashValue="q/ayAak7iQiY4/9jp4Y7BBroAn5qE0GpukJRlj5gR82kUi/PCyU1dr7joYA0d4VLlzb3WkFPSOJ6P9YWj1YSWA==" saltValue="pxHcE/hjZn6hORcVKiGhlg==" spinCount="100000" sheet="1" objects="1" scenarios="1" selectLockedCells="1"/>
  <mergeCells count="26">
    <mergeCell ref="C41:L42"/>
    <mergeCell ref="B47:B48"/>
    <mergeCell ref="C47:L48"/>
    <mergeCell ref="B32:B35"/>
    <mergeCell ref="C32:L35"/>
    <mergeCell ref="B43:B46"/>
    <mergeCell ref="C43:L46"/>
    <mergeCell ref="B36:B38"/>
    <mergeCell ref="C36:L38"/>
    <mergeCell ref="B39:B40"/>
    <mergeCell ref="C39:L40"/>
    <mergeCell ref="B41:B42"/>
    <mergeCell ref="B4:L4"/>
    <mergeCell ref="B5:L5"/>
    <mergeCell ref="B6:L6"/>
    <mergeCell ref="B19:L19"/>
    <mergeCell ref="B8:L8"/>
    <mergeCell ref="B10:L10"/>
    <mergeCell ref="B12:L13"/>
    <mergeCell ref="B15:L16"/>
    <mergeCell ref="B21:L21"/>
    <mergeCell ref="D22:J24"/>
    <mergeCell ref="B22:C24"/>
    <mergeCell ref="B27:L27"/>
    <mergeCell ref="B28:B31"/>
    <mergeCell ref="C28:L31"/>
  </mergeCells>
  <printOptions horizontalCentered="1"/>
  <pageMargins left="0.23622047244094491" right="0.23622047244094491" top="0.74803149606299213" bottom="0.74803149606299213" header="0.31496062992125984" footer="0.31496062992125984"/>
  <pageSetup scale="61"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103"/>
  <sheetViews>
    <sheetView showGridLines="0" zoomScaleNormal="100" workbookViewId="0"/>
  </sheetViews>
  <sheetFormatPr defaultColWidth="9.140625" defaultRowHeight="13.9" customHeight="1" x14ac:dyDescent="0.25"/>
  <cols>
    <col min="1" max="1" width="1.85546875" style="4" customWidth="1"/>
    <col min="2" max="2" width="14.5703125" style="2" customWidth="1"/>
    <col min="3" max="3" width="37.5703125" style="2" customWidth="1"/>
    <col min="4" max="12" width="14.5703125" style="2" customWidth="1"/>
    <col min="13" max="13" width="14.5703125" style="7" customWidth="1"/>
    <col min="14" max="14" width="14.5703125" style="8" customWidth="1"/>
    <col min="15" max="16" width="14.5703125" style="8" hidden="1" customWidth="1"/>
    <col min="17" max="17" width="9.5703125" style="8" customWidth="1"/>
    <col min="18" max="18" width="12.85546875" style="8" customWidth="1"/>
    <col min="19" max="16384" width="9.140625" style="8"/>
  </cols>
  <sheetData>
    <row r="1" spans="1:18" ht="13.9" customHeight="1" x14ac:dyDescent="0.25">
      <c r="O1" s="8" t="s">
        <v>133</v>
      </c>
      <c r="P1" s="8" t="s">
        <v>133</v>
      </c>
      <c r="Q1" s="9"/>
      <c r="R1" s="9"/>
    </row>
    <row r="2" spans="1:18" ht="13.9" customHeight="1" x14ac:dyDescent="0.25">
      <c r="B2" s="10" t="s">
        <v>0</v>
      </c>
      <c r="C2" s="10"/>
      <c r="D2" s="10"/>
      <c r="O2" s="9" t="s">
        <v>35</v>
      </c>
      <c r="P2" s="9" t="s">
        <v>45</v>
      </c>
    </row>
    <row r="3" spans="1:18" ht="13.9" customHeight="1" x14ac:dyDescent="0.25">
      <c r="B3" s="12"/>
      <c r="C3" s="12"/>
      <c r="D3" s="12"/>
      <c r="O3" s="11"/>
      <c r="P3" s="11"/>
    </row>
    <row r="4" spans="1:18" s="1" customFormat="1" ht="13.9" customHeight="1" x14ac:dyDescent="0.25">
      <c r="A4" s="5"/>
      <c r="B4" s="279" t="str">
        <f>Info!B4</f>
        <v>GROWER QUESTIONNAIRE</v>
      </c>
      <c r="C4" s="279"/>
      <c r="D4" s="279"/>
      <c r="E4" s="279"/>
      <c r="F4" s="279"/>
      <c r="G4" s="279"/>
      <c r="H4" s="279"/>
      <c r="I4" s="279"/>
      <c r="J4" s="279"/>
      <c r="K4" s="279"/>
      <c r="L4" s="279"/>
      <c r="M4" s="13"/>
      <c r="N4" s="13"/>
      <c r="O4" s="286" t="s">
        <v>128</v>
      </c>
      <c r="P4" s="286"/>
    </row>
    <row r="5" spans="1:18" s="1" customFormat="1" ht="13.9" customHeight="1" x14ac:dyDescent="0.25">
      <c r="A5" s="5"/>
      <c r="B5" s="279" t="str">
        <f>Info!B5</f>
        <v>RR-2026-001</v>
      </c>
      <c r="C5" s="279"/>
      <c r="D5" s="279"/>
      <c r="E5" s="279"/>
      <c r="F5" s="279"/>
      <c r="G5" s="279"/>
      <c r="H5" s="279"/>
      <c r="I5" s="279"/>
      <c r="J5" s="279"/>
      <c r="K5" s="279"/>
      <c r="L5" s="279"/>
      <c r="M5" s="13"/>
      <c r="N5" s="13"/>
      <c r="O5" s="286"/>
      <c r="P5" s="286"/>
    </row>
    <row r="6" spans="1:18" s="6" customFormat="1" ht="13.9" customHeight="1" x14ac:dyDescent="0.25">
      <c r="A6" s="5"/>
      <c r="B6" s="279" t="str">
        <f>Info!B6</f>
        <v>CERTAIN WHOLE POTATOES</v>
      </c>
      <c r="C6" s="279"/>
      <c r="D6" s="279"/>
      <c r="E6" s="279"/>
      <c r="F6" s="279"/>
      <c r="G6" s="279"/>
      <c r="H6" s="279"/>
      <c r="I6" s="279"/>
      <c r="J6" s="279"/>
      <c r="K6" s="279"/>
      <c r="L6" s="279"/>
      <c r="M6" s="24"/>
      <c r="N6" s="24"/>
      <c r="O6" s="286"/>
      <c r="P6" s="286"/>
    </row>
    <row r="7" spans="1:18" s="6" customFormat="1" ht="13.9" customHeight="1" x14ac:dyDescent="0.25">
      <c r="A7" s="5"/>
      <c r="B7" s="81"/>
      <c r="C7" s="81"/>
      <c r="D7" s="81"/>
      <c r="E7" s="81"/>
      <c r="F7" s="81"/>
      <c r="G7" s="81"/>
      <c r="H7" s="81"/>
      <c r="I7" s="81"/>
      <c r="J7" s="81"/>
      <c r="K7" s="81"/>
      <c r="L7" s="81"/>
      <c r="M7" s="24"/>
      <c r="N7" s="24"/>
      <c r="O7" s="286"/>
      <c r="P7" s="286"/>
    </row>
    <row r="8" spans="1:18" s="6" customFormat="1" ht="13.9" customHeight="1" x14ac:dyDescent="0.25">
      <c r="A8" s="5"/>
      <c r="B8" s="355" t="str">
        <f>IF(Variables!$G$40="English",O8,P8)</f>
        <v>The goods in the following questions refer to Certain Whole Potatoes as defined in the product description on the Intro tab.</v>
      </c>
      <c r="C8" s="355"/>
      <c r="D8" s="355"/>
      <c r="E8" s="355"/>
      <c r="F8" s="355"/>
      <c r="G8" s="355"/>
      <c r="H8" s="355"/>
      <c r="I8" s="355"/>
      <c r="J8" s="355"/>
      <c r="K8" s="355"/>
      <c r="L8" s="355"/>
      <c r="M8" s="24"/>
      <c r="N8" s="24"/>
      <c r="O8" s="16" t="str">
        <f>"The goods in the following questions refer to "&amp;Variables!B3&amp;" as defined in the product description on the Intro tab."</f>
        <v>The goods in the following questions refer to Certain Whole Potatoes as defined in the product description on the Intro tab.</v>
      </c>
      <c r="P8" s="16" t="str">
        <f>"Les marchandises dans les questions suivantes font référence au "&amp;Variables!C3&amp;" comme défini dans la description du produit de l'onglet Intro."</f>
        <v>Les marchandises dans les questions suivantes font référence au certaines pommes de terre entières comme défini dans la description du produit de l'onglet Intro.</v>
      </c>
    </row>
    <row r="9" spans="1:18" s="6" customFormat="1" ht="13.9" customHeight="1" x14ac:dyDescent="0.25">
      <c r="A9" s="5"/>
      <c r="B9" s="355" t="str">
        <f>IF(Variables!$G$40="English",O9,P9)</f>
        <v xml:space="preserve">A glossary of terms can be found in the Info tab.
</v>
      </c>
      <c r="C9" s="355"/>
      <c r="D9" s="355"/>
      <c r="E9" s="355"/>
      <c r="F9" s="355"/>
      <c r="G9" s="355"/>
      <c r="H9" s="355"/>
      <c r="I9" s="355"/>
      <c r="J9" s="355"/>
      <c r="K9" s="355"/>
      <c r="L9" s="355"/>
      <c r="M9" s="24"/>
      <c r="N9" s="24"/>
      <c r="O9" s="98" t="s">
        <v>242</v>
      </c>
      <c r="P9" s="6" t="s">
        <v>56</v>
      </c>
    </row>
    <row r="10" spans="1:18" s="6" customFormat="1" ht="13.9" customHeight="1" x14ac:dyDescent="0.25">
      <c r="A10" s="5"/>
      <c r="B10" s="355" t="str">
        <f>IF(Variables!$G$40="English",O10,P10)</f>
        <v xml:space="preserve">Use the AddPub tab if more space is needed._x000D_
</v>
      </c>
      <c r="C10" s="355"/>
      <c r="D10" s="355"/>
      <c r="E10" s="355"/>
      <c r="F10" s="355"/>
      <c r="G10" s="355"/>
      <c r="H10" s="355"/>
      <c r="I10" s="355"/>
      <c r="J10" s="355"/>
      <c r="K10" s="355"/>
      <c r="L10" s="355"/>
      <c r="M10" s="24"/>
      <c r="N10" s="24"/>
      <c r="O10" s="98" t="s">
        <v>158</v>
      </c>
      <c r="P10" s="6" t="s">
        <v>57</v>
      </c>
    </row>
    <row r="11" spans="1:18" s="6" customFormat="1" ht="13.9" customHeight="1" x14ac:dyDescent="0.25">
      <c r="A11" s="5"/>
      <c r="B11" s="15"/>
      <c r="C11" s="15"/>
      <c r="D11" s="15"/>
      <c r="E11" s="3"/>
      <c r="F11" s="3"/>
      <c r="G11" s="3"/>
      <c r="H11" s="3"/>
      <c r="I11" s="3"/>
      <c r="J11" s="3"/>
      <c r="K11" s="3"/>
      <c r="L11" s="3"/>
      <c r="O11" s="16"/>
      <c r="P11" s="16"/>
    </row>
    <row r="12" spans="1:18" ht="13.9" customHeight="1" x14ac:dyDescent="0.25">
      <c r="B12" s="241" t="str">
        <f>IF(Variables!$G$40="English",O12,P12)</f>
        <v>GENERAL</v>
      </c>
      <c r="C12" s="242"/>
      <c r="D12" s="242"/>
      <c r="E12" s="242"/>
      <c r="F12" s="242"/>
      <c r="G12" s="242"/>
      <c r="H12" s="242"/>
      <c r="I12" s="242"/>
      <c r="J12" s="242"/>
      <c r="K12" s="242"/>
      <c r="L12" s="243"/>
      <c r="M12" s="32"/>
      <c r="O12" s="8" t="s">
        <v>104</v>
      </c>
      <c r="P12" s="7" t="s">
        <v>106</v>
      </c>
    </row>
    <row r="13" spans="1:18" s="9" customFormat="1" ht="13.9" customHeight="1" x14ac:dyDescent="0.25">
      <c r="A13" s="4"/>
      <c r="B13" s="356" t="s">
        <v>16</v>
      </c>
      <c r="C13" s="357"/>
      <c r="D13" s="357"/>
      <c r="E13" s="357"/>
      <c r="F13" s="357"/>
      <c r="G13" s="357"/>
      <c r="H13" s="357"/>
      <c r="I13" s="357"/>
      <c r="J13" s="357"/>
      <c r="K13" s="357"/>
      <c r="L13" s="358"/>
      <c r="M13" s="69"/>
    </row>
    <row r="14" spans="1:18" s="32" customFormat="1" ht="13.9" customHeight="1" x14ac:dyDescent="0.25">
      <c r="A14" s="52"/>
      <c r="B14" s="56"/>
      <c r="C14" s="57"/>
      <c r="D14" s="57"/>
      <c r="E14" s="57"/>
      <c r="F14" s="57"/>
      <c r="G14" s="57"/>
      <c r="H14" s="57"/>
      <c r="I14" s="57"/>
      <c r="J14" s="57"/>
      <c r="K14" s="57"/>
      <c r="L14" s="58"/>
    </row>
    <row r="15" spans="1:18" s="32" customFormat="1" ht="13.9" customHeight="1" x14ac:dyDescent="0.25">
      <c r="A15" s="52"/>
      <c r="B15" s="238" t="s">
        <v>528</v>
      </c>
      <c r="C15" s="239"/>
      <c r="D15" s="239"/>
      <c r="E15" s="239"/>
      <c r="F15" s="239"/>
      <c r="G15" s="239"/>
      <c r="H15" s="239"/>
      <c r="I15" s="239"/>
      <c r="J15" s="239"/>
      <c r="K15" s="239"/>
      <c r="L15" s="240"/>
      <c r="O15" s="103" t="s">
        <v>174</v>
      </c>
      <c r="P15" t="s">
        <v>299</v>
      </c>
    </row>
    <row r="16" spans="1:18" s="32" customFormat="1" ht="13.9" customHeight="1" x14ac:dyDescent="0.25">
      <c r="A16" s="52"/>
      <c r="B16" s="155"/>
      <c r="C16" s="80"/>
      <c r="D16" s="80"/>
      <c r="E16" s="80"/>
      <c r="F16" s="80"/>
      <c r="G16" s="80"/>
      <c r="H16" s="80"/>
      <c r="I16" s="80"/>
      <c r="J16" s="80"/>
      <c r="K16" s="80"/>
      <c r="L16" s="51"/>
    </row>
    <row r="17" spans="1:16" ht="13.9" customHeight="1" x14ac:dyDescent="0.25">
      <c r="A17" s="4" t="s">
        <v>167</v>
      </c>
      <c r="B17" s="349"/>
      <c r="C17" s="350"/>
      <c r="D17" s="350"/>
      <c r="E17" s="350"/>
      <c r="F17" s="350"/>
      <c r="G17" s="350"/>
      <c r="H17" s="350"/>
      <c r="I17" s="350"/>
      <c r="J17" s="350"/>
      <c r="K17" s="350"/>
      <c r="L17" s="351"/>
      <c r="M17" s="8"/>
    </row>
    <row r="18" spans="1:16" ht="13.9" customHeight="1" x14ac:dyDescent="0.25">
      <c r="B18" s="349"/>
      <c r="C18" s="350"/>
      <c r="D18" s="350"/>
      <c r="E18" s="350"/>
      <c r="F18" s="350"/>
      <c r="G18" s="350"/>
      <c r="H18" s="350"/>
      <c r="I18" s="350"/>
      <c r="J18" s="350"/>
      <c r="K18" s="350"/>
      <c r="L18" s="351"/>
      <c r="M18" s="8"/>
    </row>
    <row r="19" spans="1:16" ht="13.9" customHeight="1" x14ac:dyDescent="0.25">
      <c r="B19" s="349"/>
      <c r="C19" s="350"/>
      <c r="D19" s="350"/>
      <c r="E19" s="350"/>
      <c r="F19" s="350"/>
      <c r="G19" s="350"/>
      <c r="H19" s="350"/>
      <c r="I19" s="350"/>
      <c r="J19" s="350"/>
      <c r="K19" s="350"/>
      <c r="L19" s="351"/>
      <c r="M19" s="8"/>
    </row>
    <row r="20" spans="1:16" ht="13.9" customHeight="1" x14ac:dyDescent="0.25">
      <c r="B20" s="349"/>
      <c r="C20" s="350"/>
      <c r="D20" s="350"/>
      <c r="E20" s="350"/>
      <c r="F20" s="350"/>
      <c r="G20" s="350"/>
      <c r="H20" s="350"/>
      <c r="I20" s="350"/>
      <c r="J20" s="350"/>
      <c r="K20" s="350"/>
      <c r="L20" s="351"/>
      <c r="M20" s="8"/>
    </row>
    <row r="21" spans="1:16" ht="13.9" customHeight="1" x14ac:dyDescent="0.25">
      <c r="B21" s="349"/>
      <c r="C21" s="350"/>
      <c r="D21" s="350"/>
      <c r="E21" s="350"/>
      <c r="F21" s="350"/>
      <c r="G21" s="350"/>
      <c r="H21" s="350"/>
      <c r="I21" s="350"/>
      <c r="J21" s="350"/>
      <c r="K21" s="350"/>
      <c r="L21" s="351"/>
      <c r="M21" s="8"/>
    </row>
    <row r="22" spans="1:16" ht="13.9" customHeight="1" x14ac:dyDescent="0.25">
      <c r="B22" s="349"/>
      <c r="C22" s="350"/>
      <c r="D22" s="350"/>
      <c r="E22" s="350"/>
      <c r="F22" s="350"/>
      <c r="G22" s="350"/>
      <c r="H22" s="350"/>
      <c r="I22" s="350"/>
      <c r="J22" s="350"/>
      <c r="K22" s="350"/>
      <c r="L22" s="351"/>
      <c r="M22" s="8"/>
    </row>
    <row r="23" spans="1:16" ht="13.9" customHeight="1" x14ac:dyDescent="0.25">
      <c r="B23" s="349"/>
      <c r="C23" s="350"/>
      <c r="D23" s="350"/>
      <c r="E23" s="350"/>
      <c r="F23" s="350"/>
      <c r="G23" s="350"/>
      <c r="H23" s="350"/>
      <c r="I23" s="350"/>
      <c r="J23" s="350"/>
      <c r="K23" s="350"/>
      <c r="L23" s="351"/>
      <c r="M23" s="8"/>
    </row>
    <row r="24" spans="1:16" ht="13.9" customHeight="1" x14ac:dyDescent="0.25">
      <c r="A24" s="4" t="s">
        <v>167</v>
      </c>
      <c r="B24" s="349"/>
      <c r="C24" s="350"/>
      <c r="D24" s="350"/>
      <c r="E24" s="350"/>
      <c r="F24" s="350"/>
      <c r="G24" s="350"/>
      <c r="H24" s="350"/>
      <c r="I24" s="350"/>
      <c r="J24" s="350"/>
      <c r="K24" s="350"/>
      <c r="L24" s="351"/>
      <c r="M24" s="8"/>
    </row>
    <row r="25" spans="1:16" s="32" customFormat="1" ht="13.9" customHeight="1" x14ac:dyDescent="0.25">
      <c r="A25" s="4"/>
      <c r="B25" s="53"/>
      <c r="C25" s="54"/>
      <c r="D25" s="54"/>
      <c r="E25" s="54"/>
      <c r="F25" s="54"/>
      <c r="G25" s="54"/>
      <c r="H25" s="54"/>
      <c r="I25" s="54"/>
      <c r="J25" s="54"/>
      <c r="K25" s="54"/>
      <c r="L25" s="55"/>
    </row>
    <row r="26" spans="1:16" ht="13.9" customHeight="1" x14ac:dyDescent="0.25">
      <c r="B26" s="352" t="s">
        <v>17</v>
      </c>
      <c r="C26" s="353"/>
      <c r="D26" s="353"/>
      <c r="E26" s="353"/>
      <c r="F26" s="353"/>
      <c r="G26" s="353"/>
      <c r="H26" s="353"/>
      <c r="I26" s="353"/>
      <c r="J26" s="353"/>
      <c r="K26" s="353"/>
      <c r="L26" s="354"/>
      <c r="M26" s="8"/>
    </row>
    <row r="27" spans="1:16" ht="13.9" customHeight="1" x14ac:dyDescent="0.25">
      <c r="B27" s="17"/>
      <c r="C27" s="27"/>
      <c r="D27" s="27"/>
      <c r="E27" s="28"/>
      <c r="F27" s="28"/>
      <c r="G27" s="28"/>
      <c r="H27" s="28"/>
      <c r="I27" s="28"/>
      <c r="J27" s="28"/>
      <c r="K27" s="28"/>
      <c r="L27" s="18"/>
      <c r="M27" s="8"/>
    </row>
    <row r="28" spans="1:16" ht="13.9" customHeight="1" x14ac:dyDescent="0.25">
      <c r="B28" s="238" t="str">
        <f>IF(Variables!$G$40="English",O28,P28)</f>
        <v>What is the range of products grown by your firm?</v>
      </c>
      <c r="C28" s="239"/>
      <c r="D28" s="239"/>
      <c r="E28" s="239"/>
      <c r="F28" s="239"/>
      <c r="G28" s="239"/>
      <c r="H28" s="239"/>
      <c r="I28" s="239"/>
      <c r="J28" s="239"/>
      <c r="K28" s="239"/>
      <c r="L28" s="240"/>
      <c r="M28" s="8"/>
      <c r="O28" s="103" t="s">
        <v>357</v>
      </c>
      <c r="P28" t="s">
        <v>300</v>
      </c>
    </row>
    <row r="29" spans="1:16" ht="13.9" customHeight="1" x14ac:dyDescent="0.25">
      <c r="B29" s="45"/>
      <c r="C29" s="46"/>
      <c r="D29" s="46"/>
      <c r="E29" s="46"/>
      <c r="F29" s="46"/>
      <c r="G29" s="46"/>
      <c r="H29" s="46"/>
      <c r="I29" s="46"/>
      <c r="J29" s="46"/>
      <c r="K29" s="46"/>
      <c r="L29" s="47"/>
      <c r="M29" s="8"/>
      <c r="O29" s="103"/>
      <c r="P29"/>
    </row>
    <row r="30" spans="1:16" ht="13.9" customHeight="1" x14ac:dyDescent="0.25">
      <c r="A30" s="4" t="s">
        <v>168</v>
      </c>
      <c r="B30" s="359"/>
      <c r="C30" s="360"/>
      <c r="D30" s="360"/>
      <c r="E30" s="360"/>
      <c r="F30" s="360"/>
      <c r="G30" s="360"/>
      <c r="H30" s="360"/>
      <c r="I30" s="360"/>
      <c r="J30" s="360"/>
      <c r="K30" s="360"/>
      <c r="L30" s="361"/>
      <c r="M30" s="8"/>
      <c r="O30" s="22"/>
    </row>
    <row r="31" spans="1:16" ht="13.9" customHeight="1" x14ac:dyDescent="0.25">
      <c r="B31" s="359"/>
      <c r="C31" s="360"/>
      <c r="D31" s="360"/>
      <c r="E31" s="360"/>
      <c r="F31" s="360"/>
      <c r="G31" s="360"/>
      <c r="H31" s="360"/>
      <c r="I31" s="360"/>
      <c r="J31" s="360"/>
      <c r="K31" s="360"/>
      <c r="L31" s="361"/>
      <c r="M31" s="8"/>
      <c r="O31" s="22"/>
    </row>
    <row r="32" spans="1:16" ht="13.9" customHeight="1" x14ac:dyDescent="0.25">
      <c r="B32" s="359"/>
      <c r="C32" s="360"/>
      <c r="D32" s="360"/>
      <c r="E32" s="360"/>
      <c r="F32" s="360"/>
      <c r="G32" s="360"/>
      <c r="H32" s="360"/>
      <c r="I32" s="360"/>
      <c r="J32" s="360"/>
      <c r="K32" s="360"/>
      <c r="L32" s="361"/>
      <c r="M32" s="8"/>
      <c r="O32" s="22"/>
    </row>
    <row r="33" spans="1:16" ht="13.9" customHeight="1" x14ac:dyDescent="0.25">
      <c r="B33" s="359"/>
      <c r="C33" s="360"/>
      <c r="D33" s="360"/>
      <c r="E33" s="360"/>
      <c r="F33" s="360"/>
      <c r="G33" s="360"/>
      <c r="H33" s="360"/>
      <c r="I33" s="360"/>
      <c r="J33" s="360"/>
      <c r="K33" s="360"/>
      <c r="L33" s="361"/>
      <c r="M33" s="8"/>
      <c r="O33" s="22"/>
    </row>
    <row r="34" spans="1:16" ht="13.9" customHeight="1" x14ac:dyDescent="0.25">
      <c r="B34" s="359"/>
      <c r="C34" s="360"/>
      <c r="D34" s="360"/>
      <c r="E34" s="360"/>
      <c r="F34" s="360"/>
      <c r="G34" s="360"/>
      <c r="H34" s="360"/>
      <c r="I34" s="360"/>
      <c r="J34" s="360"/>
      <c r="K34" s="360"/>
      <c r="L34" s="361"/>
      <c r="M34" s="8"/>
      <c r="O34" s="22"/>
    </row>
    <row r="35" spans="1:16" ht="13.9" customHeight="1" x14ac:dyDescent="0.25">
      <c r="B35" s="359"/>
      <c r="C35" s="360"/>
      <c r="D35" s="360"/>
      <c r="E35" s="360"/>
      <c r="F35" s="360"/>
      <c r="G35" s="360"/>
      <c r="H35" s="360"/>
      <c r="I35" s="360"/>
      <c r="J35" s="360"/>
      <c r="K35" s="360"/>
      <c r="L35" s="361"/>
      <c r="M35" s="8"/>
      <c r="O35" s="22"/>
    </row>
    <row r="36" spans="1:16" ht="13.9" customHeight="1" x14ac:dyDescent="0.25">
      <c r="B36" s="359"/>
      <c r="C36" s="360"/>
      <c r="D36" s="360"/>
      <c r="E36" s="360"/>
      <c r="F36" s="360"/>
      <c r="G36" s="360"/>
      <c r="H36" s="360"/>
      <c r="I36" s="360"/>
      <c r="J36" s="360"/>
      <c r="K36" s="360"/>
      <c r="L36" s="361"/>
      <c r="M36" s="8"/>
      <c r="O36" s="22"/>
    </row>
    <row r="37" spans="1:16" ht="13.9" customHeight="1" x14ac:dyDescent="0.25">
      <c r="A37" s="4" t="s">
        <v>167</v>
      </c>
      <c r="B37" s="359"/>
      <c r="C37" s="360"/>
      <c r="D37" s="360"/>
      <c r="E37" s="360"/>
      <c r="F37" s="360"/>
      <c r="G37" s="360"/>
      <c r="H37" s="360"/>
      <c r="I37" s="360"/>
      <c r="J37" s="360"/>
      <c r="K37" s="360"/>
      <c r="L37" s="361"/>
      <c r="M37" s="8"/>
      <c r="O37" s="22"/>
    </row>
    <row r="38" spans="1:16" s="32" customFormat="1" ht="13.9" customHeight="1" x14ac:dyDescent="0.25">
      <c r="A38" s="52"/>
      <c r="B38" s="53"/>
      <c r="C38" s="54"/>
      <c r="D38" s="54"/>
      <c r="E38" s="54"/>
      <c r="F38" s="54"/>
      <c r="G38" s="54"/>
      <c r="H38" s="54"/>
      <c r="I38" s="54"/>
      <c r="J38" s="54"/>
      <c r="K38" s="54"/>
      <c r="L38" s="55"/>
    </row>
    <row r="39" spans="1:16" s="9" customFormat="1" ht="13.9" customHeight="1" x14ac:dyDescent="0.25">
      <c r="A39" s="4"/>
      <c r="B39" s="352" t="s">
        <v>18</v>
      </c>
      <c r="C39" s="353"/>
      <c r="D39" s="353"/>
      <c r="E39" s="353"/>
      <c r="F39" s="353"/>
      <c r="G39" s="353"/>
      <c r="H39" s="353"/>
      <c r="I39" s="353"/>
      <c r="J39" s="353"/>
      <c r="K39" s="353"/>
      <c r="L39" s="354"/>
      <c r="M39" s="69"/>
    </row>
    <row r="40" spans="1:16" s="9" customFormat="1" ht="13.9" customHeight="1" x14ac:dyDescent="0.25">
      <c r="A40" s="4"/>
      <c r="B40" s="170"/>
      <c r="C40" s="169"/>
      <c r="D40" s="169"/>
      <c r="E40" s="169"/>
      <c r="F40" s="169"/>
      <c r="G40" s="169"/>
      <c r="H40" s="169"/>
      <c r="I40" s="169"/>
      <c r="J40" s="169"/>
      <c r="K40" s="169"/>
      <c r="L40" s="184"/>
      <c r="M40" s="69"/>
    </row>
    <row r="41" spans="1:16" s="32" customFormat="1" ht="13.9" customHeight="1" x14ac:dyDescent="0.25">
      <c r="A41" s="52"/>
      <c r="B41" s="229" t="str">
        <f>IF(Variables!$G$40="English",O41,P41)</f>
        <v>Briefly describe how your firm grows and harvests certain whole potatoes.</v>
      </c>
      <c r="C41" s="230"/>
      <c r="D41" s="230"/>
      <c r="E41" s="230"/>
      <c r="F41" s="230"/>
      <c r="G41" s="230"/>
      <c r="H41" s="230"/>
      <c r="I41" s="230"/>
      <c r="J41" s="230"/>
      <c r="K41" s="230"/>
      <c r="L41" s="231"/>
      <c r="O41" s="103" t="s">
        <v>175</v>
      </c>
      <c r="P41" t="s">
        <v>301</v>
      </c>
    </row>
    <row r="42" spans="1:16" s="32" customFormat="1" ht="13.9" customHeight="1" x14ac:dyDescent="0.25">
      <c r="A42" s="52"/>
      <c r="B42" s="93"/>
      <c r="C42" s="94"/>
      <c r="D42" s="94"/>
      <c r="E42" s="94"/>
      <c r="F42" s="94"/>
      <c r="G42" s="94"/>
      <c r="H42" s="94"/>
      <c r="I42" s="94"/>
      <c r="J42" s="94"/>
      <c r="K42" s="94"/>
      <c r="L42" s="95"/>
    </row>
    <row r="43" spans="1:16" s="32" customFormat="1" ht="13.9" customHeight="1" x14ac:dyDescent="0.25">
      <c r="A43" s="4" t="s">
        <v>168</v>
      </c>
      <c r="B43" s="359"/>
      <c r="C43" s="360"/>
      <c r="D43" s="360"/>
      <c r="E43" s="360"/>
      <c r="F43" s="360"/>
      <c r="G43" s="360"/>
      <c r="H43" s="360"/>
      <c r="I43" s="360"/>
      <c r="J43" s="360"/>
      <c r="K43" s="360"/>
      <c r="L43" s="361"/>
    </row>
    <row r="44" spans="1:16" s="32" customFormat="1" ht="13.9" customHeight="1" x14ac:dyDescent="0.25">
      <c r="A44" s="4"/>
      <c r="B44" s="359"/>
      <c r="C44" s="360"/>
      <c r="D44" s="360"/>
      <c r="E44" s="360"/>
      <c r="F44" s="360"/>
      <c r="G44" s="360"/>
      <c r="H44" s="360"/>
      <c r="I44" s="360"/>
      <c r="J44" s="360"/>
      <c r="K44" s="360"/>
      <c r="L44" s="361"/>
    </row>
    <row r="45" spans="1:16" s="32" customFormat="1" ht="13.9" customHeight="1" x14ac:dyDescent="0.25">
      <c r="A45" s="4"/>
      <c r="B45" s="359"/>
      <c r="C45" s="360"/>
      <c r="D45" s="360"/>
      <c r="E45" s="360"/>
      <c r="F45" s="360"/>
      <c r="G45" s="360"/>
      <c r="H45" s="360"/>
      <c r="I45" s="360"/>
      <c r="J45" s="360"/>
      <c r="K45" s="360"/>
      <c r="L45" s="361"/>
    </row>
    <row r="46" spans="1:16" s="32" customFormat="1" ht="13.9" customHeight="1" x14ac:dyDescent="0.25">
      <c r="A46" s="4"/>
      <c r="B46" s="359"/>
      <c r="C46" s="360"/>
      <c r="D46" s="360"/>
      <c r="E46" s="360"/>
      <c r="F46" s="360"/>
      <c r="G46" s="360"/>
      <c r="H46" s="360"/>
      <c r="I46" s="360"/>
      <c r="J46" s="360"/>
      <c r="K46" s="360"/>
      <c r="L46" s="361"/>
    </row>
    <row r="47" spans="1:16" s="32" customFormat="1" ht="13.9" customHeight="1" x14ac:dyDescent="0.25">
      <c r="A47" s="4"/>
      <c r="B47" s="359"/>
      <c r="C47" s="360"/>
      <c r="D47" s="360"/>
      <c r="E47" s="360"/>
      <c r="F47" s="360"/>
      <c r="G47" s="360"/>
      <c r="H47" s="360"/>
      <c r="I47" s="360"/>
      <c r="J47" s="360"/>
      <c r="K47" s="360"/>
      <c r="L47" s="361"/>
    </row>
    <row r="48" spans="1:16" s="32" customFormat="1" ht="13.9" customHeight="1" x14ac:dyDescent="0.25">
      <c r="A48" s="4"/>
      <c r="B48" s="359"/>
      <c r="C48" s="360"/>
      <c r="D48" s="360"/>
      <c r="E48" s="360"/>
      <c r="F48" s="360"/>
      <c r="G48" s="360"/>
      <c r="H48" s="360"/>
      <c r="I48" s="360"/>
      <c r="J48" s="360"/>
      <c r="K48" s="360"/>
      <c r="L48" s="361"/>
    </row>
    <row r="49" spans="1:16" s="32" customFormat="1" ht="13.9" customHeight="1" x14ac:dyDescent="0.25">
      <c r="A49" s="4"/>
      <c r="B49" s="359"/>
      <c r="C49" s="360"/>
      <c r="D49" s="360"/>
      <c r="E49" s="360"/>
      <c r="F49" s="360"/>
      <c r="G49" s="360"/>
      <c r="H49" s="360"/>
      <c r="I49" s="360"/>
      <c r="J49" s="360"/>
      <c r="K49" s="360"/>
      <c r="L49" s="361"/>
    </row>
    <row r="50" spans="1:16" s="32" customFormat="1" ht="13.9" customHeight="1" x14ac:dyDescent="0.25">
      <c r="A50" s="4" t="s">
        <v>167</v>
      </c>
      <c r="B50" s="359"/>
      <c r="C50" s="360"/>
      <c r="D50" s="360"/>
      <c r="E50" s="360"/>
      <c r="F50" s="360"/>
      <c r="G50" s="360"/>
      <c r="H50" s="360"/>
      <c r="I50" s="360"/>
      <c r="J50" s="360"/>
      <c r="K50" s="360"/>
      <c r="L50" s="361"/>
    </row>
    <row r="51" spans="1:16" s="32" customFormat="1" ht="13.9" customHeight="1" x14ac:dyDescent="0.25">
      <c r="A51" s="52"/>
      <c r="B51" s="93"/>
      <c r="C51" s="94"/>
      <c r="D51" s="94"/>
      <c r="E51" s="94"/>
      <c r="F51" s="94"/>
      <c r="G51" s="94"/>
      <c r="H51" s="94"/>
      <c r="I51" s="94"/>
      <c r="J51" s="94"/>
      <c r="K51" s="94"/>
      <c r="L51" s="95"/>
    </row>
    <row r="52" spans="1:16" s="9" customFormat="1" ht="13.9" customHeight="1" x14ac:dyDescent="0.25">
      <c r="A52" s="4"/>
      <c r="B52" s="352" t="s">
        <v>19</v>
      </c>
      <c r="C52" s="353"/>
      <c r="D52" s="353"/>
      <c r="E52" s="353"/>
      <c r="F52" s="353"/>
      <c r="G52" s="353"/>
      <c r="H52" s="353"/>
      <c r="I52" s="353"/>
      <c r="J52" s="353"/>
      <c r="K52" s="353"/>
      <c r="L52" s="354"/>
      <c r="M52" s="69"/>
    </row>
    <row r="53" spans="1:16" s="32" customFormat="1" ht="13.9" customHeight="1" x14ac:dyDescent="0.25">
      <c r="A53" s="52"/>
      <c r="B53" s="56"/>
      <c r="C53" s="57"/>
      <c r="D53" s="57"/>
      <c r="E53" s="57"/>
      <c r="F53" s="57"/>
      <c r="G53" s="57"/>
      <c r="H53" s="57"/>
      <c r="I53" s="57"/>
      <c r="J53" s="57"/>
      <c r="K53" s="57"/>
      <c r="L53" s="58"/>
    </row>
    <row r="54" spans="1:16" s="32" customFormat="1" ht="13.9" customHeight="1" x14ac:dyDescent="0.25">
      <c r="A54" s="52"/>
      <c r="B54" s="346" t="str">
        <f>IF(Variables!$G$40="English",O54,P54)</f>
        <v>If your firm is wholly or partly owned by other firms involved in any manner with certain whole potatoes, whether upstream or downstream, please list the names and addresses of these firms, and indicate the percent share of ownership or interest that they hold.</v>
      </c>
      <c r="C54" s="347"/>
      <c r="D54" s="347"/>
      <c r="E54" s="347"/>
      <c r="F54" s="347"/>
      <c r="G54" s="347"/>
      <c r="H54" s="347"/>
      <c r="I54" s="347"/>
      <c r="J54" s="347"/>
      <c r="K54" s="347"/>
      <c r="L54" s="348"/>
      <c r="O54" s="103" t="s">
        <v>176</v>
      </c>
      <c r="P54" t="s">
        <v>302</v>
      </c>
    </row>
    <row r="55" spans="1:16" s="32" customFormat="1" ht="13.9" customHeight="1" x14ac:dyDescent="0.25">
      <c r="A55" s="52"/>
      <c r="B55" s="346"/>
      <c r="C55" s="347"/>
      <c r="D55" s="347"/>
      <c r="E55" s="347"/>
      <c r="F55" s="347"/>
      <c r="G55" s="347"/>
      <c r="H55" s="347"/>
      <c r="I55" s="347"/>
      <c r="J55" s="347"/>
      <c r="K55" s="347"/>
      <c r="L55" s="348"/>
    </row>
    <row r="56" spans="1:16" s="32" customFormat="1" ht="13.9" customHeight="1" x14ac:dyDescent="0.25">
      <c r="A56" s="52"/>
      <c r="B56" s="93"/>
      <c r="C56" s="94"/>
      <c r="D56" s="94"/>
      <c r="E56" s="94"/>
      <c r="F56" s="94"/>
      <c r="G56" s="94"/>
      <c r="H56" s="94"/>
      <c r="I56" s="94"/>
      <c r="J56" s="94"/>
      <c r="K56" s="94"/>
      <c r="L56" s="95"/>
    </row>
    <row r="57" spans="1:16" s="32" customFormat="1" ht="13.9" customHeight="1" x14ac:dyDescent="0.25">
      <c r="A57" s="52" t="s">
        <v>325</v>
      </c>
      <c r="B57" s="129" t="s">
        <v>355</v>
      </c>
      <c r="C57" s="330" t="str">
        <f>IF(Variables!$G$40="English",$O$57,$P$57)</f>
        <v>Firm Name:</v>
      </c>
      <c r="D57" s="332"/>
      <c r="E57" s="333"/>
      <c r="F57" s="333"/>
      <c r="G57" s="333"/>
      <c r="H57" s="333"/>
      <c r="I57" s="333"/>
      <c r="J57" s="333"/>
      <c r="K57" s="334"/>
      <c r="L57" s="95"/>
      <c r="O57" s="108" t="s">
        <v>177</v>
      </c>
      <c r="P57" s="142" t="s">
        <v>296</v>
      </c>
    </row>
    <row r="58" spans="1:16" s="32" customFormat="1" ht="13.9" customHeight="1" x14ac:dyDescent="0.25">
      <c r="A58" s="52"/>
      <c r="B58" s="129"/>
      <c r="C58" s="331"/>
      <c r="D58" s="335"/>
      <c r="E58" s="336"/>
      <c r="F58" s="336"/>
      <c r="G58" s="336"/>
      <c r="H58" s="336"/>
      <c r="I58" s="336"/>
      <c r="J58" s="336"/>
      <c r="K58" s="337"/>
      <c r="L58" s="95"/>
      <c r="O58" s="108"/>
      <c r="P58" s="142"/>
    </row>
    <row r="59" spans="1:16" s="32" customFormat="1" ht="13.9" customHeight="1" x14ac:dyDescent="0.25">
      <c r="A59" s="52"/>
      <c r="B59" s="129"/>
      <c r="C59" s="341" t="str">
        <f>IF(Variables!$G$40="English",O60,P60)</f>
        <v>Firm Address:</v>
      </c>
      <c r="D59" s="338"/>
      <c r="E59" s="339"/>
      <c r="F59" s="339"/>
      <c r="G59" s="339"/>
      <c r="H59" s="339"/>
      <c r="I59" s="339"/>
      <c r="J59" s="339"/>
      <c r="K59" s="340"/>
      <c r="L59" s="95"/>
      <c r="O59" s="108"/>
      <c r="P59" s="142"/>
    </row>
    <row r="60" spans="1:16" s="32" customFormat="1" ht="13.9" customHeight="1" x14ac:dyDescent="0.25">
      <c r="A60" s="52" t="s">
        <v>325</v>
      </c>
      <c r="B60" s="130"/>
      <c r="C60" s="331"/>
      <c r="D60" s="335"/>
      <c r="E60" s="336"/>
      <c r="F60" s="336"/>
      <c r="G60" s="336"/>
      <c r="H60" s="336"/>
      <c r="I60" s="336"/>
      <c r="J60" s="336"/>
      <c r="K60" s="337"/>
      <c r="L60" s="95"/>
      <c r="O60" s="102" t="s">
        <v>178</v>
      </c>
      <c r="P60" s="138" t="s">
        <v>297</v>
      </c>
    </row>
    <row r="61" spans="1:16" s="32" customFormat="1" ht="13.9" customHeight="1" x14ac:dyDescent="0.25">
      <c r="A61" s="52"/>
      <c r="B61" s="130"/>
      <c r="C61" s="341" t="str">
        <f>IF(Variables!$G$40="English",$O$62,$P$62)</f>
        <v>Percent Share of Ownership:</v>
      </c>
      <c r="D61" s="338"/>
      <c r="E61" s="339"/>
      <c r="F61" s="339"/>
      <c r="G61" s="339"/>
      <c r="H61" s="339"/>
      <c r="I61" s="339"/>
      <c r="J61" s="339"/>
      <c r="K61" s="340"/>
      <c r="L61" s="95"/>
      <c r="O61" s="109"/>
      <c r="P61" s="138"/>
    </row>
    <row r="62" spans="1:16" s="32" customFormat="1" ht="13.9" customHeight="1" x14ac:dyDescent="0.25">
      <c r="A62" s="52"/>
      <c r="B62" s="130"/>
      <c r="C62" s="342"/>
      <c r="D62" s="343"/>
      <c r="E62" s="344"/>
      <c r="F62" s="344"/>
      <c r="G62" s="344"/>
      <c r="H62" s="344"/>
      <c r="I62" s="344"/>
      <c r="J62" s="344"/>
      <c r="K62" s="345"/>
      <c r="L62" s="95"/>
      <c r="O62" s="109" t="s">
        <v>179</v>
      </c>
      <c r="P62" s="138" t="s">
        <v>298</v>
      </c>
    </row>
    <row r="63" spans="1:16" s="32" customFormat="1" ht="13.9" customHeight="1" x14ac:dyDescent="0.25">
      <c r="A63" s="52"/>
      <c r="B63" s="130"/>
      <c r="C63" s="106"/>
      <c r="D63" s="105"/>
      <c r="E63" s="105"/>
      <c r="F63" s="105"/>
      <c r="G63" s="105"/>
      <c r="H63" s="105"/>
      <c r="I63" s="105"/>
      <c r="J63" s="105"/>
      <c r="K63" s="105"/>
      <c r="L63" s="95"/>
    </row>
    <row r="64" spans="1:16" s="32" customFormat="1" ht="13.9" customHeight="1" x14ac:dyDescent="0.25">
      <c r="A64" s="52"/>
      <c r="B64" s="129" t="s">
        <v>356</v>
      </c>
      <c r="C64" s="330" t="str">
        <f>C57</f>
        <v>Firm Name:</v>
      </c>
      <c r="D64" s="332"/>
      <c r="E64" s="333"/>
      <c r="F64" s="333"/>
      <c r="G64" s="333"/>
      <c r="H64" s="333"/>
      <c r="I64" s="333"/>
      <c r="J64" s="333"/>
      <c r="K64" s="334"/>
      <c r="L64" s="95"/>
    </row>
    <row r="65" spans="1:16" s="32" customFormat="1" ht="13.9" customHeight="1" x14ac:dyDescent="0.25">
      <c r="A65" s="52"/>
      <c r="B65" s="129"/>
      <c r="C65" s="331"/>
      <c r="D65" s="335"/>
      <c r="E65" s="336"/>
      <c r="F65" s="336"/>
      <c r="G65" s="336"/>
      <c r="H65" s="336"/>
      <c r="I65" s="336"/>
      <c r="J65" s="336"/>
      <c r="K65" s="337"/>
      <c r="L65" s="95"/>
    </row>
    <row r="66" spans="1:16" s="32" customFormat="1" ht="13.9" customHeight="1" x14ac:dyDescent="0.25">
      <c r="A66" s="52"/>
      <c r="B66" s="129"/>
      <c r="C66" s="330" t="str">
        <f>C59</f>
        <v>Firm Address:</v>
      </c>
      <c r="D66" s="338"/>
      <c r="E66" s="339"/>
      <c r="F66" s="339"/>
      <c r="G66" s="339"/>
      <c r="H66" s="339"/>
      <c r="I66" s="339"/>
      <c r="J66" s="339"/>
      <c r="K66" s="340"/>
      <c r="L66" s="95"/>
    </row>
    <row r="67" spans="1:16" s="32" customFormat="1" ht="13.9" customHeight="1" x14ac:dyDescent="0.25">
      <c r="A67" s="52"/>
      <c r="B67" s="130"/>
      <c r="C67" s="331"/>
      <c r="D67" s="335"/>
      <c r="E67" s="336"/>
      <c r="F67" s="336"/>
      <c r="G67" s="336"/>
      <c r="H67" s="336"/>
      <c r="I67" s="336"/>
      <c r="J67" s="336"/>
      <c r="K67" s="337"/>
      <c r="L67" s="95"/>
    </row>
    <row r="68" spans="1:16" s="32" customFormat="1" ht="13.9" customHeight="1" x14ac:dyDescent="0.25">
      <c r="A68" s="52"/>
      <c r="B68" s="130"/>
      <c r="C68" s="341" t="str">
        <f>IF(Variables!$G$40="English",$O$62,$P$62)</f>
        <v>Percent Share of Ownership:</v>
      </c>
      <c r="D68" s="338"/>
      <c r="E68" s="339"/>
      <c r="F68" s="339"/>
      <c r="G68" s="339"/>
      <c r="H68" s="339"/>
      <c r="I68" s="339"/>
      <c r="J68" s="339"/>
      <c r="K68" s="340"/>
      <c r="L68" s="95"/>
    </row>
    <row r="69" spans="1:16" s="32" customFormat="1" ht="13.9" customHeight="1" x14ac:dyDescent="0.25">
      <c r="A69" s="52"/>
      <c r="B69" s="130"/>
      <c r="C69" s="342"/>
      <c r="D69" s="343"/>
      <c r="E69" s="344"/>
      <c r="F69" s="344"/>
      <c r="G69" s="344"/>
      <c r="H69" s="344"/>
      <c r="I69" s="344"/>
      <c r="J69" s="344"/>
      <c r="K69" s="345"/>
      <c r="L69" s="95"/>
    </row>
    <row r="70" spans="1:16" s="32" customFormat="1" ht="13.9" customHeight="1" x14ac:dyDescent="0.25">
      <c r="A70" s="52"/>
      <c r="B70" s="130"/>
      <c r="C70" s="107"/>
      <c r="D70" s="104"/>
      <c r="E70" s="104"/>
      <c r="F70" s="104"/>
      <c r="G70" s="104"/>
      <c r="H70" s="104"/>
      <c r="I70" s="104"/>
      <c r="J70" s="104"/>
      <c r="K70" s="104"/>
      <c r="L70" s="95"/>
    </row>
    <row r="71" spans="1:16" s="32" customFormat="1" ht="13.9" customHeight="1" x14ac:dyDescent="0.25">
      <c r="A71" s="52" t="s">
        <v>325</v>
      </c>
      <c r="B71" s="129" t="s">
        <v>358</v>
      </c>
      <c r="C71" s="330" t="str">
        <f>IF(Variables!$G$40="English",$O$57,$P$57)</f>
        <v>Firm Name:</v>
      </c>
      <c r="D71" s="332"/>
      <c r="E71" s="333"/>
      <c r="F71" s="333"/>
      <c r="G71" s="333"/>
      <c r="H71" s="333"/>
      <c r="I71" s="333"/>
      <c r="J71" s="333"/>
      <c r="K71" s="334"/>
      <c r="L71" s="95"/>
    </row>
    <row r="72" spans="1:16" s="32" customFormat="1" ht="13.9" customHeight="1" x14ac:dyDescent="0.25">
      <c r="A72" s="52" t="s">
        <v>325</v>
      </c>
      <c r="B72" s="129"/>
      <c r="C72" s="331"/>
      <c r="D72" s="335"/>
      <c r="E72" s="336"/>
      <c r="F72" s="336"/>
      <c r="G72" s="336"/>
      <c r="H72" s="336"/>
      <c r="I72" s="336"/>
      <c r="J72" s="336"/>
      <c r="K72" s="337"/>
      <c r="L72" s="95"/>
    </row>
    <row r="73" spans="1:16" s="32" customFormat="1" ht="13.9" customHeight="1" x14ac:dyDescent="0.25">
      <c r="A73" s="52"/>
      <c r="B73" s="129"/>
      <c r="C73" s="330" t="str">
        <f>C66</f>
        <v>Firm Address:</v>
      </c>
      <c r="D73" s="338"/>
      <c r="E73" s="339"/>
      <c r="F73" s="339"/>
      <c r="G73" s="339"/>
      <c r="H73" s="339"/>
      <c r="I73" s="339"/>
      <c r="J73" s="339"/>
      <c r="K73" s="340"/>
      <c r="L73" s="95"/>
    </row>
    <row r="74" spans="1:16" s="32" customFormat="1" ht="13.9" customHeight="1" x14ac:dyDescent="0.25">
      <c r="A74" s="52"/>
      <c r="B74" s="130"/>
      <c r="C74" s="331"/>
      <c r="D74" s="335"/>
      <c r="E74" s="336"/>
      <c r="F74" s="336"/>
      <c r="G74" s="336"/>
      <c r="H74" s="336"/>
      <c r="I74" s="336"/>
      <c r="J74" s="336"/>
      <c r="K74" s="337"/>
      <c r="L74" s="95"/>
    </row>
    <row r="75" spans="1:16" s="32" customFormat="1" ht="13.9" customHeight="1" x14ac:dyDescent="0.25">
      <c r="A75" s="52" t="s">
        <v>325</v>
      </c>
      <c r="B75" s="130"/>
      <c r="C75" s="341" t="str">
        <f>IF(Variables!$G$40="English",$O$62,$P$62)</f>
        <v>Percent Share of Ownership:</v>
      </c>
      <c r="D75" s="338"/>
      <c r="E75" s="339"/>
      <c r="F75" s="339"/>
      <c r="G75" s="339"/>
      <c r="H75" s="339"/>
      <c r="I75" s="339"/>
      <c r="J75" s="339"/>
      <c r="K75" s="340"/>
      <c r="L75" s="95"/>
    </row>
    <row r="76" spans="1:16" s="32" customFormat="1" ht="13.9" customHeight="1" x14ac:dyDescent="0.25">
      <c r="A76" s="52" t="s">
        <v>325</v>
      </c>
      <c r="B76" s="130"/>
      <c r="C76" s="342"/>
      <c r="D76" s="343"/>
      <c r="E76" s="344"/>
      <c r="F76" s="344"/>
      <c r="G76" s="344"/>
      <c r="H76" s="344"/>
      <c r="I76" s="344"/>
      <c r="J76" s="344"/>
      <c r="K76" s="345"/>
      <c r="L76" s="95"/>
    </row>
    <row r="77" spans="1:16" s="32" customFormat="1" ht="13.9" customHeight="1" x14ac:dyDescent="0.25">
      <c r="A77" s="52"/>
      <c r="B77" s="93"/>
      <c r="C77" s="94"/>
      <c r="D77" s="94"/>
      <c r="E77" s="94"/>
      <c r="F77" s="94"/>
      <c r="G77" s="94"/>
      <c r="H77" s="94"/>
      <c r="I77" s="94"/>
      <c r="J77" s="94"/>
      <c r="K77" s="94"/>
      <c r="L77" s="95"/>
    </row>
    <row r="78" spans="1:16" s="9" customFormat="1" ht="13.9" customHeight="1" x14ac:dyDescent="0.25">
      <c r="A78" s="4"/>
      <c r="B78" s="356" t="s">
        <v>20</v>
      </c>
      <c r="C78" s="357"/>
      <c r="D78" s="357"/>
      <c r="E78" s="357"/>
      <c r="F78" s="357"/>
      <c r="G78" s="357"/>
      <c r="H78" s="357"/>
      <c r="I78" s="357"/>
      <c r="J78" s="357"/>
      <c r="K78" s="357"/>
      <c r="L78" s="358"/>
      <c r="M78" s="69"/>
    </row>
    <row r="79" spans="1:16" s="32" customFormat="1" ht="13.9" customHeight="1" x14ac:dyDescent="0.25">
      <c r="A79" s="52"/>
      <c r="B79" s="56"/>
      <c r="C79" s="57"/>
      <c r="D79" s="57"/>
      <c r="E79" s="57"/>
      <c r="F79" s="57"/>
      <c r="G79" s="57"/>
      <c r="H79" s="57"/>
      <c r="I79" s="57"/>
      <c r="J79" s="57"/>
      <c r="K79" s="57"/>
      <c r="L79" s="58"/>
    </row>
    <row r="80" spans="1:16" s="32" customFormat="1" ht="13.9" customHeight="1" x14ac:dyDescent="0.25">
      <c r="A80" s="52"/>
      <c r="B80" s="238" t="str">
        <f>IF(Variables!$G$40="English",O80,P80)</f>
        <v>If your firm wholly or partly owns other firms involved in any manner with certain whole potatoes, whether upstream or downstream, please list their names and addresses, and indicate the extent of your firm’s ownership or interest in those firms.</v>
      </c>
      <c r="C80" s="239"/>
      <c r="D80" s="239"/>
      <c r="E80" s="239"/>
      <c r="F80" s="239"/>
      <c r="G80" s="239"/>
      <c r="H80" s="239"/>
      <c r="I80" s="239"/>
      <c r="J80" s="239"/>
      <c r="K80" s="239"/>
      <c r="L80" s="240"/>
      <c r="O80" t="s">
        <v>180</v>
      </c>
      <c r="P80" t="s">
        <v>303</v>
      </c>
    </row>
    <row r="81" spans="1:16" s="32" customFormat="1" ht="13.9" customHeight="1" x14ac:dyDescent="0.25">
      <c r="A81" s="52"/>
      <c r="B81" s="238"/>
      <c r="C81" s="239"/>
      <c r="D81" s="239"/>
      <c r="E81" s="239"/>
      <c r="F81" s="239"/>
      <c r="G81" s="239"/>
      <c r="H81" s="239"/>
      <c r="I81" s="239"/>
      <c r="J81" s="239"/>
      <c r="K81" s="239"/>
      <c r="L81" s="240"/>
    </row>
    <row r="82" spans="1:16" s="32" customFormat="1" ht="13.9" customHeight="1" x14ac:dyDescent="0.25">
      <c r="A82" s="52"/>
      <c r="B82" s="45"/>
      <c r="C82" s="46"/>
      <c r="D82" s="46"/>
      <c r="E82" s="46"/>
      <c r="F82" s="46"/>
      <c r="G82" s="46"/>
      <c r="H82" s="46"/>
      <c r="I82" s="46"/>
      <c r="J82" s="46"/>
      <c r="K82" s="46"/>
      <c r="L82" s="47"/>
    </row>
    <row r="83" spans="1:16" s="32" customFormat="1" ht="13.9" customHeight="1" x14ac:dyDescent="0.25">
      <c r="A83" s="52"/>
      <c r="B83" s="129" t="s">
        <v>355</v>
      </c>
      <c r="C83" s="330" t="str">
        <f>IF(Variables!$G$40="English",$O$57,$P$57)</f>
        <v>Firm Name:</v>
      </c>
      <c r="D83" s="332"/>
      <c r="E83" s="333"/>
      <c r="F83" s="333"/>
      <c r="G83" s="333"/>
      <c r="H83" s="333"/>
      <c r="I83" s="333"/>
      <c r="J83" s="333"/>
      <c r="K83" s="334"/>
      <c r="L83" s="95"/>
    </row>
    <row r="84" spans="1:16" s="32" customFormat="1" ht="13.9" customHeight="1" x14ac:dyDescent="0.25">
      <c r="A84" s="52"/>
      <c r="B84" s="129"/>
      <c r="C84" s="331"/>
      <c r="D84" s="335"/>
      <c r="E84" s="336"/>
      <c r="F84" s="336"/>
      <c r="G84" s="336"/>
      <c r="H84" s="336"/>
      <c r="I84" s="336"/>
      <c r="J84" s="336"/>
      <c r="K84" s="337"/>
      <c r="L84" s="95"/>
    </row>
    <row r="85" spans="1:16" s="32" customFormat="1" ht="13.9" customHeight="1" x14ac:dyDescent="0.25">
      <c r="A85" s="52"/>
      <c r="B85" s="129"/>
      <c r="C85" s="341" t="str">
        <f>IF(Variables!$G$40="English",O60,P60)</f>
        <v>Firm Address:</v>
      </c>
      <c r="D85" s="338"/>
      <c r="E85" s="339"/>
      <c r="F85" s="339"/>
      <c r="G85" s="339"/>
      <c r="H85" s="339"/>
      <c r="I85" s="339"/>
      <c r="J85" s="339"/>
      <c r="K85" s="340"/>
      <c r="L85" s="95"/>
    </row>
    <row r="86" spans="1:16" s="32" customFormat="1" ht="13.9" customHeight="1" x14ac:dyDescent="0.25">
      <c r="A86" s="52"/>
      <c r="B86" s="130"/>
      <c r="C86" s="331"/>
      <c r="D86" s="335"/>
      <c r="E86" s="336"/>
      <c r="F86" s="336"/>
      <c r="G86" s="336"/>
      <c r="H86" s="336"/>
      <c r="I86" s="336"/>
      <c r="J86" s="336"/>
      <c r="K86" s="337"/>
      <c r="L86" s="95"/>
    </row>
    <row r="87" spans="1:16" s="32" customFormat="1" ht="13.9" customHeight="1" x14ac:dyDescent="0.25">
      <c r="A87" s="52"/>
      <c r="B87" s="130"/>
      <c r="C87" s="341" t="str">
        <f>IF(Variables!$G$40="English",$O$62,$P$62)</f>
        <v>Percent Share of Ownership:</v>
      </c>
      <c r="D87" s="338"/>
      <c r="E87" s="339"/>
      <c r="F87" s="339"/>
      <c r="G87" s="339"/>
      <c r="H87" s="339"/>
      <c r="I87" s="339"/>
      <c r="J87" s="339"/>
      <c r="K87" s="340"/>
      <c r="L87" s="95"/>
    </row>
    <row r="88" spans="1:16" s="32" customFormat="1" ht="13.9" customHeight="1" x14ac:dyDescent="0.25">
      <c r="A88" s="52"/>
      <c r="B88" s="130"/>
      <c r="C88" s="342"/>
      <c r="D88" s="343"/>
      <c r="E88" s="344"/>
      <c r="F88" s="344"/>
      <c r="G88" s="344"/>
      <c r="H88" s="344"/>
      <c r="I88" s="344"/>
      <c r="J88" s="344"/>
      <c r="K88" s="345"/>
      <c r="L88" s="95"/>
    </row>
    <row r="89" spans="1:16" s="32" customFormat="1" ht="13.9" customHeight="1" x14ac:dyDescent="0.25">
      <c r="A89" s="52"/>
      <c r="B89" s="130"/>
      <c r="C89" s="106"/>
      <c r="D89" s="105"/>
      <c r="E89" s="105"/>
      <c r="F89" s="105"/>
      <c r="G89" s="105"/>
      <c r="H89" s="105"/>
      <c r="I89" s="105"/>
      <c r="J89" s="105"/>
      <c r="K89" s="105"/>
      <c r="L89" s="95"/>
    </row>
    <row r="90" spans="1:16" s="32" customFormat="1" ht="13.9" customHeight="1" x14ac:dyDescent="0.25">
      <c r="A90" s="52"/>
      <c r="B90" s="129" t="s">
        <v>356</v>
      </c>
      <c r="C90" s="330" t="str">
        <f>C83</f>
        <v>Firm Name:</v>
      </c>
      <c r="D90" s="332"/>
      <c r="E90" s="333"/>
      <c r="F90" s="333"/>
      <c r="G90" s="333"/>
      <c r="H90" s="333"/>
      <c r="I90" s="333"/>
      <c r="J90" s="333"/>
      <c r="K90" s="334"/>
      <c r="L90" s="95"/>
    </row>
    <row r="91" spans="1:16" s="32" customFormat="1" ht="13.9" customHeight="1" x14ac:dyDescent="0.25">
      <c r="A91" s="52"/>
      <c r="B91" s="129"/>
      <c r="C91" s="331"/>
      <c r="D91" s="335"/>
      <c r="E91" s="336"/>
      <c r="F91" s="336"/>
      <c r="G91" s="336"/>
      <c r="H91" s="336"/>
      <c r="I91" s="336"/>
      <c r="J91" s="336"/>
      <c r="K91" s="337"/>
      <c r="L91" s="95"/>
    </row>
    <row r="92" spans="1:16" s="32" customFormat="1" ht="13.9" customHeight="1" x14ac:dyDescent="0.25">
      <c r="A92" s="52" t="s">
        <v>325</v>
      </c>
      <c r="B92" s="129"/>
      <c r="C92" s="330" t="str">
        <f>C85</f>
        <v>Firm Address:</v>
      </c>
      <c r="D92" s="338"/>
      <c r="E92" s="339"/>
      <c r="F92" s="339"/>
      <c r="G92" s="339"/>
      <c r="H92" s="339"/>
      <c r="I92" s="339"/>
      <c r="J92" s="339"/>
      <c r="K92" s="340"/>
      <c r="L92" s="95"/>
      <c r="O92" s="108" t="s">
        <v>177</v>
      </c>
      <c r="P92" s="142" t="s">
        <v>296</v>
      </c>
    </row>
    <row r="93" spans="1:16" s="32" customFormat="1" ht="13.9" customHeight="1" x14ac:dyDescent="0.25">
      <c r="A93" s="52" t="s">
        <v>325</v>
      </c>
      <c r="B93" s="130"/>
      <c r="C93" s="331"/>
      <c r="D93" s="335"/>
      <c r="E93" s="336"/>
      <c r="F93" s="336"/>
      <c r="G93" s="336"/>
      <c r="H93" s="336"/>
      <c r="I93" s="336"/>
      <c r="J93" s="336"/>
      <c r="K93" s="337"/>
      <c r="L93" s="95"/>
      <c r="O93" s="102" t="s">
        <v>178</v>
      </c>
      <c r="P93" s="138" t="s">
        <v>297</v>
      </c>
    </row>
    <row r="94" spans="1:16" s="32" customFormat="1" ht="13.9" customHeight="1" x14ac:dyDescent="0.25">
      <c r="A94" s="52"/>
      <c r="B94" s="130"/>
      <c r="C94" s="341" t="str">
        <f>IF(Variables!$G$40="English",$O$62,$P$62)</f>
        <v>Percent Share of Ownership:</v>
      </c>
      <c r="D94" s="338"/>
      <c r="E94" s="339"/>
      <c r="F94" s="339"/>
      <c r="G94" s="339"/>
      <c r="H94" s="339"/>
      <c r="I94" s="339"/>
      <c r="J94" s="339"/>
      <c r="K94" s="340"/>
      <c r="L94" s="95"/>
      <c r="O94" s="109" t="s">
        <v>179</v>
      </c>
      <c r="P94" s="138" t="s">
        <v>298</v>
      </c>
    </row>
    <row r="95" spans="1:16" s="32" customFormat="1" ht="13.9" customHeight="1" x14ac:dyDescent="0.25">
      <c r="A95" s="52"/>
      <c r="B95" s="130"/>
      <c r="C95" s="342"/>
      <c r="D95" s="343"/>
      <c r="E95" s="344"/>
      <c r="F95" s="344"/>
      <c r="G95" s="344"/>
      <c r="H95" s="344"/>
      <c r="I95" s="344"/>
      <c r="J95" s="344"/>
      <c r="K95" s="345"/>
      <c r="L95" s="95"/>
    </row>
    <row r="96" spans="1:16" s="32" customFormat="1" ht="13.9" customHeight="1" x14ac:dyDescent="0.25">
      <c r="A96" s="52" t="s">
        <v>325</v>
      </c>
      <c r="B96" s="130"/>
      <c r="C96" s="107"/>
      <c r="D96" s="104"/>
      <c r="E96" s="104"/>
      <c r="F96" s="104"/>
      <c r="G96" s="104"/>
      <c r="H96" s="104"/>
      <c r="I96" s="104"/>
      <c r="J96" s="104"/>
      <c r="K96" s="104"/>
      <c r="L96" s="95"/>
    </row>
    <row r="97" spans="1:12" s="32" customFormat="1" ht="13.9" customHeight="1" x14ac:dyDescent="0.25">
      <c r="A97" s="52" t="s">
        <v>325</v>
      </c>
      <c r="B97" s="129" t="s">
        <v>358</v>
      </c>
      <c r="C97" s="330" t="str">
        <f>IF(Variables!$G$40="English",$O$57,$P$57)</f>
        <v>Firm Name:</v>
      </c>
      <c r="D97" s="332"/>
      <c r="E97" s="333"/>
      <c r="F97" s="333"/>
      <c r="G97" s="333"/>
      <c r="H97" s="333"/>
      <c r="I97" s="333"/>
      <c r="J97" s="333"/>
      <c r="K97" s="334"/>
      <c r="L97" s="95"/>
    </row>
    <row r="98" spans="1:12" s="32" customFormat="1" ht="13.9" customHeight="1" x14ac:dyDescent="0.25">
      <c r="A98" s="52"/>
      <c r="B98" s="129"/>
      <c r="C98" s="331"/>
      <c r="D98" s="335"/>
      <c r="E98" s="336"/>
      <c r="F98" s="336"/>
      <c r="G98" s="336"/>
      <c r="H98" s="336"/>
      <c r="I98" s="336"/>
      <c r="J98" s="336"/>
      <c r="K98" s="337"/>
      <c r="L98" s="95"/>
    </row>
    <row r="99" spans="1:12" s="32" customFormat="1" ht="13.9" customHeight="1" x14ac:dyDescent="0.25">
      <c r="A99" s="52"/>
      <c r="B99" s="129"/>
      <c r="C99" s="330" t="str">
        <f>C92</f>
        <v>Firm Address:</v>
      </c>
      <c r="D99" s="338"/>
      <c r="E99" s="339"/>
      <c r="F99" s="339"/>
      <c r="G99" s="339"/>
      <c r="H99" s="339"/>
      <c r="I99" s="339"/>
      <c r="J99" s="339"/>
      <c r="K99" s="340"/>
      <c r="L99" s="95"/>
    </row>
    <row r="100" spans="1:12" s="32" customFormat="1" ht="13.9" customHeight="1" x14ac:dyDescent="0.25">
      <c r="A100" s="52" t="s">
        <v>325</v>
      </c>
      <c r="B100" s="130"/>
      <c r="C100" s="331"/>
      <c r="D100" s="335"/>
      <c r="E100" s="336"/>
      <c r="F100" s="336"/>
      <c r="G100" s="336"/>
      <c r="H100" s="336"/>
      <c r="I100" s="336"/>
      <c r="J100" s="336"/>
      <c r="K100" s="337"/>
      <c r="L100" s="95"/>
    </row>
    <row r="101" spans="1:12" s="32" customFormat="1" ht="13.9" customHeight="1" x14ac:dyDescent="0.25">
      <c r="A101" s="52" t="s">
        <v>325</v>
      </c>
      <c r="B101" s="130"/>
      <c r="C101" s="341" t="str">
        <f>IF(Variables!$G$40="English",$O$62,$P$62)</f>
        <v>Percent Share of Ownership:</v>
      </c>
      <c r="D101" s="338"/>
      <c r="E101" s="339"/>
      <c r="F101" s="339"/>
      <c r="G101" s="339"/>
      <c r="H101" s="339"/>
      <c r="I101" s="339"/>
      <c r="J101" s="339"/>
      <c r="K101" s="340"/>
      <c r="L101" s="95"/>
    </row>
    <row r="102" spans="1:12" s="32" customFormat="1" ht="13.9" customHeight="1" x14ac:dyDescent="0.25">
      <c r="A102" s="52"/>
      <c r="B102" s="130"/>
      <c r="C102" s="342"/>
      <c r="D102" s="343"/>
      <c r="E102" s="344"/>
      <c r="F102" s="344"/>
      <c r="G102" s="344"/>
      <c r="H102" s="344"/>
      <c r="I102" s="344"/>
      <c r="J102" s="344"/>
      <c r="K102" s="345"/>
      <c r="L102" s="95"/>
    </row>
    <row r="103" spans="1:12" s="32" customFormat="1" ht="13.9" customHeight="1" x14ac:dyDescent="0.25">
      <c r="A103" s="52"/>
      <c r="B103" s="217"/>
      <c r="C103" s="218"/>
      <c r="D103" s="218"/>
      <c r="E103" s="218"/>
      <c r="F103" s="218"/>
      <c r="G103" s="218"/>
      <c r="H103" s="218"/>
      <c r="I103" s="218"/>
      <c r="J103" s="218"/>
      <c r="K103" s="218"/>
      <c r="L103" s="219"/>
    </row>
  </sheetData>
  <sheetProtection algorithmName="SHA-512" hashValue="Qpywrk8/1JiRZXKJuK9HgxoiyFz/9fvycbn7P0MMKGtI0NCXcxu+zJV76XWg1qmOQMc36LyqFQUEWzGtikX/Pg==" saltValue="GuTwUBWKgl2xcEtLkkKRGw==" spinCount="100000" sheet="1" objects="1" scenarios="1" selectLockedCells="1"/>
  <mergeCells count="57">
    <mergeCell ref="C75:C76"/>
    <mergeCell ref="D75:K76"/>
    <mergeCell ref="C68:C69"/>
    <mergeCell ref="D68:K69"/>
    <mergeCell ref="C71:C72"/>
    <mergeCell ref="D71:K72"/>
    <mergeCell ref="C73:C74"/>
    <mergeCell ref="D73:K74"/>
    <mergeCell ref="C59:C60"/>
    <mergeCell ref="D59:K60"/>
    <mergeCell ref="D64:K65"/>
    <mergeCell ref="C66:C67"/>
    <mergeCell ref="D66:K67"/>
    <mergeCell ref="C61:C62"/>
    <mergeCell ref="D61:K62"/>
    <mergeCell ref="C64:C65"/>
    <mergeCell ref="B10:L10"/>
    <mergeCell ref="B15:L15"/>
    <mergeCell ref="B41:L41"/>
    <mergeCell ref="C57:C58"/>
    <mergeCell ref="D57:K58"/>
    <mergeCell ref="B30:L37"/>
    <mergeCell ref="B43:L50"/>
    <mergeCell ref="O4:P7"/>
    <mergeCell ref="B54:L55"/>
    <mergeCell ref="B80:L81"/>
    <mergeCell ref="B17:L24"/>
    <mergeCell ref="B28:L28"/>
    <mergeCell ref="B12:L12"/>
    <mergeCell ref="B52:L52"/>
    <mergeCell ref="B4:L4"/>
    <mergeCell ref="B5:L5"/>
    <mergeCell ref="B6:L6"/>
    <mergeCell ref="B8:L8"/>
    <mergeCell ref="B9:L9"/>
    <mergeCell ref="B78:L78"/>
    <mergeCell ref="B39:L39"/>
    <mergeCell ref="B26:L26"/>
    <mergeCell ref="B13:L13"/>
    <mergeCell ref="C83:C84"/>
    <mergeCell ref="D83:K84"/>
    <mergeCell ref="C85:C86"/>
    <mergeCell ref="D85:K86"/>
    <mergeCell ref="C87:C88"/>
    <mergeCell ref="D87:K88"/>
    <mergeCell ref="C90:C91"/>
    <mergeCell ref="D90:K91"/>
    <mergeCell ref="C92:C93"/>
    <mergeCell ref="D92:K93"/>
    <mergeCell ref="C94:C95"/>
    <mergeCell ref="D94:K95"/>
    <mergeCell ref="C97:C98"/>
    <mergeCell ref="D97:K98"/>
    <mergeCell ref="C99:C100"/>
    <mergeCell ref="D99:K100"/>
    <mergeCell ref="C101:C102"/>
    <mergeCell ref="D101:K102"/>
  </mergeCells>
  <dataValidations xWindow="422" yWindow="564"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B20" xr:uid="{74820A1A-E331-4017-8D84-506EF46F73C4}">
      <formula1>1000</formula1>
    </dataValidation>
  </dataValidations>
  <printOptions horizontalCentered="1"/>
  <pageMargins left="0.23622047244094491" right="0.23622047244094491" top="0.74803149606299213" bottom="0.74803149606299213" header="0.31496062992125984" footer="0.31496062992125984"/>
  <pageSetup scale="55" fitToHeight="0" orientation="portrait" r:id="rId1"/>
  <headerFooter>
    <oddFooter>&amp;L&amp;A</oddFooter>
  </headerFooter>
  <rowBreaks count="1" manualBreakCount="1">
    <brk id="50"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P63"/>
  <sheetViews>
    <sheetView showGridLines="0" zoomScaleNormal="100" workbookViewId="0"/>
  </sheetViews>
  <sheetFormatPr defaultColWidth="9.140625" defaultRowHeight="14.45" customHeight="1"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ht="14.45" customHeight="1" x14ac:dyDescent="0.25">
      <c r="O1" s="8" t="s">
        <v>133</v>
      </c>
      <c r="P1" s="8" t="s">
        <v>133</v>
      </c>
    </row>
    <row r="2" spans="1:16" ht="14.45" customHeight="1" x14ac:dyDescent="0.25">
      <c r="B2" s="10" t="s">
        <v>0</v>
      </c>
      <c r="C2" s="10"/>
      <c r="O2" s="9" t="s">
        <v>35</v>
      </c>
      <c r="P2" s="9" t="s">
        <v>45</v>
      </c>
    </row>
    <row r="3" spans="1:16" ht="14.45" customHeight="1" x14ac:dyDescent="0.25">
      <c r="B3" s="12"/>
      <c r="C3" s="12"/>
      <c r="O3" s="1"/>
      <c r="P3" s="1"/>
    </row>
    <row r="4" spans="1:16" s="1" customFormat="1" ht="14.45" customHeight="1" x14ac:dyDescent="0.25">
      <c r="A4" s="5"/>
      <c r="B4" s="279" t="str">
        <f>Info!B4</f>
        <v>GROWER QUESTIONNAIRE</v>
      </c>
      <c r="C4" s="279"/>
      <c r="D4" s="279"/>
      <c r="E4" s="279"/>
      <c r="F4" s="279"/>
      <c r="G4" s="279"/>
      <c r="H4" s="279"/>
      <c r="I4" s="279"/>
      <c r="J4" s="279"/>
      <c r="K4" s="279"/>
      <c r="L4" s="279"/>
      <c r="M4" s="26"/>
      <c r="N4" s="26"/>
      <c r="O4" s="24"/>
      <c r="P4" s="24"/>
    </row>
    <row r="5" spans="1:16" s="1" customFormat="1" ht="14.45" customHeight="1" x14ac:dyDescent="0.25">
      <c r="A5" s="5"/>
      <c r="B5" s="279" t="str">
        <f>Info!B5</f>
        <v>RR-2026-001</v>
      </c>
      <c r="C5" s="279"/>
      <c r="D5" s="279"/>
      <c r="E5" s="279"/>
      <c r="F5" s="279"/>
      <c r="G5" s="279"/>
      <c r="H5" s="279"/>
      <c r="I5" s="279"/>
      <c r="J5" s="279"/>
      <c r="K5" s="279"/>
      <c r="L5" s="279"/>
      <c r="M5" s="26"/>
      <c r="N5" s="26"/>
      <c r="O5" s="24"/>
      <c r="P5" s="24"/>
    </row>
    <row r="6" spans="1:16" s="6" customFormat="1" ht="14.45" customHeight="1" x14ac:dyDescent="0.25">
      <c r="A6" s="5"/>
      <c r="B6" s="279" t="str">
        <f>Info!B6</f>
        <v>CERTAIN WHOLE POTATOES</v>
      </c>
      <c r="C6" s="279"/>
      <c r="D6" s="279"/>
      <c r="E6" s="279"/>
      <c r="F6" s="279"/>
      <c r="G6" s="279"/>
      <c r="H6" s="279"/>
      <c r="I6" s="279"/>
      <c r="J6" s="279"/>
      <c r="K6" s="279"/>
      <c r="L6" s="279"/>
      <c r="M6" s="24"/>
      <c r="N6" s="24"/>
      <c r="O6" s="16"/>
      <c r="P6" s="16"/>
    </row>
    <row r="7" spans="1:16" s="6" customFormat="1" ht="14.45" customHeight="1" x14ac:dyDescent="0.25">
      <c r="A7" s="5"/>
      <c r="B7" s="15"/>
      <c r="C7" s="15"/>
      <c r="D7" s="3"/>
      <c r="E7" s="3"/>
      <c r="F7" s="3"/>
      <c r="G7" s="3"/>
      <c r="H7" s="3"/>
      <c r="I7" s="3"/>
      <c r="J7" s="3"/>
      <c r="K7" s="3"/>
      <c r="L7" s="3"/>
      <c r="O7" s="16"/>
      <c r="P7" s="16"/>
    </row>
    <row r="8" spans="1:16" ht="14.45" customHeight="1" x14ac:dyDescent="0.25">
      <c r="B8" s="19" t="str">
        <f>UPPER(IF(Variables!$G$40="English",O8,P8))</f>
        <v>PUBLIC COMMENTS</v>
      </c>
      <c r="C8" s="20"/>
      <c r="D8" s="20"/>
      <c r="E8" s="20"/>
      <c r="F8" s="20"/>
      <c r="G8" s="20"/>
      <c r="H8" s="20"/>
      <c r="I8" s="20"/>
      <c r="J8" s="20"/>
      <c r="K8" s="20"/>
      <c r="L8" s="21"/>
      <c r="M8" s="8"/>
      <c r="O8" s="8" t="s">
        <v>31</v>
      </c>
      <c r="P8" s="8" t="s">
        <v>32</v>
      </c>
    </row>
    <row r="9" spans="1:16" ht="14.45" customHeight="1" x14ac:dyDescent="0.25">
      <c r="B9" s="17"/>
      <c r="C9" s="27"/>
      <c r="D9" s="28"/>
      <c r="E9" s="28"/>
      <c r="F9" s="28"/>
      <c r="G9" s="28"/>
      <c r="H9" s="28"/>
      <c r="I9" s="28"/>
      <c r="J9" s="28"/>
      <c r="K9" s="28"/>
      <c r="L9" s="18"/>
      <c r="M9" s="8"/>
    </row>
    <row r="10" spans="1:16" ht="14.45" customHeight="1" x14ac:dyDescent="0.25">
      <c r="B10" s="238" t="str">
        <f>IF(Variables!$G$40="English",O10,P10)</f>
        <v>Should you wish to add any comments related to your responses, submit them here. Be sure to indicate the question number being commented on.</v>
      </c>
      <c r="C10" s="239"/>
      <c r="D10" s="239"/>
      <c r="E10" s="239"/>
      <c r="F10" s="239"/>
      <c r="G10" s="239"/>
      <c r="H10" s="239"/>
      <c r="I10" s="239"/>
      <c r="J10" s="239"/>
      <c r="K10" s="239"/>
      <c r="L10" s="240"/>
      <c r="M10" s="8"/>
      <c r="O10" s="22" t="s">
        <v>351</v>
      </c>
      <c r="P10" s="8" t="s">
        <v>304</v>
      </c>
    </row>
    <row r="11" spans="1:16" ht="14.45" customHeight="1" x14ac:dyDescent="0.25">
      <c r="B11" s="45"/>
      <c r="C11" s="27"/>
      <c r="D11" s="28"/>
      <c r="E11" s="28"/>
      <c r="F11" s="28"/>
      <c r="G11" s="28"/>
      <c r="H11" s="28"/>
      <c r="I11" s="28"/>
      <c r="J11" s="28"/>
      <c r="K11" s="28"/>
      <c r="L11" s="18"/>
      <c r="M11" s="8"/>
      <c r="O11" s="35" t="s">
        <v>125</v>
      </c>
      <c r="P11" s="35" t="s">
        <v>126</v>
      </c>
    </row>
    <row r="12" spans="1:16" ht="14.45" customHeight="1" x14ac:dyDescent="0.25">
      <c r="B12" s="45"/>
      <c r="C12" s="371" t="str">
        <f>IF(Variables!$G$40="English",O11,P11)</f>
        <v>Tab and Question</v>
      </c>
      <c r="D12" s="373" t="str">
        <f>IF(Variables!$G$40="English",O13,P13)</f>
        <v>Comments</v>
      </c>
      <c r="E12" s="373"/>
      <c r="F12" s="373"/>
      <c r="G12" s="373"/>
      <c r="H12" s="373"/>
      <c r="I12" s="373"/>
      <c r="J12" s="373"/>
      <c r="K12" s="373"/>
      <c r="L12" s="374"/>
      <c r="M12" s="8"/>
      <c r="O12" s="35"/>
      <c r="P12" s="35"/>
    </row>
    <row r="13" spans="1:16" ht="14.45" customHeight="1" x14ac:dyDescent="0.25">
      <c r="B13" s="45"/>
      <c r="C13" s="372"/>
      <c r="D13" s="375"/>
      <c r="E13" s="375"/>
      <c r="F13" s="375"/>
      <c r="G13" s="375"/>
      <c r="H13" s="375"/>
      <c r="I13" s="375"/>
      <c r="J13" s="375"/>
      <c r="K13" s="375"/>
      <c r="L13" s="376"/>
      <c r="M13" s="8"/>
      <c r="O13" s="22" t="s">
        <v>58</v>
      </c>
      <c r="P13" s="8" t="s">
        <v>59</v>
      </c>
    </row>
    <row r="14" spans="1:16" ht="14.45" customHeight="1" x14ac:dyDescent="0.25">
      <c r="B14" s="362" t="str">
        <f>IF(Variables!$G$40="English",O14,P14)</f>
        <v>Comment 1</v>
      </c>
      <c r="C14" s="364"/>
      <c r="D14" s="366"/>
      <c r="E14" s="366"/>
      <c r="F14" s="366"/>
      <c r="G14" s="366"/>
      <c r="H14" s="366"/>
      <c r="I14" s="366"/>
      <c r="J14" s="366"/>
      <c r="K14" s="366"/>
      <c r="L14" s="367"/>
      <c r="M14" s="8"/>
      <c r="O14" s="22" t="s">
        <v>60</v>
      </c>
      <c r="P14" s="8" t="s">
        <v>61</v>
      </c>
    </row>
    <row r="15" spans="1:16" ht="14.45" customHeight="1" x14ac:dyDescent="0.25">
      <c r="B15" s="238"/>
      <c r="C15" s="364"/>
      <c r="D15" s="366"/>
      <c r="E15" s="366"/>
      <c r="F15" s="366"/>
      <c r="G15" s="366"/>
      <c r="H15" s="366"/>
      <c r="I15" s="366"/>
      <c r="J15" s="366"/>
      <c r="K15" s="366"/>
      <c r="L15" s="367"/>
      <c r="M15" s="8"/>
      <c r="O15" s="22"/>
    </row>
    <row r="16" spans="1:16" ht="14.45" customHeight="1" x14ac:dyDescent="0.25">
      <c r="B16" s="238"/>
      <c r="C16" s="364"/>
      <c r="D16" s="366"/>
      <c r="E16" s="366"/>
      <c r="F16" s="366"/>
      <c r="G16" s="366"/>
      <c r="H16" s="366"/>
      <c r="I16" s="366"/>
      <c r="J16" s="366"/>
      <c r="K16" s="366"/>
      <c r="L16" s="367"/>
      <c r="M16" s="8"/>
      <c r="O16" s="22"/>
    </row>
    <row r="17" spans="1:16" ht="14.45" customHeight="1" x14ac:dyDescent="0.25">
      <c r="B17" s="238"/>
      <c r="C17" s="364"/>
      <c r="D17" s="366"/>
      <c r="E17" s="366"/>
      <c r="F17" s="366"/>
      <c r="G17" s="366"/>
      <c r="H17" s="366"/>
      <c r="I17" s="366"/>
      <c r="J17" s="366"/>
      <c r="K17" s="366"/>
      <c r="L17" s="367"/>
      <c r="M17" s="8"/>
      <c r="O17" s="22"/>
    </row>
    <row r="18" spans="1:16" ht="14.45" customHeight="1" x14ac:dyDescent="0.25">
      <c r="B18" s="238"/>
      <c r="C18" s="364"/>
      <c r="D18" s="366"/>
      <c r="E18" s="366"/>
      <c r="F18" s="366"/>
      <c r="G18" s="366"/>
      <c r="H18" s="366"/>
      <c r="I18" s="366"/>
      <c r="J18" s="366"/>
      <c r="K18" s="366"/>
      <c r="L18" s="367"/>
      <c r="M18" s="8"/>
      <c r="O18" s="22"/>
    </row>
    <row r="19" spans="1:16" ht="14.45" customHeight="1" x14ac:dyDescent="0.25">
      <c r="B19" s="238"/>
      <c r="C19" s="364"/>
      <c r="D19" s="366"/>
      <c r="E19" s="366"/>
      <c r="F19" s="366"/>
      <c r="G19" s="366"/>
      <c r="H19" s="366"/>
      <c r="I19" s="366"/>
      <c r="J19" s="366"/>
      <c r="K19" s="366"/>
      <c r="L19" s="367"/>
      <c r="M19" s="8"/>
      <c r="O19" s="22"/>
    </row>
    <row r="20" spans="1:16" ht="14.45" customHeight="1" x14ac:dyDescent="0.25">
      <c r="B20" s="238"/>
      <c r="C20" s="364"/>
      <c r="D20" s="366"/>
      <c r="E20" s="366"/>
      <c r="F20" s="366"/>
      <c r="G20" s="366"/>
      <c r="H20" s="366"/>
      <c r="I20" s="366"/>
      <c r="J20" s="366"/>
      <c r="K20" s="366"/>
      <c r="L20" s="367"/>
      <c r="M20" s="8"/>
      <c r="O20" s="22"/>
    </row>
    <row r="21" spans="1:16" ht="14.45" customHeight="1" x14ac:dyDescent="0.25">
      <c r="B21" s="238"/>
      <c r="C21" s="364"/>
      <c r="D21" s="366"/>
      <c r="E21" s="366"/>
      <c r="F21" s="366"/>
      <c r="G21" s="366"/>
      <c r="H21" s="366"/>
      <c r="I21" s="366"/>
      <c r="J21" s="366"/>
      <c r="K21" s="366"/>
      <c r="L21" s="367"/>
      <c r="M21" s="8"/>
      <c r="O21" s="22"/>
    </row>
    <row r="22" spans="1:16" ht="14.45" customHeight="1" x14ac:dyDescent="0.25">
      <c r="B22" s="238"/>
      <c r="C22" s="364"/>
      <c r="D22" s="366"/>
      <c r="E22" s="366"/>
      <c r="F22" s="366"/>
      <c r="G22" s="366"/>
      <c r="H22" s="366"/>
      <c r="I22" s="366"/>
      <c r="J22" s="366"/>
      <c r="K22" s="366"/>
      <c r="L22" s="367"/>
      <c r="M22" s="8"/>
      <c r="O22" s="22"/>
    </row>
    <row r="23" spans="1:16" ht="14.45" customHeight="1" x14ac:dyDescent="0.25">
      <c r="B23" s="370"/>
      <c r="C23" s="364"/>
      <c r="D23" s="366"/>
      <c r="E23" s="366"/>
      <c r="F23" s="366"/>
      <c r="G23" s="366"/>
      <c r="H23" s="366"/>
      <c r="I23" s="366"/>
      <c r="J23" s="366"/>
      <c r="K23" s="366"/>
      <c r="L23" s="367"/>
      <c r="M23" s="8"/>
      <c r="O23" s="22"/>
    </row>
    <row r="24" spans="1:16" ht="14.45" customHeight="1" x14ac:dyDescent="0.25">
      <c r="B24" s="362" t="str">
        <f>IF(Variables!$G$40="English",O24,P24)</f>
        <v>Comment 2</v>
      </c>
      <c r="C24" s="364"/>
      <c r="D24" s="366"/>
      <c r="E24" s="366"/>
      <c r="F24" s="366"/>
      <c r="G24" s="366"/>
      <c r="H24" s="366"/>
      <c r="I24" s="366"/>
      <c r="J24" s="366"/>
      <c r="K24" s="366"/>
      <c r="L24" s="367"/>
      <c r="M24" s="8"/>
      <c r="O24" s="22" t="s">
        <v>62</v>
      </c>
      <c r="P24" s="8" t="s">
        <v>63</v>
      </c>
    </row>
    <row r="25" spans="1:16" ht="14.45" customHeight="1" x14ac:dyDescent="0.25">
      <c r="B25" s="238"/>
      <c r="C25" s="364"/>
      <c r="D25" s="366"/>
      <c r="E25" s="366"/>
      <c r="F25" s="366"/>
      <c r="G25" s="366"/>
      <c r="H25" s="366"/>
      <c r="I25" s="366"/>
      <c r="J25" s="366"/>
      <c r="K25" s="366"/>
      <c r="L25" s="367"/>
      <c r="M25" s="8"/>
    </row>
    <row r="26" spans="1:16" ht="14.45" customHeight="1" x14ac:dyDescent="0.25">
      <c r="B26" s="238"/>
      <c r="C26" s="364"/>
      <c r="D26" s="366"/>
      <c r="E26" s="366"/>
      <c r="F26" s="366"/>
      <c r="G26" s="366"/>
      <c r="H26" s="366"/>
      <c r="I26" s="366"/>
      <c r="J26" s="366"/>
      <c r="K26" s="366"/>
      <c r="L26" s="367"/>
      <c r="M26" s="8"/>
    </row>
    <row r="27" spans="1:16" ht="14.45" customHeight="1" x14ac:dyDescent="0.25">
      <c r="B27" s="238"/>
      <c r="C27" s="364"/>
      <c r="D27" s="366"/>
      <c r="E27" s="366"/>
      <c r="F27" s="366"/>
      <c r="G27" s="366"/>
      <c r="H27" s="366"/>
      <c r="I27" s="366"/>
      <c r="J27" s="366"/>
      <c r="K27" s="366"/>
      <c r="L27" s="367"/>
      <c r="M27" s="8"/>
    </row>
    <row r="28" spans="1:16" ht="14.45" customHeight="1" x14ac:dyDescent="0.25">
      <c r="B28" s="238"/>
      <c r="C28" s="364"/>
      <c r="D28" s="366"/>
      <c r="E28" s="366"/>
      <c r="F28" s="366"/>
      <c r="G28" s="366"/>
      <c r="H28" s="366"/>
      <c r="I28" s="366"/>
      <c r="J28" s="366"/>
      <c r="K28" s="366"/>
      <c r="L28" s="367"/>
      <c r="M28" s="8"/>
      <c r="O28" s="22"/>
    </row>
    <row r="29" spans="1:16" ht="14.45" customHeight="1" x14ac:dyDescent="0.25">
      <c r="B29" s="238"/>
      <c r="C29" s="364"/>
      <c r="D29" s="366"/>
      <c r="E29" s="366"/>
      <c r="F29" s="366"/>
      <c r="G29" s="366"/>
      <c r="H29" s="366"/>
      <c r="I29" s="366"/>
      <c r="J29" s="366"/>
      <c r="K29" s="366"/>
      <c r="L29" s="367"/>
      <c r="M29" s="8"/>
      <c r="O29" s="22"/>
    </row>
    <row r="30" spans="1:16" s="31" customFormat="1" ht="14.45" customHeight="1" x14ac:dyDescent="0.25">
      <c r="A30" s="66"/>
      <c r="B30" s="238"/>
      <c r="C30" s="364"/>
      <c r="D30" s="366"/>
      <c r="E30" s="366"/>
      <c r="F30" s="366"/>
      <c r="G30" s="366"/>
      <c r="H30" s="366"/>
      <c r="I30" s="366"/>
      <c r="J30" s="366"/>
      <c r="K30" s="366"/>
      <c r="L30" s="367"/>
      <c r="N30" s="67"/>
    </row>
    <row r="31" spans="1:16" ht="14.45" customHeight="1" x14ac:dyDescent="0.25">
      <c r="B31" s="238"/>
      <c r="C31" s="364"/>
      <c r="D31" s="366"/>
      <c r="E31" s="366"/>
      <c r="F31" s="366"/>
      <c r="G31" s="366"/>
      <c r="H31" s="366"/>
      <c r="I31" s="366"/>
      <c r="J31" s="366"/>
      <c r="K31" s="366"/>
      <c r="L31" s="367"/>
    </row>
    <row r="32" spans="1:16" ht="14.45" customHeight="1" x14ac:dyDescent="0.25">
      <c r="B32" s="238"/>
      <c r="C32" s="364"/>
      <c r="D32" s="366"/>
      <c r="E32" s="366"/>
      <c r="F32" s="366"/>
      <c r="G32" s="366"/>
      <c r="H32" s="366"/>
      <c r="I32" s="366"/>
      <c r="J32" s="366"/>
      <c r="K32" s="366"/>
      <c r="L32" s="367"/>
    </row>
    <row r="33" spans="2:16" ht="14.45" customHeight="1" x14ac:dyDescent="0.25">
      <c r="B33" s="370"/>
      <c r="C33" s="364"/>
      <c r="D33" s="366"/>
      <c r="E33" s="366"/>
      <c r="F33" s="366"/>
      <c r="G33" s="366"/>
      <c r="H33" s="366"/>
      <c r="I33" s="366"/>
      <c r="J33" s="366"/>
      <c r="K33" s="366"/>
      <c r="L33" s="367"/>
    </row>
    <row r="34" spans="2:16" ht="14.45" customHeight="1" x14ac:dyDescent="0.25">
      <c r="B34" s="362" t="str">
        <f>IF(Variables!$G$40="English",O34,P34)</f>
        <v>Comment 3</v>
      </c>
      <c r="C34" s="364"/>
      <c r="D34" s="366"/>
      <c r="E34" s="366"/>
      <c r="F34" s="366"/>
      <c r="G34" s="366"/>
      <c r="H34" s="366"/>
      <c r="I34" s="366"/>
      <c r="J34" s="366"/>
      <c r="K34" s="366"/>
      <c r="L34" s="367"/>
      <c r="O34" s="22" t="s">
        <v>64</v>
      </c>
      <c r="P34" s="8" t="s">
        <v>65</v>
      </c>
    </row>
    <row r="35" spans="2:16" ht="14.45" customHeight="1" x14ac:dyDescent="0.25">
      <c r="B35" s="238"/>
      <c r="C35" s="364"/>
      <c r="D35" s="366"/>
      <c r="E35" s="366"/>
      <c r="F35" s="366"/>
      <c r="G35" s="366"/>
      <c r="H35" s="366"/>
      <c r="I35" s="366"/>
      <c r="J35" s="366"/>
      <c r="K35" s="366"/>
      <c r="L35" s="367"/>
    </row>
    <row r="36" spans="2:16" ht="14.45" customHeight="1" x14ac:dyDescent="0.25">
      <c r="B36" s="238"/>
      <c r="C36" s="364"/>
      <c r="D36" s="366"/>
      <c r="E36" s="366"/>
      <c r="F36" s="366"/>
      <c r="G36" s="366"/>
      <c r="H36" s="366"/>
      <c r="I36" s="366"/>
      <c r="J36" s="366"/>
      <c r="K36" s="366"/>
      <c r="L36" s="367"/>
    </row>
    <row r="37" spans="2:16" ht="14.45" customHeight="1" x14ac:dyDescent="0.25">
      <c r="B37" s="238"/>
      <c r="C37" s="364"/>
      <c r="D37" s="366"/>
      <c r="E37" s="366"/>
      <c r="F37" s="366"/>
      <c r="G37" s="366"/>
      <c r="H37" s="366"/>
      <c r="I37" s="366"/>
      <c r="J37" s="366"/>
      <c r="K37" s="366"/>
      <c r="L37" s="367"/>
    </row>
    <row r="38" spans="2:16" ht="14.45" customHeight="1" x14ac:dyDescent="0.25">
      <c r="B38" s="238"/>
      <c r="C38" s="364"/>
      <c r="D38" s="366"/>
      <c r="E38" s="366"/>
      <c r="F38" s="366"/>
      <c r="G38" s="366"/>
      <c r="H38" s="366"/>
      <c r="I38" s="366"/>
      <c r="J38" s="366"/>
      <c r="K38" s="366"/>
      <c r="L38" s="367"/>
      <c r="M38" s="8"/>
      <c r="O38" s="22"/>
    </row>
    <row r="39" spans="2:16" ht="14.45" customHeight="1" x14ac:dyDescent="0.25">
      <c r="B39" s="238"/>
      <c r="C39" s="364"/>
      <c r="D39" s="366"/>
      <c r="E39" s="366"/>
      <c r="F39" s="366"/>
      <c r="G39" s="366"/>
      <c r="H39" s="366"/>
      <c r="I39" s="366"/>
      <c r="J39" s="366"/>
      <c r="K39" s="366"/>
      <c r="L39" s="367"/>
      <c r="M39" s="8"/>
      <c r="O39" s="22"/>
    </row>
    <row r="40" spans="2:16" ht="14.45" customHeight="1" x14ac:dyDescent="0.25">
      <c r="B40" s="238"/>
      <c r="C40" s="364"/>
      <c r="D40" s="366"/>
      <c r="E40" s="366"/>
      <c r="F40" s="366"/>
      <c r="G40" s="366"/>
      <c r="H40" s="366"/>
      <c r="I40" s="366"/>
      <c r="J40" s="366"/>
      <c r="K40" s="366"/>
      <c r="L40" s="367"/>
    </row>
    <row r="41" spans="2:16" ht="14.45" customHeight="1" x14ac:dyDescent="0.25">
      <c r="B41" s="238"/>
      <c r="C41" s="364"/>
      <c r="D41" s="366"/>
      <c r="E41" s="366"/>
      <c r="F41" s="366"/>
      <c r="G41" s="366"/>
      <c r="H41" s="366"/>
      <c r="I41" s="366"/>
      <c r="J41" s="366"/>
      <c r="K41" s="366"/>
      <c r="L41" s="367"/>
    </row>
    <row r="42" spans="2:16" ht="14.45" customHeight="1" x14ac:dyDescent="0.25">
      <c r="B42" s="238"/>
      <c r="C42" s="364"/>
      <c r="D42" s="366"/>
      <c r="E42" s="366"/>
      <c r="F42" s="366"/>
      <c r="G42" s="366"/>
      <c r="H42" s="366"/>
      <c r="I42" s="366"/>
      <c r="J42" s="366"/>
      <c r="K42" s="366"/>
      <c r="L42" s="367"/>
    </row>
    <row r="43" spans="2:16" ht="14.45" customHeight="1" x14ac:dyDescent="0.25">
      <c r="B43" s="370"/>
      <c r="C43" s="364"/>
      <c r="D43" s="366"/>
      <c r="E43" s="366"/>
      <c r="F43" s="366"/>
      <c r="G43" s="366"/>
      <c r="H43" s="366"/>
      <c r="I43" s="366"/>
      <c r="J43" s="366"/>
      <c r="K43" s="366"/>
      <c r="L43" s="367"/>
    </row>
    <row r="44" spans="2:16" ht="14.45" customHeight="1" x14ac:dyDescent="0.25">
      <c r="B44" s="362" t="str">
        <f>IF(Variables!$G$40="English",O44,P44)</f>
        <v>Comment 4</v>
      </c>
      <c r="C44" s="364"/>
      <c r="D44" s="366"/>
      <c r="E44" s="366"/>
      <c r="F44" s="366"/>
      <c r="G44" s="366"/>
      <c r="H44" s="366"/>
      <c r="I44" s="366"/>
      <c r="J44" s="366"/>
      <c r="K44" s="366"/>
      <c r="L44" s="367"/>
      <c r="O44" s="22" t="s">
        <v>66</v>
      </c>
      <c r="P44" s="8" t="s">
        <v>67</v>
      </c>
    </row>
    <row r="45" spans="2:16" ht="14.45" customHeight="1" x14ac:dyDescent="0.25">
      <c r="B45" s="238"/>
      <c r="C45" s="364"/>
      <c r="D45" s="366"/>
      <c r="E45" s="366"/>
      <c r="F45" s="366"/>
      <c r="G45" s="366"/>
      <c r="H45" s="366"/>
      <c r="I45" s="366"/>
      <c r="J45" s="366"/>
      <c r="K45" s="366"/>
      <c r="L45" s="367"/>
    </row>
    <row r="46" spans="2:16" ht="14.45" customHeight="1" x14ac:dyDescent="0.25">
      <c r="B46" s="238"/>
      <c r="C46" s="364"/>
      <c r="D46" s="366"/>
      <c r="E46" s="366"/>
      <c r="F46" s="366"/>
      <c r="G46" s="366"/>
      <c r="H46" s="366"/>
      <c r="I46" s="366"/>
      <c r="J46" s="366"/>
      <c r="K46" s="366"/>
      <c r="L46" s="367"/>
    </row>
    <row r="47" spans="2:16" ht="14.45" customHeight="1" x14ac:dyDescent="0.25">
      <c r="B47" s="238"/>
      <c r="C47" s="364"/>
      <c r="D47" s="366"/>
      <c r="E47" s="366"/>
      <c r="F47" s="366"/>
      <c r="G47" s="366"/>
      <c r="H47" s="366"/>
      <c r="I47" s="366"/>
      <c r="J47" s="366"/>
      <c r="K47" s="366"/>
      <c r="L47" s="367"/>
    </row>
    <row r="48" spans="2:16" ht="14.45" customHeight="1" x14ac:dyDescent="0.25">
      <c r="B48" s="238"/>
      <c r="C48" s="364"/>
      <c r="D48" s="366"/>
      <c r="E48" s="366"/>
      <c r="F48" s="366"/>
      <c r="G48" s="366"/>
      <c r="H48" s="366"/>
      <c r="I48" s="366"/>
      <c r="J48" s="366"/>
      <c r="K48" s="366"/>
      <c r="L48" s="367"/>
      <c r="M48" s="8"/>
      <c r="O48" s="22"/>
    </row>
    <row r="49" spans="2:16" ht="14.45" customHeight="1" x14ac:dyDescent="0.25">
      <c r="B49" s="238"/>
      <c r="C49" s="364"/>
      <c r="D49" s="366"/>
      <c r="E49" s="366"/>
      <c r="F49" s="366"/>
      <c r="G49" s="366"/>
      <c r="H49" s="366"/>
      <c r="I49" s="366"/>
      <c r="J49" s="366"/>
      <c r="K49" s="366"/>
      <c r="L49" s="367"/>
      <c r="M49" s="8"/>
      <c r="O49" s="22"/>
    </row>
    <row r="50" spans="2:16" ht="14.45" customHeight="1" x14ac:dyDescent="0.25">
      <c r="B50" s="238"/>
      <c r="C50" s="364"/>
      <c r="D50" s="366"/>
      <c r="E50" s="366"/>
      <c r="F50" s="366"/>
      <c r="G50" s="366"/>
      <c r="H50" s="366"/>
      <c r="I50" s="366"/>
      <c r="J50" s="366"/>
      <c r="K50" s="366"/>
      <c r="L50" s="367"/>
    </row>
    <row r="51" spans="2:16" ht="14.45" customHeight="1" x14ac:dyDescent="0.25">
      <c r="B51" s="238"/>
      <c r="C51" s="364"/>
      <c r="D51" s="366"/>
      <c r="E51" s="366"/>
      <c r="F51" s="366"/>
      <c r="G51" s="366"/>
      <c r="H51" s="366"/>
      <c r="I51" s="366"/>
      <c r="J51" s="366"/>
      <c r="K51" s="366"/>
      <c r="L51" s="367"/>
    </row>
    <row r="52" spans="2:16" ht="14.45" customHeight="1" x14ac:dyDescent="0.25">
      <c r="B52" s="238"/>
      <c r="C52" s="364"/>
      <c r="D52" s="366"/>
      <c r="E52" s="366"/>
      <c r="F52" s="366"/>
      <c r="G52" s="366"/>
      <c r="H52" s="366"/>
      <c r="I52" s="366"/>
      <c r="J52" s="366"/>
      <c r="K52" s="366"/>
      <c r="L52" s="367"/>
    </row>
    <row r="53" spans="2:16" ht="14.45" customHeight="1" x14ac:dyDescent="0.25">
      <c r="B53" s="370"/>
      <c r="C53" s="364"/>
      <c r="D53" s="366"/>
      <c r="E53" s="366"/>
      <c r="F53" s="366"/>
      <c r="G53" s="366"/>
      <c r="H53" s="366"/>
      <c r="I53" s="366"/>
      <c r="J53" s="366"/>
      <c r="K53" s="366"/>
      <c r="L53" s="367"/>
    </row>
    <row r="54" spans="2:16" ht="14.45" customHeight="1" x14ac:dyDescent="0.25">
      <c r="B54" s="362" t="str">
        <f>IF(Variables!$G$40="English",O54,P54)</f>
        <v>Comment 5</v>
      </c>
      <c r="C54" s="364"/>
      <c r="D54" s="366"/>
      <c r="E54" s="366"/>
      <c r="F54" s="366"/>
      <c r="G54" s="366"/>
      <c r="H54" s="366"/>
      <c r="I54" s="366"/>
      <c r="J54" s="366"/>
      <c r="K54" s="366"/>
      <c r="L54" s="367"/>
      <c r="O54" s="22" t="s">
        <v>68</v>
      </c>
      <c r="P54" s="8" t="s">
        <v>69</v>
      </c>
    </row>
    <row r="55" spans="2:16" ht="14.45" customHeight="1" x14ac:dyDescent="0.25">
      <c r="B55" s="238"/>
      <c r="C55" s="364"/>
      <c r="D55" s="366"/>
      <c r="E55" s="366"/>
      <c r="F55" s="366"/>
      <c r="G55" s="366"/>
      <c r="H55" s="366"/>
      <c r="I55" s="366"/>
      <c r="J55" s="366"/>
      <c r="K55" s="366"/>
      <c r="L55" s="367"/>
    </row>
    <row r="56" spans="2:16" ht="14.45" customHeight="1" x14ac:dyDescent="0.25">
      <c r="B56" s="238"/>
      <c r="C56" s="364"/>
      <c r="D56" s="366"/>
      <c r="E56" s="366"/>
      <c r="F56" s="366"/>
      <c r="G56" s="366"/>
      <c r="H56" s="366"/>
      <c r="I56" s="366"/>
      <c r="J56" s="366"/>
      <c r="K56" s="366"/>
      <c r="L56" s="367"/>
    </row>
    <row r="57" spans="2:16" ht="14.45" customHeight="1" x14ac:dyDescent="0.25">
      <c r="B57" s="238"/>
      <c r="C57" s="364"/>
      <c r="D57" s="366"/>
      <c r="E57" s="366"/>
      <c r="F57" s="366"/>
      <c r="G57" s="366"/>
      <c r="H57" s="366"/>
      <c r="I57" s="366"/>
      <c r="J57" s="366"/>
      <c r="K57" s="366"/>
      <c r="L57" s="367"/>
      <c r="M57" s="8"/>
      <c r="O57" s="22"/>
    </row>
    <row r="58" spans="2:16" ht="14.45" customHeight="1" x14ac:dyDescent="0.25">
      <c r="B58" s="238"/>
      <c r="C58" s="364"/>
      <c r="D58" s="366"/>
      <c r="E58" s="366"/>
      <c r="F58" s="366"/>
      <c r="G58" s="366"/>
      <c r="H58" s="366"/>
      <c r="I58" s="366"/>
      <c r="J58" s="366"/>
      <c r="K58" s="366"/>
      <c r="L58" s="367"/>
      <c r="M58" s="8"/>
      <c r="O58" s="22"/>
    </row>
    <row r="59" spans="2:16" ht="14.45" customHeight="1" x14ac:dyDescent="0.25">
      <c r="B59" s="238"/>
      <c r="C59" s="364"/>
      <c r="D59" s="366"/>
      <c r="E59" s="366"/>
      <c r="F59" s="366"/>
      <c r="G59" s="366"/>
      <c r="H59" s="366"/>
      <c r="I59" s="366"/>
      <c r="J59" s="366"/>
      <c r="K59" s="366"/>
      <c r="L59" s="367"/>
    </row>
    <row r="60" spans="2:16" ht="14.45" customHeight="1" x14ac:dyDescent="0.25">
      <c r="B60" s="238"/>
      <c r="C60" s="364"/>
      <c r="D60" s="366"/>
      <c r="E60" s="366"/>
      <c r="F60" s="366"/>
      <c r="G60" s="366"/>
      <c r="H60" s="366"/>
      <c r="I60" s="366"/>
      <c r="J60" s="366"/>
      <c r="K60" s="366"/>
      <c r="L60" s="367"/>
    </row>
    <row r="61" spans="2:16" ht="14.45" customHeight="1" x14ac:dyDescent="0.25">
      <c r="B61" s="238"/>
      <c r="C61" s="364"/>
      <c r="D61" s="366"/>
      <c r="E61" s="366"/>
      <c r="F61" s="366"/>
      <c r="G61" s="366"/>
      <c r="H61" s="366"/>
      <c r="I61" s="366"/>
      <c r="J61" s="366"/>
      <c r="K61" s="366"/>
      <c r="L61" s="367"/>
    </row>
    <row r="62" spans="2:16" ht="14.45" customHeight="1" x14ac:dyDescent="0.25">
      <c r="B62" s="238"/>
      <c r="C62" s="364"/>
      <c r="D62" s="366"/>
      <c r="E62" s="366"/>
      <c r="F62" s="366"/>
      <c r="G62" s="366"/>
      <c r="H62" s="366"/>
      <c r="I62" s="366"/>
      <c r="J62" s="366"/>
      <c r="K62" s="366"/>
      <c r="L62" s="367"/>
    </row>
    <row r="63" spans="2:16" ht="14.45" customHeight="1" x14ac:dyDescent="0.25">
      <c r="B63" s="363"/>
      <c r="C63" s="365"/>
      <c r="D63" s="368"/>
      <c r="E63" s="368"/>
      <c r="F63" s="368"/>
      <c r="G63" s="368"/>
      <c r="H63" s="368"/>
      <c r="I63" s="368"/>
      <c r="J63" s="368"/>
      <c r="K63" s="368"/>
      <c r="L63" s="369"/>
    </row>
  </sheetData>
  <sheetProtection algorithmName="SHA-512" hashValue="nXBPBMIQTV48jK4yizTALyvwFrShgccHHrA+zOI+U5U/IuSJSpeVfEixdy0eIJi7X7qEKSWtiJOa+vpe4MqoRA==" saltValue="ak/a5eaYKMzkfZ70mRcQKQ==" spinCount="100000" sheet="1" objects="1" scenarios="1" selectLockedCells="1"/>
  <mergeCells count="21">
    <mergeCell ref="B24:B33"/>
    <mergeCell ref="C14:C23"/>
    <mergeCell ref="C24:C33"/>
    <mergeCell ref="B34:B43"/>
    <mergeCell ref="D24:L33"/>
    <mergeCell ref="D34:L43"/>
    <mergeCell ref="B14:B23"/>
    <mergeCell ref="D14:L23"/>
    <mergeCell ref="C12:C13"/>
    <mergeCell ref="D12:L13"/>
    <mergeCell ref="B4:L4"/>
    <mergeCell ref="B5:L5"/>
    <mergeCell ref="B6:L6"/>
    <mergeCell ref="B10:L10"/>
    <mergeCell ref="B54:B63"/>
    <mergeCell ref="C34:C43"/>
    <mergeCell ref="C44:C53"/>
    <mergeCell ref="C54:C63"/>
    <mergeCell ref="D44:L53"/>
    <mergeCell ref="D54:L63"/>
    <mergeCell ref="B44:B53"/>
  </mergeCells>
  <dataValidations count="1">
    <dataValidation allowBlank="1" showInputMessage="1" showErrorMessage="1" sqref="C14:C63 D14 D24 D34 D44 D54" xr:uid="{34C36520-132A-44D5-AE48-BD8C8FEC8A7A}"/>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U57"/>
  <sheetViews>
    <sheetView showGridLines="0" zoomScaleNormal="100" workbookViewId="0"/>
  </sheetViews>
  <sheetFormatPr defaultColWidth="9.140625" defaultRowHeight="14.45" customHeight="1" x14ac:dyDescent="0.25"/>
  <cols>
    <col min="1" max="1" width="1.85546875" style="4" customWidth="1"/>
    <col min="2" max="4" width="14.5703125" style="2" customWidth="1"/>
    <col min="5" max="10" width="16" style="2" customWidth="1"/>
    <col min="11" max="12" width="3.7109375" style="2" customWidth="1"/>
    <col min="13" max="13" width="14.5703125" style="7" customWidth="1"/>
    <col min="14" max="14" width="14.5703125" style="8" hidden="1" customWidth="1"/>
    <col min="15" max="15" width="23.85546875" style="8" hidden="1" customWidth="1"/>
    <col min="16" max="16" width="14.5703125" style="8" hidden="1" customWidth="1"/>
    <col min="17" max="17" width="9.140625" style="8" customWidth="1"/>
    <col min="18" max="16384" width="9.140625" style="8"/>
  </cols>
  <sheetData>
    <row r="1" spans="1:16" ht="14.45" customHeight="1" x14ac:dyDescent="0.25">
      <c r="O1" s="8" t="s">
        <v>133</v>
      </c>
      <c r="P1" s="8" t="s">
        <v>133</v>
      </c>
    </row>
    <row r="2" spans="1:16" ht="14.45" customHeight="1" x14ac:dyDescent="0.25">
      <c r="B2" s="10" t="str">
        <f>IF(Variables!$G$40="English",O3,P3)</f>
        <v>PROTECTED</v>
      </c>
      <c r="C2" s="10"/>
      <c r="D2" s="10"/>
      <c r="O2" s="9" t="s">
        <v>35</v>
      </c>
      <c r="P2" s="9" t="s">
        <v>45</v>
      </c>
    </row>
    <row r="3" spans="1:16" ht="14.45" customHeight="1" x14ac:dyDescent="0.25">
      <c r="B3" s="12"/>
      <c r="C3" s="12"/>
      <c r="D3" s="12"/>
      <c r="O3" s="1" t="s">
        <v>119</v>
      </c>
      <c r="P3" s="1" t="s">
        <v>120</v>
      </c>
    </row>
    <row r="4" spans="1:16" s="1" customFormat="1" ht="14.45" customHeight="1" x14ac:dyDescent="0.25">
      <c r="A4" s="5"/>
      <c r="B4" s="279" t="str">
        <f>Info!B4</f>
        <v>GROWER QUESTIONNAIRE</v>
      </c>
      <c r="C4" s="279"/>
      <c r="D4" s="279"/>
      <c r="E4" s="279"/>
      <c r="F4" s="279"/>
      <c r="G4" s="279"/>
      <c r="H4" s="279"/>
      <c r="I4" s="279"/>
      <c r="J4" s="279"/>
      <c r="K4" s="279"/>
      <c r="L4" s="279"/>
      <c r="M4" s="26"/>
      <c r="N4" s="26"/>
      <c r="O4" s="24"/>
      <c r="P4" s="24"/>
    </row>
    <row r="5" spans="1:16" s="1" customFormat="1" ht="14.45" customHeight="1" x14ac:dyDescent="0.25">
      <c r="A5" s="5"/>
      <c r="B5" s="279" t="str">
        <f>Info!B5</f>
        <v>RR-2026-001</v>
      </c>
      <c r="C5" s="279"/>
      <c r="D5" s="279"/>
      <c r="E5" s="279"/>
      <c r="F5" s="279"/>
      <c r="G5" s="279"/>
      <c r="H5" s="279"/>
      <c r="I5" s="279"/>
      <c r="J5" s="279"/>
      <c r="K5" s="279"/>
      <c r="L5" s="279"/>
      <c r="M5" s="26"/>
      <c r="N5" s="26"/>
      <c r="O5" s="24"/>
      <c r="P5" s="24"/>
    </row>
    <row r="6" spans="1:16" s="6" customFormat="1" ht="14.45" customHeight="1" x14ac:dyDescent="0.25">
      <c r="A6" s="5"/>
      <c r="B6" s="279" t="str">
        <f>Info!B6</f>
        <v>CERTAIN WHOLE POTATOES</v>
      </c>
      <c r="C6" s="279"/>
      <c r="D6" s="279"/>
      <c r="E6" s="279"/>
      <c r="F6" s="279"/>
      <c r="G6" s="279"/>
      <c r="H6" s="279"/>
      <c r="I6" s="279"/>
      <c r="J6" s="279"/>
      <c r="K6" s="279"/>
      <c r="L6" s="279"/>
      <c r="M6" s="24"/>
      <c r="N6" s="24"/>
      <c r="O6" s="16"/>
      <c r="P6" s="16"/>
    </row>
    <row r="7" spans="1:16" s="6" customFormat="1" ht="14.45" customHeight="1" x14ac:dyDescent="0.25">
      <c r="A7" s="5"/>
      <c r="B7" s="23"/>
      <c r="C7" s="23"/>
      <c r="D7" s="23"/>
      <c r="E7" s="23"/>
      <c r="F7" s="23"/>
      <c r="G7" s="23"/>
      <c r="H7" s="23"/>
      <c r="I7" s="23"/>
      <c r="J7" s="23"/>
      <c r="K7" s="23"/>
      <c r="L7" s="23"/>
      <c r="M7" s="24"/>
      <c r="N7" s="24"/>
      <c r="O7" s="25"/>
    </row>
    <row r="8" spans="1:16" s="6" customFormat="1" ht="14.45" customHeight="1" x14ac:dyDescent="0.25">
      <c r="A8" s="5"/>
      <c r="B8" s="355" t="str">
        <f>Public!B8</f>
        <v>The goods in the following questions refer to Certain Whole Potatoes as defined in the product description on the Intro tab.</v>
      </c>
      <c r="C8" s="355"/>
      <c r="D8" s="355"/>
      <c r="E8" s="355"/>
      <c r="F8" s="355"/>
      <c r="G8" s="355"/>
      <c r="H8" s="355"/>
      <c r="I8" s="355"/>
      <c r="J8" s="355"/>
      <c r="K8" s="355"/>
      <c r="L8" s="355"/>
      <c r="M8" s="24"/>
      <c r="N8" s="24"/>
      <c r="O8" s="16"/>
      <c r="P8" s="16"/>
    </row>
    <row r="9" spans="1:16" s="6" customFormat="1" ht="14.45" customHeight="1" x14ac:dyDescent="0.25">
      <c r="A9" s="5"/>
      <c r="B9" s="355" t="str">
        <f>Public!B9</f>
        <v xml:space="preserve">A glossary of terms can be found in the Info tab.
</v>
      </c>
      <c r="C9" s="355"/>
      <c r="D9" s="355"/>
      <c r="E9" s="355"/>
      <c r="F9" s="355"/>
      <c r="G9" s="355"/>
      <c r="H9" s="355"/>
      <c r="I9" s="355"/>
      <c r="J9" s="355"/>
      <c r="K9" s="355"/>
      <c r="L9" s="355"/>
      <c r="M9" s="24"/>
      <c r="N9" s="24"/>
      <c r="O9" s="16"/>
    </row>
    <row r="10" spans="1:16" s="6" customFormat="1" ht="14.45" customHeight="1" x14ac:dyDescent="0.25">
      <c r="A10" s="5"/>
      <c r="B10" s="355" t="str">
        <f>IF(Variables!$G$40="English",O10,P10)</f>
        <v xml:space="preserve">Use the AddPro tab if more space is needed.
</v>
      </c>
      <c r="C10" s="355"/>
      <c r="D10" s="355"/>
      <c r="E10" s="355"/>
      <c r="F10" s="355"/>
      <c r="G10" s="355"/>
      <c r="H10" s="355"/>
      <c r="I10" s="355"/>
      <c r="J10" s="355"/>
      <c r="K10" s="355"/>
      <c r="L10" s="355"/>
      <c r="M10" s="24"/>
      <c r="N10" s="24"/>
      <c r="O10" s="16" t="s">
        <v>72</v>
      </c>
      <c r="P10" s="16" t="str">
        <f>"Utilisez l'onglet AddPro si vous avez besoin de plus d'espace."&amp;CHAR(10)</f>
        <v xml:space="preserve">Utilisez l'onglet AddPro si vous avez besoin de plus d'espace.
</v>
      </c>
    </row>
    <row r="11" spans="1:16" s="6" customFormat="1" ht="14.45" customHeight="1" x14ac:dyDescent="0.25">
      <c r="A11" s="5"/>
      <c r="B11" s="15"/>
      <c r="C11" s="15"/>
      <c r="D11" s="15"/>
      <c r="E11" s="3"/>
      <c r="F11" s="3"/>
      <c r="G11" s="3"/>
      <c r="H11" s="3"/>
      <c r="I11" s="3"/>
      <c r="J11" s="3"/>
      <c r="K11" s="3"/>
      <c r="L11" s="3"/>
      <c r="O11" s="16"/>
      <c r="P11" s="16"/>
    </row>
    <row r="12" spans="1:16" ht="14.45" customHeight="1" x14ac:dyDescent="0.25">
      <c r="B12" s="377" t="str">
        <f>IF(Variables!$G$40="English",O12,P12)</f>
        <v>EMPLOYMENT</v>
      </c>
      <c r="C12" s="378"/>
      <c r="D12" s="378"/>
      <c r="E12" s="378"/>
      <c r="F12" s="378"/>
      <c r="G12" s="378"/>
      <c r="H12" s="378"/>
      <c r="I12" s="378"/>
      <c r="J12" s="378"/>
      <c r="K12" s="378"/>
      <c r="L12" s="379"/>
      <c r="M12" s="8"/>
      <c r="O12" s="8" t="s">
        <v>237</v>
      </c>
      <c r="P12" s="8" t="s">
        <v>103</v>
      </c>
    </row>
    <row r="13" spans="1:16" ht="14.45" customHeight="1" x14ac:dyDescent="0.25">
      <c r="B13" s="352" t="s">
        <v>16</v>
      </c>
      <c r="C13" s="353"/>
      <c r="D13" s="353"/>
      <c r="E13" s="353"/>
      <c r="F13" s="353"/>
      <c r="G13" s="353"/>
      <c r="H13" s="353"/>
      <c r="I13" s="353"/>
      <c r="J13" s="353"/>
      <c r="K13" s="353"/>
      <c r="L13" s="354"/>
      <c r="M13" s="8"/>
    </row>
    <row r="14" spans="1:16" ht="14.45" customHeight="1" x14ac:dyDescent="0.25">
      <c r="B14" s="48"/>
      <c r="C14" s="185"/>
      <c r="D14" s="185"/>
      <c r="E14" s="185"/>
      <c r="F14" s="185"/>
      <c r="G14" s="185"/>
      <c r="H14" s="185"/>
      <c r="I14" s="185"/>
      <c r="J14" s="185"/>
      <c r="K14" s="185"/>
      <c r="L14" s="100"/>
      <c r="M14" s="8"/>
    </row>
    <row r="15" spans="1:16" ht="14.45" customHeight="1" x14ac:dyDescent="0.25">
      <c r="B15" s="229" t="str">
        <f>IF(Variables!$G$40="English",O15,P15)</f>
        <v>Report your farm's number of employees and hours worked in relation to certain whole potatoes.</v>
      </c>
      <c r="C15" s="380"/>
      <c r="D15" s="380"/>
      <c r="E15" s="380"/>
      <c r="F15" s="380"/>
      <c r="G15" s="380"/>
      <c r="H15" s="380"/>
      <c r="I15" s="380"/>
      <c r="J15" s="380"/>
      <c r="K15" s="380"/>
      <c r="L15" s="381"/>
      <c r="M15" s="8"/>
      <c r="O15" s="8" t="s">
        <v>226</v>
      </c>
      <c r="P15" t="s">
        <v>306</v>
      </c>
    </row>
    <row r="16" spans="1:16" ht="14.45" customHeight="1" x14ac:dyDescent="0.25">
      <c r="B16" s="60"/>
      <c r="C16" s="61"/>
      <c r="D16" s="61"/>
      <c r="E16" s="61"/>
      <c r="F16" s="61"/>
      <c r="G16" s="61"/>
      <c r="H16" s="61"/>
      <c r="I16" s="61"/>
      <c r="J16" s="61"/>
      <c r="K16" s="61"/>
      <c r="L16" s="62"/>
      <c r="M16" s="8"/>
    </row>
    <row r="17" spans="1:21" ht="14.45" customHeight="1" x14ac:dyDescent="0.25">
      <c r="A17" s="52"/>
      <c r="B17" s="156"/>
      <c r="C17" s="208"/>
      <c r="D17" s="208"/>
      <c r="E17" s="388" t="str">
        <f>IF(Variables!$G$40="English",Variables!$B14,Variables!C$14)</f>
        <v>Aug. 1, 2023 to July 31, 2024</v>
      </c>
      <c r="F17" s="388" t="str">
        <f>IF(Variables!$G$40="English",Variables!$B15,Variables!C$15)</f>
        <v>Aug. 1, 2024 to July 31, 2025</v>
      </c>
      <c r="G17" s="388" t="str">
        <f>IF(Variables!$G$40="English",Variables!$B16,Variables!$C16)</f>
        <v>Aug. 1, 2025 to July 31, 2026</v>
      </c>
      <c r="H17" s="8"/>
      <c r="I17" s="209"/>
      <c r="J17" s="209"/>
      <c r="K17" s="210"/>
      <c r="L17" s="165"/>
      <c r="M17" s="8"/>
      <c r="P17"/>
    </row>
    <row r="18" spans="1:21" ht="14.45" customHeight="1" x14ac:dyDescent="0.25">
      <c r="A18" s="4" t="s">
        <v>169</v>
      </c>
      <c r="B18" s="161"/>
      <c r="C18" s="186"/>
      <c r="D18" s="186"/>
      <c r="E18" s="389"/>
      <c r="F18" s="389"/>
      <c r="G18" s="389"/>
      <c r="H18" s="8"/>
      <c r="I18" s="211"/>
      <c r="J18" s="211"/>
      <c r="L18" s="110"/>
    </row>
    <row r="19" spans="1:21" ht="14.45" customHeight="1" x14ac:dyDescent="0.25">
      <c r="B19" s="390" t="str">
        <f>IF(Variables!$G$40="English",O19,P19)</f>
        <v>Number of  Employees</v>
      </c>
      <c r="C19" s="391"/>
      <c r="D19" s="391"/>
      <c r="E19" s="150"/>
      <c r="F19" s="150"/>
      <c r="G19" s="150"/>
      <c r="H19" s="8"/>
      <c r="I19" s="212"/>
      <c r="J19" s="212"/>
      <c r="L19" s="110"/>
      <c r="O19" s="146" t="s">
        <v>181</v>
      </c>
      <c r="P19" s="147" t="s">
        <v>314</v>
      </c>
      <c r="Q19" s="133"/>
      <c r="R19" s="133"/>
      <c r="S19" s="133"/>
      <c r="T19" s="133"/>
      <c r="U19" s="133"/>
    </row>
    <row r="20" spans="1:21" ht="14.45" customHeight="1" x14ac:dyDescent="0.25">
      <c r="B20" s="232" t="str">
        <f>IF(Variables!$G$40="English",O20,P20)</f>
        <v>Direct Employment</v>
      </c>
      <c r="C20" s="233"/>
      <c r="D20" s="392"/>
      <c r="E20" s="144"/>
      <c r="F20" s="144"/>
      <c r="G20" s="144"/>
      <c r="H20" s="8"/>
      <c r="I20" s="166"/>
      <c r="J20" s="166"/>
      <c r="L20" s="110"/>
      <c r="O20" t="s">
        <v>238</v>
      </c>
      <c r="P20" s="8" t="s">
        <v>21</v>
      </c>
    </row>
    <row r="21" spans="1:21" ht="14.45" customHeight="1" x14ac:dyDescent="0.25">
      <c r="B21" s="232" t="str">
        <f>IF(Variables!$G$40="English",O21,P21)</f>
        <v xml:space="preserve">Indirect Employment </v>
      </c>
      <c r="C21" s="233"/>
      <c r="D21" s="392"/>
      <c r="E21" s="144"/>
      <c r="F21" s="144"/>
      <c r="G21" s="144"/>
      <c r="H21" s="8"/>
      <c r="I21" s="166"/>
      <c r="J21" s="166"/>
      <c r="L21" s="110"/>
      <c r="O21" t="s">
        <v>228</v>
      </c>
      <c r="P21" s="8" t="s">
        <v>22</v>
      </c>
    </row>
    <row r="22" spans="1:21" ht="14.45" customHeight="1" x14ac:dyDescent="0.25">
      <c r="B22" s="157" t="str">
        <f>IF(Variables!$G$40="English",O22,P22)</f>
        <v xml:space="preserve">Total </v>
      </c>
      <c r="C22" s="213"/>
      <c r="D22" s="213"/>
      <c r="E22" s="145">
        <f>E20+E21</f>
        <v>0</v>
      </c>
      <c r="F22" s="145">
        <f>F20+F21</f>
        <v>0</v>
      </c>
      <c r="G22" s="145">
        <f>G20+G21</f>
        <v>0</v>
      </c>
      <c r="H22" s="8"/>
      <c r="I22" s="143"/>
      <c r="J22" s="143"/>
      <c r="L22" s="110"/>
      <c r="O22" s="8" t="s">
        <v>170</v>
      </c>
      <c r="P22" s="8" t="s">
        <v>73</v>
      </c>
    </row>
    <row r="23" spans="1:21" ht="14.45" customHeight="1" x14ac:dyDescent="0.25">
      <c r="B23" s="157"/>
      <c r="C23" s="213"/>
      <c r="D23" s="213"/>
      <c r="E23" s="159"/>
      <c r="F23" s="159"/>
      <c r="G23" s="159"/>
      <c r="H23" s="8"/>
      <c r="I23" s="158"/>
      <c r="J23" s="158"/>
      <c r="K23" s="61"/>
      <c r="L23" s="62"/>
      <c r="M23" s="8"/>
    </row>
    <row r="24" spans="1:21" ht="14.45" customHeight="1" x14ac:dyDescent="0.25">
      <c r="B24" s="390" t="str">
        <f>IF(Variables!$G$40="English",O25,P25)</f>
        <v xml:space="preserve"> Hours Worked (000)</v>
      </c>
      <c r="C24" s="391"/>
      <c r="D24" s="391"/>
      <c r="E24" s="160"/>
      <c r="F24" s="160"/>
      <c r="G24" s="160"/>
      <c r="H24" s="8"/>
      <c r="I24" s="214"/>
      <c r="J24" s="214"/>
      <c r="L24" s="110"/>
    </row>
    <row r="25" spans="1:21" ht="14.45" customHeight="1" x14ac:dyDescent="0.25">
      <c r="B25" s="232" t="str">
        <f>B20</f>
        <v>Direct Employment</v>
      </c>
      <c r="C25" s="233"/>
      <c r="D25" s="392"/>
      <c r="E25" s="164"/>
      <c r="F25" s="164"/>
      <c r="G25" s="164"/>
      <c r="H25" s="8"/>
      <c r="L25" s="110"/>
      <c r="O25" t="s">
        <v>182</v>
      </c>
      <c r="P25" t="s">
        <v>316</v>
      </c>
    </row>
    <row r="26" spans="1:21" ht="14.45" customHeight="1" x14ac:dyDescent="0.25">
      <c r="B26" s="232" t="str">
        <f>B21</f>
        <v xml:space="preserve">Indirect Employment </v>
      </c>
      <c r="C26" s="233"/>
      <c r="D26" s="392"/>
      <c r="E26" s="164"/>
      <c r="F26" s="164"/>
      <c r="G26" s="164"/>
      <c r="H26" s="8"/>
      <c r="L26" s="110"/>
    </row>
    <row r="27" spans="1:21" ht="14.45" customHeight="1" x14ac:dyDescent="0.25">
      <c r="B27" s="162" t="str">
        <f>O22</f>
        <v xml:space="preserve">Total </v>
      </c>
      <c r="C27" s="215"/>
      <c r="D27" s="163"/>
      <c r="E27" s="145">
        <f>SUM(E25:E26)</f>
        <v>0</v>
      </c>
      <c r="F27" s="145">
        <f t="shared" ref="F27:G27" si="0">SUM(F25:F26)</f>
        <v>0</v>
      </c>
      <c r="G27" s="145">
        <f t="shared" si="0"/>
        <v>0</v>
      </c>
      <c r="H27" s="8"/>
      <c r="L27" s="110"/>
    </row>
    <row r="28" spans="1:21" ht="14.45" customHeight="1" x14ac:dyDescent="0.25">
      <c r="B28" s="385"/>
      <c r="C28" s="386"/>
      <c r="D28" s="386"/>
      <c r="E28" s="386"/>
      <c r="F28" s="386"/>
      <c r="G28" s="386"/>
      <c r="H28" s="386"/>
      <c r="I28" s="386"/>
      <c r="J28" s="386"/>
      <c r="K28" s="112"/>
      <c r="L28" s="113"/>
      <c r="O28" t="s">
        <v>227</v>
      </c>
    </row>
    <row r="29" spans="1:21" ht="14.45" customHeight="1" x14ac:dyDescent="0.25">
      <c r="B29" s="377" t="str">
        <f>IF(Variables!$G$40="English",O29,P29)</f>
        <v>INVESTMENTS</v>
      </c>
      <c r="C29" s="378"/>
      <c r="D29" s="378"/>
      <c r="E29" s="378"/>
      <c r="F29" s="378"/>
      <c r="G29" s="378"/>
      <c r="H29" s="378"/>
      <c r="I29" s="378"/>
      <c r="J29" s="378"/>
      <c r="K29" s="378"/>
      <c r="L29" s="379"/>
      <c r="O29" t="s">
        <v>239</v>
      </c>
      <c r="P29" s="8" t="s">
        <v>317</v>
      </c>
    </row>
    <row r="30" spans="1:21" ht="14.45" customHeight="1" x14ac:dyDescent="0.25">
      <c r="B30" s="382" t="s">
        <v>17</v>
      </c>
      <c r="C30" s="383"/>
      <c r="D30" s="383"/>
      <c r="E30" s="383"/>
      <c r="F30" s="383"/>
      <c r="G30" s="383"/>
      <c r="H30" s="383"/>
      <c r="I30" s="383"/>
      <c r="J30" s="383"/>
      <c r="K30" s="383"/>
      <c r="L30" s="384"/>
      <c r="M30" s="8"/>
      <c r="O30" t="s">
        <v>183</v>
      </c>
    </row>
    <row r="31" spans="1:21" ht="14.45" customHeight="1" x14ac:dyDescent="0.25">
      <c r="B31" s="45"/>
      <c r="C31" s="46"/>
      <c r="D31" s="8"/>
      <c r="E31" s="27"/>
      <c r="F31" s="30"/>
      <c r="G31" s="30"/>
      <c r="H31" s="30"/>
      <c r="I31" s="30"/>
      <c r="J31" s="30"/>
      <c r="K31" s="32"/>
      <c r="L31" s="59"/>
      <c r="M31" s="8"/>
      <c r="O31" s="22"/>
    </row>
    <row r="32" spans="1:21" ht="14.45" customHeight="1" x14ac:dyDescent="0.25">
      <c r="B32" s="238" t="s">
        <v>529</v>
      </c>
      <c r="C32" s="239"/>
      <c r="D32" s="239"/>
      <c r="E32" s="239"/>
      <c r="F32" s="239"/>
      <c r="G32" s="239"/>
      <c r="H32" s="239"/>
      <c r="I32" s="239"/>
      <c r="J32" s="239"/>
      <c r="K32" s="239"/>
      <c r="L32" s="240"/>
      <c r="M32" s="8"/>
      <c r="O32" s="22"/>
    </row>
    <row r="33" spans="1:16" ht="14.45" customHeight="1" x14ac:dyDescent="0.25">
      <c r="A33" s="4" t="s">
        <v>159</v>
      </c>
      <c r="B33" s="238"/>
      <c r="C33" s="239"/>
      <c r="D33" s="239"/>
      <c r="E33" s="239"/>
      <c r="F33" s="239"/>
      <c r="G33" s="239"/>
      <c r="H33" s="239"/>
      <c r="I33" s="239"/>
      <c r="J33" s="239"/>
      <c r="K33" s="239"/>
      <c r="L33" s="240"/>
      <c r="M33" s="8"/>
      <c r="O33" s="22" t="s">
        <v>231</v>
      </c>
      <c r="P33" s="133" t="s">
        <v>307</v>
      </c>
    </row>
    <row r="34" spans="1:16" ht="14.45" customHeight="1" x14ac:dyDescent="0.25">
      <c r="B34" s="45"/>
      <c r="C34" s="46"/>
      <c r="D34" s="46"/>
      <c r="E34" s="46"/>
      <c r="F34" s="46"/>
      <c r="G34" s="46"/>
      <c r="H34" s="393" t="str">
        <f>IF(Variables!$G$40="English",O35,P35)</f>
        <v>Projected</v>
      </c>
      <c r="I34" s="393"/>
      <c r="J34" s="393"/>
      <c r="K34" s="46"/>
      <c r="L34" s="47"/>
      <c r="M34" s="8"/>
      <c r="O34" s="22"/>
      <c r="P34" s="133"/>
    </row>
    <row r="35" spans="1:16" ht="14.45" customHeight="1" x14ac:dyDescent="0.25">
      <c r="B35" s="36"/>
      <c r="C35" s="126"/>
      <c r="D35" s="127"/>
      <c r="E35" s="400" t="s">
        <v>336</v>
      </c>
      <c r="F35" s="400" t="s">
        <v>337</v>
      </c>
      <c r="G35" s="400" t="s">
        <v>338</v>
      </c>
      <c r="H35" s="400" t="s">
        <v>339</v>
      </c>
      <c r="I35" s="400" t="s">
        <v>340</v>
      </c>
      <c r="J35" s="400" t="s">
        <v>341</v>
      </c>
      <c r="K35" s="46"/>
      <c r="L35" s="47"/>
      <c r="M35" s="8"/>
      <c r="O35" s="22" t="s">
        <v>229</v>
      </c>
      <c r="P35" t="s">
        <v>309</v>
      </c>
    </row>
    <row r="36" spans="1:16" ht="14.45" customHeight="1" x14ac:dyDescent="0.25">
      <c r="B36" s="438" t="str">
        <f>IF(Variables!$G$40="English",O36,P36)</f>
        <v>Major Items of Expenditure</v>
      </c>
      <c r="C36" s="387"/>
      <c r="D36" s="387"/>
      <c r="E36" s="401"/>
      <c r="F36" s="401"/>
      <c r="G36" s="401"/>
      <c r="H36" s="401"/>
      <c r="I36" s="401"/>
      <c r="J36" s="401"/>
      <c r="K36" s="46"/>
      <c r="L36" s="47"/>
      <c r="M36" s="8"/>
      <c r="O36" s="128" t="s">
        <v>230</v>
      </c>
      <c r="P36" t="s">
        <v>308</v>
      </c>
    </row>
    <row r="37" spans="1:16" ht="14.45" customHeight="1" x14ac:dyDescent="0.25">
      <c r="B37" s="441"/>
      <c r="C37" s="441"/>
      <c r="D37" s="441"/>
      <c r="E37" s="221"/>
      <c r="F37" s="221"/>
      <c r="G37" s="221"/>
      <c r="H37" s="221"/>
      <c r="I37" s="221"/>
      <c r="J37" s="221"/>
      <c r="K37" s="46"/>
      <c r="L37" s="47"/>
      <c r="M37" s="8"/>
      <c r="O37" s="22"/>
    </row>
    <row r="38" spans="1:16" ht="14.45" customHeight="1" x14ac:dyDescent="0.25">
      <c r="B38" s="441"/>
      <c r="C38" s="441"/>
      <c r="D38" s="441"/>
      <c r="E38" s="221"/>
      <c r="F38" s="221"/>
      <c r="G38" s="221"/>
      <c r="H38" s="221"/>
      <c r="I38" s="221"/>
      <c r="J38" s="221"/>
      <c r="K38" s="46"/>
      <c r="L38" s="47"/>
      <c r="M38" s="8"/>
      <c r="O38" s="22"/>
    </row>
    <row r="39" spans="1:16" ht="14.45" customHeight="1" x14ac:dyDescent="0.25">
      <c r="B39" s="441"/>
      <c r="C39" s="441"/>
      <c r="D39" s="441"/>
      <c r="E39" s="221"/>
      <c r="F39" s="221"/>
      <c r="G39" s="221"/>
      <c r="H39" s="221"/>
      <c r="I39" s="221"/>
      <c r="J39" s="221"/>
      <c r="K39" s="46"/>
      <c r="L39" s="47"/>
      <c r="M39" s="8"/>
      <c r="O39" s="22"/>
    </row>
    <row r="40" spans="1:16" ht="14.45" customHeight="1" x14ac:dyDescent="0.25">
      <c r="B40" s="441"/>
      <c r="C40" s="441"/>
      <c r="D40" s="441"/>
      <c r="E40" s="221"/>
      <c r="F40" s="221"/>
      <c r="G40" s="221"/>
      <c r="H40" s="221"/>
      <c r="I40" s="221"/>
      <c r="J40" s="221"/>
      <c r="K40" s="46"/>
      <c r="L40" s="47"/>
      <c r="M40" s="8"/>
      <c r="O40" s="22"/>
    </row>
    <row r="41" spans="1:16" ht="14.45" customHeight="1" x14ac:dyDescent="0.25">
      <c r="B41" s="441"/>
      <c r="C41" s="441"/>
      <c r="D41" s="441"/>
      <c r="E41" s="221"/>
      <c r="F41" s="221"/>
      <c r="G41" s="221"/>
      <c r="H41" s="221"/>
      <c r="I41" s="221"/>
      <c r="J41" s="221"/>
      <c r="K41" s="46"/>
      <c r="L41" s="47"/>
      <c r="M41" s="8"/>
      <c r="O41" s="22"/>
    </row>
    <row r="42" spans="1:16" ht="14.45" customHeight="1" x14ac:dyDescent="0.25">
      <c r="B42" s="441"/>
      <c r="C42" s="441"/>
      <c r="D42" s="441"/>
      <c r="E42" s="221"/>
      <c r="F42" s="221"/>
      <c r="G42" s="221"/>
      <c r="H42" s="221"/>
      <c r="I42" s="221"/>
      <c r="J42" s="221"/>
      <c r="K42" s="46"/>
      <c r="L42" s="47"/>
      <c r="M42" s="8"/>
      <c r="O42" s="22"/>
    </row>
    <row r="43" spans="1:16" ht="14.45" customHeight="1" x14ac:dyDescent="0.25">
      <c r="B43" s="441"/>
      <c r="C43" s="441"/>
      <c r="D43" s="441"/>
      <c r="E43" s="221"/>
      <c r="F43" s="221"/>
      <c r="G43" s="221"/>
      <c r="H43" s="221"/>
      <c r="I43" s="221"/>
      <c r="J43" s="221"/>
      <c r="K43" s="46"/>
      <c r="L43" s="47"/>
      <c r="M43" s="8"/>
      <c r="O43" s="22"/>
    </row>
    <row r="44" spans="1:16" ht="14.45" customHeight="1" x14ac:dyDescent="0.25">
      <c r="B44" s="441"/>
      <c r="C44" s="441"/>
      <c r="D44" s="441"/>
      <c r="E44" s="221"/>
      <c r="F44" s="221"/>
      <c r="G44" s="221"/>
      <c r="H44" s="221"/>
      <c r="I44" s="221"/>
      <c r="J44" s="221"/>
      <c r="K44" s="46"/>
      <c r="L44" s="47"/>
      <c r="M44" s="8"/>
      <c r="O44" s="22"/>
    </row>
    <row r="45" spans="1:16" ht="14.45" customHeight="1" x14ac:dyDescent="0.25">
      <c r="B45" s="441"/>
      <c r="C45" s="441"/>
      <c r="D45" s="441"/>
      <c r="E45" s="221"/>
      <c r="F45" s="221"/>
      <c r="G45" s="221"/>
      <c r="H45" s="221"/>
      <c r="I45" s="221"/>
      <c r="J45" s="221"/>
      <c r="K45" s="46"/>
      <c r="L45" s="47"/>
      <c r="M45" s="8"/>
      <c r="O45" s="22"/>
    </row>
    <row r="46" spans="1:16" ht="14.45" customHeight="1" x14ac:dyDescent="0.25">
      <c r="B46" s="441"/>
      <c r="C46" s="441"/>
      <c r="D46" s="441"/>
      <c r="E46" s="221"/>
      <c r="F46" s="221"/>
      <c r="G46" s="221"/>
      <c r="H46" s="221"/>
      <c r="I46" s="221"/>
      <c r="J46" s="221"/>
      <c r="K46" s="46"/>
      <c r="L46" s="47"/>
      <c r="M46" s="8"/>
      <c r="O46" s="22"/>
    </row>
    <row r="47" spans="1:16" ht="14.45" customHeight="1" x14ac:dyDescent="0.25">
      <c r="B47" s="441"/>
      <c r="C47" s="441"/>
      <c r="D47" s="441"/>
      <c r="E47" s="221"/>
      <c r="F47" s="221"/>
      <c r="G47" s="221"/>
      <c r="H47" s="221"/>
      <c r="I47" s="221"/>
      <c r="J47" s="221"/>
      <c r="K47" s="46"/>
      <c r="L47" s="47"/>
      <c r="M47" s="8"/>
      <c r="O47" s="22"/>
    </row>
    <row r="48" spans="1:16" ht="14.45" customHeight="1" x14ac:dyDescent="0.25">
      <c r="B48" s="441"/>
      <c r="C48" s="441"/>
      <c r="D48" s="441"/>
      <c r="E48" s="221"/>
      <c r="F48" s="221"/>
      <c r="G48" s="221"/>
      <c r="H48" s="221"/>
      <c r="I48" s="221"/>
      <c r="J48" s="221"/>
      <c r="K48" s="46"/>
      <c r="L48" s="47"/>
      <c r="M48" s="8"/>
      <c r="O48" s="22"/>
    </row>
    <row r="49" spans="2:16" ht="14.45" customHeight="1" x14ac:dyDescent="0.25">
      <c r="B49" s="441"/>
      <c r="C49" s="441"/>
      <c r="D49" s="441"/>
      <c r="E49" s="221"/>
      <c r="F49" s="221"/>
      <c r="G49" s="221"/>
      <c r="H49" s="221"/>
      <c r="I49" s="221"/>
      <c r="J49" s="221"/>
      <c r="K49" s="46"/>
      <c r="L49" s="47"/>
      <c r="M49" s="8"/>
      <c r="O49" s="22"/>
    </row>
    <row r="50" spans="2:16" ht="14.45" customHeight="1" x14ac:dyDescent="0.25">
      <c r="B50" s="36"/>
      <c r="C50" s="439" t="s">
        <v>531</v>
      </c>
      <c r="D50" s="440"/>
      <c r="E50" s="167">
        <f t="shared" ref="E50:I50" si="1">SUM(E37:E49)</f>
        <v>0</v>
      </c>
      <c r="F50" s="167">
        <f t="shared" si="1"/>
        <v>0</v>
      </c>
      <c r="G50" s="167">
        <f t="shared" si="1"/>
        <v>0</v>
      </c>
      <c r="H50" s="167">
        <f t="shared" si="1"/>
        <v>0</v>
      </c>
      <c r="I50" s="167">
        <f t="shared" si="1"/>
        <v>0</v>
      </c>
      <c r="J50" s="167">
        <f>SUM(J37:J49)</f>
        <v>0</v>
      </c>
      <c r="K50" s="46"/>
      <c r="L50" s="47"/>
      <c r="M50" s="8"/>
      <c r="O50" s="22"/>
    </row>
    <row r="51" spans="2:16" ht="14.45" customHeight="1" x14ac:dyDescent="0.25">
      <c r="B51" s="125"/>
      <c r="C51" s="46"/>
      <c r="D51" s="46"/>
      <c r="E51" s="46"/>
      <c r="F51" s="46"/>
      <c r="G51" s="46"/>
      <c r="H51" s="46"/>
      <c r="I51" s="46"/>
      <c r="J51" s="46"/>
      <c r="K51" s="46"/>
      <c r="L51" s="47"/>
      <c r="M51" s="8"/>
      <c r="O51" s="22"/>
    </row>
    <row r="52" spans="2:16" ht="14.45" customHeight="1" x14ac:dyDescent="0.25">
      <c r="B52" s="377" t="s">
        <v>240</v>
      </c>
      <c r="C52" s="378"/>
      <c r="D52" s="378"/>
      <c r="E52" s="378"/>
      <c r="F52" s="378"/>
      <c r="G52" s="378"/>
      <c r="H52" s="378"/>
      <c r="I52" s="378"/>
      <c r="J52" s="378"/>
      <c r="K52" s="378"/>
      <c r="L52" s="379"/>
      <c r="M52" s="8"/>
      <c r="O52" s="22" t="s">
        <v>240</v>
      </c>
      <c r="P52" t="s">
        <v>310</v>
      </c>
    </row>
    <row r="53" spans="2:16" ht="14.45" customHeight="1" x14ac:dyDescent="0.25">
      <c r="B53" s="352" t="s">
        <v>18</v>
      </c>
      <c r="C53" s="353"/>
      <c r="D53" s="353"/>
      <c r="E53" s="353"/>
      <c r="F53" s="353"/>
      <c r="G53" s="353"/>
      <c r="H53" s="353"/>
      <c r="I53" s="353"/>
      <c r="J53" s="353"/>
      <c r="K53" s="353"/>
      <c r="L53" s="354"/>
    </row>
    <row r="54" spans="2:16" ht="14.45" customHeight="1" x14ac:dyDescent="0.25">
      <c r="B54" s="111"/>
      <c r="C54" s="112"/>
      <c r="D54" s="112"/>
      <c r="E54" s="112"/>
      <c r="F54" s="112"/>
      <c r="G54" s="112"/>
      <c r="H54" s="112"/>
      <c r="I54" s="112"/>
      <c r="J54" s="112"/>
      <c r="K54" s="112"/>
      <c r="L54" s="113"/>
    </row>
    <row r="55" spans="2:16" ht="14.45" customHeight="1" x14ac:dyDescent="0.25">
      <c r="B55" s="394" t="s">
        <v>532</v>
      </c>
      <c r="C55" s="395"/>
      <c r="D55" s="395"/>
      <c r="E55" s="395"/>
      <c r="F55" s="395"/>
      <c r="G55" s="395"/>
      <c r="H55" s="395"/>
      <c r="I55" s="395"/>
      <c r="J55" s="395"/>
      <c r="K55" s="395"/>
      <c r="L55" s="396"/>
    </row>
    <row r="56" spans="2:16" ht="14.45" customHeight="1" x14ac:dyDescent="0.25">
      <c r="B56" s="229"/>
      <c r="C56" s="230"/>
      <c r="D56" s="230"/>
      <c r="E56" s="230"/>
      <c r="F56" s="230"/>
      <c r="G56" s="230"/>
      <c r="H56" s="230"/>
      <c r="I56" s="230"/>
      <c r="J56" s="230"/>
      <c r="K56" s="230"/>
      <c r="L56" s="231"/>
    </row>
    <row r="57" spans="2:16" ht="14.45" customHeight="1" x14ac:dyDescent="0.25">
      <c r="B57" s="397"/>
      <c r="C57" s="398"/>
      <c r="D57" s="398"/>
      <c r="E57" s="398"/>
      <c r="F57" s="398"/>
      <c r="G57" s="398"/>
      <c r="H57" s="398"/>
      <c r="I57" s="398"/>
      <c r="J57" s="398"/>
      <c r="K57" s="398"/>
      <c r="L57" s="399"/>
      <c r="O57" s="133" t="s">
        <v>530</v>
      </c>
      <c r="P57" s="133" t="s">
        <v>305</v>
      </c>
    </row>
  </sheetData>
  <sheetProtection algorithmName="SHA-512" hashValue="j/EZfTTP40idQdIPkOKTEQWabs76upxa5M+MckGgcobbUNk7xVryPmRQR4jZj88oVkEpdVWF/RsOb11T7d8XXw==" saltValue="baw0G1z3xC+rbi/1lfI6EA==" spinCount="100000" sheet="1" objects="1" scenarios="1" selectLockedCells="1"/>
  <mergeCells count="47">
    <mergeCell ref="B41:D41"/>
    <mergeCell ref="B42:D42"/>
    <mergeCell ref="B43:D43"/>
    <mergeCell ref="B44:D44"/>
    <mergeCell ref="B45:D45"/>
    <mergeCell ref="B36:D36"/>
    <mergeCell ref="B37:D37"/>
    <mergeCell ref="B38:D38"/>
    <mergeCell ref="B39:D39"/>
    <mergeCell ref="B40:D40"/>
    <mergeCell ref="H34:J34"/>
    <mergeCell ref="B55:L57"/>
    <mergeCell ref="E35:E36"/>
    <mergeCell ref="F35:F36"/>
    <mergeCell ref="G35:G36"/>
    <mergeCell ref="H35:H36"/>
    <mergeCell ref="I35:I36"/>
    <mergeCell ref="J35:J36"/>
    <mergeCell ref="B53:L53"/>
    <mergeCell ref="B52:L52"/>
    <mergeCell ref="C50:D50"/>
    <mergeCell ref="B46:D46"/>
    <mergeCell ref="B47:D47"/>
    <mergeCell ref="B48:D48"/>
    <mergeCell ref="B49:D49"/>
    <mergeCell ref="B15:L15"/>
    <mergeCell ref="B30:L30"/>
    <mergeCell ref="B28:J28"/>
    <mergeCell ref="B29:L29"/>
    <mergeCell ref="F17:F18"/>
    <mergeCell ref="G17:G18"/>
    <mergeCell ref="B19:D19"/>
    <mergeCell ref="B24:D24"/>
    <mergeCell ref="E17:E18"/>
    <mergeCell ref="B20:D20"/>
    <mergeCell ref="B21:D21"/>
    <mergeCell ref="B25:D25"/>
    <mergeCell ref="B26:D26"/>
    <mergeCell ref="B32:L33"/>
    <mergeCell ref="B10:L10"/>
    <mergeCell ref="B12:L12"/>
    <mergeCell ref="B13:L13"/>
    <mergeCell ref="B4:L4"/>
    <mergeCell ref="B5:L5"/>
    <mergeCell ref="B6:L6"/>
    <mergeCell ref="B8:L8"/>
    <mergeCell ref="B9:L9"/>
  </mergeCells>
  <phoneticPr fontId="18" type="noConversion"/>
  <conditionalFormatting sqref="E35:J35">
    <cfRule type="expression" priority="1" stopIfTrue="1">
      <formula>CELL("protect", INDIRECT(ADDRESS(ROW(),COLUMN())))=1</formula>
    </cfRule>
  </conditionalFormatting>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I22:J23 E22:G23" xr:uid="{102DFA18-B4AE-4543-8974-ABA606ED0B7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I20:J21 E20:G21" xr:uid="{97CF6429-7137-4B36-9E43-4A572CA8B43B}">
      <formula1>0</formula1>
    </dataValidation>
    <dataValidation type="decimal" operator="lessThanOrEqual" allowBlank="1" showInputMessage="1" showErrorMessage="1" sqref="E37:J49" xr:uid="{1A457F91-836F-4885-80EC-A7FDD3664F43}">
      <formula1>10000000000000</formula1>
    </dataValidation>
  </dataValidations>
  <printOptions horizontalCentered="1"/>
  <pageMargins left="0.23622047244094491" right="0.23622047244094491" top="0.74803149606299213" bottom="0.74803149606299213" header="0.31496062992125984" footer="0.31496062992125984"/>
  <pageSetup scale="69" fitToHeight="0" orientation="portrait" r:id="rId1"/>
  <headerFooter>
    <oddFooter>&amp;L&amp;A</oddFooter>
  </headerFooter>
  <rowBreaks count="1" manualBreakCount="1">
    <brk id="28"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BA4B3-1050-48FC-91CB-5E1745FAB319}">
  <sheetPr>
    <tabColor rgb="FF92D050"/>
    <pageSetUpPr fitToPage="1"/>
  </sheetPr>
  <dimension ref="A1:P70"/>
  <sheetViews>
    <sheetView showGridLines="0" topLeftCell="A19" zoomScaleNormal="100" workbookViewId="0">
      <selection activeCell="D30" sqref="D30:F34"/>
    </sheetView>
  </sheetViews>
  <sheetFormatPr defaultRowHeight="15" x14ac:dyDescent="0.25"/>
  <cols>
    <col min="1" max="1" width="5.42578125" style="131" customWidth="1"/>
    <col min="2" max="2" width="30.7109375" customWidth="1"/>
    <col min="3" max="3" width="32.5703125" customWidth="1"/>
    <col min="4" max="6" width="18.7109375" customWidth="1"/>
    <col min="7" max="8" width="14.28515625" customWidth="1"/>
    <col min="9" max="14" width="8.7109375" style="131"/>
    <col min="15" max="15" width="36.140625" hidden="1" customWidth="1"/>
    <col min="16" max="16" width="8.85546875" hidden="1" customWidth="1"/>
  </cols>
  <sheetData>
    <row r="1" spans="1:16" s="8" customFormat="1" ht="14.25" x14ac:dyDescent="0.25">
      <c r="A1" s="132"/>
      <c r="B1" s="2"/>
      <c r="C1" s="2"/>
      <c r="D1" s="2"/>
      <c r="E1" s="2"/>
      <c r="F1" s="2"/>
      <c r="G1" s="2"/>
      <c r="H1" s="2"/>
      <c r="I1" s="2"/>
      <c r="J1" s="2"/>
      <c r="K1" s="2"/>
      <c r="L1" s="2"/>
      <c r="M1" s="7"/>
      <c r="N1" s="7"/>
      <c r="O1" s="8" t="s">
        <v>133</v>
      </c>
      <c r="P1" s="8" t="s">
        <v>133</v>
      </c>
    </row>
    <row r="2" spans="1:16" s="8" customFormat="1" ht="14.25" x14ac:dyDescent="0.25">
      <c r="A2" s="132"/>
      <c r="B2" s="10" t="str">
        <f>IF(Variables!$G$40="English",O3,P3)</f>
        <v>PROTECTED</v>
      </c>
      <c r="C2" s="10"/>
      <c r="D2" s="10"/>
      <c r="E2" s="2"/>
      <c r="F2" s="2"/>
      <c r="G2" s="2"/>
      <c r="H2" s="2"/>
      <c r="I2" s="2"/>
      <c r="J2" s="2"/>
      <c r="K2" s="2"/>
      <c r="L2" s="2"/>
      <c r="M2" s="7"/>
      <c r="N2" s="7"/>
      <c r="O2" s="9" t="s">
        <v>35</v>
      </c>
      <c r="P2" s="9" t="s">
        <v>45</v>
      </c>
    </row>
    <row r="3" spans="1:16" s="8" customFormat="1" ht="14.25" x14ac:dyDescent="0.25">
      <c r="A3" s="132"/>
      <c r="B3" s="12"/>
      <c r="C3" s="12"/>
      <c r="D3" s="12"/>
      <c r="E3" s="2"/>
      <c r="F3" s="2"/>
      <c r="G3" s="2"/>
      <c r="H3" s="2"/>
      <c r="I3" s="2"/>
      <c r="J3" s="2"/>
      <c r="K3" s="2"/>
      <c r="L3" s="2"/>
      <c r="M3" s="7"/>
      <c r="N3" s="7"/>
      <c r="O3" s="1" t="s">
        <v>119</v>
      </c>
      <c r="P3" s="1" t="s">
        <v>120</v>
      </c>
    </row>
    <row r="4" spans="1:16" s="1" customFormat="1" x14ac:dyDescent="0.25">
      <c r="A4" s="120"/>
      <c r="B4" s="279" t="str">
        <f>Info!B4</f>
        <v>GROWER QUESTIONNAIRE</v>
      </c>
      <c r="C4" s="408"/>
      <c r="D4" s="408"/>
      <c r="E4" s="408"/>
      <c r="F4" s="408"/>
      <c r="G4" s="408"/>
      <c r="H4" s="408"/>
      <c r="I4" s="123"/>
      <c r="J4" s="123"/>
      <c r="K4" s="123"/>
      <c r="L4" s="123"/>
      <c r="M4" s="26"/>
      <c r="N4" s="26"/>
      <c r="O4" s="24"/>
      <c r="P4" s="24"/>
    </row>
    <row r="5" spans="1:16" s="1" customFormat="1" x14ac:dyDescent="0.25">
      <c r="A5" s="120"/>
      <c r="B5" s="409" t="s">
        <v>147</v>
      </c>
      <c r="C5" s="410"/>
      <c r="D5" s="410"/>
      <c r="E5" s="410"/>
      <c r="F5" s="410"/>
      <c r="G5" s="410"/>
      <c r="H5" s="410"/>
      <c r="I5" s="123"/>
      <c r="J5" s="123"/>
      <c r="K5" s="123"/>
      <c r="L5" s="123"/>
      <c r="M5" s="26"/>
      <c r="N5" s="26"/>
      <c r="O5" s="24"/>
      <c r="P5" s="24"/>
    </row>
    <row r="6" spans="1:16" s="6" customFormat="1" ht="14.25" x14ac:dyDescent="0.25">
      <c r="A6" s="120"/>
      <c r="B6" s="279" t="str">
        <f>Info!B6</f>
        <v>CERTAIN WHOLE POTATOES</v>
      </c>
      <c r="C6" s="411"/>
      <c r="D6" s="411"/>
      <c r="E6" s="411"/>
      <c r="F6" s="411"/>
      <c r="G6" s="411"/>
      <c r="H6" s="411"/>
      <c r="I6" s="123"/>
      <c r="J6" s="123"/>
      <c r="K6" s="123"/>
      <c r="L6" s="123"/>
      <c r="M6" s="24"/>
      <c r="N6" s="24"/>
      <c r="O6" s="16"/>
      <c r="P6" s="16"/>
    </row>
    <row r="7" spans="1:16" s="6" customFormat="1" ht="14.25" x14ac:dyDescent="0.25">
      <c r="A7" s="120"/>
      <c r="B7" s="411"/>
      <c r="C7" s="411"/>
      <c r="D7" s="411"/>
      <c r="E7" s="411"/>
      <c r="F7" s="411"/>
      <c r="G7" s="411"/>
      <c r="H7" s="411"/>
      <c r="I7" s="124"/>
      <c r="J7" s="124"/>
      <c r="K7" s="124"/>
      <c r="L7" s="124"/>
      <c r="M7" s="24"/>
      <c r="N7" s="24"/>
      <c r="O7" s="25"/>
    </row>
    <row r="8" spans="1:16" s="6" customFormat="1" x14ac:dyDescent="0.25">
      <c r="A8" s="120"/>
      <c r="B8" s="355" t="str">
        <f>Public!B8</f>
        <v>The goods in the following questions refer to Certain Whole Potatoes as defined in the product description on the Intro tab.</v>
      </c>
      <c r="C8" s="280"/>
      <c r="D8" s="280"/>
      <c r="E8" s="280"/>
      <c r="F8" s="280"/>
      <c r="G8" s="280"/>
      <c r="H8" s="280"/>
      <c r="I8" s="121"/>
      <c r="J8" s="121"/>
      <c r="K8" s="121"/>
      <c r="L8" s="121"/>
      <c r="M8" s="24"/>
      <c r="N8" s="24"/>
      <c r="O8" s="16"/>
      <c r="P8" s="16"/>
    </row>
    <row r="9" spans="1:16" s="6" customFormat="1" x14ac:dyDescent="0.25">
      <c r="A9" s="120"/>
      <c r="B9" s="355" t="str">
        <f>Public!B9</f>
        <v xml:space="preserve">A glossary of terms can be found in the Info tab.
</v>
      </c>
      <c r="C9" s="280"/>
      <c r="D9" s="280"/>
      <c r="E9" s="280"/>
      <c r="F9" s="280"/>
      <c r="G9" s="280"/>
      <c r="H9" s="280"/>
      <c r="I9" s="121"/>
      <c r="J9" s="121"/>
      <c r="K9" s="121"/>
      <c r="L9" s="121"/>
      <c r="M9" s="24"/>
      <c r="N9" s="24"/>
      <c r="O9" s="16"/>
    </row>
    <row r="10" spans="1:16" s="6" customFormat="1" x14ac:dyDescent="0.25">
      <c r="A10" s="120"/>
      <c r="B10" s="355" t="str">
        <f>IF(Variables!$G$40="English",O10,P10)</f>
        <v xml:space="preserve">Use the AddPro tab if more space is needed.
</v>
      </c>
      <c r="C10" s="280"/>
      <c r="D10" s="280"/>
      <c r="E10" s="280"/>
      <c r="F10" s="280"/>
      <c r="G10" s="280"/>
      <c r="H10" s="280"/>
      <c r="I10" s="121"/>
      <c r="J10" s="121"/>
      <c r="K10" s="121"/>
      <c r="L10" s="121"/>
      <c r="M10" s="24"/>
      <c r="N10" s="24"/>
      <c r="O10" s="16" t="s">
        <v>72</v>
      </c>
      <c r="P10" s="16" t="str">
        <f>"Utilisez l'onglet AddPro si vous avez besoin de plus d'espace."&amp;CHAR(10)</f>
        <v xml:space="preserve">Utilisez l'onglet AddPro si vous avez besoin de plus d'espace.
</v>
      </c>
    </row>
    <row r="11" spans="1:16" s="6" customFormat="1" ht="14.25" x14ac:dyDescent="0.25">
      <c r="A11" s="120"/>
      <c r="B11" s="355" t="str">
        <f>IF(Variables!$G$40="English",O12,P12)</f>
        <v>All information is requested on a crop-year basis (August 1 - July 31). Where adjustments are required to comply with this requirement, please indicate where adjustments were made and give a full explanation.</v>
      </c>
      <c r="C11" s="355"/>
      <c r="D11" s="355"/>
      <c r="E11" s="355"/>
      <c r="F11" s="355"/>
      <c r="G11" s="355"/>
      <c r="H11" s="355"/>
      <c r="I11" s="121"/>
      <c r="J11" s="121"/>
      <c r="K11" s="121"/>
      <c r="L11" s="121"/>
      <c r="M11" s="24"/>
      <c r="N11" s="24"/>
      <c r="O11" s="16"/>
      <c r="P11" s="16"/>
    </row>
    <row r="12" spans="1:16" s="24" customFormat="1" ht="14.45" customHeight="1" x14ac:dyDescent="0.25">
      <c r="A12" s="120"/>
      <c r="B12" s="355"/>
      <c r="C12" s="355"/>
      <c r="D12" s="355"/>
      <c r="E12" s="355"/>
      <c r="F12" s="355"/>
      <c r="G12" s="355"/>
      <c r="H12" s="355"/>
      <c r="I12" s="121"/>
      <c r="J12" s="121"/>
      <c r="K12" s="121"/>
      <c r="L12" s="121"/>
      <c r="O12" s="16" t="s">
        <v>172</v>
      </c>
      <c r="P12" s="43"/>
    </row>
    <row r="13" spans="1:16" s="24" customFormat="1" ht="14.45" customHeight="1" x14ac:dyDescent="0.25">
      <c r="A13" s="120"/>
      <c r="B13" s="407" t="str">
        <f>IF(Variables!$G$40="English",O13,P13)</f>
        <v>Please ensure that you include all sales (transactions made at market prices) to all associated firms.</v>
      </c>
      <c r="C13" s="407"/>
      <c r="D13" s="407"/>
      <c r="E13" s="407"/>
      <c r="F13" s="407"/>
      <c r="G13" s="407"/>
      <c r="H13" s="407"/>
      <c r="I13" s="121"/>
      <c r="J13" s="121"/>
      <c r="K13" s="121"/>
      <c r="L13" s="121"/>
      <c r="O13" s="133" t="s">
        <v>173</v>
      </c>
      <c r="P13" t="s">
        <v>326</v>
      </c>
    </row>
    <row r="14" spans="1:16" ht="14.45" customHeight="1" x14ac:dyDescent="0.25">
      <c r="A14"/>
      <c r="B14" s="153"/>
      <c r="C14" s="153"/>
      <c r="D14" s="153"/>
      <c r="E14" s="153"/>
      <c r="F14" s="153"/>
      <c r="G14" s="153"/>
      <c r="H14" s="153"/>
      <c r="I14"/>
      <c r="J14"/>
      <c r="K14"/>
      <c r="L14"/>
      <c r="M14"/>
      <c r="N14"/>
    </row>
    <row r="15" spans="1:16" x14ac:dyDescent="0.25">
      <c r="B15" s="377" t="str">
        <f>IF(Variables!$G$40="English",O15,P15)</f>
        <v>Income Statement for Certain Whole Potatoes</v>
      </c>
      <c r="C15" s="378"/>
      <c r="D15" s="378"/>
      <c r="E15" s="378"/>
      <c r="F15" s="378"/>
      <c r="G15" s="378"/>
      <c r="H15" s="378"/>
      <c r="I15" s="154"/>
      <c r="J15" s="154"/>
      <c r="K15" s="154"/>
      <c r="L15" s="154"/>
      <c r="M15"/>
      <c r="O15" t="s">
        <v>225</v>
      </c>
      <c r="P15" t="s">
        <v>321</v>
      </c>
    </row>
    <row r="16" spans="1:16" x14ac:dyDescent="0.25">
      <c r="B16" s="352" t="s">
        <v>16</v>
      </c>
      <c r="C16" s="353"/>
      <c r="D16" s="353"/>
      <c r="E16" s="353"/>
      <c r="F16" s="353"/>
      <c r="G16" s="353"/>
      <c r="H16" s="354"/>
      <c r="I16" s="168"/>
      <c r="J16" s="168"/>
      <c r="K16" s="168"/>
      <c r="L16" s="168"/>
      <c r="M16"/>
    </row>
    <row r="17" spans="2:16" customFormat="1" x14ac:dyDescent="0.25">
      <c r="B17" s="170"/>
      <c r="C17" s="169"/>
      <c r="D17" s="169"/>
      <c r="E17" s="169"/>
      <c r="F17" s="169"/>
      <c r="G17" s="169"/>
      <c r="H17" s="184"/>
      <c r="I17" s="168"/>
      <c r="J17" s="168"/>
      <c r="K17" s="168"/>
      <c r="L17" s="168"/>
    </row>
    <row r="18" spans="2:16" customFormat="1" x14ac:dyDescent="0.25">
      <c r="B18" s="402" t="s">
        <v>352</v>
      </c>
      <c r="C18" s="403"/>
      <c r="D18" s="403"/>
      <c r="E18" s="403"/>
      <c r="F18" s="403"/>
      <c r="G18" s="403"/>
      <c r="H18" s="404"/>
      <c r="I18" s="168"/>
      <c r="J18" s="168"/>
      <c r="K18" s="168"/>
      <c r="L18" s="168"/>
    </row>
    <row r="19" spans="2:16" customFormat="1" x14ac:dyDescent="0.25">
      <c r="B19" s="171"/>
      <c r="C19" s="187"/>
      <c r="D19" s="187"/>
      <c r="E19" s="187"/>
      <c r="F19" s="187"/>
      <c r="G19" s="187"/>
      <c r="H19" s="188"/>
      <c r="I19" s="154"/>
      <c r="J19" s="154"/>
      <c r="K19" s="154"/>
      <c r="L19" s="154"/>
    </row>
    <row r="20" spans="2:16" customFormat="1" x14ac:dyDescent="0.25">
      <c r="B20" s="171"/>
      <c r="C20" s="187"/>
      <c r="D20" s="388" t="str">
        <f>IF(Variables!$G$40="English",Variables!$B14,Variables!C$14)</f>
        <v>Aug. 1, 2023 to July 31, 2024</v>
      </c>
      <c r="E20" s="388" t="str">
        <f>IF(Variables!$G$40="English",Variables!$B15,Variables!C$15)</f>
        <v>Aug. 1, 2024 to July 31, 2025</v>
      </c>
      <c r="F20" s="388" t="str">
        <f>IF(Variables!$G$40="English",Variables!$B16,Variables!C$16)</f>
        <v>Aug. 1, 2025 to July 31, 2026</v>
      </c>
      <c r="G20" s="187"/>
      <c r="H20" s="188"/>
      <c r="I20" s="154"/>
      <c r="J20" s="154"/>
      <c r="K20" s="154"/>
      <c r="L20" s="154"/>
    </row>
    <row r="21" spans="2:16" ht="14.45" customHeight="1" x14ac:dyDescent="0.25">
      <c r="B21" s="172"/>
      <c r="C21" s="189"/>
      <c r="D21" s="389"/>
      <c r="E21" s="389"/>
      <c r="F21" s="389"/>
      <c r="G21" s="190"/>
      <c r="H21" s="191"/>
    </row>
    <row r="22" spans="2:16" x14ac:dyDescent="0.25">
      <c r="B22" s="139" t="str">
        <f>IF(Variables!$G$40="English",O22,P22)</f>
        <v>Certain Whole Potatoes</v>
      </c>
      <c r="C22" s="192"/>
      <c r="D22" s="193"/>
      <c r="F22" s="193"/>
      <c r="G22" s="193"/>
      <c r="H22" s="194"/>
      <c r="O22" s="115" t="s">
        <v>189</v>
      </c>
      <c r="P22" t="s">
        <v>256</v>
      </c>
    </row>
    <row r="23" spans="2:16" x14ac:dyDescent="0.25">
      <c r="B23" s="405" t="str">
        <f>IF(Variables!$G$40="English",O23,P23)</f>
        <v>Owned acres planted</v>
      </c>
      <c r="C23" s="406"/>
      <c r="D23" s="180"/>
      <c r="E23" s="180"/>
      <c r="F23" s="180"/>
      <c r="G23" s="148"/>
      <c r="H23" s="195"/>
      <c r="O23" s="117" t="s">
        <v>190</v>
      </c>
      <c r="P23" t="s">
        <v>257</v>
      </c>
    </row>
    <row r="24" spans="2:16" x14ac:dyDescent="0.25">
      <c r="B24" s="405" t="str">
        <f>IF(Variables!$G$40="English",O24,P24)</f>
        <v>Rented acres planted</v>
      </c>
      <c r="C24" s="406"/>
      <c r="D24" s="180"/>
      <c r="E24" s="180"/>
      <c r="F24" s="180"/>
      <c r="G24" s="148"/>
      <c r="H24" s="195"/>
      <c r="O24" s="137" t="s">
        <v>191</v>
      </c>
      <c r="P24" t="s">
        <v>258</v>
      </c>
    </row>
    <row r="25" spans="2:16" x14ac:dyDescent="0.25">
      <c r="B25" s="405" t="str">
        <f>IF(Variables!$G$40="English",O25,P25)</f>
        <v>Total certain whole potatoes harvested (cwt)</v>
      </c>
      <c r="C25" s="406"/>
      <c r="D25" s="180"/>
      <c r="E25" s="180"/>
      <c r="F25" s="180"/>
      <c r="G25" s="148"/>
      <c r="H25" s="195"/>
      <c r="O25" s="116" t="s">
        <v>192</v>
      </c>
      <c r="P25" t="s">
        <v>259</v>
      </c>
    </row>
    <row r="26" spans="2:16" x14ac:dyDescent="0.25">
      <c r="B26" s="405" t="str">
        <f>IF(Variables!$G$40="English",O26,P26)</f>
        <v>Yield (cwt/acre)</v>
      </c>
      <c r="C26" s="406"/>
      <c r="D26" s="181">
        <f>IF(ISERROR(D25/(D23+D24)),0,(D25/(D23+D24)))</f>
        <v>0</v>
      </c>
      <c r="E26" s="181">
        <f>IF(ISERROR(E25/(E23+E24)),0,(E25/(E23+E24)))</f>
        <v>0</v>
      </c>
      <c r="F26" s="181">
        <f>IF(ISERROR(F25/(F23+F24)),0,(F25/(F23+F24)))</f>
        <v>0</v>
      </c>
      <c r="G26" s="148"/>
      <c r="H26" s="195"/>
      <c r="O26" s="116" t="s">
        <v>193</v>
      </c>
      <c r="P26" t="s">
        <v>260</v>
      </c>
    </row>
    <row r="27" spans="2:16" x14ac:dyDescent="0.25">
      <c r="B27" s="405" t="str">
        <f>IF(Variables!$G$40="English",O27,P27)</f>
        <v>Potatoes used on farm (e.g., seed, feed, etc.) (cwt)</v>
      </c>
      <c r="C27" s="406"/>
      <c r="D27" s="180"/>
      <c r="E27" s="180"/>
      <c r="F27" s="180"/>
      <c r="G27" s="148"/>
      <c r="H27" s="195"/>
      <c r="O27" s="137" t="s">
        <v>194</v>
      </c>
      <c r="P27" t="s">
        <v>261</v>
      </c>
    </row>
    <row r="28" spans="2:16" x14ac:dyDescent="0.25">
      <c r="B28" s="140"/>
      <c r="C28" s="116"/>
      <c r="D28" s="196"/>
      <c r="E28" s="196"/>
      <c r="F28" s="196"/>
      <c r="G28" s="196"/>
      <c r="H28" s="197"/>
      <c r="O28" s="116"/>
    </row>
    <row r="29" spans="2:16" x14ac:dyDescent="0.25">
      <c r="B29" s="139" t="str">
        <f>IF(Variables!$G$40="English",O29,P29)</f>
        <v>Revenue (CAN$)</v>
      </c>
      <c r="C29" s="115"/>
      <c r="D29" s="198"/>
      <c r="E29" s="198"/>
      <c r="F29" s="198"/>
      <c r="G29" s="198"/>
      <c r="H29" s="199"/>
      <c r="O29" s="115" t="s">
        <v>195</v>
      </c>
      <c r="P29" t="s">
        <v>262</v>
      </c>
    </row>
    <row r="30" spans="2:16" x14ac:dyDescent="0.25">
      <c r="B30" s="174" t="str">
        <f>IF(Variables!$G$40="English",O30,P30)</f>
        <v>Program payments</v>
      </c>
      <c r="C30" s="200"/>
      <c r="D30" s="178"/>
      <c r="E30" s="178"/>
      <c r="F30" s="178"/>
      <c r="G30" s="148"/>
      <c r="H30" s="195"/>
      <c r="O30" s="117" t="s">
        <v>196</v>
      </c>
      <c r="P30" t="s">
        <v>263</v>
      </c>
    </row>
    <row r="31" spans="2:16" x14ac:dyDescent="0.25">
      <c r="B31" s="174" t="str">
        <f>IF(Variables!$G$40="English",O31,P31)</f>
        <v>Sales to Agencies</v>
      </c>
      <c r="C31" s="200"/>
      <c r="D31" s="178"/>
      <c r="E31" s="178"/>
      <c r="F31" s="178"/>
      <c r="G31" s="148"/>
      <c r="H31" s="195"/>
      <c r="O31" s="117" t="s">
        <v>197</v>
      </c>
      <c r="P31" t="s">
        <v>264</v>
      </c>
    </row>
    <row r="32" spans="2:16" x14ac:dyDescent="0.25">
      <c r="B32" s="174" t="str">
        <f>IF(Variables!$G$40="English",O32,P32)</f>
        <v>Other Sales (roadside, farmers’ markets, etc.)</v>
      </c>
      <c r="C32" s="200"/>
      <c r="D32" s="178"/>
      <c r="E32" s="178"/>
      <c r="F32" s="178"/>
      <c r="G32" s="148"/>
      <c r="H32" s="195"/>
      <c r="O32" s="117" t="s">
        <v>198</v>
      </c>
      <c r="P32" t="s">
        <v>265</v>
      </c>
    </row>
    <row r="33" spans="2:16" x14ac:dyDescent="0.25">
      <c r="B33" s="174" t="str">
        <f>IF(Variables!$G$40="English",O33,P33)</f>
        <v>Sales of cull potatoes</v>
      </c>
      <c r="C33" s="200"/>
      <c r="D33" s="178"/>
      <c r="E33" s="178"/>
      <c r="F33" s="178"/>
      <c r="G33" s="148"/>
      <c r="H33" s="195"/>
      <c r="O33" s="117" t="s">
        <v>199</v>
      </c>
      <c r="P33" t="s">
        <v>266</v>
      </c>
    </row>
    <row r="34" spans="2:16" x14ac:dyDescent="0.25">
      <c r="B34" s="412" t="str">
        <f>IF(Variables!$G$40="English",O34,P34)</f>
        <v>TOTAL</v>
      </c>
      <c r="C34" s="413"/>
      <c r="D34" s="181">
        <f>SUM(D30:D33)</f>
        <v>0</v>
      </c>
      <c r="E34" s="181">
        <f>SUM(E30:E33)</f>
        <v>0</v>
      </c>
      <c r="F34" s="181">
        <f>SUM(F30:F33)</f>
        <v>0</v>
      </c>
      <c r="G34" s="148"/>
      <c r="H34" s="195"/>
      <c r="O34" s="118" t="s">
        <v>200</v>
      </c>
      <c r="P34" t="s">
        <v>200</v>
      </c>
    </row>
    <row r="35" spans="2:16" x14ac:dyDescent="0.25">
      <c r="B35" s="140"/>
      <c r="C35" s="117"/>
      <c r="D35" s="201"/>
      <c r="E35" s="201"/>
      <c r="F35" s="201"/>
      <c r="G35" s="201"/>
      <c r="H35" s="202"/>
      <c r="O35" s="117"/>
    </row>
    <row r="36" spans="2:16" x14ac:dyDescent="0.25">
      <c r="B36" s="139" t="str">
        <f>IF(Variables!$G$40="English",O36,P36)</f>
        <v>Expenses (CAN$)</v>
      </c>
      <c r="C36" s="115"/>
      <c r="D36" s="201"/>
      <c r="E36" s="201"/>
      <c r="F36" s="201"/>
      <c r="G36" s="201"/>
      <c r="H36" s="202"/>
      <c r="O36" s="115" t="s">
        <v>201</v>
      </c>
      <c r="P36" t="s">
        <v>267</v>
      </c>
    </row>
    <row r="37" spans="2:16" x14ac:dyDescent="0.25">
      <c r="B37" s="174" t="str">
        <f>IF(Variables!$G$40="English",O37,P37)</f>
        <v>Custom and contract work</v>
      </c>
      <c r="C37" s="176"/>
      <c r="D37" s="178"/>
      <c r="E37" s="178"/>
      <c r="F37" s="178"/>
      <c r="G37" s="148"/>
      <c r="H37" s="195"/>
      <c r="O37" s="117" t="s">
        <v>202</v>
      </c>
      <c r="P37" t="s">
        <v>268</v>
      </c>
    </row>
    <row r="38" spans="2:16" x14ac:dyDescent="0.25">
      <c r="B38" s="174" t="str">
        <f>IF(Variables!$G$40="English",O38,P38)</f>
        <v>Depreciation - Buildings and equipment</v>
      </c>
      <c r="C38" s="176"/>
      <c r="D38" s="178"/>
      <c r="E38" s="178"/>
      <c r="F38" s="178"/>
      <c r="G38" s="148"/>
      <c r="H38" s="195"/>
      <c r="O38" s="117" t="s">
        <v>203</v>
      </c>
      <c r="P38" t="s">
        <v>269</v>
      </c>
    </row>
    <row r="39" spans="2:16" x14ac:dyDescent="0.25">
      <c r="B39" s="174" t="str">
        <f>IF(Variables!$G$40="English",O39,P39)</f>
        <v>Disposal or destruction of waste potatoes</v>
      </c>
      <c r="C39" s="176"/>
      <c r="D39" s="178"/>
      <c r="E39" s="178"/>
      <c r="F39" s="178"/>
      <c r="G39" s="148"/>
      <c r="H39" s="195"/>
      <c r="O39" s="117" t="s">
        <v>204</v>
      </c>
      <c r="P39" t="s">
        <v>270</v>
      </c>
    </row>
    <row r="40" spans="2:16" x14ac:dyDescent="0.25">
      <c r="B40" s="174" t="str">
        <f>IF(Variables!$G$40="English",O40,P40)</f>
        <v>Electricity</v>
      </c>
      <c r="C40" s="176"/>
      <c r="D40" s="178"/>
      <c r="E40" s="178"/>
      <c r="F40" s="178"/>
      <c r="G40" s="148"/>
      <c r="H40" s="195"/>
      <c r="O40" s="117" t="s">
        <v>205</v>
      </c>
      <c r="P40" t="s">
        <v>271</v>
      </c>
    </row>
    <row r="41" spans="2:16" x14ac:dyDescent="0.25">
      <c r="B41" s="174" t="str">
        <f>IF(Variables!$G$40="English",O41,P41)</f>
        <v>Fertilizer</v>
      </c>
      <c r="C41" s="176"/>
      <c r="D41" s="178"/>
      <c r="E41" s="178"/>
      <c r="F41" s="178"/>
      <c r="G41" s="148"/>
      <c r="H41" s="195"/>
      <c r="O41" s="117" t="s">
        <v>206</v>
      </c>
      <c r="P41" t="s">
        <v>272</v>
      </c>
    </row>
    <row r="42" spans="2:16" x14ac:dyDescent="0.25">
      <c r="B42" s="174" t="str">
        <f>IF(Variables!$G$40="English",O42,P42)</f>
        <v>Fuel, oil and lubricants</v>
      </c>
      <c r="C42" s="176"/>
      <c r="D42" s="178"/>
      <c r="E42" s="178"/>
      <c r="F42" s="178"/>
      <c r="G42" s="148"/>
      <c r="H42" s="195"/>
      <c r="O42" s="117" t="s">
        <v>207</v>
      </c>
      <c r="P42" t="s">
        <v>273</v>
      </c>
    </row>
    <row r="43" spans="2:16" x14ac:dyDescent="0.25">
      <c r="B43" s="174" t="str">
        <f>IF(Variables!$G$40="English",O43,P43)</f>
        <v>Herbicides, insecticides and fungicides, etc.</v>
      </c>
      <c r="C43" s="176"/>
      <c r="D43" s="178"/>
      <c r="E43" s="178"/>
      <c r="F43" s="178"/>
      <c r="G43" s="148"/>
      <c r="H43" s="195"/>
      <c r="O43" s="117" t="s">
        <v>208</v>
      </c>
      <c r="P43" t="s">
        <v>274</v>
      </c>
    </row>
    <row r="44" spans="2:16" x14ac:dyDescent="0.25">
      <c r="B44" s="174" t="str">
        <f>IF(Variables!$G$40="English",O44,P44)</f>
        <v>Insurance - Crop</v>
      </c>
      <c r="C44" s="176"/>
      <c r="D44" s="178"/>
      <c r="E44" s="178"/>
      <c r="F44" s="178"/>
      <c r="G44" s="148"/>
      <c r="H44" s="195"/>
      <c r="O44" s="117" t="s">
        <v>209</v>
      </c>
      <c r="P44" t="s">
        <v>275</v>
      </c>
    </row>
    <row r="45" spans="2:16" x14ac:dyDescent="0.25">
      <c r="B45" s="174" t="str">
        <f>IF(Variables!$G$40="English",O45,P45)</f>
        <v>Insurance - Other (e.g. stabilization)</v>
      </c>
      <c r="C45" s="176"/>
      <c r="D45" s="178"/>
      <c r="E45" s="178"/>
      <c r="F45" s="178"/>
      <c r="G45" s="148"/>
      <c r="H45" s="195"/>
      <c r="O45" s="117" t="s">
        <v>210</v>
      </c>
      <c r="P45" t="s">
        <v>276</v>
      </c>
    </row>
    <row r="46" spans="2:16" x14ac:dyDescent="0.25">
      <c r="B46" s="174" t="str">
        <f>IF(Variables!$G$40="English",O46,P46)</f>
        <v>Insurance - Vehicle and Farm</v>
      </c>
      <c r="C46" s="176"/>
      <c r="D46" s="178"/>
      <c r="E46" s="178"/>
      <c r="F46" s="178"/>
      <c r="G46" s="148"/>
      <c r="H46" s="195"/>
      <c r="O46" s="117" t="s">
        <v>211</v>
      </c>
      <c r="P46" t="s">
        <v>277</v>
      </c>
    </row>
    <row r="47" spans="2:16" x14ac:dyDescent="0.25">
      <c r="B47" s="174" t="str">
        <f>IF(Variables!$G$40="English",O47,P47)</f>
        <v>Interest expenses</v>
      </c>
      <c r="C47" s="176"/>
      <c r="D47" s="178"/>
      <c r="E47" s="178"/>
      <c r="F47" s="178"/>
      <c r="G47" s="148"/>
      <c r="H47" s="195"/>
      <c r="O47" s="117" t="s">
        <v>212</v>
      </c>
      <c r="P47" t="s">
        <v>278</v>
      </c>
    </row>
    <row r="48" spans="2:16" x14ac:dyDescent="0.25">
      <c r="B48" s="174" t="str">
        <f>IF(Variables!$G$40="English",O48,P48)</f>
        <v>Irrigation</v>
      </c>
      <c r="C48" s="176"/>
      <c r="D48" s="178"/>
      <c r="E48" s="178"/>
      <c r="F48" s="178"/>
      <c r="G48" s="148"/>
      <c r="H48" s="195"/>
      <c r="O48" s="117" t="s">
        <v>213</v>
      </c>
      <c r="P48" t="s">
        <v>213</v>
      </c>
    </row>
    <row r="49" spans="2:16" x14ac:dyDescent="0.25">
      <c r="B49" s="174" t="str">
        <f>IF(Variables!$G$40="English",O49,P49)</f>
        <v>Labour - Family members</v>
      </c>
      <c r="C49" s="176"/>
      <c r="D49" s="178"/>
      <c r="E49" s="178"/>
      <c r="F49" s="178"/>
      <c r="G49" s="148"/>
      <c r="H49" s="195"/>
      <c r="O49" s="117" t="s">
        <v>214</v>
      </c>
      <c r="P49" t="s">
        <v>279</v>
      </c>
    </row>
    <row r="50" spans="2:16" x14ac:dyDescent="0.25">
      <c r="B50" s="174" t="str">
        <f>IF(Variables!$G$40="English",O50,P50)</f>
        <v>Labour - Non-family</v>
      </c>
      <c r="C50" s="176"/>
      <c r="D50" s="178"/>
      <c r="E50" s="178"/>
      <c r="F50" s="178"/>
      <c r="G50" s="148"/>
      <c r="H50" s="195"/>
      <c r="O50" s="117" t="s">
        <v>215</v>
      </c>
      <c r="P50" t="s">
        <v>280</v>
      </c>
    </row>
    <row r="51" spans="2:16" x14ac:dyDescent="0.25">
      <c r="B51" s="174" t="str">
        <f>IF(Variables!$G$40="English",O51,P51)</f>
        <v>Land rent</v>
      </c>
      <c r="C51" s="176"/>
      <c r="D51" s="178"/>
      <c r="E51" s="178"/>
      <c r="F51" s="178"/>
      <c r="G51" s="148"/>
      <c r="H51" s="195"/>
      <c r="O51" s="117" t="s">
        <v>216</v>
      </c>
      <c r="P51" t="s">
        <v>281</v>
      </c>
    </row>
    <row r="52" spans="2:16" x14ac:dyDescent="0.25">
      <c r="B52" s="174" t="str">
        <f>IF(Variables!$G$40="English",O52,P52)</f>
        <v>Levies and Fees - Agencies</v>
      </c>
      <c r="C52" s="176"/>
      <c r="D52" s="178"/>
      <c r="E52" s="178"/>
      <c r="F52" s="178"/>
      <c r="G52" s="148"/>
      <c r="H52" s="195"/>
      <c r="O52" s="117" t="s">
        <v>217</v>
      </c>
      <c r="P52" t="s">
        <v>282</v>
      </c>
    </row>
    <row r="53" spans="2:16" x14ac:dyDescent="0.25">
      <c r="B53" s="174" t="str">
        <f>IF(Variables!$G$40="English",O53,P53)</f>
        <v>Levies and Fees - BCVMC</v>
      </c>
      <c r="C53" s="176"/>
      <c r="D53" s="178"/>
      <c r="E53" s="178"/>
      <c r="F53" s="178"/>
      <c r="G53" s="148"/>
      <c r="H53" s="195"/>
      <c r="O53" s="117" t="s">
        <v>218</v>
      </c>
      <c r="P53" t="s">
        <v>283</v>
      </c>
    </row>
    <row r="54" spans="2:16" x14ac:dyDescent="0.25">
      <c r="B54" s="174" t="str">
        <f>IF(Variables!$G$40="English",O54,P54)</f>
        <v>Levies and Fees - Other</v>
      </c>
      <c r="C54" s="176"/>
      <c r="D54" s="178"/>
      <c r="E54" s="178"/>
      <c r="F54" s="178"/>
      <c r="G54" s="148"/>
      <c r="H54" s="195"/>
      <c r="O54" s="117" t="s">
        <v>219</v>
      </c>
      <c r="P54" t="s">
        <v>284</v>
      </c>
    </row>
    <row r="55" spans="2:16" x14ac:dyDescent="0.25">
      <c r="B55" s="174" t="str">
        <f>IF(Variables!$G$40="English",O55,P55)</f>
        <v>Machinery and equipment rental and leasing</v>
      </c>
      <c r="C55" s="176"/>
      <c r="D55" s="178"/>
      <c r="E55" s="178"/>
      <c r="F55" s="178"/>
      <c r="G55" s="148"/>
      <c r="H55" s="195"/>
      <c r="O55" s="117" t="s">
        <v>220</v>
      </c>
      <c r="P55" t="s">
        <v>285</v>
      </c>
    </row>
    <row r="56" spans="2:16" x14ac:dyDescent="0.25">
      <c r="B56" s="174" t="str">
        <f>IF(Variables!$G$40="English",O56,P56)</f>
        <v>Natural Gas or Propane</v>
      </c>
      <c r="C56" s="176"/>
      <c r="D56" s="178"/>
      <c r="E56" s="178"/>
      <c r="F56" s="178"/>
      <c r="G56" s="148"/>
      <c r="H56" s="195"/>
      <c r="O56" s="117" t="s">
        <v>221</v>
      </c>
      <c r="P56" t="s">
        <v>286</v>
      </c>
    </row>
    <row r="57" spans="2:16" x14ac:dyDescent="0.25">
      <c r="B57" s="174" t="str">
        <f>IF(Variables!$G$40="English",O57,P57)</f>
        <v>Packing and Packaging</v>
      </c>
      <c r="C57" s="176"/>
      <c r="D57" s="178"/>
      <c r="E57" s="178"/>
      <c r="F57" s="178"/>
      <c r="G57" s="148"/>
      <c r="H57" s="195"/>
      <c r="O57" s="117" t="s">
        <v>222</v>
      </c>
      <c r="P57" t="s">
        <v>287</v>
      </c>
    </row>
    <row r="58" spans="2:16" x14ac:dyDescent="0.25">
      <c r="B58" s="174" t="str">
        <f>IF(Variables!$G$40="English",O58,P58)</f>
        <v>Repairs and maintenance</v>
      </c>
      <c r="C58" s="176"/>
      <c r="D58" s="178"/>
      <c r="E58" s="178"/>
      <c r="F58" s="178"/>
      <c r="G58" s="148"/>
      <c r="H58" s="195"/>
      <c r="O58" s="117" t="s">
        <v>223</v>
      </c>
      <c r="P58" t="s">
        <v>288</v>
      </c>
    </row>
    <row r="59" spans="2:16" x14ac:dyDescent="0.25">
      <c r="B59" s="174" t="str">
        <f>IF(Variables!$G$40="English",O59,P59)</f>
        <v>Seed and cover crop</v>
      </c>
      <c r="C59" s="176"/>
      <c r="D59" s="178"/>
      <c r="E59" s="178"/>
      <c r="F59" s="178"/>
      <c r="G59" s="148"/>
      <c r="H59" s="195"/>
      <c r="O59" s="117" t="s">
        <v>224</v>
      </c>
      <c r="P59" t="s">
        <v>289</v>
      </c>
    </row>
    <row r="60" spans="2:16" x14ac:dyDescent="0.25">
      <c r="B60" s="174" t="str">
        <f>IF(Variables!$G$40="English",O60,P60)</f>
        <v>Other (specify in adjacent cell)</v>
      </c>
      <c r="C60" s="141"/>
      <c r="D60" s="178"/>
      <c r="E60" s="178"/>
      <c r="F60" s="178"/>
      <c r="G60" s="148"/>
      <c r="H60" s="195"/>
      <c r="O60" s="117" t="s">
        <v>443</v>
      </c>
      <c r="P60" t="s">
        <v>290</v>
      </c>
    </row>
    <row r="61" spans="2:16" x14ac:dyDescent="0.25">
      <c r="B61" s="174" t="str">
        <f>IF(Variables!$G$40="English",O61,P61)</f>
        <v>Other (specify in adjacent cell)</v>
      </c>
      <c r="C61" s="141"/>
      <c r="D61" s="178"/>
      <c r="E61" s="178"/>
      <c r="F61" s="178"/>
      <c r="G61" s="148"/>
      <c r="H61" s="195"/>
      <c r="O61" s="117" t="s">
        <v>443</v>
      </c>
      <c r="P61" t="s">
        <v>290</v>
      </c>
    </row>
    <row r="62" spans="2:16" x14ac:dyDescent="0.25">
      <c r="B62" s="174" t="str">
        <f>IF(Variables!$G$40="English",O62,P62)</f>
        <v>Other (specify in adjacent cell)</v>
      </c>
      <c r="C62" s="141"/>
      <c r="D62" s="178"/>
      <c r="E62" s="178"/>
      <c r="F62" s="178"/>
      <c r="G62" s="148"/>
      <c r="H62" s="195"/>
      <c r="O62" s="117" t="s">
        <v>443</v>
      </c>
      <c r="P62" t="s">
        <v>290</v>
      </c>
    </row>
    <row r="63" spans="2:16" x14ac:dyDescent="0.25">
      <c r="B63" s="203" t="s">
        <v>200</v>
      </c>
      <c r="C63" s="177"/>
      <c r="D63" s="179">
        <f>SUM(D37:D62)</f>
        <v>0</v>
      </c>
      <c r="E63" s="179">
        <f>SUM(E37:E62)</f>
        <v>0</v>
      </c>
      <c r="F63" s="179">
        <f>SUM(F37:F62)</f>
        <v>0</v>
      </c>
      <c r="G63" s="149"/>
      <c r="H63" s="204"/>
      <c r="O63" s="119" t="s">
        <v>200</v>
      </c>
      <c r="P63" t="s">
        <v>200</v>
      </c>
    </row>
    <row r="64" spans="2:16" s="131" customFormat="1" x14ac:dyDescent="0.25">
      <c r="B64" s="205"/>
      <c r="C64" s="206"/>
      <c r="D64" s="206"/>
      <c r="E64" s="206"/>
      <c r="F64" s="206"/>
      <c r="G64" s="206"/>
      <c r="H64" s="207"/>
    </row>
    <row r="65" s="131" customFormat="1" x14ac:dyDescent="0.25"/>
    <row r="66" s="131" customFormat="1" x14ac:dyDescent="0.25"/>
    <row r="67" s="131" customFormat="1" x14ac:dyDescent="0.25"/>
    <row r="68" s="131" customFormat="1" x14ac:dyDescent="0.25"/>
    <row r="69" s="131" customFormat="1" x14ac:dyDescent="0.25"/>
    <row r="70" s="131" customFormat="1" x14ac:dyDescent="0.25"/>
  </sheetData>
  <sheetProtection algorithmName="SHA-512" hashValue="6RqEM5RnIDlLvMmREP6IvEf0kJezBSaRPNhSY2p1A3wSzHk20eQVrHwhvwP8qHWuXf9Nm7VsaeuAVJowoeeCUA==" saltValue="x49eYLlGBVZ8SHubwuLrnA==" spinCount="100000" sheet="1" objects="1" scenarios="1" selectLockedCells="1"/>
  <mergeCells count="20">
    <mergeCell ref="B24:C24"/>
    <mergeCell ref="B25:C25"/>
    <mergeCell ref="B26:C26"/>
    <mergeCell ref="B27:C27"/>
    <mergeCell ref="B34:C34"/>
    <mergeCell ref="B4:H4"/>
    <mergeCell ref="B5:H5"/>
    <mergeCell ref="B6:H7"/>
    <mergeCell ref="B8:H8"/>
    <mergeCell ref="B9:H9"/>
    <mergeCell ref="B10:H10"/>
    <mergeCell ref="B11:H12"/>
    <mergeCell ref="B13:H13"/>
    <mergeCell ref="B15:H15"/>
    <mergeCell ref="B16:H16"/>
    <mergeCell ref="B18:H18"/>
    <mergeCell ref="D20:D21"/>
    <mergeCell ref="E20:E21"/>
    <mergeCell ref="F20:F21"/>
    <mergeCell ref="B23:C23"/>
  </mergeCells>
  <printOptions horizontalCentered="1"/>
  <pageMargins left="0.23622047244094491" right="0.23622047244094491" top="0.74803149606299213" bottom="0.74803149606299213" header="0.31496062992125984" footer="0.31496062992125984"/>
  <pageSetup scale="68" fitToHeight="0" orientation="portrait" r:id="rId1"/>
  <headerFooter>
    <oddFooter>&amp;L&amp;A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2B7E6-A8B4-4F48-99BD-BB0EFC9AB8D7}">
  <sheetPr>
    <tabColor rgb="FF92D050"/>
    <pageSetUpPr fitToPage="1"/>
  </sheetPr>
  <dimension ref="A1:P64"/>
  <sheetViews>
    <sheetView showGridLines="0" zoomScaleNormal="100" workbookViewId="0"/>
  </sheetViews>
  <sheetFormatPr defaultRowHeight="15" x14ac:dyDescent="0.25"/>
  <cols>
    <col min="1" max="1" width="5.140625" customWidth="1"/>
    <col min="2" max="2" width="30.7109375" customWidth="1"/>
    <col min="3" max="3" width="31.28515625" customWidth="1"/>
    <col min="4" max="6" width="18.85546875" customWidth="1"/>
    <col min="7" max="8" width="14.140625" customWidth="1"/>
    <col min="15" max="15" width="36.140625" hidden="1" customWidth="1"/>
    <col min="16" max="16" width="8.85546875" hidden="1" customWidth="1"/>
  </cols>
  <sheetData>
    <row r="1" spans="1:16" s="8" customFormat="1" ht="14.25" x14ac:dyDescent="0.25">
      <c r="A1" s="4"/>
      <c r="B1" s="2"/>
      <c r="C1" s="2"/>
      <c r="D1" s="2"/>
      <c r="E1" s="2"/>
      <c r="F1" s="2"/>
      <c r="G1" s="2"/>
      <c r="H1" s="2"/>
      <c r="I1" s="2"/>
      <c r="J1" s="2"/>
      <c r="K1" s="2"/>
      <c r="L1" s="2"/>
      <c r="M1" s="7"/>
      <c r="O1" s="8" t="s">
        <v>133</v>
      </c>
      <c r="P1" s="8" t="s">
        <v>133</v>
      </c>
    </row>
    <row r="2" spans="1:16" s="8" customFormat="1" ht="14.25" x14ac:dyDescent="0.25">
      <c r="A2" s="4"/>
      <c r="B2" s="10" t="str">
        <f>IF(Variables!$G$40="English",O3,P3)</f>
        <v>PROTECTED</v>
      </c>
      <c r="C2" s="10"/>
      <c r="D2" s="10"/>
      <c r="E2" s="2"/>
      <c r="F2" s="2"/>
      <c r="G2" s="2"/>
      <c r="H2" s="2"/>
      <c r="I2" s="2"/>
      <c r="J2" s="2"/>
      <c r="K2" s="2"/>
      <c r="L2" s="2"/>
      <c r="M2" s="7"/>
      <c r="O2" s="9" t="s">
        <v>35</v>
      </c>
      <c r="P2" s="9" t="s">
        <v>45</v>
      </c>
    </row>
    <row r="3" spans="1:16" s="8" customFormat="1" ht="14.25" x14ac:dyDescent="0.25">
      <c r="A3" s="4"/>
      <c r="B3" s="12"/>
      <c r="C3" s="12"/>
      <c r="D3" s="12"/>
      <c r="E3" s="2"/>
      <c r="F3" s="2"/>
      <c r="G3" s="2"/>
      <c r="H3" s="2"/>
      <c r="I3" s="2"/>
      <c r="J3" s="2"/>
      <c r="K3" s="2"/>
      <c r="L3" s="2"/>
      <c r="M3" s="7"/>
      <c r="O3" s="1" t="s">
        <v>119</v>
      </c>
      <c r="P3" s="1" t="s">
        <v>120</v>
      </c>
    </row>
    <row r="4" spans="1:16" s="1" customFormat="1" x14ac:dyDescent="0.25">
      <c r="A4" s="5"/>
      <c r="B4" s="279" t="str">
        <f>Info!B4</f>
        <v>GROWER QUESTIONNAIRE</v>
      </c>
      <c r="C4" s="408"/>
      <c r="D4" s="408"/>
      <c r="E4" s="408"/>
      <c r="F4" s="408"/>
      <c r="G4" s="408"/>
      <c r="H4" s="408"/>
      <c r="I4" s="123"/>
      <c r="J4" s="123"/>
      <c r="K4" s="123"/>
      <c r="L4" s="123"/>
      <c r="M4" s="26"/>
      <c r="N4" s="26"/>
      <c r="O4" s="24"/>
      <c r="P4" s="24"/>
    </row>
    <row r="5" spans="1:16" s="1" customFormat="1" x14ac:dyDescent="0.25">
      <c r="A5" s="5"/>
      <c r="B5" s="409" t="s">
        <v>147</v>
      </c>
      <c r="C5" s="410"/>
      <c r="D5" s="410"/>
      <c r="E5" s="410"/>
      <c r="F5" s="410"/>
      <c r="G5" s="410"/>
      <c r="H5" s="410"/>
      <c r="I5" s="123"/>
      <c r="J5" s="123"/>
      <c r="K5" s="123"/>
      <c r="L5" s="123"/>
      <c r="M5" s="26"/>
      <c r="N5" s="26"/>
      <c r="O5" s="24"/>
      <c r="P5" s="24"/>
    </row>
    <row r="6" spans="1:16" s="6" customFormat="1" ht="14.25" x14ac:dyDescent="0.25">
      <c r="A6" s="5"/>
      <c r="B6" s="279" t="str">
        <f>Info!B6</f>
        <v>CERTAIN WHOLE POTATOES</v>
      </c>
      <c r="C6" s="411"/>
      <c r="D6" s="411"/>
      <c r="E6" s="411"/>
      <c r="F6" s="411"/>
      <c r="G6" s="411"/>
      <c r="H6" s="411"/>
      <c r="I6" s="123"/>
      <c r="J6" s="123"/>
      <c r="K6" s="123"/>
      <c r="L6" s="123"/>
      <c r="M6" s="24"/>
      <c r="N6" s="24"/>
      <c r="O6" s="16"/>
      <c r="P6" s="16"/>
    </row>
    <row r="7" spans="1:16" s="6" customFormat="1" ht="14.25" x14ac:dyDescent="0.25">
      <c r="A7" s="5"/>
      <c r="B7" s="411"/>
      <c r="C7" s="411"/>
      <c r="D7" s="411"/>
      <c r="E7" s="411"/>
      <c r="F7" s="411"/>
      <c r="G7" s="411"/>
      <c r="H7" s="411"/>
      <c r="I7" s="124"/>
      <c r="J7" s="124"/>
      <c r="K7" s="124"/>
      <c r="L7" s="124"/>
      <c r="M7" s="24"/>
      <c r="N7" s="24"/>
      <c r="O7" s="25"/>
    </row>
    <row r="8" spans="1:16" s="6" customFormat="1" ht="14.45" customHeight="1" x14ac:dyDescent="0.25">
      <c r="A8" s="5"/>
      <c r="B8" s="355" t="str">
        <f>Public!B8</f>
        <v>The goods in the following questions refer to Certain Whole Potatoes as defined in the product description on the Intro tab.</v>
      </c>
      <c r="C8" s="280"/>
      <c r="D8" s="280"/>
      <c r="E8" s="280"/>
      <c r="F8" s="280"/>
      <c r="G8" s="280"/>
      <c r="H8" s="280"/>
      <c r="I8" s="121"/>
      <c r="J8" s="121"/>
      <c r="K8" s="121"/>
      <c r="L8" s="121"/>
      <c r="M8" s="24"/>
      <c r="N8" s="24"/>
      <c r="O8" s="16"/>
      <c r="P8" s="16"/>
    </row>
    <row r="9" spans="1:16" s="6" customFormat="1" ht="14.45" customHeight="1" x14ac:dyDescent="0.25">
      <c r="A9" s="5"/>
      <c r="B9" s="355" t="str">
        <f>Public!B9</f>
        <v xml:space="preserve">A glossary of terms can be found in the Info tab.
</v>
      </c>
      <c r="C9" s="280"/>
      <c r="D9" s="280"/>
      <c r="E9" s="280"/>
      <c r="F9" s="280"/>
      <c r="G9" s="280"/>
      <c r="H9" s="280"/>
      <c r="I9" s="121"/>
      <c r="J9" s="121"/>
      <c r="K9" s="121"/>
      <c r="L9" s="121"/>
      <c r="M9" s="24"/>
      <c r="N9" s="24"/>
      <c r="O9" s="16"/>
    </row>
    <row r="10" spans="1:16" s="6" customFormat="1" ht="14.45" customHeight="1" x14ac:dyDescent="0.25">
      <c r="A10" s="5"/>
      <c r="B10" s="355" t="str">
        <f>IF(Variables!$G$40="English",O10,P10)</f>
        <v xml:space="preserve">Use the AddPro tab if more space is needed.
</v>
      </c>
      <c r="C10" s="280"/>
      <c r="D10" s="280"/>
      <c r="E10" s="280"/>
      <c r="F10" s="280"/>
      <c r="G10" s="280"/>
      <c r="H10" s="280"/>
      <c r="I10" s="121"/>
      <c r="J10" s="121"/>
      <c r="K10" s="121"/>
      <c r="L10" s="121"/>
      <c r="M10" s="24"/>
      <c r="N10" s="24"/>
      <c r="O10" s="16" t="s">
        <v>72</v>
      </c>
      <c r="P10" s="16" t="str">
        <f>"Utilisez l'onglet AddPro si vous avez besoin de plus d'espace."&amp;CHAR(10)</f>
        <v xml:space="preserve">Utilisez l'onglet AddPro si vous avez besoin de plus d'espace.
</v>
      </c>
    </row>
    <row r="11" spans="1:16" s="6" customFormat="1" ht="14.25" x14ac:dyDescent="0.25">
      <c r="A11" s="5"/>
      <c r="B11" s="355" t="str">
        <f>IF(Variables!$G$40="English",O12,P12)</f>
        <v>All information is requested on a crop-year basis (August 1 - July 31). Where adjustments are required to comply with this requirement, please indicate where adjustments were made and give a full explanation.</v>
      </c>
      <c r="C11" s="355"/>
      <c r="D11" s="355"/>
      <c r="E11" s="355"/>
      <c r="F11" s="355"/>
      <c r="G11" s="355"/>
      <c r="H11" s="355"/>
      <c r="I11" s="121"/>
      <c r="J11" s="121"/>
      <c r="K11" s="121"/>
      <c r="L11" s="121"/>
      <c r="M11" s="24"/>
      <c r="N11" s="24"/>
      <c r="O11" s="16"/>
      <c r="P11" s="16"/>
    </row>
    <row r="12" spans="1:16" s="6" customFormat="1" ht="14.25" x14ac:dyDescent="0.25">
      <c r="A12" s="5"/>
      <c r="B12" s="355"/>
      <c r="C12" s="355"/>
      <c r="D12" s="355"/>
      <c r="E12" s="355"/>
      <c r="F12" s="355"/>
      <c r="G12" s="355"/>
      <c r="H12" s="355"/>
      <c r="I12" s="121"/>
      <c r="J12" s="121"/>
      <c r="K12" s="121"/>
      <c r="L12" s="121"/>
      <c r="M12" s="24"/>
      <c r="N12" s="24"/>
      <c r="O12" s="16" t="s">
        <v>172</v>
      </c>
      <c r="P12" s="16"/>
    </row>
    <row r="13" spans="1:16" s="6" customFormat="1" x14ac:dyDescent="0.25">
      <c r="A13" s="5"/>
      <c r="B13" s="407" t="str">
        <f>IF(Variables!$G$40="English",O13,P13)</f>
        <v>Please ensure that you include all sales (transactions made at market prices) to all associated firms.</v>
      </c>
      <c r="C13" s="407"/>
      <c r="D13" s="407"/>
      <c r="E13" s="407"/>
      <c r="F13" s="407"/>
      <c r="G13" s="407"/>
      <c r="H13" s="407"/>
      <c r="I13" s="121"/>
      <c r="J13" s="121"/>
      <c r="K13" s="121"/>
      <c r="L13" s="121"/>
      <c r="M13" s="24"/>
      <c r="N13" s="24"/>
      <c r="O13" s="133" t="s">
        <v>173</v>
      </c>
      <c r="P13" s="16"/>
    </row>
    <row r="14" spans="1:16" s="24" customFormat="1" ht="14.25" x14ac:dyDescent="0.25">
      <c r="A14" s="120"/>
      <c r="B14" s="121"/>
      <c r="C14" s="121"/>
      <c r="D14" s="121"/>
      <c r="E14" s="121"/>
      <c r="F14" s="121"/>
      <c r="G14" s="121"/>
      <c r="H14" s="121"/>
      <c r="I14" s="121"/>
      <c r="J14" s="121"/>
      <c r="K14" s="121"/>
      <c r="L14" s="121"/>
      <c r="O14" s="43"/>
      <c r="P14" s="43"/>
    </row>
    <row r="15" spans="1:16" ht="14.45" customHeight="1" x14ac:dyDescent="0.25">
      <c r="B15" s="377" t="str">
        <f>IF(Variables!$G$40="English",O15,P15)</f>
        <v>Income Statement for Other Potatoes</v>
      </c>
      <c r="C15" s="378"/>
      <c r="D15" s="378"/>
      <c r="E15" s="378"/>
      <c r="F15" s="378"/>
      <c r="G15" s="378"/>
      <c r="H15" s="378"/>
      <c r="O15" t="s">
        <v>353</v>
      </c>
      <c r="P15" t="s">
        <v>321</v>
      </c>
    </row>
    <row r="16" spans="1:16" x14ac:dyDescent="0.25">
      <c r="B16" s="352" t="s">
        <v>16</v>
      </c>
      <c r="C16" s="353"/>
      <c r="D16" s="353"/>
      <c r="E16" s="353"/>
      <c r="F16" s="353"/>
      <c r="G16" s="353"/>
      <c r="H16" s="354"/>
    </row>
    <row r="17" spans="2:16" x14ac:dyDescent="0.25">
      <c r="B17" s="170"/>
      <c r="C17" s="169"/>
      <c r="D17" s="169"/>
      <c r="E17" s="169"/>
      <c r="F17" s="169"/>
      <c r="G17" s="169"/>
      <c r="H17" s="184"/>
    </row>
    <row r="18" spans="2:16" x14ac:dyDescent="0.25">
      <c r="B18" s="402" t="s">
        <v>352</v>
      </c>
      <c r="C18" s="403"/>
      <c r="D18" s="403"/>
      <c r="E18" s="403"/>
      <c r="F18" s="403"/>
      <c r="G18" s="403"/>
      <c r="H18" s="404"/>
    </row>
    <row r="19" spans="2:16" x14ac:dyDescent="0.25">
      <c r="B19" s="171"/>
      <c r="C19" s="187"/>
      <c r="D19" s="187"/>
      <c r="E19" s="187"/>
      <c r="F19" s="187"/>
      <c r="G19" s="187"/>
      <c r="H19" s="188"/>
    </row>
    <row r="20" spans="2:16" x14ac:dyDescent="0.25">
      <c r="B20" s="171"/>
      <c r="C20" s="187"/>
      <c r="D20" s="388" t="str">
        <f>IF(Variables!$G$40="English",Variables!$B14,Variables!C$14)</f>
        <v>Aug. 1, 2023 to July 31, 2024</v>
      </c>
      <c r="E20" s="388" t="str">
        <f>IF(Variables!$G$40="English",Variables!$B15,Variables!C$15)</f>
        <v>Aug. 1, 2024 to July 31, 2025</v>
      </c>
      <c r="F20" s="388" t="str">
        <f>IF(Variables!$G$40="English",Variables!$B16,Variables!C$16)</f>
        <v>Aug. 1, 2025 to July 31, 2026</v>
      </c>
      <c r="G20" s="187"/>
      <c r="H20" s="188"/>
    </row>
    <row r="21" spans="2:16" ht="14.45" customHeight="1" x14ac:dyDescent="0.25">
      <c r="B21" s="172"/>
      <c r="C21" s="189"/>
      <c r="D21" s="389"/>
      <c r="E21" s="389"/>
      <c r="F21" s="389"/>
      <c r="G21" s="190"/>
      <c r="H21" s="191"/>
    </row>
    <row r="22" spans="2:16" x14ac:dyDescent="0.25">
      <c r="B22" s="139" t="str">
        <f>IF(Variables!$G$40="English",O22,P22)</f>
        <v>Other Potatoes</v>
      </c>
      <c r="C22" s="192"/>
      <c r="D22" s="193"/>
      <c r="F22" s="193"/>
      <c r="G22" s="193"/>
      <c r="H22" s="194"/>
      <c r="O22" s="115" t="s">
        <v>354</v>
      </c>
      <c r="P22" t="s">
        <v>256</v>
      </c>
    </row>
    <row r="23" spans="2:16" x14ac:dyDescent="0.25">
      <c r="B23" s="174" t="str">
        <f>IF(Variables!$G$40="English",O23,P23)</f>
        <v>Owned acres planted</v>
      </c>
      <c r="C23" s="173"/>
      <c r="D23" s="180"/>
      <c r="E23" s="180"/>
      <c r="F23" s="180"/>
      <c r="G23" s="148"/>
      <c r="H23" s="195"/>
      <c r="O23" t="s">
        <v>190</v>
      </c>
      <c r="P23" t="s">
        <v>257</v>
      </c>
    </row>
    <row r="24" spans="2:16" x14ac:dyDescent="0.25">
      <c r="B24" s="174" t="str">
        <f>IF(Variables!$G$40="English",O24,P24)</f>
        <v>Rented acres planted</v>
      </c>
      <c r="C24" s="173"/>
      <c r="D24" s="180"/>
      <c r="E24" s="180"/>
      <c r="F24" s="180"/>
      <c r="G24" s="148"/>
      <c r="H24" s="195"/>
      <c r="O24" t="s">
        <v>191</v>
      </c>
      <c r="P24" t="s">
        <v>258</v>
      </c>
    </row>
    <row r="25" spans="2:16" x14ac:dyDescent="0.25">
      <c r="B25" s="174" t="str">
        <f>IF(Variables!$G$40="English",O25,P25)</f>
        <v>Total certain whole potatoes harvested (cwt)</v>
      </c>
      <c r="C25" s="173"/>
      <c r="D25" s="180"/>
      <c r="E25" s="180"/>
      <c r="F25" s="180"/>
      <c r="G25" s="148"/>
      <c r="H25" s="195"/>
      <c r="O25" s="116" t="s">
        <v>192</v>
      </c>
      <c r="P25" t="s">
        <v>259</v>
      </c>
    </row>
    <row r="26" spans="2:16" x14ac:dyDescent="0.25">
      <c r="B26" s="174" t="str">
        <f>IF(Variables!$G$40="English",O26,P26)</f>
        <v>Yield (cwt/acre)</v>
      </c>
      <c r="C26" s="173"/>
      <c r="D26" s="181">
        <f>IF(ISERROR(D25/(D23+D24)),0,(D25/(D23+D24)))</f>
        <v>0</v>
      </c>
      <c r="E26" s="181">
        <f>IF(ISERROR(E25/(E23+E24)),0,(E25/(E23+E24)))</f>
        <v>0</v>
      </c>
      <c r="F26" s="181">
        <f>IF(ISERROR(F25/(F23+F24)),0,(F25/(F23+F24)))</f>
        <v>0</v>
      </c>
      <c r="G26" s="148"/>
      <c r="H26" s="195"/>
      <c r="O26" s="116" t="s">
        <v>193</v>
      </c>
      <c r="P26" t="s">
        <v>260</v>
      </c>
    </row>
    <row r="27" spans="2:16" x14ac:dyDescent="0.25">
      <c r="B27" s="174" t="str">
        <f>IF(Variables!$G$40="English",O27,P27)</f>
        <v>Potatoes used on farm (e.g., seed, feed, etc.) (cwt)</v>
      </c>
      <c r="C27" s="173"/>
      <c r="D27" s="180"/>
      <c r="E27" s="180"/>
      <c r="F27" s="180"/>
      <c r="G27" s="148"/>
      <c r="H27" s="195"/>
      <c r="O27" t="s">
        <v>194</v>
      </c>
      <c r="P27" t="s">
        <v>261</v>
      </c>
    </row>
    <row r="28" spans="2:16" x14ac:dyDescent="0.25">
      <c r="B28" s="140"/>
      <c r="C28" s="116"/>
      <c r="D28" s="196"/>
      <c r="E28" s="196"/>
      <c r="F28" s="196"/>
      <c r="G28" s="196"/>
      <c r="H28" s="197"/>
      <c r="O28" s="116"/>
    </row>
    <row r="29" spans="2:16" x14ac:dyDescent="0.25">
      <c r="B29" s="139" t="str">
        <f>IF(Variables!$G$40="English",O29,P29)</f>
        <v>Revenue (CAN$)</v>
      </c>
      <c r="C29" s="115"/>
      <c r="D29" s="198"/>
      <c r="E29" s="198"/>
      <c r="F29" s="198"/>
      <c r="G29" s="198"/>
      <c r="H29" s="199"/>
      <c r="O29" s="115" t="s">
        <v>195</v>
      </c>
      <c r="P29" t="s">
        <v>262</v>
      </c>
    </row>
    <row r="30" spans="2:16" x14ac:dyDescent="0.25">
      <c r="B30" s="174" t="str">
        <f>IF(Variables!$G$40="English",O30,P30)</f>
        <v>Program payments</v>
      </c>
      <c r="C30" s="200"/>
      <c r="D30" s="178"/>
      <c r="E30" s="178"/>
      <c r="F30" s="178"/>
      <c r="G30" s="148"/>
      <c r="H30" s="195"/>
      <c r="O30" s="117" t="s">
        <v>196</v>
      </c>
      <c r="P30" t="s">
        <v>263</v>
      </c>
    </row>
    <row r="31" spans="2:16" x14ac:dyDescent="0.25">
      <c r="B31" s="174" t="str">
        <f>IF(Variables!$G$40="English",O31,P31)</f>
        <v>Sales to Agencies</v>
      </c>
      <c r="C31" s="200"/>
      <c r="D31" s="178"/>
      <c r="E31" s="178"/>
      <c r="F31" s="178"/>
      <c r="G31" s="148"/>
      <c r="H31" s="195"/>
      <c r="O31" s="117" t="s">
        <v>197</v>
      </c>
      <c r="P31" t="s">
        <v>264</v>
      </c>
    </row>
    <row r="32" spans="2:16" x14ac:dyDescent="0.25">
      <c r="B32" s="174" t="str">
        <f>IF(Variables!$G$40="English",O32,P32)</f>
        <v>Other Sales (roadside, farmers’ markets, etc.)</v>
      </c>
      <c r="C32" s="200"/>
      <c r="D32" s="178"/>
      <c r="E32" s="178"/>
      <c r="F32" s="178"/>
      <c r="G32" s="148"/>
      <c r="H32" s="195"/>
      <c r="O32" s="117" t="s">
        <v>198</v>
      </c>
      <c r="P32" t="s">
        <v>265</v>
      </c>
    </row>
    <row r="33" spans="2:16" x14ac:dyDescent="0.25">
      <c r="B33" s="174" t="str">
        <f>IF(Variables!$G$40="English",O33,P33)</f>
        <v>Sales of cull potatoes</v>
      </c>
      <c r="C33" s="200"/>
      <c r="D33" s="178"/>
      <c r="E33" s="178"/>
      <c r="F33" s="178"/>
      <c r="G33" s="148"/>
      <c r="H33" s="195"/>
      <c r="O33" s="117" t="s">
        <v>199</v>
      </c>
      <c r="P33" t="s">
        <v>266</v>
      </c>
    </row>
    <row r="34" spans="2:16" x14ac:dyDescent="0.25">
      <c r="B34" s="175" t="str">
        <f>IF(Variables!$G$40="English",O34,P34)</f>
        <v>TOTAL</v>
      </c>
      <c r="D34" s="181">
        <f>SUM(D30:D33)</f>
        <v>0</v>
      </c>
      <c r="E34" s="181">
        <f>SUM(E30:E33)</f>
        <v>0</v>
      </c>
      <c r="F34" s="181">
        <f>SUM(F30:F33)</f>
        <v>0</v>
      </c>
      <c r="G34" s="148"/>
      <c r="H34" s="195"/>
      <c r="O34" s="118" t="s">
        <v>200</v>
      </c>
      <c r="P34" t="s">
        <v>200</v>
      </c>
    </row>
    <row r="35" spans="2:16" x14ac:dyDescent="0.25">
      <c r="B35" s="140"/>
      <c r="C35" s="117"/>
      <c r="D35" s="201"/>
      <c r="E35" s="201"/>
      <c r="F35" s="201"/>
      <c r="G35" s="201"/>
      <c r="H35" s="202"/>
      <c r="O35" s="117"/>
    </row>
    <row r="36" spans="2:16" x14ac:dyDescent="0.25">
      <c r="B36" s="139" t="str">
        <f>IF(Variables!$G$40="English",O36,P36)</f>
        <v>Expenses (CAN$)</v>
      </c>
      <c r="C36" s="115"/>
      <c r="D36" s="201"/>
      <c r="E36" s="201"/>
      <c r="F36" s="201"/>
      <c r="G36" s="201"/>
      <c r="H36" s="202"/>
      <c r="O36" s="115" t="s">
        <v>201</v>
      </c>
      <c r="P36" t="s">
        <v>267</v>
      </c>
    </row>
    <row r="37" spans="2:16" x14ac:dyDescent="0.25">
      <c r="B37" s="174" t="str">
        <f>IF(Variables!$G$40="English",O37,P37)</f>
        <v>Custom and contract work</v>
      </c>
      <c r="C37" s="176"/>
      <c r="D37" s="178"/>
      <c r="E37" s="178"/>
      <c r="F37" s="178"/>
      <c r="G37" s="148"/>
      <c r="H37" s="195"/>
      <c r="O37" s="117" t="s">
        <v>202</v>
      </c>
      <c r="P37" t="s">
        <v>268</v>
      </c>
    </row>
    <row r="38" spans="2:16" x14ac:dyDescent="0.25">
      <c r="B38" s="174" t="str">
        <f>IF(Variables!$G$40="English",O38,P38)</f>
        <v>Depreciation - Buildings and equipment</v>
      </c>
      <c r="C38" s="176"/>
      <c r="D38" s="178"/>
      <c r="E38" s="178"/>
      <c r="F38" s="178"/>
      <c r="G38" s="148"/>
      <c r="H38" s="195"/>
      <c r="O38" s="117" t="s">
        <v>203</v>
      </c>
      <c r="P38" t="s">
        <v>269</v>
      </c>
    </row>
    <row r="39" spans="2:16" x14ac:dyDescent="0.25">
      <c r="B39" s="174" t="str">
        <f>IF(Variables!$G$40="English",O39,P39)</f>
        <v>Disposal or destruction of waste potatoes</v>
      </c>
      <c r="C39" s="176"/>
      <c r="D39" s="178"/>
      <c r="E39" s="178"/>
      <c r="F39" s="178"/>
      <c r="G39" s="148"/>
      <c r="H39" s="195"/>
      <c r="O39" s="117" t="s">
        <v>204</v>
      </c>
      <c r="P39" t="s">
        <v>270</v>
      </c>
    </row>
    <row r="40" spans="2:16" x14ac:dyDescent="0.25">
      <c r="B40" s="174" t="str">
        <f>IF(Variables!$G$40="English",O40,P40)</f>
        <v>Electricity</v>
      </c>
      <c r="C40" s="176"/>
      <c r="D40" s="178"/>
      <c r="E40" s="178"/>
      <c r="F40" s="178"/>
      <c r="G40" s="148"/>
      <c r="H40" s="195"/>
      <c r="O40" s="117" t="s">
        <v>205</v>
      </c>
      <c r="P40" t="s">
        <v>271</v>
      </c>
    </row>
    <row r="41" spans="2:16" x14ac:dyDescent="0.25">
      <c r="B41" s="174" t="str">
        <f>IF(Variables!$G$40="English",O41,P41)</f>
        <v>Fertilizer</v>
      </c>
      <c r="C41" s="176"/>
      <c r="D41" s="178"/>
      <c r="E41" s="178"/>
      <c r="F41" s="178"/>
      <c r="G41" s="148"/>
      <c r="H41" s="195"/>
      <c r="O41" s="117" t="s">
        <v>206</v>
      </c>
      <c r="P41" t="s">
        <v>272</v>
      </c>
    </row>
    <row r="42" spans="2:16" x14ac:dyDescent="0.25">
      <c r="B42" s="174" t="str">
        <f>IF(Variables!$G$40="English",O42,P42)</f>
        <v>Fuel, oil and lubricants</v>
      </c>
      <c r="C42" s="176"/>
      <c r="D42" s="178"/>
      <c r="E42" s="178"/>
      <c r="F42" s="178"/>
      <c r="G42" s="148"/>
      <c r="H42" s="195"/>
      <c r="O42" s="117" t="s">
        <v>207</v>
      </c>
      <c r="P42" t="s">
        <v>273</v>
      </c>
    </row>
    <row r="43" spans="2:16" x14ac:dyDescent="0.25">
      <c r="B43" s="174" t="str">
        <f>IF(Variables!$G$40="English",O43,P43)</f>
        <v>Herbicides, insecticides and fungicides, etc.</v>
      </c>
      <c r="C43" s="176"/>
      <c r="D43" s="178"/>
      <c r="E43" s="178"/>
      <c r="F43" s="178"/>
      <c r="G43" s="148"/>
      <c r="H43" s="195"/>
      <c r="O43" s="117" t="s">
        <v>208</v>
      </c>
      <c r="P43" t="s">
        <v>274</v>
      </c>
    </row>
    <row r="44" spans="2:16" x14ac:dyDescent="0.25">
      <c r="B44" s="174" t="str">
        <f>IF(Variables!$G$40="English",O44,P44)</f>
        <v>Insurance - Crop</v>
      </c>
      <c r="C44" s="176"/>
      <c r="D44" s="178"/>
      <c r="E44" s="178"/>
      <c r="F44" s="178"/>
      <c r="G44" s="148"/>
      <c r="H44" s="195"/>
      <c r="O44" s="117" t="s">
        <v>209</v>
      </c>
      <c r="P44" t="s">
        <v>275</v>
      </c>
    </row>
    <row r="45" spans="2:16" x14ac:dyDescent="0.25">
      <c r="B45" s="174" t="str">
        <f>IF(Variables!$G$40="English",O45,P45)</f>
        <v>Insurance - Other (e.g. stabilization)</v>
      </c>
      <c r="C45" s="176"/>
      <c r="D45" s="178"/>
      <c r="E45" s="178"/>
      <c r="F45" s="178"/>
      <c r="G45" s="148"/>
      <c r="H45" s="195"/>
      <c r="O45" s="117" t="s">
        <v>210</v>
      </c>
      <c r="P45" t="s">
        <v>276</v>
      </c>
    </row>
    <row r="46" spans="2:16" x14ac:dyDescent="0.25">
      <c r="B46" s="174" t="str">
        <f>IF(Variables!$G$40="English",O46,P46)</f>
        <v>Insurance - Vehicle and Farm</v>
      </c>
      <c r="C46" s="176"/>
      <c r="D46" s="178"/>
      <c r="E46" s="178"/>
      <c r="F46" s="178"/>
      <c r="G46" s="148"/>
      <c r="H46" s="195"/>
      <c r="O46" s="117" t="s">
        <v>211</v>
      </c>
      <c r="P46" t="s">
        <v>277</v>
      </c>
    </row>
    <row r="47" spans="2:16" x14ac:dyDescent="0.25">
      <c r="B47" s="174" t="str">
        <f>IF(Variables!$G$40="English",O47,P47)</f>
        <v>Interest expenses</v>
      </c>
      <c r="C47" s="176"/>
      <c r="D47" s="178"/>
      <c r="E47" s="178"/>
      <c r="F47" s="178"/>
      <c r="G47" s="148"/>
      <c r="H47" s="195"/>
      <c r="O47" s="117" t="s">
        <v>212</v>
      </c>
      <c r="P47" t="s">
        <v>278</v>
      </c>
    </row>
    <row r="48" spans="2:16" x14ac:dyDescent="0.25">
      <c r="B48" s="174" t="str">
        <f>IF(Variables!$G$40="English",O48,P48)</f>
        <v>Irrigation</v>
      </c>
      <c r="C48" s="176"/>
      <c r="D48" s="178"/>
      <c r="E48" s="178"/>
      <c r="F48" s="178"/>
      <c r="G48" s="148"/>
      <c r="H48" s="195"/>
      <c r="O48" s="117" t="s">
        <v>213</v>
      </c>
      <c r="P48" t="s">
        <v>213</v>
      </c>
    </row>
    <row r="49" spans="2:16" x14ac:dyDescent="0.25">
      <c r="B49" s="174" t="str">
        <f>IF(Variables!$G$40="English",O49,P49)</f>
        <v>Labour - Family members</v>
      </c>
      <c r="C49" s="176"/>
      <c r="D49" s="178"/>
      <c r="E49" s="178"/>
      <c r="F49" s="178"/>
      <c r="G49" s="148"/>
      <c r="H49" s="195"/>
      <c r="O49" s="117" t="s">
        <v>214</v>
      </c>
      <c r="P49" t="s">
        <v>279</v>
      </c>
    </row>
    <row r="50" spans="2:16" x14ac:dyDescent="0.25">
      <c r="B50" s="174" t="str">
        <f>IF(Variables!$G$40="English",O50,P50)</f>
        <v>Labour - Non-family</v>
      </c>
      <c r="C50" s="176"/>
      <c r="D50" s="178"/>
      <c r="E50" s="178"/>
      <c r="F50" s="178"/>
      <c r="G50" s="148"/>
      <c r="H50" s="195"/>
      <c r="O50" s="117" t="s">
        <v>215</v>
      </c>
      <c r="P50" t="s">
        <v>280</v>
      </c>
    </row>
    <row r="51" spans="2:16" x14ac:dyDescent="0.25">
      <c r="B51" s="174" t="str">
        <f>IF(Variables!$G$40="English",O51,P51)</f>
        <v>Land rent</v>
      </c>
      <c r="C51" s="176"/>
      <c r="D51" s="178"/>
      <c r="E51" s="178"/>
      <c r="F51" s="178"/>
      <c r="G51" s="148"/>
      <c r="H51" s="195"/>
      <c r="O51" s="117" t="s">
        <v>216</v>
      </c>
      <c r="P51" t="s">
        <v>281</v>
      </c>
    </row>
    <row r="52" spans="2:16" x14ac:dyDescent="0.25">
      <c r="B52" s="174" t="str">
        <f>IF(Variables!$G$40="English",O52,P52)</f>
        <v>Levies and Fees - Agencies</v>
      </c>
      <c r="C52" s="176"/>
      <c r="D52" s="178"/>
      <c r="E52" s="178"/>
      <c r="F52" s="178"/>
      <c r="G52" s="148"/>
      <c r="H52" s="195"/>
      <c r="O52" s="117" t="s">
        <v>217</v>
      </c>
      <c r="P52" t="s">
        <v>282</v>
      </c>
    </row>
    <row r="53" spans="2:16" x14ac:dyDescent="0.25">
      <c r="B53" s="174" t="str">
        <f>IF(Variables!$G$40="English",O53,P53)</f>
        <v>Levies and Fees - BCVMC</v>
      </c>
      <c r="C53" s="176"/>
      <c r="D53" s="178"/>
      <c r="E53" s="178"/>
      <c r="F53" s="178"/>
      <c r="G53" s="148"/>
      <c r="H53" s="195"/>
      <c r="O53" s="117" t="s">
        <v>218</v>
      </c>
      <c r="P53" t="s">
        <v>283</v>
      </c>
    </row>
    <row r="54" spans="2:16" x14ac:dyDescent="0.25">
      <c r="B54" s="174" t="str">
        <f>IF(Variables!$G$40="English",O54,P54)</f>
        <v>Levies and Fees - Other</v>
      </c>
      <c r="C54" s="176"/>
      <c r="D54" s="178"/>
      <c r="E54" s="178"/>
      <c r="F54" s="178"/>
      <c r="G54" s="148"/>
      <c r="H54" s="195"/>
      <c r="O54" s="117" t="s">
        <v>219</v>
      </c>
      <c r="P54" t="s">
        <v>284</v>
      </c>
    </row>
    <row r="55" spans="2:16" x14ac:dyDescent="0.25">
      <c r="B55" s="174" t="str">
        <f>IF(Variables!$G$40="English",O55,P55)</f>
        <v>Machinery and equipment rental and leasing</v>
      </c>
      <c r="C55" s="176"/>
      <c r="D55" s="178"/>
      <c r="E55" s="178"/>
      <c r="F55" s="178"/>
      <c r="G55" s="148"/>
      <c r="H55" s="195"/>
      <c r="O55" s="117" t="s">
        <v>220</v>
      </c>
      <c r="P55" t="s">
        <v>285</v>
      </c>
    </row>
    <row r="56" spans="2:16" x14ac:dyDescent="0.25">
      <c r="B56" s="174" t="str">
        <f>IF(Variables!$G$40="English",O56,P56)</f>
        <v>Natural Gas or Propane</v>
      </c>
      <c r="C56" s="176"/>
      <c r="D56" s="178"/>
      <c r="E56" s="178"/>
      <c r="F56" s="178"/>
      <c r="G56" s="148"/>
      <c r="H56" s="195"/>
      <c r="O56" s="117" t="s">
        <v>221</v>
      </c>
      <c r="P56" t="s">
        <v>286</v>
      </c>
    </row>
    <row r="57" spans="2:16" x14ac:dyDescent="0.25">
      <c r="B57" s="174" t="str">
        <f>IF(Variables!$G$40="English",O57,P57)</f>
        <v>Packing and Packaging</v>
      </c>
      <c r="C57" s="176"/>
      <c r="D57" s="178"/>
      <c r="E57" s="178"/>
      <c r="F57" s="178"/>
      <c r="G57" s="148"/>
      <c r="H57" s="195"/>
      <c r="O57" s="117" t="s">
        <v>222</v>
      </c>
      <c r="P57" t="s">
        <v>287</v>
      </c>
    </row>
    <row r="58" spans="2:16" x14ac:dyDescent="0.25">
      <c r="B58" s="174" t="str">
        <f>IF(Variables!$G$40="English",O58,P58)</f>
        <v>Repairs and maintenance</v>
      </c>
      <c r="C58" s="176"/>
      <c r="D58" s="178"/>
      <c r="E58" s="178"/>
      <c r="F58" s="178"/>
      <c r="G58" s="148"/>
      <c r="H58" s="195"/>
      <c r="O58" s="117" t="s">
        <v>223</v>
      </c>
      <c r="P58" t="s">
        <v>288</v>
      </c>
    </row>
    <row r="59" spans="2:16" x14ac:dyDescent="0.25">
      <c r="B59" s="174" t="str">
        <f>IF(Variables!$G$40="English",O59,P59)</f>
        <v>Seed and cover crop</v>
      </c>
      <c r="C59" s="176"/>
      <c r="D59" s="178"/>
      <c r="E59" s="178"/>
      <c r="F59" s="178"/>
      <c r="G59" s="148"/>
      <c r="H59" s="195"/>
      <c r="O59" s="117" t="s">
        <v>224</v>
      </c>
      <c r="P59" t="s">
        <v>289</v>
      </c>
    </row>
    <row r="60" spans="2:16" x14ac:dyDescent="0.25">
      <c r="B60" s="174" t="str">
        <f>IF(Variables!$G$40="English",O60,P60)</f>
        <v>Other (specify in adjacent cell)</v>
      </c>
      <c r="C60" s="141"/>
      <c r="D60" s="178"/>
      <c r="E60" s="178"/>
      <c r="F60" s="178"/>
      <c r="G60" s="148"/>
      <c r="H60" s="195"/>
      <c r="O60" s="117" t="s">
        <v>443</v>
      </c>
      <c r="P60" t="s">
        <v>290</v>
      </c>
    </row>
    <row r="61" spans="2:16" x14ac:dyDescent="0.25">
      <c r="B61" s="174" t="str">
        <f>IF(Variables!$G$40="English",O61,P61)</f>
        <v>Other (specify in adjacent cell)</v>
      </c>
      <c r="C61" s="141"/>
      <c r="D61" s="178"/>
      <c r="E61" s="178"/>
      <c r="F61" s="178"/>
      <c r="G61" s="148"/>
      <c r="H61" s="195"/>
      <c r="O61" s="117" t="s">
        <v>443</v>
      </c>
      <c r="P61" t="s">
        <v>290</v>
      </c>
    </row>
    <row r="62" spans="2:16" x14ac:dyDescent="0.25">
      <c r="B62" s="174" t="str">
        <f>IF(Variables!$G$40="English",O62,P62)</f>
        <v>Other (specify in adjacent cell)</v>
      </c>
      <c r="C62" s="141"/>
      <c r="D62" s="178"/>
      <c r="E62" s="178"/>
      <c r="F62" s="178"/>
      <c r="G62" s="148"/>
      <c r="H62" s="195"/>
      <c r="O62" s="117" t="s">
        <v>443</v>
      </c>
      <c r="P62" t="s">
        <v>290</v>
      </c>
    </row>
    <row r="63" spans="2:16" x14ac:dyDescent="0.25">
      <c r="B63" s="175" t="str">
        <f>IF(Variables!$G$40="English",O63,P63)</f>
        <v>TOTAL</v>
      </c>
      <c r="C63" s="177"/>
      <c r="D63" s="179">
        <f>SUM(D37:D62)</f>
        <v>0</v>
      </c>
      <c r="E63" s="179">
        <f>SUM(E37:E62)</f>
        <v>0</v>
      </c>
      <c r="F63" s="179">
        <f>SUM(F37:F62)</f>
        <v>0</v>
      </c>
      <c r="G63" s="149"/>
      <c r="H63" s="204"/>
      <c r="O63" s="119" t="s">
        <v>200</v>
      </c>
      <c r="P63" t="s">
        <v>200</v>
      </c>
    </row>
    <row r="64" spans="2:16" x14ac:dyDescent="0.25">
      <c r="B64" s="205"/>
      <c r="C64" s="206"/>
      <c r="D64" s="206"/>
      <c r="E64" s="206"/>
      <c r="F64" s="206"/>
      <c r="G64" s="206"/>
      <c r="H64" s="207"/>
    </row>
  </sheetData>
  <sheetProtection algorithmName="SHA-512" hashValue="hTfztR2m0BGJMDPG9q78utbISFRO4gXMBKFYVmvVLO1cee8D3reQDA8Ez6511yB5jZ9/8LTQoKZ+1IHW/UXQxg==" saltValue="8TVusRAGk+/IghDAiQZ/VA==" spinCount="100000" sheet="1" objects="1" scenarios="1" selectLockedCells="1"/>
  <mergeCells count="14">
    <mergeCell ref="D20:D21"/>
    <mergeCell ref="E20:E21"/>
    <mergeCell ref="F20:F21"/>
    <mergeCell ref="B16:H16"/>
    <mergeCell ref="B18:H18"/>
    <mergeCell ref="B4:H4"/>
    <mergeCell ref="B5:H5"/>
    <mergeCell ref="B15:H15"/>
    <mergeCell ref="B6:H7"/>
    <mergeCell ref="B8:H8"/>
    <mergeCell ref="B9:H9"/>
    <mergeCell ref="B10:H10"/>
    <mergeCell ref="B11:H12"/>
    <mergeCell ref="B13:H13"/>
  </mergeCells>
  <printOptions horizontalCentered="1"/>
  <pageMargins left="0.23622047244094491" right="0.23622047244094491" top="0.74803149606299213" bottom="0.74803149606299213" header="0.31496062992125984" footer="0.31496062992125984"/>
  <pageSetup scale="69" fitToHeight="0" orientation="portrait" r:id="rId1"/>
  <headerFooter>
    <oddFooter>&amp;L&amp;A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2F893-8DCD-47D9-AC57-BE6A2A01407A}">
  <sheetPr>
    <tabColor rgb="FF92D050"/>
    <pageSetUpPr fitToPage="1"/>
  </sheetPr>
  <dimension ref="A1:P64"/>
  <sheetViews>
    <sheetView showGridLines="0" zoomScaleNormal="100" workbookViewId="0"/>
  </sheetViews>
  <sheetFormatPr defaultRowHeight="15" x14ac:dyDescent="0.25"/>
  <cols>
    <col min="2" max="2" width="30.7109375" customWidth="1"/>
    <col min="3" max="3" width="30.28515625" customWidth="1"/>
    <col min="4" max="6" width="19.28515625" customWidth="1"/>
    <col min="7" max="8" width="14" customWidth="1"/>
    <col min="15" max="15" width="36.140625" hidden="1" customWidth="1"/>
    <col min="16" max="16" width="8.85546875" hidden="1" customWidth="1"/>
  </cols>
  <sheetData>
    <row r="1" spans="1:16" s="8" customFormat="1" ht="14.25" x14ac:dyDescent="0.25">
      <c r="A1" s="4"/>
      <c r="B1" s="2"/>
      <c r="C1" s="2"/>
      <c r="D1" s="2"/>
      <c r="E1" s="2"/>
      <c r="F1" s="2"/>
      <c r="G1" s="2"/>
      <c r="H1" s="2"/>
      <c r="I1" s="2"/>
      <c r="J1" s="2"/>
      <c r="K1" s="2"/>
      <c r="L1" s="2"/>
      <c r="M1" s="7"/>
      <c r="O1" s="8" t="s">
        <v>133</v>
      </c>
      <c r="P1" s="8" t="s">
        <v>133</v>
      </c>
    </row>
    <row r="2" spans="1:16" s="8" customFormat="1" ht="14.25" x14ac:dyDescent="0.25">
      <c r="A2" s="4"/>
      <c r="B2" s="10" t="str">
        <f>IF(Variables!$G$40="English",O3,P3)</f>
        <v>PROTECTED</v>
      </c>
      <c r="C2" s="10"/>
      <c r="D2" s="10"/>
      <c r="E2" s="2"/>
      <c r="F2" s="2"/>
      <c r="G2" s="2"/>
      <c r="H2" s="2"/>
      <c r="I2" s="2"/>
      <c r="J2" s="2"/>
      <c r="K2" s="2"/>
      <c r="L2" s="2"/>
      <c r="M2" s="7"/>
      <c r="O2" s="9" t="s">
        <v>35</v>
      </c>
      <c r="P2" s="9" t="s">
        <v>45</v>
      </c>
    </row>
    <row r="3" spans="1:16" s="8" customFormat="1" ht="14.25" x14ac:dyDescent="0.25">
      <c r="A3" s="4"/>
      <c r="B3" s="12"/>
      <c r="C3" s="12"/>
      <c r="D3" s="12"/>
      <c r="E3" s="2"/>
      <c r="F3" s="2"/>
      <c r="G3" s="2"/>
      <c r="H3" s="2"/>
      <c r="I3" s="2"/>
      <c r="J3" s="2"/>
      <c r="K3" s="2"/>
      <c r="L3" s="2"/>
      <c r="M3" s="7"/>
      <c r="O3" s="1" t="s">
        <v>119</v>
      </c>
      <c r="P3" s="1" t="s">
        <v>120</v>
      </c>
    </row>
    <row r="4" spans="1:16" s="1" customFormat="1" x14ac:dyDescent="0.25">
      <c r="A4" s="5"/>
      <c r="B4" s="279" t="str">
        <f>Info!B4</f>
        <v>GROWER QUESTIONNAIRE</v>
      </c>
      <c r="C4" s="408"/>
      <c r="D4" s="408"/>
      <c r="E4" s="408"/>
      <c r="F4" s="408"/>
      <c r="G4" s="408"/>
      <c r="H4" s="408"/>
      <c r="I4" s="123"/>
      <c r="J4" s="123"/>
      <c r="K4" s="123"/>
      <c r="L4" s="123"/>
      <c r="M4" s="26"/>
      <c r="N4" s="26"/>
      <c r="O4" s="24"/>
      <c r="P4" s="24"/>
    </row>
    <row r="5" spans="1:16" s="1" customFormat="1" x14ac:dyDescent="0.25">
      <c r="A5" s="5"/>
      <c r="B5" s="409" t="s">
        <v>147</v>
      </c>
      <c r="C5" s="410"/>
      <c r="D5" s="410"/>
      <c r="E5" s="410"/>
      <c r="F5" s="410"/>
      <c r="G5" s="410"/>
      <c r="H5" s="410"/>
      <c r="I5" s="123"/>
      <c r="J5" s="123"/>
      <c r="K5" s="123"/>
      <c r="L5" s="123"/>
      <c r="M5" s="26"/>
      <c r="N5" s="26"/>
      <c r="O5" s="24"/>
      <c r="P5" s="24"/>
    </row>
    <row r="6" spans="1:16" s="6" customFormat="1" ht="14.25" x14ac:dyDescent="0.25">
      <c r="A6" s="5"/>
      <c r="B6" s="279" t="str">
        <f>Info!B6</f>
        <v>CERTAIN WHOLE POTATOES</v>
      </c>
      <c r="C6" s="411"/>
      <c r="D6" s="411"/>
      <c r="E6" s="411"/>
      <c r="F6" s="411"/>
      <c r="G6" s="411"/>
      <c r="H6" s="411"/>
      <c r="I6" s="123"/>
      <c r="J6" s="123"/>
      <c r="K6" s="123"/>
      <c r="L6" s="123"/>
      <c r="M6" s="24"/>
      <c r="N6" s="24"/>
      <c r="O6" s="16"/>
      <c r="P6" s="16"/>
    </row>
    <row r="7" spans="1:16" s="6" customFormat="1" ht="14.25" x14ac:dyDescent="0.25">
      <c r="A7" s="5"/>
      <c r="B7" s="411"/>
      <c r="C7" s="411"/>
      <c r="D7" s="411"/>
      <c r="E7" s="411"/>
      <c r="F7" s="411"/>
      <c r="G7" s="411"/>
      <c r="H7" s="411"/>
      <c r="I7" s="124"/>
      <c r="J7" s="124"/>
      <c r="K7" s="124"/>
      <c r="L7" s="124"/>
      <c r="M7" s="24"/>
      <c r="N7" s="24"/>
      <c r="O7" s="25"/>
    </row>
    <row r="8" spans="1:16" s="6" customFormat="1" ht="14.45" customHeight="1" x14ac:dyDescent="0.25">
      <c r="A8" s="5"/>
      <c r="B8" s="355" t="str">
        <f>Public!B8</f>
        <v>The goods in the following questions refer to Certain Whole Potatoes as defined in the product description on the Intro tab.</v>
      </c>
      <c r="C8" s="280"/>
      <c r="D8" s="280"/>
      <c r="E8" s="280"/>
      <c r="F8" s="280"/>
      <c r="G8" s="280"/>
      <c r="H8" s="280"/>
      <c r="I8" s="121"/>
      <c r="J8" s="121"/>
      <c r="K8" s="121"/>
      <c r="L8" s="121"/>
      <c r="M8" s="24"/>
      <c r="N8" s="24"/>
      <c r="O8" s="16"/>
      <c r="P8" s="16"/>
    </row>
    <row r="9" spans="1:16" s="6" customFormat="1" ht="14.45" customHeight="1" x14ac:dyDescent="0.25">
      <c r="A9" s="5"/>
      <c r="B9" s="355" t="str">
        <f>Public!B9</f>
        <v xml:space="preserve">A glossary of terms can be found in the Info tab.
</v>
      </c>
      <c r="C9" s="280"/>
      <c r="D9" s="280"/>
      <c r="E9" s="280"/>
      <c r="F9" s="280"/>
      <c r="G9" s="280"/>
      <c r="H9" s="280"/>
      <c r="I9" s="121"/>
      <c r="J9" s="121"/>
      <c r="K9" s="121"/>
      <c r="L9" s="121"/>
      <c r="M9" s="24"/>
      <c r="N9" s="24"/>
      <c r="O9" s="16"/>
    </row>
    <row r="10" spans="1:16" s="6" customFormat="1" ht="14.45" customHeight="1" x14ac:dyDescent="0.25">
      <c r="A10" s="5"/>
      <c r="B10" s="355" t="str">
        <f>IF(Variables!$G$40="English",O10,P10)</f>
        <v xml:space="preserve">Use the AddPro tab if more space is needed.
</v>
      </c>
      <c r="C10" s="280"/>
      <c r="D10" s="280"/>
      <c r="E10" s="280"/>
      <c r="F10" s="280"/>
      <c r="G10" s="280"/>
      <c r="H10" s="280"/>
      <c r="I10" s="121"/>
      <c r="J10" s="121"/>
      <c r="K10" s="121"/>
      <c r="L10" s="121"/>
      <c r="M10" s="24"/>
      <c r="N10" s="24"/>
      <c r="O10" s="16" t="s">
        <v>72</v>
      </c>
      <c r="P10" s="16" t="str">
        <f>"Utilisez l'onglet AddPro si vous avez besoin de plus d'espace."&amp;CHAR(10)</f>
        <v xml:space="preserve">Utilisez l'onglet AddPro si vous avez besoin de plus d'espace.
</v>
      </c>
    </row>
    <row r="11" spans="1:16" s="6" customFormat="1" ht="14.25" x14ac:dyDescent="0.25">
      <c r="A11" s="5"/>
      <c r="B11" s="355" t="str">
        <f>IF(Variables!$G$40="English",O12,P12)</f>
        <v>All information is requested on a crop-year basis (August 1 - July 31). Where adjustments are required to comply with this requirement, please indicate where adjustments were made and give a full explanation.</v>
      </c>
      <c r="C11" s="355"/>
      <c r="D11" s="355"/>
      <c r="E11" s="355"/>
      <c r="F11" s="355"/>
      <c r="G11" s="355"/>
      <c r="H11" s="355"/>
      <c r="I11" s="121"/>
      <c r="J11" s="121"/>
      <c r="K11" s="121"/>
      <c r="L11" s="121"/>
      <c r="M11" s="24"/>
      <c r="N11" s="24"/>
      <c r="O11" s="16"/>
      <c r="P11" s="16"/>
    </row>
    <row r="12" spans="1:16" s="6" customFormat="1" ht="14.25" x14ac:dyDescent="0.25">
      <c r="A12" s="5"/>
      <c r="B12" s="355"/>
      <c r="C12" s="355"/>
      <c r="D12" s="355"/>
      <c r="E12" s="355"/>
      <c r="F12" s="355"/>
      <c r="G12" s="355"/>
      <c r="H12" s="355"/>
      <c r="I12" s="121"/>
      <c r="J12" s="121"/>
      <c r="K12" s="121"/>
      <c r="L12" s="121"/>
      <c r="M12" s="24"/>
      <c r="N12" s="24"/>
      <c r="O12" s="16" t="s">
        <v>172</v>
      </c>
      <c r="P12" s="16"/>
    </row>
    <row r="13" spans="1:16" s="6" customFormat="1" x14ac:dyDescent="0.25">
      <c r="A13" s="5"/>
      <c r="B13" s="407" t="str">
        <f>IF(Variables!$G$40="English",O13,P13)</f>
        <v>Please ensure that you include all sales (transactions made at market prices) to all associated firms.</v>
      </c>
      <c r="C13" s="407"/>
      <c r="D13" s="407"/>
      <c r="E13" s="407"/>
      <c r="F13" s="407"/>
      <c r="G13" s="407"/>
      <c r="H13" s="407"/>
      <c r="I13" s="121"/>
      <c r="J13" s="121"/>
      <c r="K13" s="121"/>
      <c r="L13" s="121"/>
      <c r="M13" s="24"/>
      <c r="N13" s="24"/>
      <c r="O13" s="133" t="s">
        <v>173</v>
      </c>
      <c r="P13" s="16"/>
    </row>
    <row r="14" spans="1:16" s="24" customFormat="1" ht="14.25" x14ac:dyDescent="0.25">
      <c r="A14" s="120"/>
      <c r="B14" s="121"/>
      <c r="C14" s="121"/>
      <c r="D14" s="121"/>
      <c r="E14" s="121"/>
      <c r="F14" s="121"/>
      <c r="G14" s="121"/>
      <c r="H14" s="121"/>
      <c r="I14" s="121"/>
      <c r="J14" s="121"/>
      <c r="K14" s="121"/>
      <c r="L14" s="121"/>
      <c r="O14" s="43"/>
      <c r="P14" s="43"/>
    </row>
    <row r="15" spans="1:16" ht="14.45" customHeight="1" x14ac:dyDescent="0.25">
      <c r="B15" s="377" t="str">
        <f>IF(Variables!$G$40="English",O15,P15)</f>
        <v>Income Statement for Total Farm Activities</v>
      </c>
      <c r="C15" s="378"/>
      <c r="D15" s="378"/>
      <c r="E15" s="378"/>
      <c r="F15" s="378"/>
      <c r="G15" s="378"/>
      <c r="H15" s="378"/>
      <c r="O15" t="s">
        <v>361</v>
      </c>
      <c r="P15" t="s">
        <v>321</v>
      </c>
    </row>
    <row r="16" spans="1:16" x14ac:dyDescent="0.25">
      <c r="B16" s="352" t="s">
        <v>16</v>
      </c>
      <c r="C16" s="353"/>
      <c r="D16" s="353"/>
      <c r="E16" s="353"/>
      <c r="F16" s="353"/>
      <c r="G16" s="353"/>
      <c r="H16" s="354"/>
    </row>
    <row r="17" spans="2:16" x14ac:dyDescent="0.25">
      <c r="B17" s="170"/>
      <c r="C17" s="169"/>
      <c r="D17" s="169"/>
      <c r="E17" s="169"/>
      <c r="F17" s="169"/>
      <c r="G17" s="169"/>
      <c r="H17" s="184"/>
    </row>
    <row r="18" spans="2:16" x14ac:dyDescent="0.25">
      <c r="B18" s="402" t="s">
        <v>360</v>
      </c>
      <c r="C18" s="403"/>
      <c r="D18" s="403"/>
      <c r="E18" s="403"/>
      <c r="F18" s="403"/>
      <c r="G18" s="403"/>
      <c r="H18" s="404"/>
    </row>
    <row r="19" spans="2:16" x14ac:dyDescent="0.25">
      <c r="B19" s="171"/>
      <c r="C19" s="187"/>
      <c r="D19" s="187"/>
      <c r="E19" s="187"/>
      <c r="F19" s="187"/>
      <c r="G19" s="187"/>
      <c r="H19" s="188"/>
    </row>
    <row r="20" spans="2:16" x14ac:dyDescent="0.25">
      <c r="B20" s="171"/>
      <c r="C20" s="187"/>
      <c r="D20" s="388" t="str">
        <f>IF(Variables!$G$40="English",Variables!$B14,Variables!C$14)</f>
        <v>Aug. 1, 2023 to July 31, 2024</v>
      </c>
      <c r="E20" s="388" t="str">
        <f>IF(Variables!$G$40="English",Variables!$B15,Variables!C$15)</f>
        <v>Aug. 1, 2024 to July 31, 2025</v>
      </c>
      <c r="F20" s="388" t="str">
        <f>IF(Variables!$G$40="English",Variables!$B16,Variables!C$16)</f>
        <v>Aug. 1, 2025 to July 31, 2026</v>
      </c>
      <c r="G20" s="187"/>
      <c r="H20" s="188"/>
    </row>
    <row r="21" spans="2:16" ht="14.45" customHeight="1" x14ac:dyDescent="0.25">
      <c r="B21" s="172"/>
      <c r="C21" s="189"/>
      <c r="D21" s="389"/>
      <c r="E21" s="389"/>
      <c r="F21" s="389"/>
      <c r="G21" s="190"/>
      <c r="H21" s="191"/>
    </row>
    <row r="22" spans="2:16" x14ac:dyDescent="0.25">
      <c r="B22" s="139"/>
      <c r="C22" s="192"/>
      <c r="D22" s="193"/>
      <c r="F22" s="193"/>
      <c r="G22" s="193"/>
      <c r="H22" s="194"/>
      <c r="O22" s="115" t="s">
        <v>359</v>
      </c>
      <c r="P22" t="s">
        <v>256</v>
      </c>
    </row>
    <row r="23" spans="2:16" x14ac:dyDescent="0.25">
      <c r="B23" s="174" t="str">
        <f>IF(Variables!$G$40="English",O23,P23)</f>
        <v>Owned acres planted</v>
      </c>
      <c r="C23" s="173"/>
      <c r="D23" s="180"/>
      <c r="E23" s="180"/>
      <c r="F23" s="180"/>
      <c r="G23" s="148"/>
      <c r="H23" s="195"/>
      <c r="O23" t="s">
        <v>190</v>
      </c>
      <c r="P23" t="s">
        <v>257</v>
      </c>
    </row>
    <row r="24" spans="2:16" x14ac:dyDescent="0.25">
      <c r="B24" s="174" t="str">
        <f>IF(Variables!$G$40="English",O24,P24)</f>
        <v>Rented acres planted</v>
      </c>
      <c r="C24" s="173"/>
      <c r="D24" s="180"/>
      <c r="E24" s="180"/>
      <c r="F24" s="180"/>
      <c r="G24" s="148"/>
      <c r="H24" s="195"/>
      <c r="O24" t="s">
        <v>191</v>
      </c>
      <c r="P24" t="s">
        <v>258</v>
      </c>
    </row>
    <row r="25" spans="2:16" x14ac:dyDescent="0.25">
      <c r="B25" s="140"/>
      <c r="C25" s="116"/>
      <c r="D25" s="196"/>
      <c r="E25" s="196"/>
      <c r="F25" s="196"/>
      <c r="G25" s="196"/>
      <c r="H25" s="197"/>
      <c r="O25" s="116"/>
    </row>
    <row r="26" spans="2:16" x14ac:dyDescent="0.25">
      <c r="B26" s="139" t="str">
        <f>IF(Variables!$G$40="English",O26,P26)</f>
        <v>Revenue (CAN$)</v>
      </c>
      <c r="C26" s="115"/>
      <c r="D26" s="198"/>
      <c r="E26" s="198"/>
      <c r="F26" s="198"/>
      <c r="G26" s="198"/>
      <c r="H26" s="199"/>
      <c r="O26" s="115" t="s">
        <v>195</v>
      </c>
      <c r="P26" t="s">
        <v>262</v>
      </c>
    </row>
    <row r="27" spans="2:16" x14ac:dyDescent="0.25">
      <c r="B27" s="174" t="str">
        <f>IF(Variables!$G$40="English",O27,P27)</f>
        <v>Program payments</v>
      </c>
      <c r="C27" s="200"/>
      <c r="D27" s="182"/>
      <c r="E27" s="182"/>
      <c r="F27" s="182"/>
      <c r="G27" s="148"/>
      <c r="H27" s="195"/>
      <c r="O27" s="117" t="s">
        <v>196</v>
      </c>
      <c r="P27" t="s">
        <v>263</v>
      </c>
    </row>
    <row r="28" spans="2:16" x14ac:dyDescent="0.25">
      <c r="B28" s="174" t="str">
        <f>IF(Variables!$G$40="English",O28,P28)</f>
        <v>Sales to Agencies</v>
      </c>
      <c r="C28" s="200"/>
      <c r="D28" s="182"/>
      <c r="E28" s="182"/>
      <c r="F28" s="182"/>
      <c r="G28" s="148"/>
      <c r="H28" s="195"/>
      <c r="O28" s="117" t="s">
        <v>197</v>
      </c>
      <c r="P28" t="s">
        <v>264</v>
      </c>
    </row>
    <row r="29" spans="2:16" x14ac:dyDescent="0.25">
      <c r="B29" s="174" t="str">
        <f>IF(Variables!$G$40="English",O29,P29)</f>
        <v>Other Sales (roadside, farmers’ markets, etc.)</v>
      </c>
      <c r="C29" s="200"/>
      <c r="D29" s="182"/>
      <c r="E29" s="182"/>
      <c r="F29" s="182"/>
      <c r="G29" s="148"/>
      <c r="H29" s="195"/>
      <c r="O29" s="117" t="s">
        <v>198</v>
      </c>
      <c r="P29" t="s">
        <v>265</v>
      </c>
    </row>
    <row r="30" spans="2:16" x14ac:dyDescent="0.25">
      <c r="B30" s="174" t="str">
        <f>IF(Variables!$G$40="English",O30,P31)</f>
        <v>Sales of other crops</v>
      </c>
      <c r="C30" s="200"/>
      <c r="D30" s="182"/>
      <c r="E30" s="182"/>
      <c r="F30" s="182"/>
      <c r="G30" s="148"/>
      <c r="H30" s="195"/>
      <c r="O30" s="117" t="s">
        <v>439</v>
      </c>
    </row>
    <row r="31" spans="2:16" x14ac:dyDescent="0.25">
      <c r="B31" s="174" t="str">
        <f>IF(Variables!$G$40="English",O31,P32)</f>
        <v>Sales of culls</v>
      </c>
      <c r="C31" s="200"/>
      <c r="D31" s="182"/>
      <c r="E31" s="182"/>
      <c r="F31" s="182"/>
      <c r="G31" s="148"/>
      <c r="H31" s="195"/>
      <c r="O31" s="117" t="s">
        <v>440</v>
      </c>
      <c r="P31" t="s">
        <v>266</v>
      </c>
    </row>
    <row r="32" spans="2:16" x14ac:dyDescent="0.25">
      <c r="B32" s="174" t="str">
        <f>IF(Variables!$G$40="English",O32,P33)</f>
        <v>Sales of livestock</v>
      </c>
      <c r="C32" s="200"/>
      <c r="D32" s="182"/>
      <c r="E32" s="182"/>
      <c r="F32" s="182"/>
      <c r="G32" s="148"/>
      <c r="H32" s="195"/>
      <c r="O32" s="117" t="s">
        <v>441</v>
      </c>
    </row>
    <row r="33" spans="2:16" x14ac:dyDescent="0.25">
      <c r="B33" s="174" t="str">
        <f>IF(Variables!$G$40="English",O33,#REF!)</f>
        <v>Other revenue</v>
      </c>
      <c r="C33" s="200"/>
      <c r="D33" s="182"/>
      <c r="E33" s="182"/>
      <c r="F33" s="182"/>
      <c r="G33" s="148"/>
      <c r="H33" s="195"/>
      <c r="O33" s="117" t="s">
        <v>442</v>
      </c>
    </row>
    <row r="34" spans="2:16" x14ac:dyDescent="0.25">
      <c r="B34" s="175" t="str">
        <f>IF(Variables!$G$40="English",O34,P34)</f>
        <v>TOTAL</v>
      </c>
      <c r="D34" s="183">
        <f>SUM(D27:D33)</f>
        <v>0</v>
      </c>
      <c r="E34" s="183">
        <f t="shared" ref="E34:F34" si="0">SUM(E27:E33)</f>
        <v>0</v>
      </c>
      <c r="F34" s="183">
        <f t="shared" si="0"/>
        <v>0</v>
      </c>
      <c r="G34" s="148"/>
      <c r="H34" s="195"/>
      <c r="O34" s="118" t="s">
        <v>200</v>
      </c>
      <c r="P34" t="s">
        <v>200</v>
      </c>
    </row>
    <row r="35" spans="2:16" x14ac:dyDescent="0.25">
      <c r="B35" s="140"/>
      <c r="C35" s="117"/>
      <c r="D35" s="201"/>
      <c r="E35" s="201"/>
      <c r="F35" s="201"/>
      <c r="G35" s="201"/>
      <c r="H35" s="202"/>
      <c r="O35" s="117"/>
    </row>
    <row r="36" spans="2:16" x14ac:dyDescent="0.25">
      <c r="B36" s="139" t="str">
        <f>IF(Variables!$G$40="English",O36,P36)</f>
        <v>Expenses (CAN$)</v>
      </c>
      <c r="C36" s="115"/>
      <c r="D36" s="201"/>
      <c r="E36" s="201"/>
      <c r="F36" s="201"/>
      <c r="G36" s="201"/>
      <c r="H36" s="202"/>
      <c r="O36" s="115" t="s">
        <v>201</v>
      </c>
      <c r="P36" t="s">
        <v>267</v>
      </c>
    </row>
    <row r="37" spans="2:16" x14ac:dyDescent="0.25">
      <c r="B37" s="174" t="str">
        <f>IF(Variables!$G$40="English",O37,P37)</f>
        <v>Custom and contract work</v>
      </c>
      <c r="C37" s="176"/>
      <c r="D37" s="178"/>
      <c r="E37" s="178"/>
      <c r="F37" s="178"/>
      <c r="G37" s="148"/>
      <c r="H37" s="195"/>
      <c r="O37" s="117" t="s">
        <v>202</v>
      </c>
      <c r="P37" t="s">
        <v>268</v>
      </c>
    </row>
    <row r="38" spans="2:16" x14ac:dyDescent="0.25">
      <c r="B38" s="174" t="str">
        <f>IF(Variables!$G$40="English",O38,P38)</f>
        <v>Depreciation - Buildings and equipment</v>
      </c>
      <c r="C38" s="176"/>
      <c r="D38" s="178"/>
      <c r="E38" s="178"/>
      <c r="F38" s="178"/>
      <c r="G38" s="148"/>
      <c r="H38" s="195"/>
      <c r="O38" s="117" t="s">
        <v>203</v>
      </c>
      <c r="P38" t="s">
        <v>269</v>
      </c>
    </row>
    <row r="39" spans="2:16" x14ac:dyDescent="0.25">
      <c r="B39" s="174" t="str">
        <f>IF(Variables!$G$40="English",O39,P39)</f>
        <v>Disposal or destruction of waste potatoes</v>
      </c>
      <c r="C39" s="176"/>
      <c r="D39" s="178"/>
      <c r="E39" s="178"/>
      <c r="F39" s="178"/>
      <c r="G39" s="148"/>
      <c r="H39" s="195"/>
      <c r="O39" s="117" t="s">
        <v>204</v>
      </c>
      <c r="P39" t="s">
        <v>270</v>
      </c>
    </row>
    <row r="40" spans="2:16" x14ac:dyDescent="0.25">
      <c r="B40" s="174" t="str">
        <f>IF(Variables!$G$40="English",O40,P40)</f>
        <v>Electricity</v>
      </c>
      <c r="C40" s="176"/>
      <c r="D40" s="178"/>
      <c r="E40" s="178"/>
      <c r="F40" s="178"/>
      <c r="G40" s="148"/>
      <c r="H40" s="195"/>
      <c r="O40" s="117" t="s">
        <v>205</v>
      </c>
      <c r="P40" t="s">
        <v>271</v>
      </c>
    </row>
    <row r="41" spans="2:16" x14ac:dyDescent="0.25">
      <c r="B41" s="174" t="str">
        <f>IF(Variables!$G$40="English",O41,P41)</f>
        <v>Fertilizer</v>
      </c>
      <c r="C41" s="176"/>
      <c r="D41" s="178"/>
      <c r="E41" s="178"/>
      <c r="F41" s="178"/>
      <c r="G41" s="148"/>
      <c r="H41" s="195"/>
      <c r="O41" s="117" t="s">
        <v>206</v>
      </c>
      <c r="P41" t="s">
        <v>272</v>
      </c>
    </row>
    <row r="42" spans="2:16" x14ac:dyDescent="0.25">
      <c r="B42" s="174" t="str">
        <f>IF(Variables!$G$40="English",O42,P42)</f>
        <v>Fuel, oil and lubricants</v>
      </c>
      <c r="C42" s="176"/>
      <c r="D42" s="178"/>
      <c r="E42" s="178"/>
      <c r="F42" s="178"/>
      <c r="G42" s="148"/>
      <c r="H42" s="195"/>
      <c r="O42" s="117" t="s">
        <v>207</v>
      </c>
      <c r="P42" t="s">
        <v>273</v>
      </c>
    </row>
    <row r="43" spans="2:16" x14ac:dyDescent="0.25">
      <c r="B43" s="174" t="str">
        <f>IF(Variables!$G$40="English",O43,P43)</f>
        <v>Herbicides, insecticides and fungicides, etc.</v>
      </c>
      <c r="C43" s="176"/>
      <c r="D43" s="178"/>
      <c r="E43" s="178"/>
      <c r="F43" s="178"/>
      <c r="G43" s="148"/>
      <c r="H43" s="195"/>
      <c r="O43" s="117" t="s">
        <v>208</v>
      </c>
      <c r="P43" t="s">
        <v>274</v>
      </c>
    </row>
    <row r="44" spans="2:16" x14ac:dyDescent="0.25">
      <c r="B44" s="174" t="str">
        <f>IF(Variables!$G$40="English",O44,P44)</f>
        <v>Insurance - Crop</v>
      </c>
      <c r="C44" s="176"/>
      <c r="D44" s="178"/>
      <c r="E44" s="178"/>
      <c r="F44" s="178"/>
      <c r="G44" s="148"/>
      <c r="H44" s="195"/>
      <c r="O44" s="117" t="s">
        <v>209</v>
      </c>
      <c r="P44" t="s">
        <v>275</v>
      </c>
    </row>
    <row r="45" spans="2:16" x14ac:dyDescent="0.25">
      <c r="B45" s="174" t="str">
        <f>IF(Variables!$G$40="English",O45,P45)</f>
        <v>Insurance - Other (e.g. stabilization)</v>
      </c>
      <c r="C45" s="176"/>
      <c r="D45" s="178"/>
      <c r="E45" s="178"/>
      <c r="F45" s="178"/>
      <c r="G45" s="148"/>
      <c r="H45" s="195"/>
      <c r="O45" s="117" t="s">
        <v>210</v>
      </c>
      <c r="P45" t="s">
        <v>276</v>
      </c>
    </row>
    <row r="46" spans="2:16" x14ac:dyDescent="0.25">
      <c r="B46" s="174" t="str">
        <f>IF(Variables!$G$40="English",O46,P46)</f>
        <v>Insurance - Vehicle and Farm</v>
      </c>
      <c r="C46" s="176"/>
      <c r="D46" s="178"/>
      <c r="E46" s="178"/>
      <c r="F46" s="178"/>
      <c r="G46" s="148"/>
      <c r="H46" s="195"/>
      <c r="O46" s="117" t="s">
        <v>211</v>
      </c>
      <c r="P46" t="s">
        <v>277</v>
      </c>
    </row>
    <row r="47" spans="2:16" x14ac:dyDescent="0.25">
      <c r="B47" s="174" t="str">
        <f>IF(Variables!$G$40="English",O47,P47)</f>
        <v>Interest expenses</v>
      </c>
      <c r="C47" s="176"/>
      <c r="D47" s="178"/>
      <c r="E47" s="178"/>
      <c r="F47" s="178"/>
      <c r="G47" s="148"/>
      <c r="H47" s="195"/>
      <c r="O47" s="117" t="s">
        <v>212</v>
      </c>
      <c r="P47" t="s">
        <v>278</v>
      </c>
    </row>
    <row r="48" spans="2:16" x14ac:dyDescent="0.25">
      <c r="B48" s="174" t="str">
        <f>IF(Variables!$G$40="English",O48,P48)</f>
        <v>Irrigation</v>
      </c>
      <c r="C48" s="176"/>
      <c r="D48" s="178"/>
      <c r="E48" s="178"/>
      <c r="F48" s="178"/>
      <c r="G48" s="148"/>
      <c r="H48" s="195"/>
      <c r="O48" s="117" t="s">
        <v>213</v>
      </c>
      <c r="P48" t="s">
        <v>213</v>
      </c>
    </row>
    <row r="49" spans="2:16" x14ac:dyDescent="0.25">
      <c r="B49" s="174" t="str">
        <f>IF(Variables!$G$40="English",O49,P49)</f>
        <v>Labour - Family members</v>
      </c>
      <c r="C49" s="176"/>
      <c r="D49" s="178"/>
      <c r="E49" s="178"/>
      <c r="F49" s="178"/>
      <c r="G49" s="148"/>
      <c r="H49" s="195"/>
      <c r="O49" s="117" t="s">
        <v>214</v>
      </c>
      <c r="P49" t="s">
        <v>279</v>
      </c>
    </row>
    <row r="50" spans="2:16" x14ac:dyDescent="0.25">
      <c r="B50" s="174" t="str">
        <f>IF(Variables!$G$40="English",O50,P50)</f>
        <v>Labour - Non-family</v>
      </c>
      <c r="C50" s="176"/>
      <c r="D50" s="178"/>
      <c r="E50" s="178"/>
      <c r="F50" s="178"/>
      <c r="G50" s="148"/>
      <c r="H50" s="195"/>
      <c r="O50" s="117" t="s">
        <v>215</v>
      </c>
      <c r="P50" t="s">
        <v>280</v>
      </c>
    </row>
    <row r="51" spans="2:16" x14ac:dyDescent="0.25">
      <c r="B51" s="174" t="str">
        <f>IF(Variables!$G$40="English",O51,P51)</f>
        <v>Land rent</v>
      </c>
      <c r="C51" s="176"/>
      <c r="D51" s="178"/>
      <c r="E51" s="178"/>
      <c r="F51" s="178"/>
      <c r="G51" s="148"/>
      <c r="H51" s="195"/>
      <c r="O51" s="117" t="s">
        <v>216</v>
      </c>
      <c r="P51" t="s">
        <v>281</v>
      </c>
    </row>
    <row r="52" spans="2:16" x14ac:dyDescent="0.25">
      <c r="B52" s="174" t="str">
        <f>IF(Variables!$G$40="English",O52,P52)</f>
        <v>Levies and Fees - Agencies</v>
      </c>
      <c r="C52" s="176"/>
      <c r="D52" s="178"/>
      <c r="E52" s="178"/>
      <c r="F52" s="178"/>
      <c r="G52" s="148"/>
      <c r="H52" s="195"/>
      <c r="O52" s="117" t="s">
        <v>217</v>
      </c>
      <c r="P52" t="s">
        <v>282</v>
      </c>
    </row>
    <row r="53" spans="2:16" x14ac:dyDescent="0.25">
      <c r="B53" s="174" t="str">
        <f>IF(Variables!$G$40="English",O53,P53)</f>
        <v>Levies and Fees - BCVMC</v>
      </c>
      <c r="C53" s="176"/>
      <c r="D53" s="178"/>
      <c r="E53" s="178"/>
      <c r="F53" s="178"/>
      <c r="G53" s="148"/>
      <c r="H53" s="195"/>
      <c r="O53" s="117" t="s">
        <v>218</v>
      </c>
      <c r="P53" t="s">
        <v>283</v>
      </c>
    </row>
    <row r="54" spans="2:16" x14ac:dyDescent="0.25">
      <c r="B54" s="174" t="str">
        <f>IF(Variables!$G$40="English",O54,P54)</f>
        <v>Levies and Fees - Other</v>
      </c>
      <c r="C54" s="176"/>
      <c r="D54" s="178"/>
      <c r="E54" s="178"/>
      <c r="F54" s="178"/>
      <c r="G54" s="148"/>
      <c r="H54" s="195"/>
      <c r="O54" s="117" t="s">
        <v>219</v>
      </c>
      <c r="P54" t="s">
        <v>284</v>
      </c>
    </row>
    <row r="55" spans="2:16" x14ac:dyDescent="0.25">
      <c r="B55" s="174" t="str">
        <f>IF(Variables!$G$40="English",O55,P55)</f>
        <v>Machinery and equipment rental and leasing</v>
      </c>
      <c r="C55" s="176"/>
      <c r="D55" s="178"/>
      <c r="E55" s="178"/>
      <c r="F55" s="178"/>
      <c r="G55" s="148"/>
      <c r="H55" s="195"/>
      <c r="O55" s="117" t="s">
        <v>220</v>
      </c>
      <c r="P55" t="s">
        <v>285</v>
      </c>
    </row>
    <row r="56" spans="2:16" x14ac:dyDescent="0.25">
      <c r="B56" s="174" t="str">
        <f>IF(Variables!$G$40="English",O56,P56)</f>
        <v>Natural Gas or Propane</v>
      </c>
      <c r="C56" s="176"/>
      <c r="D56" s="178"/>
      <c r="E56" s="178"/>
      <c r="F56" s="178"/>
      <c r="G56" s="148"/>
      <c r="H56" s="195"/>
      <c r="O56" s="117" t="s">
        <v>221</v>
      </c>
      <c r="P56" t="s">
        <v>286</v>
      </c>
    </row>
    <row r="57" spans="2:16" x14ac:dyDescent="0.25">
      <c r="B57" s="174" t="str">
        <f>IF(Variables!$G$40="English",O57,P57)</f>
        <v>Packing and Packaging</v>
      </c>
      <c r="C57" s="176"/>
      <c r="D57" s="178"/>
      <c r="E57" s="178"/>
      <c r="F57" s="178"/>
      <c r="G57" s="148"/>
      <c r="H57" s="195"/>
      <c r="O57" s="117" t="s">
        <v>222</v>
      </c>
      <c r="P57" t="s">
        <v>287</v>
      </c>
    </row>
    <row r="58" spans="2:16" x14ac:dyDescent="0.25">
      <c r="B58" s="174" t="str">
        <f>IF(Variables!$G$40="English",O58,P58)</f>
        <v>Repairs and maintenance</v>
      </c>
      <c r="C58" s="176"/>
      <c r="D58" s="178"/>
      <c r="E58" s="178"/>
      <c r="F58" s="178"/>
      <c r="G58" s="148"/>
      <c r="H58" s="195"/>
      <c r="O58" s="117" t="s">
        <v>223</v>
      </c>
      <c r="P58" t="s">
        <v>288</v>
      </c>
    </row>
    <row r="59" spans="2:16" x14ac:dyDescent="0.25">
      <c r="B59" s="174" t="str">
        <f>IF(Variables!$G$40="English",O59,P59)</f>
        <v>Seed and cover crop</v>
      </c>
      <c r="C59" s="176"/>
      <c r="D59" s="178"/>
      <c r="E59" s="178"/>
      <c r="F59" s="178"/>
      <c r="G59" s="148"/>
      <c r="H59" s="195"/>
      <c r="O59" s="117" t="s">
        <v>224</v>
      </c>
      <c r="P59" t="s">
        <v>289</v>
      </c>
    </row>
    <row r="60" spans="2:16" x14ac:dyDescent="0.25">
      <c r="B60" s="174" t="str">
        <f>IF(Variables!$G$40="English",O60,P60)</f>
        <v>Other (specify in adjacent cell)</v>
      </c>
      <c r="C60" s="141"/>
      <c r="D60" s="178"/>
      <c r="E60" s="178"/>
      <c r="F60" s="178"/>
      <c r="G60" s="148"/>
      <c r="H60" s="195"/>
      <c r="O60" s="117" t="s">
        <v>443</v>
      </c>
      <c r="P60" t="s">
        <v>290</v>
      </c>
    </row>
    <row r="61" spans="2:16" x14ac:dyDescent="0.25">
      <c r="B61" s="174" t="str">
        <f>IF(Variables!$G$40="English",O61,P61)</f>
        <v>Other (specify in adjacent cell)</v>
      </c>
      <c r="C61" s="141"/>
      <c r="D61" s="178"/>
      <c r="E61" s="178"/>
      <c r="F61" s="178"/>
      <c r="G61" s="148"/>
      <c r="H61" s="195"/>
      <c r="O61" s="117" t="s">
        <v>443</v>
      </c>
      <c r="P61" t="s">
        <v>290</v>
      </c>
    </row>
    <row r="62" spans="2:16" x14ac:dyDescent="0.25">
      <c r="B62" s="174" t="str">
        <f>IF(Variables!$G$40="English",O62,P62)</f>
        <v>Other (specify in adjacent cell)</v>
      </c>
      <c r="C62" s="141"/>
      <c r="D62" s="178"/>
      <c r="E62" s="178"/>
      <c r="F62" s="178"/>
      <c r="G62" s="148"/>
      <c r="H62" s="195"/>
      <c r="O62" s="117" t="s">
        <v>443</v>
      </c>
      <c r="P62" t="s">
        <v>290</v>
      </c>
    </row>
    <row r="63" spans="2:16" x14ac:dyDescent="0.25">
      <c r="B63" s="175" t="str">
        <f>IF(Variables!$G$40="English",O63,P63)</f>
        <v>TOTAL</v>
      </c>
      <c r="C63" s="177"/>
      <c r="D63" s="179">
        <f>SUM(D37:D62)</f>
        <v>0</v>
      </c>
      <c r="E63" s="179">
        <f>SUM(E37:E62)</f>
        <v>0</v>
      </c>
      <c r="F63" s="179">
        <f>SUM(F37:F62)</f>
        <v>0</v>
      </c>
      <c r="G63" s="149"/>
      <c r="H63" s="204"/>
      <c r="O63" s="119" t="s">
        <v>200</v>
      </c>
      <c r="P63" t="s">
        <v>200</v>
      </c>
    </row>
    <row r="64" spans="2:16" x14ac:dyDescent="0.25">
      <c r="B64" s="205"/>
      <c r="C64" s="206"/>
      <c r="D64" s="206"/>
      <c r="E64" s="206"/>
      <c r="F64" s="206"/>
      <c r="G64" s="206"/>
      <c r="H64" s="207"/>
    </row>
  </sheetData>
  <sheetProtection algorithmName="SHA-512" hashValue="P/vJxCnPEZI3HUSARcr9eTsG1FW3B9p39hcuodd5yfAaH/aHVV36mhHGwd+yBxXrzXLdEKa/dtjqhrhYDHTxww==" saltValue="wPWkFDeQNWZGuql+iYFwRw==" spinCount="100000" sheet="1" objects="1" scenarios="1" selectLockedCells="1"/>
  <mergeCells count="14">
    <mergeCell ref="B16:H16"/>
    <mergeCell ref="B18:H18"/>
    <mergeCell ref="D20:D21"/>
    <mergeCell ref="E20:E21"/>
    <mergeCell ref="F20:F21"/>
    <mergeCell ref="B15:H15"/>
    <mergeCell ref="B4:H4"/>
    <mergeCell ref="B5:H5"/>
    <mergeCell ref="B6:H7"/>
    <mergeCell ref="B8:H8"/>
    <mergeCell ref="B9:H9"/>
    <mergeCell ref="B10:H10"/>
    <mergeCell ref="B11:H12"/>
    <mergeCell ref="B13:H13"/>
  </mergeCells>
  <printOptions horizontalCentered="1"/>
  <pageMargins left="0.23622047244094491" right="0.23622047244094491" top="0.74803149606299213" bottom="0.74803149606299213" header="0.31496062992125984" footer="0.31496062992125984"/>
  <pageSetup scale="69" fitToHeight="0" orientation="portrait" r:id="rId1"/>
  <headerFooter>
    <oddFooter>&amp;L&amp;A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Variables</vt:lpstr>
      <vt:lpstr>Intro</vt:lpstr>
      <vt:lpstr>Info</vt:lpstr>
      <vt:lpstr>Public</vt:lpstr>
      <vt:lpstr>AddPub</vt:lpstr>
      <vt:lpstr>Pro</vt:lpstr>
      <vt:lpstr>Inc Stmt Certain Potatoes </vt:lpstr>
      <vt:lpstr>Inc Stmt Other Potatoes</vt:lpstr>
      <vt:lpstr>Inc Stmt Total Farm</vt:lpstr>
      <vt:lpstr>AddPro</vt:lpstr>
      <vt:lpstr>Confirm</vt:lpstr>
      <vt:lpstr>DB</vt:lpstr>
      <vt:lpstr>Proofreading Report</vt:lpstr>
      <vt:lpstr>AddPro!Print_Area</vt:lpstr>
      <vt:lpstr>AddPub!Print_Area</vt:lpstr>
      <vt:lpstr>Confirm!Print_Area</vt:lpstr>
      <vt:lpstr>'Inc Stmt Certain Potatoes '!Print_Area</vt:lpstr>
      <vt:lpstr>'Inc Stmt Other Potatoes'!Print_Area</vt:lpstr>
      <vt:lpstr>'Inc Stmt Total Farm'!Print_Area</vt:lpstr>
      <vt:lpstr>Info!Print_Area</vt:lpstr>
      <vt:lpstr>Intro!Print_Area</vt:lpstr>
      <vt:lpstr>Pro!Print_Area</vt:lpstr>
      <vt:lpstr>Public!Print_Area</vt:lpstr>
      <vt:lpstr>AddPro!Print_Titles</vt:lpstr>
      <vt:lpstr>AddPub!Print_Titles</vt:lpstr>
      <vt:lpstr>Confirm!Print_Titles</vt:lpstr>
      <vt:lpstr>'Inc Stmt Certain Potatoes '!Print_Titles</vt:lpstr>
      <vt:lpstr>'Inc Stmt Other Potatoes'!Print_Titles</vt:lpstr>
      <vt:lpstr>'Inc Stmt Total Farm'!Print_Titles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Iyer, Vikram</cp:lastModifiedBy>
  <cp:lastPrinted>2026-08-28T14:26:41Z</cp:lastPrinted>
  <dcterms:created xsi:type="dcterms:W3CDTF">2023-04-17T11:32:06Z</dcterms:created>
  <dcterms:modified xsi:type="dcterms:W3CDTF">2026-08-31T11:39:54Z</dcterms:modified>
</cp:coreProperties>
</file>