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CITT\Cases\SIMA\RR-2026-001\Working Files\Research\Questionnaires\FINAL Questionnaires\"/>
    </mc:Choice>
  </mc:AlternateContent>
  <xr:revisionPtr revIDLastSave="0" documentId="13_ncr:1_{9FF5559C-B3C2-47FF-875E-31DC4C00AC64}" xr6:coauthVersionLast="47" xr6:coauthVersionMax="47" xr10:uidLastSave="{00000000-0000-0000-0000-000000000000}"/>
  <workbookProtection workbookAlgorithmName="SHA-512" workbookHashValue="cPcXZ9Vod2pBN0XoMZHEaYGCPIdyQMQSjCqANodDIb91zs3we0QS1jkNH1n+NW4CJr9dJh06RjPDsnwZZAm37A==" workbookSaltValue="nZENlF7QccOX+5N1w/MEgA==" workbookSpinCount="100000" lockStructure="1"/>
  <bookViews>
    <workbookView xWindow="-108" yWindow="-108" windowWidth="30936" windowHeight="16776"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 name="DB" sheetId="34" state="hidden" r:id="rId9"/>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AddPub!$B$1:$L$63</definedName>
    <definedName name="_xlnm.Print_Area" localSheetId="7">Confirm!$B$1:$L$42</definedName>
    <definedName name="_xlnm.Print_Area" localSheetId="2">Info!$B$1:$L$46</definedName>
    <definedName name="_xlnm.Print_Area" localSheetId="1">Intro!$B$1:$L$98</definedName>
    <definedName name="_xlnm.Print_Area" localSheetId="5">Pro!$B$1:$L$229</definedName>
    <definedName name="_xlnm.Print_Area" localSheetId="3">Public!$B$1:$L$286</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3" i="30" l="1"/>
  <c r="G83" i="30"/>
  <c r="F83" i="30"/>
  <c r="B85" i="30"/>
  <c r="B81" i="30"/>
  <c r="B68" i="30"/>
  <c r="B10" i="24" l="1"/>
  <c r="I51" i="34"/>
  <c r="I52" i="34"/>
  <c r="I53" i="34"/>
  <c r="I54" i="34"/>
  <c r="I55" i="34"/>
  <c r="I56" i="34"/>
  <c r="I57" i="34"/>
  <c r="I58" i="34"/>
  <c r="I59" i="34"/>
  <c r="I60" i="34"/>
  <c r="I50" i="34"/>
  <c r="G59" i="34"/>
  <c r="G60" i="34"/>
  <c r="G58" i="34"/>
  <c r="B42" i="34"/>
  <c r="B43" i="34"/>
  <c r="B44" i="34"/>
  <c r="B45" i="34"/>
  <c r="B41" i="34"/>
  <c r="B50" i="34" s="1"/>
  <c r="I42" i="34"/>
  <c r="I43" i="34"/>
  <c r="I44" i="34"/>
  <c r="I45" i="34"/>
  <c r="I41" i="34"/>
  <c r="G44" i="34"/>
  <c r="G45" i="34"/>
  <c r="G43" i="34"/>
  <c r="B60" i="34" l="1"/>
  <c r="B59" i="34"/>
  <c r="B58" i="34"/>
  <c r="B57" i="34"/>
  <c r="B56" i="34"/>
  <c r="B55" i="34"/>
  <c r="B53" i="34"/>
  <c r="B54" i="34"/>
  <c r="B52" i="34"/>
  <c r="B51" i="34"/>
  <c r="C34" i="34"/>
  <c r="D34" i="34"/>
  <c r="E34" i="34"/>
  <c r="D33" i="34"/>
  <c r="E33" i="34"/>
  <c r="C33" i="34"/>
  <c r="C29" i="34"/>
  <c r="D29" i="34"/>
  <c r="E29" i="34"/>
  <c r="D28" i="34"/>
  <c r="E28" i="34"/>
  <c r="C28" i="34"/>
  <c r="B49" i="30" l="1"/>
  <c r="A24" i="34"/>
  <c r="D22" i="34"/>
  <c r="E22" i="34"/>
  <c r="D23" i="34"/>
  <c r="E23" i="34"/>
  <c r="D24" i="34"/>
  <c r="E24" i="34"/>
  <c r="C23" i="34"/>
  <c r="C24" i="34"/>
  <c r="C22" i="34"/>
  <c r="D19" i="34"/>
  <c r="E19" i="34"/>
  <c r="C19" i="34"/>
  <c r="D11" i="34"/>
  <c r="E11" i="34"/>
  <c r="C11" i="34"/>
  <c r="D7" i="34"/>
  <c r="E7" i="34"/>
  <c r="D8" i="34"/>
  <c r="E8" i="34"/>
  <c r="C8" i="34"/>
  <c r="C7" i="34"/>
  <c r="H51" i="34" l="1"/>
  <c r="H52" i="34"/>
  <c r="H57" i="34"/>
  <c r="H43" i="34"/>
  <c r="H58" i="34"/>
  <c r="H44" i="34"/>
  <c r="H59" i="34"/>
  <c r="H45" i="34"/>
  <c r="H60" i="34"/>
  <c r="H41" i="34"/>
  <c r="H50" i="34"/>
  <c r="H53" i="34"/>
  <c r="H54" i="34"/>
  <c r="H55" i="34"/>
  <c r="H56" i="34"/>
  <c r="H42" i="34"/>
  <c r="G38" i="33" l="1"/>
  <c r="H38" i="33"/>
  <c r="I38" i="33"/>
  <c r="G39" i="33"/>
  <c r="H39" i="33"/>
  <c r="I39" i="33"/>
  <c r="H37" i="33"/>
  <c r="I37" i="33"/>
  <c r="G37" i="33"/>
  <c r="H35" i="33"/>
  <c r="I35" i="33"/>
  <c r="G35" i="33"/>
  <c r="G40" i="33"/>
  <c r="H34" i="33"/>
  <c r="I34" i="33"/>
  <c r="G34" i="33"/>
  <c r="B100" i="30" l="1"/>
  <c r="B114" i="30"/>
  <c r="B115" i="30"/>
  <c r="B116" i="30"/>
  <c r="B117" i="30"/>
  <c r="B118" i="30"/>
  <c r="B119" i="30"/>
  <c r="B120" i="30"/>
  <c r="B113" i="30"/>
  <c r="B112" i="30"/>
  <c r="B111" i="30"/>
  <c r="B107" i="30"/>
  <c r="H102" i="30"/>
  <c r="G102" i="30"/>
  <c r="F102" i="30"/>
  <c r="B90" i="30"/>
  <c r="B57" i="30"/>
  <c r="H32" i="30"/>
  <c r="B41" i="30"/>
  <c r="B104" i="30"/>
  <c r="B87" i="30"/>
  <c r="H92" i="30"/>
  <c r="H23" i="30"/>
  <c r="B22" i="30"/>
  <c r="B124" i="26" l="1"/>
  <c r="C126" i="26"/>
  <c r="C188" i="26" l="1"/>
  <c r="C185" i="26"/>
  <c r="C183" i="26"/>
  <c r="C181" i="26"/>
  <c r="C177" i="26"/>
  <c r="C174" i="26"/>
  <c r="C172" i="26"/>
  <c r="C170" i="26"/>
  <c r="C166" i="26"/>
  <c r="C163" i="26"/>
  <c r="C161" i="26"/>
  <c r="C159" i="26"/>
  <c r="B156" i="26"/>
  <c r="B13" i="30" l="1"/>
  <c r="B14" i="30"/>
  <c r="B15" i="30"/>
  <c r="B16" i="30"/>
  <c r="B17" i="30"/>
  <c r="B11" i="30"/>
  <c r="B86" i="24" l="1"/>
  <c r="B85" i="24"/>
  <c r="B16" i="33"/>
  <c r="B14" i="33"/>
  <c r="B13" i="33"/>
  <c r="B12" i="33"/>
  <c r="B11" i="33"/>
  <c r="J10" i="33"/>
  <c r="B8" i="33"/>
  <c r="B53" i="32"/>
  <c r="B43" i="32"/>
  <c r="B33" i="32"/>
  <c r="B23" i="32"/>
  <c r="B13" i="32"/>
  <c r="D12" i="32"/>
  <c r="C12" i="32"/>
  <c r="B10" i="32"/>
  <c r="B8" i="32"/>
  <c r="B2" i="32"/>
  <c r="B175" i="30"/>
  <c r="B161" i="30"/>
  <c r="B121" i="30"/>
  <c r="B97" i="30"/>
  <c r="B96" i="30"/>
  <c r="B95" i="30"/>
  <c r="B47" i="30"/>
  <c r="B46" i="30"/>
  <c r="B36" i="30"/>
  <c r="B35" i="30"/>
  <c r="B33" i="30"/>
  <c r="B32" i="30"/>
  <c r="B31" i="30"/>
  <c r="B29" i="30"/>
  <c r="B28" i="30"/>
  <c r="B27" i="30"/>
  <c r="B26" i="30"/>
  <c r="B25" i="30"/>
  <c r="B19" i="30"/>
  <c r="B10" i="30"/>
  <c r="B2" i="30"/>
  <c r="B54" i="27"/>
  <c r="B44" i="27"/>
  <c r="B34" i="27"/>
  <c r="B24" i="27"/>
  <c r="B14" i="27"/>
  <c r="D12" i="27"/>
  <c r="C12" i="27"/>
  <c r="B10" i="27"/>
  <c r="B8" i="27"/>
  <c r="B276" i="26"/>
  <c r="B263" i="26"/>
  <c r="B249" i="26"/>
  <c r="B236" i="26"/>
  <c r="B223" i="26"/>
  <c r="B209" i="26"/>
  <c r="B194" i="26"/>
  <c r="C132" i="26"/>
  <c r="C141" i="26" s="1"/>
  <c r="C150" i="26" s="1"/>
  <c r="C130" i="26"/>
  <c r="C139" i="26" s="1"/>
  <c r="C148" i="26" s="1"/>
  <c r="C128" i="26"/>
  <c r="C137" i="26" s="1"/>
  <c r="C146" i="26" s="1"/>
  <c r="C135" i="26"/>
  <c r="C144" i="26" s="1"/>
  <c r="B120" i="26"/>
  <c r="B94" i="26"/>
  <c r="B68" i="26"/>
  <c r="B55" i="26"/>
  <c r="B42" i="26"/>
  <c r="B29" i="26"/>
  <c r="B15" i="26"/>
  <c r="B12" i="26"/>
  <c r="B9" i="26"/>
  <c r="B28" i="25"/>
  <c r="B22" i="25"/>
  <c r="B20" i="25"/>
  <c r="B15" i="25"/>
  <c r="B12" i="25"/>
  <c r="B10" i="25"/>
  <c r="B8" i="25"/>
  <c r="B6" i="25"/>
  <c r="B4" i="25"/>
  <c r="D37" i="23"/>
  <c r="D36" i="23"/>
  <c r="B6" i="24" l="1"/>
  <c r="B94" i="24"/>
  <c r="L92" i="24"/>
  <c r="K92" i="24"/>
  <c r="J92" i="24"/>
  <c r="I92" i="24"/>
  <c r="H92" i="24"/>
  <c r="G92" i="24"/>
  <c r="F92" i="24"/>
  <c r="E92" i="24"/>
  <c r="C92" i="24"/>
  <c r="B89" i="24"/>
  <c r="B87" i="24"/>
  <c r="L83" i="24"/>
  <c r="K83" i="24"/>
  <c r="J83" i="24"/>
  <c r="I83" i="24"/>
  <c r="H83" i="24"/>
  <c r="G83" i="24"/>
  <c r="F83" i="24"/>
  <c r="E83" i="24"/>
  <c r="C83" i="24"/>
  <c r="B83" i="24"/>
  <c r="B80" i="24"/>
  <c r="B75" i="24"/>
  <c r="B73" i="24"/>
  <c r="B71" i="24"/>
  <c r="B69" i="24"/>
  <c r="B67" i="24"/>
  <c r="B65" i="24"/>
  <c r="B61" i="24"/>
  <c r="B59" i="24"/>
  <c r="B57" i="24"/>
  <c r="B55" i="24"/>
  <c r="B53" i="24"/>
  <c r="B49" i="24"/>
  <c r="B47" i="24"/>
  <c r="B45" i="24"/>
  <c r="B23" i="24"/>
  <c r="B21" i="24"/>
  <c r="B43" i="24"/>
  <c r="C39" i="24"/>
  <c r="B37" i="24"/>
  <c r="C25" i="24"/>
  <c r="C45" i="25" l="1"/>
  <c r="B45" i="25"/>
  <c r="C43" i="25"/>
  <c r="B43" i="25"/>
  <c r="C41" i="25"/>
  <c r="B41" i="25"/>
  <c r="C37" i="25"/>
  <c r="B37" i="25"/>
  <c r="C33" i="25"/>
  <c r="B33" i="25"/>
  <c r="C29" i="25"/>
  <c r="B29" i="25"/>
  <c r="G92" i="30" l="1"/>
  <c r="F92" i="30"/>
  <c r="G32" i="30"/>
  <c r="F46" i="30"/>
  <c r="F47" i="30" s="1"/>
  <c r="F54" i="30" s="1"/>
  <c r="F55" i="30" s="1"/>
  <c r="F23" i="30"/>
  <c r="G23" i="30"/>
  <c r="B156" i="30" l="1"/>
  <c r="B154" i="30"/>
  <c r="B147" i="30"/>
  <c r="B145" i="30"/>
  <c r="B129" i="30"/>
  <c r="B130" i="30"/>
  <c r="B131" i="30"/>
  <c r="B132" i="30"/>
  <c r="B133" i="30"/>
  <c r="B134" i="30"/>
  <c r="B128" i="30"/>
  <c r="B127" i="30"/>
  <c r="B125" i="30"/>
  <c r="B109" i="30"/>
  <c r="F138" i="30"/>
  <c r="F139" i="30" s="1"/>
  <c r="B122" i="30"/>
  <c r="B55" i="30"/>
  <c r="B54" i="30"/>
  <c r="B52" i="30"/>
  <c r="B51" i="30"/>
  <c r="B102" i="30"/>
  <c r="B101" i="30"/>
  <c r="B99" i="30"/>
  <c r="H97" i="30"/>
  <c r="G97" i="30"/>
  <c r="F97" i="30"/>
  <c r="G46" i="30"/>
  <c r="G47" i="30" s="1"/>
  <c r="H46" i="30"/>
  <c r="H47" i="30" s="1"/>
  <c r="B39" i="30"/>
  <c r="B40" i="30"/>
  <c r="B38" i="30"/>
  <c r="B37" i="30"/>
  <c r="H54" i="30" l="1"/>
  <c r="H55" i="30" s="1"/>
  <c r="G54" i="30"/>
  <c r="G55" i="30" s="1"/>
  <c r="G121" i="30"/>
  <c r="G122" i="30" s="1"/>
  <c r="B210" i="30"/>
  <c r="B5" i="24" l="1"/>
  <c r="C8" i="23" l="1"/>
  <c r="C6" i="23"/>
  <c r="C2" i="23"/>
  <c r="P10" i="30" l="1"/>
  <c r="D24" i="25"/>
  <c r="B97" i="24"/>
  <c r="F97" i="24"/>
  <c r="J97" i="24"/>
  <c r="J96" i="24"/>
  <c r="F96" i="24"/>
  <c r="B96" i="24"/>
  <c r="O24" i="25"/>
  <c r="P24" i="25" l="1"/>
  <c r="P8" i="26" l="1"/>
  <c r="O8" i="26"/>
  <c r="B8" i="26" s="1"/>
  <c r="H28" i="30" l="1"/>
  <c r="H29" i="30" s="1"/>
  <c r="G28" i="30"/>
  <c r="G29" i="30" s="1"/>
  <c r="F28" i="30"/>
  <c r="F29" i="30" s="1"/>
  <c r="B6" i="33" l="1"/>
  <c r="B6" i="32"/>
  <c r="B6" i="30"/>
  <c r="B6" i="26"/>
  <c r="B6" i="27"/>
  <c r="B9" i="30" l="1"/>
  <c r="B8" i="30"/>
  <c r="L20" i="25"/>
  <c r="K20" i="25"/>
  <c r="J20" i="25"/>
  <c r="I20" i="25"/>
  <c r="H20" i="25"/>
  <c r="G20" i="25"/>
  <c r="F20" i="25"/>
  <c r="E20" i="25"/>
  <c r="D20" i="25"/>
  <c r="L8" i="25"/>
  <c r="K8" i="25"/>
  <c r="J8" i="25"/>
  <c r="I8" i="25"/>
  <c r="H8" i="25"/>
  <c r="G8" i="25"/>
  <c r="F8" i="25"/>
  <c r="E8" i="25"/>
  <c r="D8" i="25"/>
  <c r="B4" i="33" l="1"/>
  <c r="B4" i="32"/>
  <c r="B4" i="30"/>
  <c r="B4" i="26"/>
  <c r="B4" i="27"/>
  <c r="B5" i="25"/>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30"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<sst xmlns="http://schemas.openxmlformats.org/spreadsheetml/2006/main" count="688" uniqueCount="438">
  <si>
    <t>PUBLIC</t>
  </si>
  <si>
    <t>QUESTIONNAIRE DUE DATE</t>
  </si>
  <si>
    <t>DATE D'ÉCHÉANCE DU QUESTIONNAIRE</t>
  </si>
  <si>
    <t>Veuillez retourner le questionnaire rempli en utilisant l’une des options suivantes :</t>
  </si>
  <si>
    <t>CERTIFICATION</t>
  </si>
  <si>
    <t>ATTESTATION</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</si>
  <si>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</si>
  <si>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</si>
  <si>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</si>
  <si>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</si>
  <si>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</si>
  <si>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</si>
  <si>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</si>
  <si>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</si>
  <si>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</si>
  <si>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</si>
  <si>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</si>
  <si>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</si>
  <si>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</si>
  <si>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</si>
  <si>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</si>
  <si>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</si>
  <si>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</si>
  <si>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</si>
  <si>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</si>
  <si>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</si>
  <si>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</si>
  <si>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</si>
  <si>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</si>
  <si>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</si>
  <si>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</si>
  <si>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</si>
  <si>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</si>
  <si>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CUSTOMS TARIFF</t>
  </si>
  <si>
    <t>TARIF DES DOUANES</t>
  </si>
  <si>
    <t>PUBLIC COMMENTS</t>
  </si>
  <si>
    <t>COMMENTAIRES PUBLICS</t>
  </si>
  <si>
    <t>PROTECTED COMMENTS</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</si>
  <si>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</si>
  <si>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</si>
  <si>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</si>
  <si>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</si>
  <si>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</si>
  <si>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</si>
  <si>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</si>
  <si>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</si>
  <si>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</si>
  <si>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</si>
  <si>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</si>
  <si>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</si>
  <si>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</si>
  <si>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</si>
  <si>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</si>
  <si>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</si>
  <si>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</si>
  <si>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</si>
  <si>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</si>
  <si>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</si>
  <si>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</si>
  <si>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</si>
  <si>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</si>
  <si>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</si>
  <si>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</si>
  <si>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</si>
  <si>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</si>
  <si>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</si>
  <si>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</si>
  <si>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</si>
  <si>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</si>
  <si>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</si>
  <si>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</si>
  <si>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</si>
  <si>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</si>
  <si>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</si>
  <si>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</si>
  <si>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</si>
  <si>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</si>
  <si>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</si>
  <si>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 xml:space="preserve">Durée  </t>
  </si>
  <si>
    <t>References to "the goods" in this questionnaire refer to:</t>
  </si>
  <si>
    <t>Les références aux « marchandises » dans ce questionnaire font référence à :</t>
  </si>
  <si>
    <t>Type</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</si>
  <si>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</si>
  <si>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</si>
  <si>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</si>
  <si>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GLOSSAIRE</t>
  </si>
  <si>
    <t/>
  </si>
  <si>
    <t xml:space="preserve">Toutes les questions relatives au présent questionnaire doivent être adressées à :
</t>
  </si>
  <si>
    <t xml:space="preserve">Questions relating to this questionnaire should be directed to: 
</t>
  </si>
  <si>
    <t>Nom du syndicat (en français et en anglais, le cas échéant)</t>
  </si>
  <si>
    <t>Dans quelle langue préférez-vous remplir ce questionnaire?</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</si>
  <si>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</si>
  <si>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</si>
  <si>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</si>
  <si>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</si>
  <si>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</si>
  <si>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</si>
  <si>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Confirm that all values reported are in Canadian dollars.</t>
  </si>
  <si>
    <t>Confirmez que toutes les valeurs déclarées sont en dollars canadiens.</t>
  </si>
  <si>
    <t>Analyst 1</t>
  </si>
  <si>
    <t>Analyst 2</t>
  </si>
  <si>
    <t>First Year of POR</t>
  </si>
  <si>
    <t>Last Day of POR</t>
  </si>
  <si>
    <t>Last Year of POR</t>
  </si>
  <si>
    <t>Important notes for formatting</t>
  </si>
  <si>
    <t>Insert and merge rows where needed to expand height of text boxes.</t>
  </si>
  <si>
    <t>EMPLOI</t>
  </si>
  <si>
    <t>GENERAL</t>
  </si>
  <si>
    <t>INTRODUCTION</t>
  </si>
  <si>
    <t>GÉNÉRAL</t>
  </si>
  <si>
    <t>LA DÉFINITION DES MARCHANDISES</t>
  </si>
  <si>
    <t>QUESTIONS</t>
  </si>
  <si>
    <t>QUESTIONNAIRE OUTLINE</t>
  </si>
  <si>
    <t>APERÇU DU QUESTIONNAIRE</t>
  </si>
  <si>
    <t>GLOSSARY</t>
  </si>
  <si>
    <t>Yes</t>
  </si>
  <si>
    <t>Oui</t>
  </si>
  <si>
    <t>No</t>
  </si>
  <si>
    <t>Non</t>
  </si>
  <si>
    <t>Drop down list</t>
  </si>
  <si>
    <t>PROTECTED</t>
  </si>
  <si>
    <t>PROTÉGÉ</t>
  </si>
  <si>
    <t>If no, explain.</t>
  </si>
  <si>
    <t>Si non, expliquez.</t>
  </si>
  <si>
    <t>Sélectionnez oui ou non</t>
  </si>
  <si>
    <t>Confirm that all data reported pertain to the goods as defined in the "Intro" tab.</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</si>
  <si>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</si>
  <si>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</si>
  <si>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</si>
  <si>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</si>
  <si>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</si>
  <si>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</si>
  <si>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</si>
  <si>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</si>
  <si>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</si>
  <si>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Nombre d'employés syndiqués impliqués dans le processus de production</t>
  </si>
  <si>
    <t>hiddenc</t>
  </si>
  <si>
    <t>Subject Countries (incl. French pronouns: de la, du, des)</t>
  </si>
  <si>
    <t>Additional Product Info</t>
  </si>
  <si>
    <t>https://www.cbsa-asfc.gc.ca/sima-lmsi/mif-mev/mif-mev-stats-eng.html</t>
  </si>
  <si>
    <t>https://www.cbsa-asfc.gc.ca/sima-lmsi/mif-mev/mif-mev-stats-fra.html</t>
  </si>
  <si>
    <t xml:space="preserve">The goods are commonly classified in the Customs Tariff under the following Harmonized Commodity Description and Coding System (HS) numbers:
</t>
  </si>
  <si>
    <t>Si votre syndicat désire ajouter des commentaires concernant vos réponses, vous les inscrivez ici. Indiquez à quelle question se rapportent vos commentaires.</t>
  </si>
  <si>
    <t>CONTACT INFORMATION OF THE PERSON WHO COMPLETED THIS QUESTIONNAIRE</t>
  </si>
  <si>
    <t>COORDONNÉES DE LA PERSONNE QUI A REMPLI LE QUESTIONNAIRE</t>
  </si>
  <si>
    <t>Name</t>
  </si>
  <si>
    <t>Nom</t>
  </si>
  <si>
    <t>Title</t>
  </si>
  <si>
    <t>Titre</t>
  </si>
  <si>
    <t>Adresse courriel</t>
  </si>
  <si>
    <t>RR-2026-001</t>
  </si>
  <si>
    <t>des États-Unis</t>
  </si>
  <si>
    <t>April 30th</t>
  </si>
  <si>
    <t>September 21, 2026</t>
  </si>
  <si>
    <t>30 avril</t>
  </si>
  <si>
    <t>21 septembre 2026</t>
  </si>
  <si>
    <t>Nicole Lalonde</t>
  </si>
  <si>
    <t>Paula Place</t>
  </si>
  <si>
    <t xml:space="preserve">343-574-3196 </t>
  </si>
  <si>
    <t>RENSEIGNEMENTS SUR L'AGENCE</t>
  </si>
  <si>
    <t>nicole.lalonde@tribunal.gc.ca</t>
  </si>
  <si>
    <t>paula.place@tribunal.gc.ca</t>
  </si>
  <si>
    <t xml:space="preserve">Use the AddPub tab if more space is needed._x000D_
</t>
  </si>
  <si>
    <t>AAAAA</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</si>
  <si>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t>
  </si>
  <si>
    <t>Certain Whole Potatoes:</t>
  </si>
  <si>
    <t>Whole potatoes excluding: imports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</si>
  <si>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Direct Employment:</t>
  </si>
  <si>
    <t>Employees whose tasks can be readily traced (by observation) to the growing or harvesting of certain whole potatoes.</t>
  </si>
  <si>
    <t>Indirect Employment:</t>
  </si>
  <si>
    <t>Includes farm personnel such as supervisors, superintendents and quality control employees, as well as sales and administrative personnel.</t>
  </si>
  <si>
    <t>Other Potatoes:</t>
  </si>
  <si>
    <t>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t>
  </si>
  <si>
    <t>Values:</t>
  </si>
  <si>
    <t>All responses to value questions should be expressed in Canadian dollars (CAN$).</t>
  </si>
  <si>
    <t xml:space="preserve">Associated Firms:  </t>
  </si>
  <si>
    <t>AAAA</t>
  </si>
  <si>
    <t>AAAAAA</t>
  </si>
  <si>
    <t>AAA</t>
  </si>
  <si>
    <t>Average Annual Prices of Certain Whole Potatoes for use or consumption in BC (CAD)</t>
  </si>
  <si>
    <t xml:space="preserve">Total </t>
  </si>
  <si>
    <t>Exclusionary Period</t>
  </si>
  <si>
    <t>FOREIGN GROWER QUESTIONNAIRE</t>
  </si>
  <si>
    <t>FOREIGN GROWER INFORMATION</t>
  </si>
  <si>
    <t>Company Name (In English and French, if applicable)</t>
  </si>
  <si>
    <t>Votre entreprise a-t-elle cultivé, emballé ou exporté les marchandises en cause vers la Colombie-Britannique à un moment quelconque de la PVR? Dans la négative, indiquez le rôle de votre entreprise dans l'industrie de la pomme de terre (p. ex. producteur seulement, emballeur, courtier).</t>
  </si>
  <si>
    <t>Variety</t>
  </si>
  <si>
    <t>All information is requested on a crop-year basis (August 1 - July 31). Where adjustments are required to comply with this requirement, please indicate where adjustments were made and give a full explanation.</t>
  </si>
  <si>
    <t>What is the nature of your firm’s business? Explain whether you are a grower, packer, shipper, a trading or sales organization, distributor, etc.  Identify who is responsible for shipping the products to Canada.</t>
  </si>
  <si>
    <t>Provide a brief history of your firm with emphasis on certain whole potatoes.</t>
  </si>
  <si>
    <t>What is the range of products grown and/or exported by your firm?</t>
  </si>
  <si>
    <t>Briefly describe how your firm grows and harvests certain whole potatoes.</t>
  </si>
  <si>
    <t>If your firm is wholly or partly owned by other firms involved in any manner with certain whole potatoes, whether upstream or downstream, please list the names and addresses of these firms, and indicate the percent share of ownership or interest that they hold.</t>
  </si>
  <si>
    <t>Firm Name:</t>
  </si>
  <si>
    <t>Firm Address:</t>
  </si>
  <si>
    <t>Percent Share of Ownership:</t>
  </si>
  <si>
    <t>i)</t>
  </si>
  <si>
    <t>ii)</t>
  </si>
  <si>
    <t>iii)</t>
  </si>
  <si>
    <t>If your firm wholly or partly owns other firms involved in any manner with certain whole potatoes, whether upstream or downstream, please list their names and addresses, and indicate the extent of your firm’s ownership or interest in those firms.</t>
  </si>
  <si>
    <t>Associated firms are related to each other in any manner other than through an arm’s length (independent) customer/supplier relationship.</t>
  </si>
  <si>
    <t>Question 8</t>
  </si>
  <si>
    <t>Provide the address of each of your growing and/or packing facilities, and identify the goods grown in each facility.  Identify all facilities where certain whole potatoes were grown and/or packed during the POR.  Identify any facilities that are not presently growing and/or packing potatoes, but are capable of doing so.</t>
  </si>
  <si>
    <t>Growing and/or Packing Facility Location:</t>
  </si>
  <si>
    <t>Goods grown or packaged:</t>
  </si>
  <si>
    <t>Does this location grow or pack certain whole potatoes for the BC market?</t>
  </si>
  <si>
    <t>Is this location capable of growing or packing certain whole potatoes for the BC market?</t>
  </si>
  <si>
    <t>Question 9</t>
  </si>
  <si>
    <t>Question 10</t>
  </si>
  <si>
    <t>Question 11</t>
  </si>
  <si>
    <t>Question 12</t>
  </si>
  <si>
    <t>Please indicate whether any of your firm's growing or packing facilities that are not currently capable of growing or packing certain whole potatoes for the BC market could be converted to do so. If so, what modifications would be necessary?</t>
  </si>
  <si>
    <t>What are your firm's marketing practices for its export sales of certain whole potatoes?</t>
  </si>
  <si>
    <t>Question 13</t>
  </si>
  <si>
    <t>Question 14</t>
  </si>
  <si>
    <t>Question 15</t>
  </si>
  <si>
    <t>Has your firm permanently closed, shut down or otherwise disposed of any facilities or discontinued any processes affecting its production of certain whole potatoes or made any significant asset disposals since August 1, 2023? If so, please indicate the action taken and the date, location and reasons for such action.</t>
  </si>
  <si>
    <t xml:space="preserve">Provide your firm's acreage, inventories, harvest volume and sales. </t>
  </si>
  <si>
    <t>Acres used to grow certain whole potatoes</t>
  </si>
  <si>
    <t>Acres used to grow other goods</t>
  </si>
  <si>
    <t>Total acres</t>
  </si>
  <si>
    <t>% Acres used to grow certain whole potatoes</t>
  </si>
  <si>
    <t>Total certain whole potatoes harvested</t>
  </si>
  <si>
    <t>Home Market Sales of certain whole potatoes</t>
  </si>
  <si>
    <t>Export Sales to:</t>
  </si>
  <si>
    <t>British Columbia</t>
  </si>
  <si>
    <t>Other Canadian Provinces</t>
  </si>
  <si>
    <t>Other Countries</t>
  </si>
  <si>
    <t>Please specify</t>
  </si>
  <si>
    <t>Total Exports of certain whole potatoes</t>
  </si>
  <si>
    <t>Total Sales of certain whole potatoes</t>
  </si>
  <si>
    <t xml:space="preserve"> Hours Worked (000)</t>
  </si>
  <si>
    <t>Reconciliation Check</t>
  </si>
  <si>
    <t>Reported Volume equals Calculated Volume:</t>
  </si>
  <si>
    <t>Report your firm’s number of employees and hours worked in relation to certain whole potatoes.</t>
  </si>
  <si>
    <t>Potato Type (e.g. Russet, White)</t>
  </si>
  <si>
    <t>Total Percentage</t>
  </si>
  <si>
    <t>Sales Volumes Unaccounted for:</t>
  </si>
  <si>
    <t>Potato Packaging</t>
  </si>
  <si>
    <t>5 x 10 lb. film/mesh bag</t>
  </si>
  <si>
    <t>10 X 5 lb. film/mesh bag</t>
  </si>
  <si>
    <t>50 lb. carton</t>
  </si>
  <si>
    <t>50 lb. sack</t>
  </si>
  <si>
    <t>100 lb. sack</t>
  </si>
  <si>
    <t>10 lb. paper/poly bags</t>
  </si>
  <si>
    <t>15 lb. paper/poly bags</t>
  </si>
  <si>
    <t>20 lb. paper/poly bags</t>
  </si>
  <si>
    <t>Other: please specify</t>
  </si>
  <si>
    <t>TOTAL PERCENTAGE</t>
  </si>
  <si>
    <t>Provide the following estimations:</t>
  </si>
  <si>
    <t xml:space="preserve">   0701.90.00.20</t>
  </si>
  <si>
    <t>Period of Review</t>
  </si>
  <si>
    <t>Crop Year</t>
  </si>
  <si>
    <t>Interim Period (if required)</t>
  </si>
  <si>
    <t>May-June 2025</t>
  </si>
  <si>
    <t>May-June 2026</t>
  </si>
  <si>
    <t>Role in the Industry:</t>
  </si>
  <si>
    <t xml:space="preserve"> (cwt)</t>
  </si>
  <si>
    <t>Acreage, Inventories, Harvest and Sales  (cwt)</t>
  </si>
  <si>
    <t>C. Sales of Certain Whole Potatoes</t>
  </si>
  <si>
    <t>Aug 1 2024 to June 30, 2025</t>
  </si>
  <si>
    <t>Aug 1 2025 to June 30, 2026</t>
  </si>
  <si>
    <t>Direct Employment</t>
  </si>
  <si>
    <t>Number of Employees</t>
  </si>
  <si>
    <t>Other: please specify:</t>
  </si>
  <si>
    <t>Your firm's sales volume of certain whole potatoes as a percentage of its total sales volume in 2025 (%).</t>
  </si>
  <si>
    <t>Your firm's sales value of certain whole potatoes as a percentage of its total sales value in 2025 (%).</t>
  </si>
  <si>
    <t>Your firm's percentage share of your country's total production of certain whole potatoes in 2025 (%).</t>
  </si>
  <si>
    <t>Your firm's percentage share of your country's total volume of exports of certain whole potatoes to Canada in 2025 (%).</t>
  </si>
  <si>
    <t>AAAAAAA</t>
  </si>
  <si>
    <t>Confirm that all volumes reported are in hundredweight (cwt)</t>
  </si>
  <si>
    <t>AA</t>
  </si>
  <si>
    <t xml:space="preserve">Entreprises associées :  </t>
  </si>
  <si>
    <t>Entreprises qui sont liées entre elles d’une manière autre que par une relation indépendante (sans lien de dépendance) entre un client et un fournisseur. Par exemple, des entreprises sont associées ou liées si un dirigeant ou un administrateur d’une entreprise est également dirigeant ou administrateur de l’autre entreprise, si une entreprise détient directement ou indirectement des actions de l’autre entreprise, ou si une entreprise est le distributeur exclusif d’une autre entreprise.</t>
  </si>
  <si>
    <t>Quelle est la nature des activités de votre entreprise? Veuillez préciser si vous êtes un producteur, un emballeur, un expéditeur, une entreprise de commerce ou de vente, un distributeur, etc. Veuillez également indiquer qui est responsable de l’expédition des produits au Canada.</t>
  </si>
  <si>
    <r>
      <t xml:space="preserve">Veuillez fournir un bref historique de votre entreprise, en insistant particulièrement sur les activités liées aux </t>
    </r>
    <r>
      <rPr>
        <b/>
        <sz val="11"/>
        <color theme="1"/>
        <rFont val="Calibri"/>
        <family val="2"/>
        <scheme val="minor"/>
      </rPr>
      <t>pommes de terre entières visées</t>
    </r>
    <r>
      <rPr>
        <sz val="11"/>
        <color theme="1"/>
        <rFont val="Calibri"/>
        <family val="2"/>
        <scheme val="minor"/>
      </rPr>
      <t>.</t>
    </r>
  </si>
  <si>
    <t>Quelle est la gamme de produits cultivés et/ou exportés par votre entreprise?</t>
  </si>
  <si>
    <r>
      <t xml:space="preserve">Décrivez brièvement comment votre entreprise cultive et récolte les </t>
    </r>
    <r>
      <rPr>
        <b/>
        <sz val="11"/>
        <color theme="1"/>
        <rFont val="Calibri"/>
        <family val="2"/>
        <scheme val="minor"/>
      </rPr>
      <t>pommes de terre entières visées</t>
    </r>
  </si>
  <si>
    <r>
      <t xml:space="preserve">Si votre entreprise est détenue en totalité ou en partie par d’autres entreprises qui interviennent de quelque manière que ce soit dans le secteur des </t>
    </r>
    <r>
      <rPr>
        <b/>
        <sz val="11"/>
        <color theme="1"/>
        <rFont val="Calibri"/>
        <family val="2"/>
        <scheme val="minor"/>
      </rPr>
      <t>pommes de terre entières visées</t>
    </r>
    <r>
      <rPr>
        <sz val="11"/>
        <color theme="1"/>
        <rFont val="Calibri"/>
        <family val="2"/>
        <scheme val="minor"/>
      </rPr>
      <t>, en amont ou en aval, veuillez indiquer le nom et l’adresse de ces entreprises ainsi que le pourcentage de participation ou de propriété qu’elles détiennent.</t>
    </r>
  </si>
  <si>
    <t>Nom de l’entreprise :</t>
  </si>
  <si>
    <t>Adresse de l’entreprise :</t>
  </si>
  <si>
    <t>Pourcentage de participation :</t>
  </si>
  <si>
    <r>
      <t xml:space="preserve">Si votre entreprise détient, en totalité ou en partie, d’autres entreprises qui interviennent de quelque manière que ce soit dans le secteur des </t>
    </r>
    <r>
      <rPr>
        <b/>
        <sz val="11"/>
        <color theme="1"/>
        <rFont val="Calibri"/>
        <family val="2"/>
        <scheme val="minor"/>
      </rPr>
      <t>pommes de terre entières visées</t>
    </r>
    <r>
      <rPr>
        <sz val="11"/>
        <color theme="1"/>
        <rFont val="Calibri"/>
        <family val="2"/>
        <scheme val="minor"/>
      </rPr>
      <t>, en amont ou en aval, veuillez indiquer le nom et l’adresse de ces entreprises, ainsi que le pourcentage de participation ou de propriété détenu par votre entreprise.</t>
    </r>
  </si>
  <si>
    <r>
      <t xml:space="preserve">Si votre entreprise est liée de quelque manière que ce soit à d’autres producteurs étrangers de </t>
    </r>
    <r>
      <rPr>
        <b/>
        <sz val="11"/>
        <color theme="1"/>
        <rFont val="Calibri"/>
        <family val="2"/>
        <scheme val="minor"/>
      </rPr>
      <t>pommes de terre entières visées</t>
    </r>
    <r>
      <rPr>
        <sz val="11"/>
        <color theme="1"/>
        <rFont val="Calibri"/>
        <family val="2"/>
        <scheme val="minor"/>
      </rPr>
      <t>, à des importateurs, exportateurs, distributeurs, fournisseurs ou clients qui achètent des pommes de terre entières visées, au Canada ou ailleurs dans le monde, veuillez indiquer le nom et l’adresse de ces entreprises, ainsi que la nature du lien et leur rôle dans le secteur.</t>
    </r>
  </si>
  <si>
    <r>
      <t xml:space="preserve">Veuillez fournir l’adresse de chacune de vos installations de culture et/ou d’emballage et indiquer les produits cultivés dans chaque installation. Veuillez identifier toutes les installations où des </t>
    </r>
    <r>
      <rPr>
        <b/>
        <sz val="11"/>
        <color theme="1"/>
        <rFont val="Calibri"/>
        <family val="2"/>
        <scheme val="minor"/>
      </rPr>
      <t>pommes de terre entières visées</t>
    </r>
    <r>
      <rPr>
        <sz val="11"/>
        <color theme="1"/>
        <rFont val="Calibri"/>
        <family val="2"/>
        <scheme val="minor"/>
      </rPr>
      <t xml:space="preserve"> ont été cultivées et/ou emballées au cours de la période visée par l’enquête (PVE). Veuillez également identifier toute installation qui ne cultive pas et/ou n’emballe pas actuellement de pommes de terre, mais qui est en mesure de le faire.</t>
    </r>
  </si>
  <si>
    <t>Lieu de l’installation de culture et/ou d’emballage :</t>
  </si>
  <si>
    <t>Produits cultivés ou emballés :</t>
  </si>
  <si>
    <t>Veuillez indiquer si l’une de vos installations de culture ou d’emballage qui n’est actuellement pas en mesure de cultiver ou d’emballer des pommes de terre entières visées pour le marché de la Colombie-Britannique pourrait être adaptée à cette fin. Dans l’affirmative, quelles modifications seraient nécessaires?</t>
  </si>
  <si>
    <t>Votre entreprise a-t-elle fermé définitivement, cessé ses activités ou autrement aliéné des installations, ou abandonné des procédés ayant une incidence sur sa production de pommes de terre entières visées, ou procédé à des cessions importantes d’actifs depuis le 1er août 2023? Dans l’affirmative, veuillez indiquer la mesure prise, la date, le lieu et les raisons de cette mesure.</t>
  </si>
  <si>
    <t>Quels sont les canaux de distribution utilisés par votre entreprise pour la vente de pommes de terre entières visées? Expliquez tout changement apporté à ces canaux au cours de la PVE.</t>
  </si>
  <si>
    <t>Quelles sont les pratiques de commercialisation de votre entreprise pour ses ventes à l’exportation de pommes de terre entières visées?</t>
  </si>
  <si>
    <t>Avez-vous modifié la gamme de produits de pommes de terre entières visées vendus par votre entreprise au cours de la PVE (p. ex., variétés, sources, calibres, etc.)? Dans l’affirmative, indiquez la nature du changement, la date et les raisons de ce changement.</t>
  </si>
  <si>
    <t>Décrivez la situation des marchés de la pomme de terre en Colombie-Britannique, au Canada et aux États-Unis au cours de la PVE, ainsi que tout changement important survenu. Veuillez fournir des documents justificatifs, le cas échéant.</t>
  </si>
  <si>
    <t>Provide electronic copies of all of your firm's annual reports to shareholders since August 2023.</t>
  </si>
  <si>
    <t>Veuillez fournir des copies électroniques de tous les rapports annuels de votre entreprise à ses actionnaires depuis août 2023.</t>
  </si>
  <si>
    <t>Rôle dans l’industrie :</t>
  </si>
  <si>
    <t>XX</t>
  </si>
  <si>
    <t>Cet emplacement cultive-t-il ou emballe-t-il des pommes de terre entières visées pour le marché de la C-B?</t>
  </si>
  <si>
    <t>Cet emplacement est-il en mesure de cultiver ou d’emballer des pommes de terre entières visées pour le marché de la C-B?</t>
  </si>
  <si>
    <t>QUESTIONNAIRE DESTINÉ AUX AGRICULTEURS ÉTRANGERS</t>
  </si>
  <si>
    <t>Ventes sur le marché intérieur de certaines pommes de terre entières</t>
  </si>
  <si>
    <t>Ventes à l’exportation à :</t>
  </si>
  <si>
    <t>Colombie-Britannique</t>
  </si>
  <si>
    <t>Autres provinces canadiennes</t>
  </si>
  <si>
    <t>Autres pays</t>
  </si>
  <si>
    <t>Veuillez préciser</t>
  </si>
  <si>
    <t>Total des exportations de certaines pommes de terre entières</t>
  </si>
  <si>
    <t>Total des ventes de certaines pommes de terre entières</t>
  </si>
  <si>
    <t>Stock de clôture de certaines pommes de terre entières sur le marché intérieur</t>
  </si>
  <si>
    <t>Veuillez confirmer que tous les volumes déclarés sont exprimés en quintaux (cwt)</t>
  </si>
  <si>
    <t>Confirm that all yearly information reported is based on the crop year from August to July, except where otherwise indicated.</t>
  </si>
  <si>
    <t>Fournissez la superficie cultivée, les stocks, le volume des récoltes et les ventes de votre entreprise.</t>
  </si>
  <si>
    <t>Superficie cultivée, stocks, récolte et ventes (cwt)</t>
  </si>
  <si>
    <t>(cwt)</t>
  </si>
  <si>
    <t>Superficie utilisée pour cultiver certaines pommes de terre entières</t>
  </si>
  <si>
    <t>Superficie utilisée pour cultiver d’autres produits</t>
  </si>
  <si>
    <t>Superficie totale</t>
  </si>
  <si>
    <t>% de la superficie utilisée pour cultiver certaines pommes de terre entières</t>
  </si>
  <si>
    <t>B. Production et stocks (cwt)</t>
  </si>
  <si>
    <t>A. Utilisation des terres (acres)</t>
  </si>
  <si>
    <t>Confirmez que toutes les informations annuelles déclarées sont fondées sur l’année-récolte allant d’août à juillet, sauf indication contraire.</t>
  </si>
  <si>
    <t>Si vous désirez ajouter des commentaires concernant vos réponses, vous les inscrivez ici. Indiquez à quelle question se rapportent vos commentaires.</t>
  </si>
  <si>
    <t>Stock d’ouverture de certaines pommes de terre entières sur le marché intérieur</t>
  </si>
  <si>
    <t>Total des certaines pommes de terre entières récoltées</t>
  </si>
  <si>
    <t>C. Ventes de certaines pommes de terre entières</t>
  </si>
  <si>
    <t>Fournissez les noms et adresses des importateurs canadiens des certaines pommes de terre entières de votre entreprise pour la période du 1er août 2013 au 30 avril 2026.</t>
  </si>
  <si>
    <t>Pommes de terre entières, originaires ou exportées des États Unis d’Amérique et destinées à être utilisées ou consommées dans la province de la Colombie‑Britannique. Excluant
des pommes de terre de semence;
des importations effectuées durant la période du 1er mai au 31 juillet (inclusivement) de chaque année civile;
des pommes de terre rouges;
des pommes de terre jaunes;
des pommes de terre de variétés exotiques;
des pommes de terre blanches et roussâ tres importées dans des bo îtes de 50 lb aux calibres suivants : 40, 50, 60, 70 et 80.
des pommes de terre entières biologiques homologuées par un organisme de certification </t>
  </si>
  <si>
    <t>343-574-8274</t>
  </si>
  <si>
    <t>United States of America for use or consumption in the province of British Columbia</t>
  </si>
  <si>
    <t>certaines pommes de terre entières</t>
  </si>
  <si>
    <t>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t>
  </si>
  <si>
    <t>DEFINITION OF THE GOODS</t>
  </si>
  <si>
    <t>Company Address</t>
  </si>
  <si>
    <t>2. Email to citt-tcce@tribunal.gc.ca should you accept the associated risks and you are filing information that belongs to your organization only.</t>
  </si>
  <si>
    <t>2. Par courriel à l'adresse tcce-citt@tribunal.gc.ca si vous acceptez les risques connexes et vous transmettez des renseignements qui sont ceux de votre organization seulement.</t>
  </si>
  <si>
    <t xml:space="preserve">FOREIGN GROWER QUESTIONNAIRE </t>
  </si>
  <si>
    <t>Les renseignements demandés dans le présent questionnaire seront utilisés par le Tribunal canadien du commerce extérieur (le Tribunal) dans le cadre de son réexamen relatif à l'expiration concernant le dumping de certaines pommes de terre entières (telles que définies ci-dessous) originaires ou exportées des États-Unis d'Amérique et destinées à être utilisées ou consommées dans la province de la Colombie-Britannique. Vos connaissances et votre expérience aideraient le Tribunal à mener correctement son enquête en lui permettant de mieux comprendre le marché canadien de certaines pommes de terre entières. Le Tribunal demande donc à votre entreprise de répondre à ce questionnaire.</t>
  </si>
  <si>
    <t>Aug. 1, 2023 to April 30, 2024</t>
  </si>
  <si>
    <t>Aug. 1, 2024 to April 30, 2025</t>
  </si>
  <si>
    <t>Aug. 1, 2025 to April 30, 2026</t>
  </si>
  <si>
    <t>Aug. 1, 2023 to July 31, 2024</t>
  </si>
  <si>
    <t>Aug. 1, 2024 to July 31, 2025</t>
  </si>
  <si>
    <t>Aug. 1, 2025 to July 31, 2026</t>
  </si>
  <si>
    <t>May 1, 2023 to July 31, 2023</t>
  </si>
  <si>
    <t>May 1, 2024 to July 31, 2024</t>
  </si>
  <si>
    <t>May 1, 2025 to July 31, 2025</t>
  </si>
  <si>
    <t>May 1, 2026 to July 31, 2026</t>
  </si>
  <si>
    <t>certain whole potatoes</t>
  </si>
  <si>
    <t>For the questions in this tab, note the following:</t>
  </si>
  <si>
    <t>Pour les questions de cet onglet, notez ce qui suit :</t>
  </si>
  <si>
    <t>• Report only sales of your firm’s production.</t>
  </si>
  <si>
    <t>• Indiquez seulement les ventes effectuées à partir de la production de votre entreprise.</t>
  </si>
  <si>
    <t>• Report all sales to Canadian and foreign associated firms.</t>
  </si>
  <si>
    <t>• Déclarez toutes les ventes aux entreprises associées canadiennes et étrangères.</t>
  </si>
  <si>
    <t>• Report all sales as of the date of shipment to the customer or the customer’s warehouse.</t>
  </si>
  <si>
    <t>• Déclarez toutes les ventes à compter de la date de l’expédition au client ou à son entrepôt.</t>
  </si>
  <si>
    <t>• Report all values in Canadian dollars.</t>
  </si>
  <si>
    <t>• Déclarez toutes les valeurs en dollars canadiens.</t>
  </si>
  <si>
    <t>If your firm is associated in any manner with other foreign growers of certain whole potatoes, importers,  exporters, distributors, suppliers, or customers that buy certain whole potatoes, either in Canada or elsewhere in the world, please list their names and addresses, and indicate the nature of the association and their role in the industry. 
Please refer to the definition of "Associated Firms" in the blue tab "Info".</t>
  </si>
  <si>
    <t>Nature of Association:</t>
  </si>
  <si>
    <t>What are your firm's channels of distribution for the sale of certain whole potatoes? Explain any changes in these channels during the period from August 1, 2023 to July 31, 2026.</t>
  </si>
  <si>
    <t>Has your firm changed the product mix of certain whole potatoes that it sold during the period from August 1, 2023 to July 31, 2026 (e.g., varieties, sources, sizes, etc.)? If so, indicate the type of change, the date, and reasons for the change.</t>
  </si>
  <si>
    <t>Describe the state of the British Columbian, Canadian and US potato markets during the period from August 1, 2023 to July 31, 2026 and any major changes that occurred. Provide documentary evidence if applicable.</t>
  </si>
  <si>
    <t>Should you wish to add any comments related to your responses, submit them here. Be sure to indicate the question number being commented on.</t>
  </si>
  <si>
    <t>ACREAGE, INVENTORIES, HARVEST AND SALES</t>
  </si>
  <si>
    <t>EMPLOYMENT</t>
  </si>
  <si>
    <t>DISTRIBUTION OF SALES OF CERTAIN WHOLE POTATOES</t>
  </si>
  <si>
    <t>CWT</t>
  </si>
  <si>
    <t>Beginning inventory of certain whole potatoes in home market</t>
  </si>
  <si>
    <t>A. Land Use (acres)</t>
  </si>
  <si>
    <t>B. Beginning Inventory and Production (cwt)</t>
  </si>
  <si>
    <t>Calculated Volume of Ending Inventory (cwt)</t>
  </si>
  <si>
    <t>If reported and calculated ending inventory volumes do not match, please explain.</t>
  </si>
  <si>
    <t>Aug. 1, 2025 to April 30, 2026          
(% Volumes)</t>
  </si>
  <si>
    <t>Russet</t>
  </si>
  <si>
    <t>White</t>
  </si>
  <si>
    <t>Indirect Employment</t>
  </si>
  <si>
    <t>Provide the following:</t>
  </si>
  <si>
    <t>Does your firm have any plans to expand, curtail or sell off any acreage used for growing certain whole potatoes in 2027-2028? If so, please describe those plans, including target dates and capacity/production quantities, list the plants involved and give the reasons for the change.</t>
  </si>
  <si>
    <t>Provide the names and addresses of the Canadian importers of your firm's certain whole potatoes from August 1, 2023 to July 31, 2026.</t>
  </si>
  <si>
    <t>CERTAIN WHOLE POTATOES</t>
  </si>
  <si>
    <t>1. Purchased from Other Canadian Provinces or Territories for Use or Consumption in BC</t>
  </si>
  <si>
    <t>Prov./Terr. include:</t>
  </si>
  <si>
    <t>Certain Whole Potatoes Harvested</t>
  </si>
  <si>
    <t>Home Market Sales of Certain Whole Potatoes</t>
  </si>
  <si>
    <t>Other countries include :</t>
  </si>
  <si>
    <t>Please specify other countries:</t>
  </si>
  <si>
    <t>Note: Public/non-confidential information in this table is automatically generated from the information provided in the protected green tabs. Any changes to this public summary must therefore be made in those tabs.</t>
  </si>
  <si>
    <t>Foreign</t>
  </si>
  <si>
    <t>August 1 - July 31</t>
  </si>
  <si>
    <t>2017-2018</t>
  </si>
  <si>
    <t>2018-2019</t>
  </si>
  <si>
    <t>2019-2020</t>
  </si>
  <si>
    <t>ACRES PLANTED</t>
  </si>
  <si>
    <t>Total Acres Planted</t>
  </si>
  <si>
    <t>Total certain whole potatoes harvested (cwt)</t>
  </si>
  <si>
    <t>ACRES PLANTED (%)</t>
  </si>
  <si>
    <t>Certain whole potatoes</t>
  </si>
  <si>
    <t>Other goods</t>
  </si>
  <si>
    <t>YIELD - Certain whole potatoes (cwt/acre)</t>
  </si>
  <si>
    <t>HOME MARKET SALES (cwt)</t>
  </si>
  <si>
    <t>EXPORT SALES (cwt)</t>
  </si>
  <si>
    <t>Total Export Sales</t>
  </si>
  <si>
    <t>NUMBER OF EMPLOYEES</t>
  </si>
  <si>
    <t xml:space="preserve">Direct Employment </t>
  </si>
  <si>
    <t xml:space="preserve">Indirect Employment </t>
  </si>
  <si>
    <t>NUMBER OF HOURS WORKED (000)</t>
  </si>
  <si>
    <t>D. Ending Inventory of certain whole potatoes in home market</t>
  </si>
  <si>
    <t>Distribution</t>
  </si>
  <si>
    <t>Respondent</t>
  </si>
  <si>
    <t>Respondent Type</t>
  </si>
  <si>
    <t>From</t>
  </si>
  <si>
    <t>Section</t>
  </si>
  <si>
    <t>Potato Type</t>
  </si>
  <si>
    <t>Other Type</t>
  </si>
  <si>
    <t>Aug 1, 2025 - 
Apr 30, 2026
(CWT)</t>
  </si>
  <si>
    <t>Aug 1, 2015 - 
Apr 30, 2026
(% volume)</t>
  </si>
  <si>
    <t>Export</t>
  </si>
  <si>
    <t>a</t>
  </si>
  <si>
    <t>b</t>
  </si>
  <si>
    <t>c</t>
  </si>
  <si>
    <t>Other</t>
  </si>
  <si>
    <t>Pack</t>
  </si>
  <si>
    <t>d</t>
  </si>
  <si>
    <t>e</t>
  </si>
  <si>
    <t>f</t>
  </si>
  <si>
    <t>g</t>
  </si>
  <si>
    <t>h</t>
  </si>
  <si>
    <t>i</t>
  </si>
  <si>
    <t>Should you wish to add any comments related to its responses, submit them here. Be sure to indicate the question number being commented on.</t>
  </si>
  <si>
    <t>Does Beginning Inventory + Production - Total Reported Sales = Ending Inventory?</t>
  </si>
  <si>
    <t>Report the distribution of sales of certain whole potatoes exported by your firm for use or consumption in BC,  by type and packaging.</t>
  </si>
  <si>
    <t>Explain any changes to your firm's export activity of the goods since August 1, 2023.</t>
  </si>
  <si>
    <t>Report your firm's volumes of finished inventory of the goods produced for the Canadian market.</t>
  </si>
  <si>
    <t>Indiquez le volume du stock des marchandises finies produites pour le marché canadien.</t>
  </si>
  <si>
    <t>Finished ending inventory for the Canadian market</t>
  </si>
  <si>
    <t>Stock de clôture pour le marché canadien</t>
  </si>
  <si>
    <r>
      <t xml:space="preserve">Provide any documents, plans, forecasts, market analyses or other information setting out your firm’s strategies and objectives, for the crop years 2026-2027 and 2027-2028, concerning certain whole potatoes it sells in BC with respect to the following factors:
-production;
-home market sales from production; 
-imports and sales of imports;
-inventories;
-market size and growth;
-market share; 
-price levels; 
-financial performance; 
-export sales; 
-capacity and utilization; 
-investments;
-Canadian and global demand for certain whole potatoes.  
Provide the rationale and assumptions underlying any plans and forecasts, and indicate whether the plans and forecasts were prepared internally or by an outside consultant.
Note: These specific plans and forecasts may already be in the form of “business plans” or equivalent used by your firm. If these types of documents are readily available, you may submit them in lieu of the above. However, if no formal forecast documents exist, provide your firm’s best estimates with regard to the above-mentioned factors.
</t>
    </r>
    <r>
      <rPr>
        <b/>
        <sz val="11"/>
        <color theme="1"/>
        <rFont val="Calibri"/>
        <family val="2"/>
        <scheme val="minor"/>
      </rPr>
      <t xml:space="preserve">
You are not required to provide the plans and forecasts dealing with products or activities other than certain whole potatoes.</t>
    </r>
    <r>
      <rPr>
        <sz val="11"/>
        <color theme="1"/>
        <rFont val="Calibri"/>
        <family val="2"/>
        <scheme val="minor"/>
      </rPr>
      <t xml:space="preserve"> Submit as an electronic attachement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</si>
</sst>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8"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b/>
      <sz val="9"/>
      <color indexed="81"/>
      <name val="Tahoma"/>
      <family val="2"/>
    </font>
    <font>
      <sz val="9"/>
      <color indexed="81"/>
      <name val="Tahoma"/>
      <family val="2"/>
    </font>
    <font>
      <sz val="11.5"/>
      <color theme="1"/>
      <name val="Calibri"/>
      <family val="2"/>
      <scheme val="minor"/>
    </font>
    <font>
      <sz val="12"/>
      <color theme="1"/>
      <name val="Calibri"/>
      <family val="2"/>
      <scheme val="minor"/>
    </font>
    <font>
      <b/>
      <sz val="11"/>
      <color theme="1"/>
      <name val="Calibri"/>
      <family val="2"/>
      <scheme val="minor"/>
    </font>
    <font>
      <sz val="10"/>
      <color theme="1"/>
      <name val="Symbol"/>
      <family val="1"/>
      <charset val="2"/>
    </font>
    <font>
      <sz val="11"/>
      <color theme="1"/>
      <name val="Calibri"/>
      <family val="2"/>
    </font>
    <font>
      <sz val="9"/>
      <color rgb="FF5A5A5A"/>
      <name val="Arial"/>
      <family val="2"/>
    </font>
    <font>
      <i/>
      <sz val="11"/>
      <color rgb="FF000000"/>
      <name val="Calibri"/>
      <family val="2"/>
    </font>
    <font>
      <b/>
      <i/>
      <sz val="11"/>
      <color theme="1"/>
      <name val="Calibri"/>
      <family val="2"/>
    </font>
    <font>
      <i/>
      <sz val="11"/>
      <color theme="1"/>
      <name val="Calibri"/>
      <family val="2"/>
      <scheme val="minor"/>
    </font>
    <font>
      <sz val="11"/>
      <color rgb="FF000000"/>
      <name val="Calibri"/>
      <family val="2"/>
      <scheme val="minor"/>
    </font>
    <font>
      <i/>
      <sz val="11"/>
      <color rgb="FF000000"/>
      <name val="Calibri"/>
      <family val="2"/>
      <scheme val="minor"/>
    </font>
    <font>
      <b/>
      <sz val="12"/>
      <color theme="1"/>
      <name val="Calibri"/>
      <family val="2"/>
      <scheme val="minor"/>
    </font>
    <font>
      <sz val="10"/>
      <color rgb="FF333333"/>
      <name val="Arial"/>
      <family val="2"/>
    </font>
    <font>
      <b/>
      <sz val="11"/>
      <color rgb="FF000000"/>
      <name val="Calibri"/>
      <family val="2"/>
      <scheme val="minor"/>
    </font>
    <font>
      <b/>
      <u/>
      <sz val="11"/>
      <color rgb="FF000000"/>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14996795556505021"/>
        <bgColor indexed="64"/>
      </patternFill>
    </fill>
    <fill>
      <patternFill patternType="solid">
        <fgColor rgb="FFF3FFFD"/>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0" tint="-0.499984740745262"/>
        <bgColor indexed="64"/>
      </patternFill>
    </fill>
  </fills>
  <borders count="6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int="-0.499984740745262"/>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right/>
      <top style="thin">
        <color indexed="64"/>
      </top>
      <bottom style="thin">
        <color theme="0" tint="-0.34998626667073579"/>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auto="1"/>
      </left>
      <right style="thin">
        <color theme="0" tint="-0.499984740745262"/>
      </right>
      <top style="thin">
        <color auto="1"/>
      </top>
      <bottom/>
      <diagonal/>
    </border>
    <border>
      <left style="thin">
        <color theme="0" tint="-0.499984740745262"/>
      </left>
      <right style="thin">
        <color theme="0" tint="-0.499984740745262"/>
      </right>
      <top style="thin">
        <color auto="1"/>
      </top>
      <bottom/>
      <diagonal/>
    </border>
    <border>
      <left style="thin">
        <color theme="0" tint="-0.499984740745262"/>
      </left>
      <right style="thin">
        <color auto="1"/>
      </right>
      <top style="thin">
        <color auto="1"/>
      </top>
      <bottom/>
      <diagonal/>
    </border>
    <border>
      <left style="thin">
        <color auto="1"/>
      </left>
      <right style="thin">
        <color theme="0" tint="-0.499984740745262"/>
      </right>
      <top/>
      <bottom style="thin">
        <color auto="1"/>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auto="1"/>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indexed="64"/>
      </left>
      <right style="thin">
        <color theme="0" tint="-0.499984740745262"/>
      </right>
      <top/>
      <bottom/>
      <diagonal/>
    </border>
    <border>
      <left/>
      <right style="thin">
        <color theme="0" tint="-0.499984740745262"/>
      </right>
      <top style="thin">
        <color auto="1"/>
      </top>
      <bottom/>
      <diagonal/>
    </border>
    <border>
      <left/>
      <right style="thin">
        <color theme="0" tint="-0.499984740745262"/>
      </right>
      <top/>
      <bottom style="thin">
        <color auto="1"/>
      </bottom>
      <diagonal/>
    </border>
    <border>
      <left style="thin">
        <color theme="0" tint="-0.499984740745262"/>
      </left>
      <right/>
      <top style="thin">
        <color indexed="64"/>
      </top>
      <bottom style="thin">
        <color theme="0" tint="-0.499984740745262"/>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3" fillId="0" borderId="0"/>
    <xf numFmtId="0" fontId="13" fillId="0" borderId="0"/>
    <xf numFmtId="9" fontId="1" fillId="0" borderId="0" applyFont="0" applyFill="0" applyBorder="0" applyAlignment="0" applyProtection="0"/>
  </cellStyleXfs>
  <cellXfs count="634">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1"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1"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2" fillId="0" borderId="0" xfId="1" applyNumberFormat="1" applyFont="1" applyFill="1" applyBorder="1" applyAlignment="1" applyProtection="1">
      <alignment vertical="center" wrapText="1"/>
    </xf>
    <xf numFmtId="0" fontId="12"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165" fontId="12" fillId="4" borderId="12" xfId="2" applyNumberFormat="1" applyFont="1" applyFill="1" applyBorder="1" applyAlignment="1" applyProtection="1">
      <alignment vertical="top" wrapText="1"/>
      <protection locked="0"/>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5" fillId="0" borderId="0" xfId="0" applyFont="1"/>
    <xf numFmtId="0" fontId="15" fillId="7" borderId="0" xfId="0" applyFont="1" applyFill="1"/>
    <xf numFmtId="0" fontId="9" fillId="0" borderId="0" xfId="0" applyFont="1" applyAlignment="1">
      <alignment vertical="top" wrapText="1"/>
    </xf>
    <xf numFmtId="0" fontId="4" fillId="3" borderId="0" xfId="0" applyFont="1" applyFill="1" applyAlignment="1">
      <alignment vertical="top"/>
    </xf>
    <xf numFmtId="0" fontId="12" fillId="4" borderId="12" xfId="1" applyNumberFormat="1" applyFont="1" applyFill="1" applyBorder="1" applyAlignment="1" applyProtection="1">
      <alignment horizontal="center" vertical="top" wrapText="1"/>
      <protection locked="0"/>
    </xf>
    <xf numFmtId="0" fontId="16" fillId="8" borderId="0" xfId="0" applyFont="1" applyFill="1" applyAlignment="1">
      <alignment vertical="center"/>
    </xf>
    <xf numFmtId="0" fontId="16"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7" fillId="4" borderId="12"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7" fillId="7" borderId="0" xfId="0" applyFont="1" applyFill="1" applyAlignment="1">
      <alignment vertical="top" wrapText="1"/>
    </xf>
    <xf numFmtId="0" fontId="11" fillId="0" borderId="0" xfId="0" applyFont="1" applyAlignment="1">
      <alignment horizontal="center" vertical="center"/>
    </xf>
    <xf numFmtId="0" fontId="11" fillId="6" borderId="12" xfId="0" applyFont="1" applyFill="1" applyBorder="1" applyAlignment="1">
      <alignment horizontal="center" vertical="center" wrapText="1"/>
    </xf>
    <xf numFmtId="0" fontId="6" fillId="3" borderId="0" xfId="0" applyFont="1" applyFill="1" applyAlignment="1">
      <alignment horizontal="left"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23" fillId="0" borderId="0" xfId="0" applyFont="1"/>
    <xf numFmtId="0" fontId="24" fillId="0" borderId="0" xfId="0" applyFont="1" applyAlignment="1">
      <alignment horizontal="center" vertical="center"/>
    </xf>
    <xf numFmtId="0" fontId="5" fillId="0" borderId="0" xfId="0" applyFont="1" applyAlignment="1">
      <alignment vertical="top" wrapText="1"/>
    </xf>
    <xf numFmtId="0" fontId="6" fillId="3" borderId="0" xfId="0" applyFont="1" applyFill="1" applyAlignment="1">
      <alignment horizontal="left" vertical="top"/>
    </xf>
    <xf numFmtId="15" fontId="7" fillId="0" borderId="0" xfId="0" applyNumberFormat="1" applyFont="1" applyAlignment="1">
      <alignment vertical="top"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10" fillId="2" borderId="0" xfId="0" applyFont="1" applyFill="1" applyAlignment="1">
      <alignment vertical="top" wrapText="1"/>
    </xf>
    <xf numFmtId="165" fontId="12" fillId="4" borderId="24" xfId="2" applyNumberFormat="1" applyFont="1" applyFill="1" applyBorder="1" applyAlignment="1" applyProtection="1">
      <alignment vertical="top" wrapText="1"/>
      <protection locked="0"/>
    </xf>
    <xf numFmtId="165" fontId="12" fillId="5" borderId="25" xfId="2" applyNumberFormat="1" applyFont="1" applyFill="1" applyBorder="1" applyAlignment="1" applyProtection="1">
      <alignment horizontal="right" vertical="top" wrapText="1"/>
    </xf>
    <xf numFmtId="165" fontId="12" fillId="5" borderId="26" xfId="2" applyNumberFormat="1" applyFont="1" applyFill="1" applyBorder="1" applyAlignment="1" applyProtection="1">
      <alignment horizontal="right" vertical="top" wrapText="1"/>
    </xf>
    <xf numFmtId="0" fontId="26" fillId="0" borderId="0" xfId="0" applyFont="1" applyAlignment="1">
      <alignment horizontal="left" vertical="center" indent="11"/>
    </xf>
    <xf numFmtId="0" fontId="9" fillId="0" borderId="31" xfId="0" applyFont="1" applyBorder="1" applyAlignment="1">
      <alignment vertical="center" wrapText="1"/>
    </xf>
    <xf numFmtId="0" fontId="9" fillId="0" borderId="30" xfId="0" applyFont="1" applyBorder="1" applyAlignment="1">
      <alignment vertical="center" wrapText="1"/>
    </xf>
    <xf numFmtId="0" fontId="0" fillId="0" borderId="32" xfId="0" applyBorder="1" applyAlignment="1">
      <alignment vertical="center" wrapText="1"/>
    </xf>
    <xf numFmtId="0" fontId="0" fillId="2" borderId="38" xfId="0" applyFill="1" applyBorder="1" applyAlignment="1">
      <alignment horizontal="left" vertical="top" wrapText="1"/>
    </xf>
    <xf numFmtId="0" fontId="0" fillId="0" borderId="8" xfId="0" applyBorder="1" applyAlignment="1">
      <alignment horizontal="left" vertical="top" wrapText="1"/>
    </xf>
    <xf numFmtId="0" fontId="28" fillId="0" borderId="0" xfId="0" applyFont="1"/>
    <xf numFmtId="0" fontId="0" fillId="0" borderId="0" xfId="0" applyAlignment="1">
      <alignment vertical="top" wrapText="1"/>
    </xf>
    <xf numFmtId="0" fontId="9" fillId="0" borderId="11" xfId="0" applyFont="1" applyBorder="1" applyAlignment="1">
      <alignment vertical="center" wrapText="1"/>
    </xf>
    <xf numFmtId="0" fontId="9" fillId="0" borderId="9" xfId="0" applyFont="1" applyBorder="1" applyAlignment="1">
      <alignment vertical="center" wrapText="1"/>
    </xf>
    <xf numFmtId="0" fontId="0" fillId="2" borderId="9" xfId="0" applyFill="1" applyBorder="1" applyAlignment="1">
      <alignment horizontal="left" vertical="top" wrapText="1"/>
    </xf>
    <xf numFmtId="0" fontId="0" fillId="2" borderId="11" xfId="0" applyFill="1" applyBorder="1" applyAlignment="1">
      <alignment horizontal="left" vertical="top" wrapText="1"/>
    </xf>
    <xf numFmtId="0" fontId="0" fillId="2" borderId="39" xfId="0" applyFill="1" applyBorder="1" applyAlignment="1">
      <alignment horizontal="left" vertical="top" wrapText="1"/>
    </xf>
    <xf numFmtId="0" fontId="0" fillId="2" borderId="41" xfId="0" applyFill="1" applyBorder="1" applyAlignment="1">
      <alignment horizontal="left" vertical="top" wrapText="1"/>
    </xf>
    <xf numFmtId="0" fontId="20" fillId="2" borderId="7" xfId="0" applyFont="1" applyFill="1" applyBorder="1" applyAlignment="1">
      <alignment horizontal="left" vertical="top" wrapText="1"/>
    </xf>
    <xf numFmtId="0" fontId="20" fillId="2" borderId="0" xfId="0" applyFont="1" applyFill="1" applyAlignment="1">
      <alignment horizontal="left" vertical="top" wrapText="1"/>
    </xf>
    <xf numFmtId="165" fontId="12" fillId="2" borderId="0" xfId="2" applyNumberFormat="1" applyFont="1" applyFill="1" applyBorder="1" applyAlignment="1" applyProtection="1">
      <alignment horizontal="right" vertical="top" wrapText="1"/>
    </xf>
    <xf numFmtId="165" fontId="12" fillId="2" borderId="9" xfId="2" applyNumberFormat="1" applyFont="1" applyFill="1" applyBorder="1" applyAlignment="1" applyProtection="1">
      <alignment horizontal="right" vertical="top" wrapText="1"/>
    </xf>
    <xf numFmtId="0" fontId="10" fillId="0" borderId="7" xfId="0" applyFont="1" applyBorder="1" applyAlignment="1">
      <alignment wrapText="1"/>
    </xf>
    <xf numFmtId="0" fontId="7" fillId="2" borderId="8" xfId="0" applyFont="1" applyFill="1" applyBorder="1" applyAlignment="1">
      <alignment vertical="top" wrapText="1"/>
    </xf>
    <xf numFmtId="0" fontId="9" fillId="2" borderId="0" xfId="0" applyFont="1" applyFill="1" applyAlignment="1">
      <alignment horizontal="center" vertical="top" wrapText="1"/>
    </xf>
    <xf numFmtId="0" fontId="32" fillId="10" borderId="42" xfId="2" applyNumberFormat="1" applyFont="1" applyFill="1" applyBorder="1" applyAlignment="1" applyProtection="1">
      <alignment horizontal="left" vertical="top" wrapText="1" indent="1"/>
    </xf>
    <xf numFmtId="0" fontId="7" fillId="0" borderId="8" xfId="0" applyFont="1" applyBorder="1" applyAlignment="1">
      <alignment vertical="top"/>
    </xf>
    <xf numFmtId="0" fontId="11" fillId="2" borderId="7" xfId="0" applyFont="1" applyFill="1" applyBorder="1" applyAlignment="1">
      <alignment horizontal="left" vertical="top"/>
    </xf>
    <xf numFmtId="0" fontId="0" fillId="2" borderId="0" xfId="0" applyFill="1" applyAlignment="1">
      <alignment horizontal="left" vertical="top"/>
    </xf>
    <xf numFmtId="0" fontId="7" fillId="2" borderId="5" xfId="0" applyFont="1" applyFill="1" applyBorder="1" applyAlignment="1">
      <alignment vertical="top" wrapText="1"/>
    </xf>
    <xf numFmtId="0" fontId="7" fillId="2" borderId="10" xfId="0" applyFont="1" applyFill="1" applyBorder="1" applyAlignment="1">
      <alignment vertical="top" wrapText="1"/>
    </xf>
    <xf numFmtId="0" fontId="7" fillId="2" borderId="6" xfId="0" applyFont="1" applyFill="1" applyBorder="1" applyAlignment="1">
      <alignment vertical="top" wrapText="1"/>
    </xf>
    <xf numFmtId="0" fontId="7" fillId="0" borderId="7" xfId="0" applyFont="1" applyBorder="1" applyAlignment="1">
      <alignment horizontal="right"/>
    </xf>
    <xf numFmtId="0" fontId="7" fillId="0" borderId="7" xfId="0" applyFont="1" applyBorder="1"/>
    <xf numFmtId="9" fontId="12" fillId="2" borderId="10" xfId="5" applyFont="1" applyFill="1" applyBorder="1" applyAlignment="1" applyProtection="1">
      <alignment horizontal="right" vertical="top" wrapText="1"/>
    </xf>
    <xf numFmtId="0" fontId="7" fillId="0" borderId="10" xfId="0" applyFont="1" applyBorder="1" applyAlignment="1">
      <alignment horizontal="centerContinuous" vertical="top" wrapText="1"/>
    </xf>
    <xf numFmtId="0" fontId="7" fillId="0" borderId="6" xfId="0" applyFont="1" applyBorder="1" applyAlignment="1">
      <alignment vertical="top"/>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19" fillId="2" borderId="0" xfId="0" applyFont="1" applyFill="1" applyAlignment="1">
      <alignment horizontal="left" vertical="top" wrapText="1"/>
    </xf>
    <xf numFmtId="0" fontId="0" fillId="0" borderId="0" xfId="0" applyAlignment="1">
      <alignment vertical="center" wrapText="1"/>
    </xf>
    <xf numFmtId="0" fontId="0" fillId="0" borderId="0" xfId="0" applyAlignment="1">
      <alignment horizontal="left" vertical="top" wrapText="1"/>
    </xf>
    <xf numFmtId="0" fontId="0" fillId="0" borderId="0" xfId="0" applyAlignment="1">
      <alignment vertical="top"/>
    </xf>
    <xf numFmtId="0" fontId="11" fillId="7" borderId="0" xfId="0" applyFont="1" applyFill="1"/>
    <xf numFmtId="0" fontId="4" fillId="0" borderId="8" xfId="0" applyFont="1" applyBorder="1" applyAlignment="1">
      <alignment vertical="top" wrapText="1"/>
    </xf>
    <xf numFmtId="0" fontId="0" fillId="2" borderId="11" xfId="0" applyFill="1" applyBorder="1" applyAlignment="1">
      <alignment vertical="center" wrapText="1"/>
    </xf>
    <xf numFmtId="0" fontId="9" fillId="2" borderId="11" xfId="0" applyFont="1" applyFill="1" applyBorder="1" applyAlignment="1">
      <alignment vertical="center" wrapText="1"/>
    </xf>
    <xf numFmtId="0" fontId="7" fillId="2" borderId="7" xfId="0" applyFont="1" applyFill="1" applyBorder="1"/>
    <xf numFmtId="0" fontId="7" fillId="0" borderId="7" xfId="0" applyFont="1" applyBorder="1" applyAlignment="1">
      <alignment horizontal="right" vertical="top"/>
    </xf>
    <xf numFmtId="0" fontId="6" fillId="2" borderId="0" xfId="0" applyFont="1" applyFill="1" applyAlignment="1">
      <alignment vertical="top" wrapText="1"/>
    </xf>
    <xf numFmtId="0" fontId="11" fillId="2" borderId="0" xfId="0" applyFont="1" applyFill="1" applyAlignment="1">
      <alignment vertical="top"/>
    </xf>
    <xf numFmtId="165" fontId="12" fillId="11" borderId="38" xfId="2" applyNumberFormat="1" applyFont="1" applyFill="1" applyBorder="1" applyAlignment="1" applyProtection="1">
      <alignment horizontal="right" vertical="top" wrapText="1"/>
    </xf>
    <xf numFmtId="0" fontId="8" fillId="2" borderId="5" xfId="0" applyFont="1" applyFill="1" applyBorder="1" applyAlignment="1">
      <alignment horizontal="left" vertical="top" wrapText="1"/>
    </xf>
    <xf numFmtId="0" fontId="9" fillId="2" borderId="7" xfId="0" applyFont="1" applyFill="1" applyBorder="1" applyAlignment="1">
      <alignment horizontal="left" vertical="top" wrapText="1"/>
    </xf>
    <xf numFmtId="0" fontId="0" fillId="2" borderId="0" xfId="0" applyFill="1" applyAlignment="1">
      <alignment vertical="top"/>
    </xf>
    <xf numFmtId="0" fontId="8" fillId="2" borderId="0" xfId="0" applyFont="1" applyFill="1" applyAlignment="1">
      <alignment horizontal="centerContinuous" vertical="top" wrapText="1"/>
    </xf>
    <xf numFmtId="0" fontId="7" fillId="2" borderId="0" xfId="0" applyFont="1" applyFill="1" applyAlignment="1">
      <alignment horizontal="center" vertical="top" wrapText="1"/>
    </xf>
    <xf numFmtId="0" fontId="0" fillId="2" borderId="10" xfId="0" applyFill="1" applyBorder="1" applyAlignment="1">
      <alignment horizontal="left" vertical="top" wrapText="1"/>
    </xf>
    <xf numFmtId="0" fontId="25" fillId="0" borderId="0" xfId="0" applyFont="1" applyAlignment="1">
      <alignment horizontal="center" vertical="center" wrapText="1"/>
    </xf>
    <xf numFmtId="0" fontId="0" fillId="2" borderId="39" xfId="0" applyFill="1" applyBorder="1" applyAlignment="1">
      <alignment horizontal="left" vertical="top"/>
    </xf>
    <xf numFmtId="0" fontId="0" fillId="2" borderId="38" xfId="0" applyFill="1" applyBorder="1" applyAlignment="1">
      <alignment horizontal="left" vertical="top"/>
    </xf>
    <xf numFmtId="0" fontId="0" fillId="2" borderId="41" xfId="0" applyFill="1" applyBorder="1" applyAlignment="1">
      <alignment horizontal="left" vertical="top"/>
    </xf>
    <xf numFmtId="0" fontId="35" fillId="0" borderId="0" xfId="0" applyFont="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10" xfId="0" applyBorder="1" applyAlignment="1">
      <alignment vertical="top" wrapText="1"/>
    </xf>
    <xf numFmtId="0" fontId="0" fillId="0" borderId="9" xfId="0" applyBorder="1" applyAlignment="1">
      <alignment vertical="top" wrapText="1"/>
    </xf>
    <xf numFmtId="0" fontId="11" fillId="2" borderId="7" xfId="0" applyFont="1" applyFill="1" applyBorder="1" applyAlignment="1">
      <alignment vertical="top" wrapText="1"/>
    </xf>
    <xf numFmtId="0" fontId="25" fillId="0" borderId="0" xfId="0" applyFont="1" applyAlignment="1">
      <alignment vertical="top" wrapText="1"/>
    </xf>
    <xf numFmtId="0" fontId="9" fillId="0" borderId="8" xfId="0" applyFont="1" applyBorder="1" applyAlignment="1">
      <alignment horizontal="left" vertical="top" wrapText="1" indent="1"/>
    </xf>
    <xf numFmtId="0" fontId="0" fillId="0" borderId="8" xfId="0" applyBorder="1" applyAlignment="1">
      <alignment vertical="center" wrapText="1"/>
    </xf>
    <xf numFmtId="0" fontId="0" fillId="0" borderId="0" xfId="0" applyAlignment="1">
      <alignment horizontal="left" vertical="center" wrapText="1"/>
    </xf>
    <xf numFmtId="0" fontId="3" fillId="0" borderId="0" xfId="0" applyFont="1" applyAlignment="1">
      <alignment vertical="center"/>
    </xf>
    <xf numFmtId="0" fontId="4" fillId="0" borderId="0" xfId="0" applyFont="1" applyAlignment="1">
      <alignment horizontal="left" vertical="top"/>
    </xf>
    <xf numFmtId="0" fontId="0" fillId="0" borderId="0" xfId="0" applyAlignment="1">
      <alignment wrapText="1"/>
    </xf>
    <xf numFmtId="0" fontId="9" fillId="0" borderId="7" xfId="0" applyFont="1" applyBorder="1" applyAlignment="1">
      <alignment vertical="top" wrapText="1"/>
    </xf>
    <xf numFmtId="0" fontId="8" fillId="0" borderId="7" xfId="0" applyFont="1" applyBorder="1" applyAlignment="1">
      <alignment horizontal="center" vertical="top"/>
    </xf>
    <xf numFmtId="0" fontId="8" fillId="0" borderId="0" xfId="0" applyFont="1" applyAlignment="1">
      <alignment horizontal="center" vertical="top"/>
    </xf>
    <xf numFmtId="0" fontId="8" fillId="0" borderId="8" xfId="0" applyFont="1" applyBorder="1" applyAlignment="1">
      <alignment horizontal="center" vertical="top"/>
    </xf>
    <xf numFmtId="0" fontId="0" fillId="2" borderId="0" xfId="0" applyFill="1" applyAlignment="1">
      <alignment horizontal="left" vertical="top" wrapText="1"/>
    </xf>
    <xf numFmtId="165" fontId="12" fillId="0" borderId="0" xfId="2" applyNumberFormat="1" applyFont="1" applyFill="1" applyBorder="1" applyAlignment="1" applyProtection="1">
      <alignment horizontal="right" vertical="top" wrapText="1"/>
    </xf>
    <xf numFmtId="165" fontId="12" fillId="0" borderId="7" xfId="2" applyNumberFormat="1" applyFont="1" applyFill="1" applyBorder="1" applyAlignment="1" applyProtection="1">
      <alignment horizontal="right" vertical="top" wrapText="1"/>
    </xf>
    <xf numFmtId="0" fontId="9" fillId="0" borderId="0" xfId="0" applyFont="1" applyAlignment="1">
      <alignment horizontal="center" vertical="top" wrapText="1"/>
    </xf>
    <xf numFmtId="0" fontId="8" fillId="0" borderId="7" xfId="0" applyFont="1" applyBorder="1" applyAlignment="1">
      <alignment horizontal="left" vertical="top" wrapText="1"/>
    </xf>
    <xf numFmtId="165" fontId="12" fillId="4" borderId="46" xfId="2" applyNumberFormat="1" applyFont="1" applyFill="1" applyBorder="1" applyAlignment="1" applyProtection="1">
      <alignment vertical="top" wrapText="1"/>
      <protection locked="0"/>
    </xf>
    <xf numFmtId="165" fontId="12" fillId="4" borderId="44" xfId="2" applyNumberFormat="1" applyFont="1" applyFill="1" applyBorder="1" applyAlignment="1" applyProtection="1">
      <alignment vertical="top" wrapText="1"/>
      <protection locked="0"/>
    </xf>
    <xf numFmtId="165" fontId="12" fillId="4" borderId="47" xfId="2" applyNumberFormat="1" applyFont="1" applyFill="1" applyBorder="1" applyAlignment="1" applyProtection="1">
      <alignment vertical="top" wrapText="1"/>
      <protection locked="0"/>
    </xf>
    <xf numFmtId="165" fontId="12" fillId="4" borderId="23" xfId="2" applyNumberFormat="1" applyFont="1" applyFill="1" applyBorder="1" applyAlignment="1" applyProtection="1">
      <alignment vertical="top" wrapText="1"/>
      <protection locked="0"/>
    </xf>
    <xf numFmtId="165" fontId="12" fillId="5" borderId="48" xfId="2" applyNumberFormat="1" applyFont="1" applyFill="1" applyBorder="1" applyAlignment="1" applyProtection="1">
      <alignment horizontal="right" vertical="top" wrapText="1"/>
    </xf>
    <xf numFmtId="0" fontId="8" fillId="2" borderId="7" xfId="0" applyFont="1" applyFill="1" applyBorder="1" applyAlignment="1">
      <alignment horizontal="left" vertical="top" wrapText="1"/>
    </xf>
    <xf numFmtId="165" fontId="12" fillId="2" borderId="11" xfId="2" applyNumberFormat="1" applyFont="1" applyFill="1" applyBorder="1" applyAlignment="1" applyProtection="1">
      <alignment horizontal="right" vertical="top" wrapText="1"/>
    </xf>
    <xf numFmtId="0" fontId="25" fillId="2" borderId="0" xfId="0" applyFont="1" applyFill="1" applyAlignment="1">
      <alignment horizontal="left" vertical="top" wrapText="1"/>
    </xf>
    <xf numFmtId="165" fontId="12" fillId="11" borderId="44" xfId="2" applyNumberFormat="1" applyFont="1" applyFill="1" applyBorder="1" applyAlignment="1" applyProtection="1">
      <alignment horizontal="right" vertical="top" wrapText="1"/>
    </xf>
    <xf numFmtId="165" fontId="12" fillId="11" borderId="47" xfId="2" applyNumberFormat="1" applyFont="1" applyFill="1" applyBorder="1" applyAlignment="1" applyProtection="1">
      <alignment horizontal="right" vertical="top" wrapText="1"/>
    </xf>
    <xf numFmtId="165" fontId="12" fillId="11" borderId="23" xfId="2" applyNumberFormat="1" applyFont="1" applyFill="1" applyBorder="1" applyAlignment="1" applyProtection="1">
      <alignment horizontal="right" vertical="top" wrapText="1"/>
    </xf>
    <xf numFmtId="165" fontId="12" fillId="11" borderId="12" xfId="2" applyNumberFormat="1" applyFont="1" applyFill="1" applyBorder="1" applyAlignment="1" applyProtection="1">
      <alignment horizontal="right" vertical="top" wrapText="1"/>
    </xf>
    <xf numFmtId="165" fontId="12" fillId="11" borderId="24" xfId="2" applyNumberFormat="1" applyFont="1" applyFill="1" applyBorder="1" applyAlignment="1" applyProtection="1">
      <alignment horizontal="right" vertical="top" wrapText="1"/>
    </xf>
    <xf numFmtId="10" fontId="12" fillId="11" borderId="48" xfId="2" applyNumberFormat="1" applyFont="1" applyFill="1" applyBorder="1" applyAlignment="1" applyProtection="1">
      <alignment horizontal="right" vertical="top" wrapText="1"/>
    </xf>
    <xf numFmtId="165" fontId="12" fillId="4" borderId="46" xfId="2" applyNumberFormat="1" applyFont="1" applyFill="1" applyBorder="1" applyAlignment="1" applyProtection="1">
      <alignment horizontal="right" vertical="top" wrapText="1"/>
      <protection locked="0"/>
    </xf>
    <xf numFmtId="165" fontId="12" fillId="4" borderId="48" xfId="2" applyNumberFormat="1" applyFont="1" applyFill="1" applyBorder="1" applyAlignment="1" applyProtection="1">
      <alignment horizontal="right" vertical="top" wrapText="1"/>
      <protection locked="0"/>
    </xf>
    <xf numFmtId="165" fontId="12" fillId="4" borderId="25" xfId="2" applyNumberFormat="1" applyFont="1" applyFill="1" applyBorder="1" applyAlignment="1" applyProtection="1">
      <alignment horizontal="right" vertical="top" wrapText="1"/>
      <protection locked="0"/>
    </xf>
    <xf numFmtId="165" fontId="12" fillId="4" borderId="26" xfId="2" applyNumberFormat="1" applyFont="1" applyFill="1" applyBorder="1" applyAlignment="1" applyProtection="1">
      <alignment horizontal="right" vertical="top" wrapText="1"/>
      <protection locked="0"/>
    </xf>
    <xf numFmtId="0" fontId="20" fillId="2" borderId="7" xfId="0" applyFont="1" applyFill="1" applyBorder="1" applyAlignment="1">
      <alignment horizontal="left" vertical="top" wrapText="1" indent="2"/>
    </xf>
    <xf numFmtId="0" fontId="20" fillId="2" borderId="0" xfId="0" applyFont="1" applyFill="1" applyAlignment="1">
      <alignment horizontal="left" vertical="top" wrapText="1" indent="2"/>
    </xf>
    <xf numFmtId="165" fontId="12" fillId="11" borderId="48" xfId="2" applyNumberFormat="1" applyFont="1" applyFill="1" applyBorder="1" applyAlignment="1" applyProtection="1">
      <alignment horizontal="right" vertical="top" wrapText="1"/>
    </xf>
    <xf numFmtId="165" fontId="12" fillId="11" borderId="25" xfId="2" applyNumberFormat="1" applyFont="1" applyFill="1" applyBorder="1" applyAlignment="1" applyProtection="1">
      <alignment horizontal="right" vertical="top" wrapText="1"/>
    </xf>
    <xf numFmtId="165" fontId="12" fillId="11" borderId="26" xfId="2" applyNumberFormat="1" applyFont="1" applyFill="1" applyBorder="1" applyAlignment="1" applyProtection="1">
      <alignment horizontal="right" vertical="top" wrapText="1"/>
    </xf>
    <xf numFmtId="0" fontId="7" fillId="11" borderId="38" xfId="0" applyFont="1" applyFill="1" applyBorder="1" applyAlignment="1">
      <alignment horizontal="center" vertical="top" wrapText="1"/>
    </xf>
    <xf numFmtId="0" fontId="25" fillId="0" borderId="7" xfId="0" applyFont="1" applyBorder="1"/>
    <xf numFmtId="0" fontId="25" fillId="0" borderId="0" xfId="0" applyFont="1"/>
    <xf numFmtId="0" fontId="11" fillId="0" borderId="0" xfId="0" applyFont="1" applyAlignment="1">
      <alignment vertical="top" wrapText="1"/>
    </xf>
    <xf numFmtId="0" fontId="11" fillId="2" borderId="10" xfId="0" applyFont="1" applyFill="1" applyBorder="1" applyAlignment="1">
      <alignment vertical="top" wrapText="1"/>
    </xf>
    <xf numFmtId="0" fontId="0" fillId="0" borderId="7" xfId="0" applyBorder="1" applyAlignment="1">
      <alignment vertical="top"/>
    </xf>
    <xf numFmtId="0" fontId="0" fillId="0" borderId="8" xfId="0" applyBorder="1"/>
    <xf numFmtId="9" fontId="7" fillId="11" borderId="26" xfId="5" applyFont="1" applyFill="1" applyBorder="1" applyAlignment="1">
      <alignment horizontal="right" vertical="top" wrapText="1"/>
    </xf>
    <xf numFmtId="0" fontId="12" fillId="4" borderId="12" xfId="2" applyNumberFormat="1" applyFont="1" applyFill="1" applyBorder="1" applyAlignment="1" applyProtection="1">
      <alignment vertical="center" wrapText="1"/>
      <protection locked="0"/>
    </xf>
    <xf numFmtId="0" fontId="12" fillId="4" borderId="12" xfId="2" applyNumberFormat="1" applyFont="1" applyFill="1" applyBorder="1" applyAlignment="1" applyProtection="1">
      <alignment vertical="top" wrapText="1"/>
      <protection locked="0"/>
    </xf>
    <xf numFmtId="9" fontId="12" fillId="4" borderId="24" xfId="2" applyNumberFormat="1" applyFont="1" applyFill="1" applyBorder="1" applyAlignment="1" applyProtection="1">
      <alignment vertical="center" wrapText="1"/>
      <protection locked="0"/>
    </xf>
    <xf numFmtId="9" fontId="12" fillId="11" borderId="24" xfId="5" applyFont="1" applyFill="1" applyBorder="1" applyAlignment="1" applyProtection="1">
      <alignment horizontal="right" vertical="top" wrapText="1"/>
    </xf>
    <xf numFmtId="165" fontId="12" fillId="2" borderId="0" xfId="2" applyNumberFormat="1" applyFont="1" applyFill="1" applyBorder="1" applyAlignment="1" applyProtection="1">
      <alignment vertical="center" wrapText="1"/>
    </xf>
    <xf numFmtId="165" fontId="12" fillId="2" borderId="0" xfId="2" applyNumberFormat="1" applyFont="1" applyFill="1" applyBorder="1" applyAlignment="1" applyProtection="1">
      <alignment vertical="top" wrapText="1"/>
    </xf>
    <xf numFmtId="0" fontId="34" fillId="2" borderId="0" xfId="0" applyFont="1" applyFill="1" applyAlignment="1">
      <alignment vertical="top" wrapText="1"/>
    </xf>
    <xf numFmtId="0" fontId="11" fillId="0" borderId="0" xfId="0" applyFont="1" applyAlignment="1">
      <alignment horizontal="center" vertical="center" wrapText="1"/>
    </xf>
    <xf numFmtId="165" fontId="12" fillId="0" borderId="0" xfId="2" applyNumberFormat="1" applyFont="1" applyFill="1" applyBorder="1" applyAlignment="1" applyProtection="1">
      <alignment vertical="top" wrapText="1"/>
    </xf>
    <xf numFmtId="0" fontId="7" fillId="2" borderId="8" xfId="0" applyFont="1" applyFill="1" applyBorder="1"/>
    <xf numFmtId="0" fontId="7" fillId="0" borderId="7" xfId="0" applyFont="1" applyBorder="1" applyAlignment="1">
      <alignment horizontal="center" vertical="top" wrapText="1"/>
    </xf>
    <xf numFmtId="0" fontId="2" fillId="0" borderId="0" xfId="0" applyFont="1" applyAlignment="1">
      <alignment vertical="top"/>
    </xf>
    <xf numFmtId="0" fontId="27" fillId="2" borderId="0" xfId="0" applyFont="1" applyFill="1" applyAlignment="1">
      <alignment vertical="top" wrapText="1"/>
    </xf>
    <xf numFmtId="0" fontId="27" fillId="2" borderId="0" xfId="0" applyFont="1" applyFill="1" applyAlignment="1">
      <alignment vertical="center" wrapText="1"/>
    </xf>
    <xf numFmtId="0" fontId="9" fillId="2" borderId="1" xfId="0" applyFont="1" applyFill="1" applyBorder="1" applyAlignment="1">
      <alignment horizontal="left" vertical="top" wrapText="1"/>
    </xf>
    <xf numFmtId="0" fontId="27" fillId="2" borderId="0" xfId="0" applyFont="1" applyFill="1" applyAlignment="1">
      <alignment horizontal="left" vertical="center" wrapText="1" indent="1"/>
    </xf>
    <xf numFmtId="0" fontId="29" fillId="10" borderId="42" xfId="2" applyNumberFormat="1" applyFont="1" applyFill="1" applyBorder="1" applyAlignment="1" applyProtection="1">
      <alignment horizontal="left" wrapText="1" indent="1"/>
    </xf>
    <xf numFmtId="0" fontId="29" fillId="10" borderId="0" xfId="2" applyNumberFormat="1" applyFont="1" applyFill="1" applyBorder="1" applyAlignment="1" applyProtection="1">
      <alignment horizontal="left" wrapText="1" indent="1"/>
    </xf>
    <xf numFmtId="0" fontId="30" fillId="2" borderId="0" xfId="0" applyFont="1" applyFill="1" applyAlignment="1">
      <alignment vertical="top"/>
    </xf>
    <xf numFmtId="0" fontId="31" fillId="2" borderId="0" xfId="0" applyFont="1" applyFill="1" applyAlignment="1">
      <alignment horizontal="left" vertical="center" wrapText="1" indent="1"/>
    </xf>
    <xf numFmtId="0" fontId="31" fillId="0" borderId="0" xfId="0" applyFont="1" applyAlignment="1">
      <alignment horizontal="left" vertical="center" wrapText="1" indent="1"/>
    </xf>
    <xf numFmtId="0" fontId="7" fillId="0" borderId="38" xfId="0" applyFont="1" applyBorder="1" applyAlignment="1">
      <alignment horizontal="left" vertical="center" wrapText="1"/>
    </xf>
    <xf numFmtId="0" fontId="8" fillId="0" borderId="0" xfId="0" applyFont="1" applyAlignment="1">
      <alignment horizontal="left" vertical="top"/>
    </xf>
    <xf numFmtId="0" fontId="33" fillId="10" borderId="42" xfId="2" applyNumberFormat="1" applyFont="1" applyFill="1" applyBorder="1" applyAlignment="1" applyProtection="1">
      <alignment horizontal="left" vertical="top" wrapText="1" indent="1"/>
    </xf>
    <xf numFmtId="0" fontId="25" fillId="2" borderId="0" xfId="0" applyFont="1" applyFill="1" applyAlignment="1">
      <alignment horizontal="center"/>
    </xf>
    <xf numFmtId="0" fontId="25" fillId="2" borderId="8" xfId="0" applyFont="1" applyFill="1" applyBorder="1" applyAlignment="1">
      <alignment horizontal="center"/>
    </xf>
    <xf numFmtId="165" fontId="12" fillId="0" borderId="21" xfId="2" applyNumberFormat="1" applyFont="1" applyFill="1" applyBorder="1" applyAlignment="1" applyProtection="1">
      <alignment vertical="top" wrapText="1"/>
    </xf>
    <xf numFmtId="9" fontId="12" fillId="11" borderId="38" xfId="5" applyFont="1" applyFill="1" applyBorder="1" applyAlignment="1" applyProtection="1">
      <alignment horizontal="right" vertical="top" wrapText="1"/>
    </xf>
    <xf numFmtId="9" fontId="12" fillId="4" borderId="14" xfId="5" applyFont="1" applyFill="1" applyBorder="1" applyAlignment="1" applyProtection="1">
      <alignment vertical="center" wrapText="1"/>
      <protection locked="0"/>
    </xf>
    <xf numFmtId="9" fontId="12" fillId="4" borderId="12" xfId="5" applyFont="1" applyFill="1" applyBorder="1" applyAlignment="1" applyProtection="1">
      <alignment vertical="center" wrapText="1"/>
      <protection locked="0"/>
    </xf>
    <xf numFmtId="9" fontId="12" fillId="4" borderId="12" xfId="5" applyFont="1" applyFill="1" applyBorder="1" applyAlignment="1" applyProtection="1">
      <alignment vertical="top" wrapText="1"/>
      <protection locked="0"/>
    </xf>
    <xf numFmtId="9" fontId="12" fillId="11" borderId="29" xfId="5" applyFont="1" applyFill="1" applyBorder="1" applyAlignment="1" applyProtection="1">
      <alignment horizontal="right" vertical="top" wrapText="1"/>
    </xf>
    <xf numFmtId="0" fontId="32" fillId="0" borderId="0" xfId="2" applyNumberFormat="1" applyFont="1" applyFill="1" applyBorder="1" applyAlignment="1" applyProtection="1">
      <alignment horizontal="left" vertical="top" wrapText="1" indent="1"/>
    </xf>
    <xf numFmtId="0" fontId="9" fillId="2" borderId="0" xfId="0" applyFont="1" applyFill="1" applyAlignment="1">
      <alignment horizontal="left" vertical="center" wrapText="1"/>
    </xf>
    <xf numFmtId="0" fontId="0" fillId="2" borderId="0" xfId="0" applyFill="1" applyAlignment="1">
      <alignment horizontal="left" vertical="center" wrapText="1"/>
    </xf>
    <xf numFmtId="0" fontId="0" fillId="0" borderId="21" xfId="0" applyBorder="1" applyAlignment="1">
      <alignment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36" fillId="0" borderId="11" xfId="0" applyFont="1" applyBorder="1" applyAlignment="1">
      <alignment horizontal="left" vertical="top" wrapText="1" indent="1"/>
    </xf>
    <xf numFmtId="1" fontId="12" fillId="11" borderId="12" xfId="1" applyNumberFormat="1" applyFont="1" applyFill="1" applyBorder="1" applyAlignment="1" applyProtection="1">
      <alignment horizontal="center" vertical="center" wrapText="1"/>
    </xf>
    <xf numFmtId="1" fontId="12" fillId="0" borderId="0" xfId="1" applyNumberFormat="1" applyFont="1" applyFill="1" applyBorder="1" applyAlignment="1" applyProtection="1">
      <alignment horizontal="center" vertical="center" wrapText="1"/>
    </xf>
    <xf numFmtId="0" fontId="12" fillId="0" borderId="0" xfId="0" applyFont="1" applyAlignment="1">
      <alignment vertical="top"/>
    </xf>
    <xf numFmtId="0" fontId="8" fillId="6" borderId="31" xfId="0" applyFont="1" applyFill="1" applyBorder="1" applyAlignment="1">
      <alignment horizontal="left" vertical="top"/>
    </xf>
    <xf numFmtId="0" fontId="25" fillId="0" borderId="0" xfId="0" applyFont="1" applyAlignment="1">
      <alignment horizontal="center" vertical="center"/>
    </xf>
    <xf numFmtId="0" fontId="9" fillId="0" borderId="31" xfId="0" applyFont="1" applyBorder="1" applyAlignment="1">
      <alignment horizontal="left" vertical="center"/>
    </xf>
    <xf numFmtId="0" fontId="9" fillId="0" borderId="7" xfId="0" applyFont="1" applyBorder="1" applyAlignment="1">
      <alignment horizontal="left" vertical="center"/>
    </xf>
    <xf numFmtId="11" fontId="12" fillId="0" borderId="0" xfId="1" applyNumberFormat="1" applyFont="1" applyFill="1" applyBorder="1" applyAlignment="1" applyProtection="1">
      <alignment horizontal="center" vertical="top" wrapText="1"/>
    </xf>
    <xf numFmtId="0" fontId="36" fillId="0" borderId="0" xfId="0" applyFont="1" applyAlignment="1">
      <alignment horizontal="center" vertical="top" wrapText="1"/>
    </xf>
    <xf numFmtId="0" fontId="37" fillId="0" borderId="0" xfId="0" applyFont="1" applyAlignment="1">
      <alignment horizontal="left" vertical="top" wrapText="1" indent="1"/>
    </xf>
    <xf numFmtId="1" fontId="12" fillId="0" borderId="30" xfId="1" applyNumberFormat="1" applyFont="1" applyFill="1" applyBorder="1" applyAlignment="1" applyProtection="1">
      <alignment horizontal="center" vertical="center" wrapText="1"/>
    </xf>
    <xf numFmtId="165" fontId="12" fillId="0" borderId="16" xfId="2" applyNumberFormat="1" applyFont="1" applyFill="1" applyBorder="1" applyAlignment="1" applyProtection="1">
      <alignment horizontal="right" vertical="top" wrapText="1"/>
    </xf>
    <xf numFmtId="165" fontId="12" fillId="0" borderId="19" xfId="2" applyNumberFormat="1" applyFont="1" applyFill="1" applyBorder="1" applyAlignment="1" applyProtection="1">
      <alignment horizontal="right" vertical="top" wrapText="1"/>
    </xf>
    <xf numFmtId="0" fontId="7" fillId="0" borderId="3" xfId="0" applyFont="1" applyBorder="1" applyAlignment="1">
      <alignment vertical="top" wrapText="1"/>
    </xf>
    <xf numFmtId="0" fontId="7" fillId="0" borderId="11" xfId="0" applyFont="1" applyBorder="1" applyAlignment="1">
      <alignment vertical="top" wrapText="1"/>
    </xf>
    <xf numFmtId="0" fontId="7" fillId="0" borderId="4" xfId="0" applyFont="1" applyBorder="1" applyAlignment="1">
      <alignment vertical="top" wrapText="1"/>
    </xf>
    <xf numFmtId="0" fontId="7" fillId="2" borderId="7" xfId="0" applyFont="1" applyFill="1" applyBorder="1" applyAlignment="1">
      <alignment vertical="top" wrapText="1"/>
    </xf>
    <xf numFmtId="0" fontId="36" fillId="0" borderId="0" xfId="0" applyFont="1" applyAlignment="1">
      <alignment horizontal="left" vertical="top" wrapText="1" indent="1"/>
    </xf>
    <xf numFmtId="0" fontId="37" fillId="0" borderId="8" xfId="0" applyFont="1" applyBorder="1" applyAlignment="1">
      <alignment horizontal="left" vertical="top" wrapText="1" indent="1"/>
    </xf>
    <xf numFmtId="1" fontId="12" fillId="0" borderId="8" xfId="1" applyNumberFormat="1" applyFont="1" applyFill="1" applyBorder="1" applyAlignment="1" applyProtection="1">
      <alignment horizontal="center" vertical="center" wrapText="1"/>
    </xf>
    <xf numFmtId="11" fontId="12" fillId="0" borderId="8" xfId="1" applyNumberFormat="1" applyFont="1" applyFill="1" applyBorder="1" applyAlignment="1" applyProtection="1">
      <alignment horizontal="center" vertical="top" wrapText="1"/>
    </xf>
    <xf numFmtId="0" fontId="27" fillId="0" borderId="0" xfId="0" applyFont="1" applyAlignment="1">
      <alignment vertical="top" wrapText="1"/>
    </xf>
    <xf numFmtId="0" fontId="0" fillId="0" borderId="40" xfId="0" applyBorder="1" applyAlignment="1">
      <alignment horizontal="left" vertical="center" wrapText="1"/>
    </xf>
    <xf numFmtId="0" fontId="9" fillId="0" borderId="0" xfId="0" applyFont="1" applyAlignment="1">
      <alignment horizontal="center" vertical="center" wrapText="1"/>
    </xf>
    <xf numFmtId="0" fontId="9" fillId="0" borderId="45" xfId="0" applyFont="1" applyBorder="1" applyAlignment="1">
      <alignment horizontal="center" vertical="center" wrapText="1"/>
    </xf>
    <xf numFmtId="0" fontId="0" fillId="0" borderId="9" xfId="0" applyBorder="1" applyAlignment="1">
      <alignment horizontal="left" vertical="center" wrapText="1"/>
    </xf>
    <xf numFmtId="0" fontId="9" fillId="0" borderId="9" xfId="0" applyFont="1" applyBorder="1" applyAlignment="1">
      <alignment horizontal="left" vertical="top" wrapText="1"/>
    </xf>
    <xf numFmtId="0" fontId="0" fillId="0" borderId="0" xfId="0" applyAlignment="1">
      <alignment horizontal="left" vertical="top"/>
    </xf>
    <xf numFmtId="165" fontId="12" fillId="4" borderId="55" xfId="2" applyNumberFormat="1" applyFont="1" applyFill="1" applyBorder="1" applyAlignment="1" applyProtection="1">
      <alignment horizontal="right" vertical="top" wrapText="1"/>
      <protection locked="0"/>
    </xf>
    <xf numFmtId="165" fontId="12" fillId="4" borderId="43" xfId="2" applyNumberFormat="1" applyFont="1" applyFill="1" applyBorder="1" applyAlignment="1" applyProtection="1">
      <alignment horizontal="right" vertical="top" wrapText="1"/>
      <protection locked="0"/>
    </xf>
    <xf numFmtId="165" fontId="12" fillId="4" borderId="56" xfId="2" applyNumberFormat="1" applyFont="1" applyFill="1" applyBorder="1" applyAlignment="1" applyProtection="1">
      <alignment horizontal="right" vertical="top" wrapText="1"/>
      <protection locked="0"/>
    </xf>
    <xf numFmtId="165" fontId="12" fillId="4" borderId="44" xfId="2" applyNumberFormat="1" applyFont="1" applyFill="1" applyBorder="1" applyAlignment="1" applyProtection="1">
      <alignment horizontal="right" vertical="top" wrapText="1"/>
      <protection locked="0"/>
    </xf>
    <xf numFmtId="165" fontId="12" fillId="4" borderId="47" xfId="2" applyNumberFormat="1" applyFont="1" applyFill="1" applyBorder="1" applyAlignment="1" applyProtection="1">
      <alignment horizontal="right" vertical="top" wrapText="1"/>
      <protection locked="0"/>
    </xf>
    <xf numFmtId="165" fontId="12" fillId="4" borderId="23" xfId="2" applyNumberFormat="1" applyFont="1" applyFill="1" applyBorder="1" applyAlignment="1" applyProtection="1">
      <alignment horizontal="right" vertical="top" wrapText="1"/>
      <protection locked="0"/>
    </xf>
    <xf numFmtId="165" fontId="12" fillId="4" borderId="12" xfId="2" applyNumberFormat="1" applyFont="1" applyFill="1" applyBorder="1" applyAlignment="1" applyProtection="1">
      <alignment horizontal="right" vertical="top" wrapText="1"/>
      <protection locked="0"/>
    </xf>
    <xf numFmtId="165" fontId="12" fillId="4" borderId="24" xfId="2" applyNumberFormat="1" applyFont="1" applyFill="1" applyBorder="1" applyAlignment="1" applyProtection="1">
      <alignment horizontal="right" vertical="top" wrapText="1"/>
      <protection locked="0"/>
    </xf>
    <xf numFmtId="0" fontId="9" fillId="0" borderId="10" xfId="0" applyFont="1" applyBorder="1" applyAlignment="1">
      <alignment vertical="center" wrapText="1"/>
    </xf>
    <xf numFmtId="0" fontId="0" fillId="0" borderId="9" xfId="0" applyBorder="1" applyAlignment="1">
      <alignment horizontal="left" vertical="top" wrapText="1"/>
    </xf>
    <xf numFmtId="0" fontId="0" fillId="0" borderId="30" xfId="0" applyBorder="1" applyAlignment="1">
      <alignment horizontal="left" vertical="center" wrapText="1"/>
    </xf>
    <xf numFmtId="0" fontId="9" fillId="0" borderId="30" xfId="0" applyFont="1" applyBorder="1" applyAlignment="1">
      <alignment horizontal="left" vertical="center" wrapText="1"/>
    </xf>
    <xf numFmtId="0" fontId="0" fillId="12" borderId="0" xfId="0" applyFill="1"/>
    <xf numFmtId="0" fontId="0" fillId="13" borderId="0" xfId="0" applyFill="1"/>
    <xf numFmtId="9" fontId="0" fillId="0" borderId="0" xfId="0" applyNumberFormat="1"/>
    <xf numFmtId="0" fontId="0" fillId="2" borderId="0" xfId="0" applyFill="1" applyAlignment="1">
      <alignment horizontal="left" vertical="center" wrapText="1" indent="1"/>
    </xf>
    <xf numFmtId="165" fontId="12" fillId="4" borderId="25" xfId="2" applyNumberFormat="1" applyFont="1" applyFill="1" applyBorder="1" applyAlignment="1" applyProtection="1">
      <alignment vertical="center"/>
      <protection locked="0"/>
    </xf>
    <xf numFmtId="165" fontId="12" fillId="4" borderId="26" xfId="2" applyNumberFormat="1" applyFont="1" applyFill="1" applyBorder="1" applyAlignment="1" applyProtection="1">
      <alignment vertical="center"/>
      <protection locked="0"/>
    </xf>
    <xf numFmtId="0" fontId="7" fillId="2" borderId="61" xfId="0" applyFont="1" applyFill="1" applyBorder="1" applyAlignment="1">
      <alignment vertical="top" wrapText="1"/>
    </xf>
    <xf numFmtId="0" fontId="7" fillId="2" borderId="20" xfId="0" applyFont="1" applyFill="1" applyBorder="1" applyAlignment="1">
      <alignment vertical="top" wrapText="1"/>
    </xf>
    <xf numFmtId="165" fontId="12" fillId="0" borderId="0" xfId="2" applyNumberFormat="1" applyFont="1" applyFill="1" applyBorder="1" applyAlignment="1" applyProtection="1">
      <alignment vertical="center"/>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9" fillId="6" borderId="23" xfId="0" applyFont="1" applyFill="1" applyBorder="1" applyAlignment="1">
      <alignment horizontal="center" vertical="top" wrapText="1"/>
    </xf>
    <xf numFmtId="0" fontId="9" fillId="6" borderId="12" xfId="0" applyFont="1" applyFill="1" applyBorder="1" applyAlignment="1">
      <alignment horizontal="center" vertical="top" wrapText="1"/>
    </xf>
    <xf numFmtId="0" fontId="9" fillId="6" borderId="35" xfId="0" applyFont="1" applyFill="1" applyBorder="1" applyAlignment="1">
      <alignment horizontal="center" vertical="top" wrapText="1"/>
    </xf>
    <xf numFmtId="0" fontId="9" fillId="6" borderId="30" xfId="0" applyFont="1" applyFill="1" applyBorder="1" applyAlignment="1">
      <alignment horizontal="center" vertical="top" wrapText="1"/>
    </xf>
    <xf numFmtId="0" fontId="9" fillId="6" borderId="36" xfId="0" applyFont="1" applyFill="1" applyBorder="1" applyAlignment="1">
      <alignment horizontal="center" vertical="top" wrapText="1"/>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9" fillId="0" borderId="28"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27"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2" fillId="4" borderId="15" xfId="1" applyNumberFormat="1" applyFont="1" applyFill="1" applyBorder="1" applyAlignment="1" applyProtection="1">
      <alignment horizontal="left" vertical="center" wrapText="1"/>
      <protection locked="0"/>
    </xf>
    <xf numFmtId="0" fontId="12" fillId="4" borderId="16" xfId="1" applyNumberFormat="1" applyFont="1" applyFill="1" applyBorder="1" applyAlignment="1" applyProtection="1">
      <alignment horizontal="left" vertical="center" wrapText="1"/>
      <protection locked="0"/>
    </xf>
    <xf numFmtId="0" fontId="12" fillId="4" borderId="33" xfId="1" applyNumberFormat="1" applyFont="1" applyFill="1" applyBorder="1" applyAlignment="1" applyProtection="1">
      <alignment horizontal="left" vertical="center" wrapText="1"/>
      <protection locked="0"/>
    </xf>
    <xf numFmtId="0" fontId="12" fillId="4" borderId="18" xfId="1" applyNumberFormat="1" applyFont="1" applyFill="1" applyBorder="1" applyAlignment="1" applyProtection="1">
      <alignment horizontal="left" vertical="center" wrapText="1"/>
      <protection locked="0"/>
    </xf>
    <xf numFmtId="0" fontId="12" fillId="4" borderId="19" xfId="1" applyNumberFormat="1" applyFont="1" applyFill="1" applyBorder="1" applyAlignment="1" applyProtection="1">
      <alignment horizontal="left" vertical="center" wrapText="1"/>
      <protection locked="0"/>
    </xf>
    <xf numFmtId="0" fontId="12" fillId="4" borderId="34" xfId="1" applyNumberFormat="1" applyFont="1" applyFill="1" applyBorder="1" applyAlignment="1" applyProtection="1">
      <alignment horizontal="left" vertical="center" wrapText="1"/>
      <protection locked="0"/>
    </xf>
    <xf numFmtId="0" fontId="14" fillId="0" borderId="7"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9" fillId="0" borderId="23" xfId="0" applyFont="1" applyBorder="1" applyAlignment="1">
      <alignment horizontal="left" vertical="center" wrapText="1"/>
    </xf>
    <xf numFmtId="0" fontId="9" fillId="0" borderId="12" xfId="0" applyFont="1" applyBorder="1" applyAlignment="1">
      <alignment horizontal="lef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2" fillId="4" borderId="15" xfId="1" applyNumberFormat="1" applyFont="1" applyFill="1" applyBorder="1" applyAlignment="1" applyProtection="1">
      <alignment horizontal="left" vertical="center" wrapText="1" indent="1"/>
      <protection locked="0"/>
    </xf>
    <xf numFmtId="14" fontId="12" fillId="4" borderId="16" xfId="1" applyNumberFormat="1" applyFont="1" applyFill="1" applyBorder="1" applyAlignment="1" applyProtection="1">
      <alignment horizontal="left" vertical="center" wrapText="1" indent="1"/>
      <protection locked="0"/>
    </xf>
    <xf numFmtId="14" fontId="12" fillId="4" borderId="33" xfId="1" applyNumberFormat="1" applyFont="1" applyFill="1" applyBorder="1" applyAlignment="1" applyProtection="1">
      <alignment horizontal="left" vertical="center" wrapText="1" indent="1"/>
      <protection locked="0"/>
    </xf>
    <xf numFmtId="14" fontId="12" fillId="4" borderId="18" xfId="1" applyNumberFormat="1" applyFont="1" applyFill="1" applyBorder="1" applyAlignment="1" applyProtection="1">
      <alignment horizontal="left" vertical="center" wrapText="1" indent="1"/>
      <protection locked="0"/>
    </xf>
    <xf numFmtId="14" fontId="12" fillId="4" borderId="19" xfId="1" applyNumberFormat="1" applyFont="1" applyFill="1" applyBorder="1" applyAlignment="1" applyProtection="1">
      <alignment horizontal="left" vertical="center" wrapText="1" indent="1"/>
      <protection locked="0"/>
    </xf>
    <xf numFmtId="14" fontId="12" fillId="4" borderId="34" xfId="1" applyNumberFormat="1" applyFont="1" applyFill="1" applyBorder="1" applyAlignment="1" applyProtection="1">
      <alignment horizontal="left" vertical="center" wrapText="1" indent="1"/>
      <protection locked="0"/>
    </xf>
    <xf numFmtId="0" fontId="12" fillId="4" borderId="15" xfId="1" applyNumberFormat="1" applyFont="1" applyFill="1" applyBorder="1" applyAlignment="1" applyProtection="1">
      <alignment horizontal="left" vertical="center" wrapText="1" indent="1"/>
      <protection locked="0"/>
    </xf>
    <xf numFmtId="0" fontId="12" fillId="4" borderId="16" xfId="1" applyNumberFormat="1" applyFont="1" applyFill="1" applyBorder="1" applyAlignment="1" applyProtection="1">
      <alignment horizontal="left" vertical="center" wrapText="1" indent="1"/>
      <protection locked="0"/>
    </xf>
    <xf numFmtId="0" fontId="12" fillId="4" borderId="33" xfId="1" applyNumberFormat="1" applyFont="1" applyFill="1" applyBorder="1" applyAlignment="1" applyProtection="1">
      <alignment horizontal="left" vertical="center" wrapText="1" indent="1"/>
      <protection locked="0"/>
    </xf>
    <xf numFmtId="0" fontId="12" fillId="4" borderId="18" xfId="1" applyNumberFormat="1" applyFont="1" applyFill="1" applyBorder="1" applyAlignment="1" applyProtection="1">
      <alignment horizontal="left" vertical="center" wrapText="1" indent="1"/>
      <protection locked="0"/>
    </xf>
    <xf numFmtId="0" fontId="12" fillId="4" borderId="19" xfId="1" applyNumberFormat="1" applyFont="1" applyFill="1" applyBorder="1" applyAlignment="1" applyProtection="1">
      <alignment horizontal="left" vertical="center" wrapText="1" indent="1"/>
      <protection locked="0"/>
    </xf>
    <xf numFmtId="0" fontId="12" fillId="4" borderId="34" xfId="1" applyNumberFormat="1" applyFont="1" applyFill="1" applyBorder="1" applyAlignment="1" applyProtection="1">
      <alignment horizontal="left" vertical="center" wrapText="1" indent="1"/>
      <protection locked="0"/>
    </xf>
    <xf numFmtId="0" fontId="6" fillId="3" borderId="0" xfId="0" applyFont="1" applyFill="1" applyAlignment="1">
      <alignment horizontal="center" vertical="top"/>
    </xf>
    <xf numFmtId="0" fontId="7" fillId="0" borderId="0" xfId="0" applyFont="1" applyAlignment="1">
      <alignment vertical="top" wrapText="1"/>
    </xf>
    <xf numFmtId="0" fontId="7" fillId="0" borderId="8" xfId="0" applyFont="1" applyBorder="1" applyAlignment="1">
      <alignment vertical="top" wrapText="1"/>
    </xf>
    <xf numFmtId="0" fontId="0" fillId="0" borderId="11" xfId="0" applyBorder="1" applyAlignment="1">
      <alignment horizontal="center" vertical="top"/>
    </xf>
    <xf numFmtId="0" fontId="0" fillId="0" borderId="4" xfId="0" applyBorder="1" applyAlignment="1">
      <alignment horizontal="center" vertical="top"/>
    </xf>
    <xf numFmtId="0" fontId="6" fillId="3" borderId="0" xfId="0" applyFont="1" applyFill="1" applyAlignment="1">
      <alignment horizontal="center" vertical="top" wrapText="1"/>
    </xf>
    <xf numFmtId="0" fontId="19" fillId="2" borderId="0" xfId="0" applyFont="1" applyFill="1" applyAlignment="1">
      <alignment horizontal="left" vertical="top" wrapText="1"/>
    </xf>
    <xf numFmtId="0" fontId="8" fillId="6"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0" fillId="0" borderId="11" xfId="0" applyBorder="1" applyAlignment="1">
      <alignment horizontal="center" vertical="top" wrapText="1"/>
    </xf>
    <xf numFmtId="0" fontId="0" fillId="0" borderId="4" xfId="0" applyBorder="1" applyAlignment="1">
      <alignment horizontal="center" vertical="top" wrapText="1"/>
    </xf>
    <xf numFmtId="0" fontId="9" fillId="6" borderId="15"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2"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9" fillId="0" borderId="22" xfId="0" applyFont="1" applyBorder="1" applyAlignment="1">
      <alignment horizontal="right" vertical="center" wrapText="1" indent="1"/>
    </xf>
    <xf numFmtId="0" fontId="7" fillId="4" borderId="13" xfId="0" applyFont="1" applyFill="1" applyBorder="1" applyAlignment="1" applyProtection="1">
      <alignment horizontal="center" vertical="center" wrapText="1"/>
      <protection locked="0"/>
    </xf>
    <xf numFmtId="0" fontId="7" fillId="4" borderId="14" xfId="0" applyFont="1" applyFill="1" applyBorder="1" applyAlignment="1" applyProtection="1">
      <alignment horizontal="center" vertical="center" wrapText="1"/>
      <protection locked="0"/>
    </xf>
    <xf numFmtId="0" fontId="7" fillId="0" borderId="21" xfId="0" applyFont="1" applyBorder="1" applyAlignment="1">
      <alignment horizontal="left" vertical="center" wrapText="1" inden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8" fillId="0" borderId="23" xfId="0" applyFont="1" applyBorder="1" applyAlignment="1">
      <alignment horizontal="left" vertical="center" wrapText="1"/>
    </xf>
    <xf numFmtId="0" fontId="8" fillId="0" borderId="48" xfId="0" applyFont="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15" fontId="8" fillId="6" borderId="15" xfId="0" applyNumberFormat="1" applyFont="1" applyFill="1" applyBorder="1" applyAlignment="1">
      <alignment horizontal="center" vertical="center" wrapText="1"/>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8" fillId="0" borderId="46" xfId="0" applyFont="1" applyBorder="1" applyAlignment="1">
      <alignment horizontal="left" vertical="center" wrapText="1"/>
    </xf>
    <xf numFmtId="0" fontId="9" fillId="0" borderId="44" xfId="0" applyFont="1" applyBorder="1" applyAlignment="1">
      <alignment horizontal="left" vertical="center" wrapText="1"/>
    </xf>
    <xf numFmtId="0" fontId="9" fillId="0" borderId="47" xfId="0" applyFont="1" applyBorder="1" applyAlignment="1">
      <alignment horizontal="left" vertical="center" wrapText="1"/>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9" fillId="0" borderId="7" xfId="0" applyFont="1"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9" fillId="4" borderId="7" xfId="0" applyFont="1" applyFill="1" applyBorder="1" applyAlignment="1" applyProtection="1">
      <alignment horizontal="left" vertical="top" wrapText="1"/>
      <protection locked="0"/>
    </xf>
    <xf numFmtId="0" fontId="9" fillId="4" borderId="0" xfId="0" applyFont="1" applyFill="1" applyAlignment="1" applyProtection="1">
      <alignment horizontal="left" vertical="top" wrapText="1"/>
      <protection locked="0"/>
    </xf>
    <xf numFmtId="0" fontId="9" fillId="4" borderId="8" xfId="0" applyFont="1" applyFill="1" applyBorder="1" applyAlignment="1" applyProtection="1">
      <alignment horizontal="left" vertical="top" wrapText="1"/>
      <protection locked="0"/>
    </xf>
    <xf numFmtId="0" fontId="6" fillId="3" borderId="0" xfId="0" applyFont="1" applyFill="1" applyAlignment="1">
      <alignment horizontal="left" vertical="top" wrapText="1"/>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0" fillId="2" borderId="23" xfId="0" applyFill="1" applyBorder="1" applyAlignment="1">
      <alignment horizontal="left" vertical="center" wrapText="1"/>
    </xf>
    <xf numFmtId="0" fontId="0" fillId="2" borderId="48" xfId="0" applyFill="1" applyBorder="1" applyAlignment="1">
      <alignment horizontal="left" vertical="center" wrapText="1"/>
    </xf>
    <xf numFmtId="0" fontId="9" fillId="4" borderId="12" xfId="0" applyFont="1" applyFill="1" applyBorder="1" applyAlignment="1" applyProtection="1">
      <alignment horizontal="left" vertical="top" wrapText="1"/>
      <protection locked="0"/>
    </xf>
    <xf numFmtId="0" fontId="9" fillId="4" borderId="24" xfId="0" applyFont="1" applyFill="1" applyBorder="1" applyAlignment="1" applyProtection="1">
      <alignment horizontal="left" vertical="top" wrapText="1"/>
      <protection locked="0"/>
    </xf>
    <xf numFmtId="0" fontId="9" fillId="4" borderId="25" xfId="0" applyFont="1" applyFill="1" applyBorder="1" applyAlignment="1" applyProtection="1">
      <alignment horizontal="left" vertical="top" wrapText="1"/>
      <protection locked="0"/>
    </xf>
    <xf numFmtId="0" fontId="9" fillId="4" borderId="26" xfId="0" applyFont="1" applyFill="1" applyBorder="1" applyAlignment="1" applyProtection="1">
      <alignment horizontal="left" vertical="top" wrapText="1"/>
      <protection locked="0"/>
    </xf>
    <xf numFmtId="0" fontId="0" fillId="2" borderId="46" xfId="0" applyFill="1" applyBorder="1" applyAlignment="1">
      <alignment horizontal="lef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7" fillId="4" borderId="28" xfId="0" applyFont="1" applyFill="1" applyBorder="1" applyAlignment="1" applyProtection="1">
      <alignment horizontal="left" vertical="top"/>
      <protection locked="0"/>
    </xf>
    <xf numFmtId="0" fontId="0" fillId="4" borderId="16" xfId="0" applyFill="1" applyBorder="1" applyAlignment="1" applyProtection="1">
      <alignment horizontal="left" vertical="top"/>
      <protection locked="0"/>
    </xf>
    <xf numFmtId="0" fontId="0" fillId="4" borderId="33" xfId="0" applyFill="1" applyBorder="1" applyAlignment="1" applyProtection="1">
      <alignment horizontal="left" vertical="top"/>
      <protection locked="0"/>
    </xf>
    <xf numFmtId="0" fontId="7" fillId="4" borderId="7" xfId="0" applyFont="1"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8" xfId="0" applyFill="1" applyBorder="1" applyAlignment="1" applyProtection="1">
      <alignment horizontal="left" vertical="top"/>
      <protection locked="0"/>
    </xf>
    <xf numFmtId="0" fontId="7" fillId="4" borderId="27" xfId="0" applyFont="1" applyFill="1" applyBorder="1" applyAlignment="1" applyProtection="1">
      <alignment horizontal="left" vertical="top"/>
      <protection locked="0"/>
    </xf>
    <xf numFmtId="0" fontId="0" fillId="4" borderId="19" xfId="0" applyFill="1" applyBorder="1" applyAlignment="1" applyProtection="1">
      <alignment horizontal="left" vertical="top"/>
      <protection locked="0"/>
    </xf>
    <xf numFmtId="0" fontId="0" fillId="4" borderId="34" xfId="0" applyFill="1" applyBorder="1" applyAlignment="1" applyProtection="1">
      <alignment horizontal="left" vertical="top"/>
      <protection locked="0"/>
    </xf>
    <xf numFmtId="0" fontId="9" fillId="4" borderId="44" xfId="0" applyFont="1" applyFill="1" applyBorder="1" applyAlignment="1" applyProtection="1">
      <alignment horizontal="left" vertical="top" wrapText="1"/>
      <protection locked="0"/>
    </xf>
    <xf numFmtId="0" fontId="9" fillId="4" borderId="47" xfId="0" applyFont="1" applyFill="1" applyBorder="1" applyAlignment="1" applyProtection="1">
      <alignment horizontal="left" vertical="top" wrapText="1"/>
      <protection locked="0"/>
    </xf>
    <xf numFmtId="0" fontId="9" fillId="4" borderId="12" xfId="0" applyFont="1" applyFill="1" applyBorder="1" applyAlignment="1" applyProtection="1">
      <alignment horizontal="center" vertical="top" wrapText="1"/>
      <protection locked="0"/>
    </xf>
    <xf numFmtId="0" fontId="9" fillId="4" borderId="24" xfId="0" applyFont="1" applyFill="1" applyBorder="1" applyAlignment="1" applyProtection="1">
      <alignment horizontal="center" vertical="top" wrapText="1"/>
      <protection locked="0"/>
    </xf>
    <xf numFmtId="0" fontId="9" fillId="0" borderId="28" xfId="0" applyFont="1" applyBorder="1" applyAlignment="1">
      <alignment horizontal="left" vertical="top" wrapText="1"/>
    </xf>
    <xf numFmtId="0" fontId="9" fillId="0" borderId="5" xfId="0" applyFont="1" applyBorder="1" applyAlignment="1">
      <alignment horizontal="left" vertical="top" wrapText="1"/>
    </xf>
    <xf numFmtId="0" fontId="12" fillId="4" borderId="12" xfId="1" applyNumberFormat="1" applyFont="1" applyFill="1" applyBorder="1" applyAlignment="1" applyProtection="1">
      <alignment horizontal="left" vertical="top" wrapText="1"/>
      <protection locked="0"/>
    </xf>
    <xf numFmtId="0" fontId="12" fillId="4" borderId="25" xfId="1" applyNumberFormat="1" applyFont="1" applyFill="1" applyBorder="1" applyAlignment="1" applyProtection="1">
      <alignment horizontal="left" vertical="top" wrapText="1"/>
      <protection locked="0"/>
    </xf>
    <xf numFmtId="0" fontId="12" fillId="4" borderId="15" xfId="1" applyNumberFormat="1" applyFont="1" applyFill="1" applyBorder="1" applyAlignment="1" applyProtection="1">
      <alignment horizontal="left" vertical="top" wrapText="1"/>
      <protection locked="0"/>
    </xf>
    <xf numFmtId="0" fontId="12" fillId="4" borderId="16" xfId="1" applyNumberFormat="1" applyFont="1" applyFill="1" applyBorder="1" applyAlignment="1" applyProtection="1">
      <alignment horizontal="left" vertical="top" wrapText="1"/>
      <protection locked="0"/>
    </xf>
    <xf numFmtId="0" fontId="12" fillId="4" borderId="33" xfId="1" applyNumberFormat="1" applyFont="1" applyFill="1" applyBorder="1" applyAlignment="1" applyProtection="1">
      <alignment horizontal="left" vertical="top" wrapText="1"/>
      <protection locked="0"/>
    </xf>
    <xf numFmtId="0" fontId="12" fillId="4" borderId="21" xfId="1" applyNumberFormat="1" applyFont="1" applyFill="1" applyBorder="1" applyAlignment="1" applyProtection="1">
      <alignment horizontal="left" vertical="top" wrapText="1"/>
      <protection locked="0"/>
    </xf>
    <xf numFmtId="0" fontId="12" fillId="4" borderId="0" xfId="1" applyNumberFormat="1" applyFont="1" applyFill="1" applyBorder="1" applyAlignment="1" applyProtection="1">
      <alignment horizontal="left" vertical="top" wrapText="1"/>
      <protection locked="0"/>
    </xf>
    <xf numFmtId="0" fontId="12" fillId="4" borderId="8" xfId="1" applyNumberFormat="1" applyFont="1" applyFill="1" applyBorder="1" applyAlignment="1" applyProtection="1">
      <alignment horizontal="left" vertical="top" wrapText="1"/>
      <protection locked="0"/>
    </xf>
    <xf numFmtId="0" fontId="12" fillId="4" borderId="18" xfId="1" applyNumberFormat="1" applyFont="1" applyFill="1" applyBorder="1" applyAlignment="1" applyProtection="1">
      <alignment horizontal="left" vertical="top" wrapText="1"/>
      <protection locked="0"/>
    </xf>
    <xf numFmtId="0" fontId="12" fillId="4" borderId="19" xfId="1" applyNumberFormat="1" applyFont="1" applyFill="1" applyBorder="1" applyAlignment="1" applyProtection="1">
      <alignment horizontal="left" vertical="top" wrapText="1"/>
      <protection locked="0"/>
    </xf>
    <xf numFmtId="0" fontId="12" fillId="4" borderId="34" xfId="1" applyNumberFormat="1" applyFont="1" applyFill="1" applyBorder="1" applyAlignment="1" applyProtection="1">
      <alignment horizontal="left" vertical="top" wrapText="1"/>
      <protection locked="0"/>
    </xf>
    <xf numFmtId="0" fontId="12" fillId="4" borderId="37" xfId="1" applyNumberFormat="1" applyFont="1" applyFill="1" applyBorder="1" applyAlignment="1" applyProtection="1">
      <alignment horizontal="left" vertical="top" wrapText="1"/>
      <protection locked="0"/>
    </xf>
    <xf numFmtId="0" fontId="12" fillId="4" borderId="10" xfId="1" applyNumberFormat="1" applyFont="1" applyFill="1" applyBorder="1" applyAlignment="1" applyProtection="1">
      <alignment horizontal="left" vertical="top" wrapText="1"/>
      <protection locked="0"/>
    </xf>
    <xf numFmtId="0" fontId="12" fillId="4" borderId="6" xfId="1" applyNumberFormat="1" applyFont="1" applyFill="1" applyBorder="1" applyAlignment="1" applyProtection="1">
      <alignment horizontal="left" vertical="top" wrapText="1"/>
      <protection locked="0"/>
    </xf>
    <xf numFmtId="0" fontId="9" fillId="0" borderId="27" xfId="0" applyFont="1" applyBorder="1" applyAlignment="1">
      <alignment horizontal="left" vertical="top"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9" fillId="0" borderId="48" xfId="0" applyFont="1" applyBorder="1" applyAlignment="1">
      <alignment horizontal="left" vertical="top" wrapText="1"/>
    </xf>
    <xf numFmtId="0" fontId="9" fillId="0" borderId="25" xfId="0" applyFont="1" applyBorder="1" applyAlignment="1">
      <alignment horizontal="left" vertical="top" wrapText="1"/>
    </xf>
    <xf numFmtId="0" fontId="8" fillId="2" borderId="46"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63"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11" fillId="6" borderId="44"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8" fillId="9" borderId="3" xfId="0" applyFont="1" applyFill="1" applyBorder="1" applyAlignment="1">
      <alignment horizontal="center" vertical="top" wrapText="1"/>
    </xf>
    <xf numFmtId="0" fontId="8" fillId="9" borderId="11" xfId="0" applyFont="1" applyFill="1" applyBorder="1" applyAlignment="1">
      <alignment horizontal="center" vertical="top" wrapText="1"/>
    </xf>
    <xf numFmtId="0" fontId="8" fillId="9" borderId="4" xfId="0" applyFont="1" applyFill="1" applyBorder="1" applyAlignment="1">
      <alignment horizontal="center" vertical="top" wrapText="1"/>
    </xf>
    <xf numFmtId="0" fontId="11" fillId="6" borderId="47"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0" borderId="0" xfId="0" applyFont="1" applyAlignment="1">
      <alignment horizontal="center" vertical="center" wrapText="1"/>
    </xf>
    <xf numFmtId="0" fontId="11" fillId="4" borderId="28" xfId="0" applyFont="1" applyFill="1" applyBorder="1" applyAlignment="1" applyProtection="1">
      <alignment horizontal="left" vertical="top"/>
      <protection locked="0"/>
    </xf>
    <xf numFmtId="0" fontId="11" fillId="4" borderId="7" xfId="0" applyFont="1" applyFill="1" applyBorder="1" applyAlignment="1" applyProtection="1">
      <alignment horizontal="left" vertical="top"/>
      <protection locked="0"/>
    </xf>
    <xf numFmtId="0" fontId="11" fillId="4" borderId="27" xfId="0" applyFont="1" applyFill="1" applyBorder="1" applyAlignment="1" applyProtection="1">
      <alignment horizontal="left" vertical="top"/>
      <protection locked="0"/>
    </xf>
    <xf numFmtId="0" fontId="8" fillId="2" borderId="7" xfId="0" applyFont="1" applyFill="1" applyBorder="1" applyAlignment="1">
      <alignment horizontal="lef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7" fillId="0" borderId="7" xfId="0" applyFont="1" applyBorder="1" applyAlignment="1">
      <alignment vertical="top" wrapText="1"/>
    </xf>
    <xf numFmtId="0" fontId="0" fillId="0" borderId="0" xfId="0" applyAlignment="1">
      <alignment vertical="top" wrapText="1"/>
    </xf>
    <xf numFmtId="0" fontId="8" fillId="0" borderId="7" xfId="0" applyFont="1" applyBorder="1" applyAlignment="1">
      <alignment horizontal="right" vertical="top" wrapText="1"/>
    </xf>
    <xf numFmtId="0" fontId="0" fillId="0" borderId="0" xfId="0" applyAlignment="1">
      <alignment horizontal="right" vertical="top" wrapText="1"/>
    </xf>
    <xf numFmtId="0" fontId="9" fillId="0" borderId="31" xfId="0" applyFont="1" applyBorder="1" applyAlignment="1">
      <alignment vertical="center" wrapText="1"/>
    </xf>
    <xf numFmtId="0" fontId="9" fillId="0" borderId="30" xfId="0" applyFont="1" applyBorder="1" applyAlignment="1">
      <alignment vertical="center" wrapText="1"/>
    </xf>
    <xf numFmtId="0" fontId="9" fillId="0" borderId="32" xfId="0" applyFont="1" applyBorder="1" applyAlignment="1">
      <alignment vertical="center" wrapText="1"/>
    </xf>
    <xf numFmtId="0" fontId="0" fillId="0" borderId="30" xfId="0" applyBorder="1" applyAlignment="1">
      <alignment vertical="center" wrapText="1"/>
    </xf>
    <xf numFmtId="0" fontId="0" fillId="0" borderId="32" xfId="0" applyBorder="1" applyAlignment="1">
      <alignment vertical="center" wrapText="1"/>
    </xf>
    <xf numFmtId="0" fontId="11" fillId="2" borderId="7" xfId="0" applyFont="1" applyFill="1" applyBorder="1" applyAlignment="1">
      <alignment vertical="top" wrapText="1"/>
    </xf>
    <xf numFmtId="0" fontId="25" fillId="2" borderId="0" xfId="0" applyFont="1" applyFill="1" applyAlignment="1">
      <alignment vertical="top" wrapText="1"/>
    </xf>
    <xf numFmtId="0" fontId="7" fillId="2" borderId="7" xfId="0" applyFont="1" applyFill="1" applyBorder="1" applyAlignment="1">
      <alignment horizontal="left" vertical="top" wrapText="1" indent="1"/>
    </xf>
    <xf numFmtId="0" fontId="0" fillId="0" borderId="0" xfId="0" applyAlignment="1">
      <alignment horizontal="left" vertical="top" wrapText="1" indent="1"/>
    </xf>
    <xf numFmtId="0" fontId="9" fillId="4" borderId="35" xfId="0" applyFont="1" applyFill="1" applyBorder="1" applyAlignment="1" applyProtection="1">
      <alignment horizontal="left" vertical="center" wrapText="1"/>
      <protection locked="0"/>
    </xf>
    <xf numFmtId="0" fontId="9" fillId="4" borderId="32" xfId="0" applyFont="1" applyFill="1" applyBorder="1" applyAlignment="1" applyProtection="1">
      <alignment horizontal="left" vertical="center" wrapText="1"/>
      <protection locked="0"/>
    </xf>
    <xf numFmtId="0" fontId="20" fillId="0" borderId="31" xfId="0" applyFont="1" applyBorder="1" applyAlignment="1">
      <alignment horizontal="right" vertical="center" wrapText="1"/>
    </xf>
    <xf numFmtId="0" fontId="20" fillId="0" borderId="32" xfId="0" applyFont="1" applyBorder="1" applyAlignment="1">
      <alignment horizontal="right" vertical="center"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8" fillId="0" borderId="28" xfId="0" applyFont="1" applyBorder="1" applyAlignment="1">
      <alignment horizontal="right" vertical="top" wrapText="1"/>
    </xf>
    <xf numFmtId="0" fontId="8" fillId="0" borderId="16" xfId="0" applyFont="1" applyBorder="1" applyAlignment="1">
      <alignment horizontal="right" vertical="top" wrapText="1"/>
    </xf>
    <xf numFmtId="0" fontId="11" fillId="6" borderId="49"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11" fillId="6" borderId="53" xfId="0" applyFont="1" applyFill="1" applyBorder="1" applyAlignment="1">
      <alignment horizontal="center" vertical="center" wrapText="1"/>
    </xf>
    <xf numFmtId="0" fontId="11" fillId="6" borderId="51" xfId="0" applyFont="1" applyFill="1" applyBorder="1" applyAlignment="1">
      <alignment horizontal="center" vertical="center" wrapText="1"/>
    </xf>
    <xf numFmtId="0" fontId="11" fillId="6" borderId="54" xfId="0" applyFont="1" applyFill="1" applyBorder="1" applyAlignment="1">
      <alignment horizontal="center" vertical="center" wrapText="1"/>
    </xf>
    <xf numFmtId="0" fontId="9" fillId="2" borderId="7" xfId="0" applyFont="1" applyFill="1" applyBorder="1" applyAlignment="1">
      <alignment horizontal="left" vertical="top" wrapText="1" indent="1"/>
    </xf>
    <xf numFmtId="0" fontId="8" fillId="0" borderId="7" xfId="0" applyFont="1" applyBorder="1" applyAlignment="1">
      <alignment horizontal="left" vertical="top" wrapText="1"/>
    </xf>
    <xf numFmtId="0" fontId="8" fillId="0" borderId="0" xfId="0" applyFont="1" applyAlignment="1">
      <alignment horizontal="left" vertical="top" wrapText="1"/>
    </xf>
    <xf numFmtId="0" fontId="0" fillId="0" borderId="0" xfId="0" applyAlignment="1">
      <alignment vertical="top"/>
    </xf>
    <xf numFmtId="0" fontId="20" fillId="2" borderId="7" xfId="0" applyFont="1" applyFill="1" applyBorder="1" applyAlignment="1">
      <alignment horizontal="left" vertical="top" wrapText="1"/>
    </xf>
    <xf numFmtId="0" fontId="9" fillId="2" borderId="0" xfId="0" applyFont="1" applyFill="1" applyAlignment="1">
      <alignment horizontal="left" vertical="top" wrapText="1" indent="1"/>
    </xf>
    <xf numFmtId="0" fontId="9" fillId="2" borderId="7" xfId="0" applyFont="1" applyFill="1" applyBorder="1" applyAlignment="1">
      <alignment horizontal="left" vertical="top" wrapText="1" indent="2"/>
    </xf>
    <xf numFmtId="0" fontId="9" fillId="2" borderId="0" xfId="0" applyFont="1" applyFill="1" applyAlignment="1">
      <alignment horizontal="left" vertical="top" wrapText="1" indent="2"/>
    </xf>
    <xf numFmtId="0" fontId="20" fillId="2" borderId="0" xfId="0" applyFont="1" applyFill="1" applyAlignment="1">
      <alignment horizontal="left" vertical="top" wrapText="1"/>
    </xf>
    <xf numFmtId="0" fontId="20" fillId="0" borderId="7" xfId="0" applyFont="1" applyBorder="1" applyAlignment="1">
      <alignment horizontal="left" vertical="top" wrapText="1"/>
    </xf>
    <xf numFmtId="0" fontId="20" fillId="0" borderId="0" xfId="0" applyFont="1" applyAlignment="1">
      <alignment horizontal="left" vertical="top" wrapText="1"/>
    </xf>
    <xf numFmtId="0" fontId="7" fillId="4" borderId="15" xfId="0" applyFont="1" applyFill="1" applyBorder="1" applyAlignment="1" applyProtection="1">
      <alignment horizontal="left" vertical="top" wrapText="1"/>
      <protection locked="0"/>
    </xf>
    <xf numFmtId="0" fontId="7" fillId="4" borderId="16" xfId="0" applyFont="1" applyFill="1" applyBorder="1" applyAlignment="1" applyProtection="1">
      <alignment horizontal="left" vertical="top" wrapText="1"/>
      <protection locked="0"/>
    </xf>
    <xf numFmtId="0" fontId="7" fillId="4" borderId="17" xfId="0" applyFont="1" applyFill="1" applyBorder="1" applyAlignment="1" applyProtection="1">
      <alignment horizontal="left" vertical="top" wrapText="1"/>
      <protection locked="0"/>
    </xf>
    <xf numFmtId="0" fontId="7" fillId="4" borderId="21" xfId="0" applyFont="1" applyFill="1" applyBorder="1" applyAlignment="1" applyProtection="1">
      <alignment horizontal="left" vertical="top" wrapText="1"/>
      <protection locked="0"/>
    </xf>
    <xf numFmtId="0" fontId="7" fillId="4" borderId="22"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top" wrapText="1"/>
      <protection locked="0"/>
    </xf>
    <xf numFmtId="0" fontId="7" fillId="4" borderId="19" xfId="0" applyFont="1" applyFill="1" applyBorder="1" applyAlignment="1" applyProtection="1">
      <alignment horizontal="left" vertical="top" wrapText="1"/>
      <protection locked="0"/>
    </xf>
    <xf numFmtId="0" fontId="7" fillId="4" borderId="20" xfId="0" applyFont="1" applyFill="1" applyBorder="1" applyAlignment="1" applyProtection="1">
      <alignment horizontal="left" vertical="top" wrapText="1"/>
      <protection locked="0"/>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left" vertical="center" wrapText="1"/>
    </xf>
    <xf numFmtId="0" fontId="8" fillId="2" borderId="0" xfId="0" applyFont="1" applyFill="1" applyAlignment="1">
      <alignment horizontal="left" vertical="top" wrapText="1"/>
    </xf>
    <xf numFmtId="0" fontId="9" fillId="2" borderId="8" xfId="0" applyFont="1" applyFill="1" applyBorder="1" applyAlignment="1">
      <alignment horizontal="left" vertical="top" wrapText="1" indent="1"/>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0" fillId="4" borderId="35" xfId="0" applyFill="1" applyBorder="1" applyAlignment="1" applyProtection="1">
      <alignment vertical="center" wrapText="1"/>
      <protection locked="0"/>
    </xf>
    <xf numFmtId="0" fontId="0" fillId="4" borderId="32" xfId="0" applyFill="1" applyBorder="1" applyAlignment="1" applyProtection="1">
      <alignment vertical="center" wrapText="1"/>
      <protection locked="0"/>
    </xf>
    <xf numFmtId="0" fontId="11" fillId="2" borderId="0" xfId="0" applyFont="1" applyFill="1" applyAlignment="1">
      <alignment horizontal="center" vertical="center" wrapText="1"/>
    </xf>
    <xf numFmtId="0" fontId="11" fillId="0" borderId="0" xfId="0" applyFont="1" applyAlignment="1">
      <alignment vertical="top" wrapText="1"/>
    </xf>
    <xf numFmtId="0" fontId="9" fillId="2" borderId="31" xfId="0" applyFont="1" applyFill="1" applyBorder="1" applyAlignment="1">
      <alignment horizontal="left" vertical="top" wrapText="1"/>
    </xf>
    <xf numFmtId="0" fontId="9" fillId="2" borderId="30" xfId="0" applyFont="1" applyFill="1" applyBorder="1" applyAlignment="1">
      <alignment horizontal="left" vertical="top" wrapText="1"/>
    </xf>
    <xf numFmtId="0" fontId="9" fillId="2" borderId="36" xfId="0" applyFont="1" applyFill="1" applyBorder="1" applyAlignment="1">
      <alignment horizontal="left" vertical="top" wrapText="1"/>
    </xf>
    <xf numFmtId="0" fontId="20" fillId="2" borderId="7" xfId="0" applyFont="1" applyFill="1" applyBorder="1" applyAlignment="1">
      <alignment horizontal="left" vertical="top" wrapText="1" indent="2"/>
    </xf>
    <xf numFmtId="0" fontId="20" fillId="2" borderId="0" xfId="0" applyFont="1" applyFill="1" applyAlignment="1">
      <alignment horizontal="left" vertical="top" wrapText="1" indent="2"/>
    </xf>
    <xf numFmtId="0" fontId="0" fillId="0" borderId="8" xfId="0" applyBorder="1" applyAlignment="1">
      <alignment horizontal="left" vertical="top" wrapText="1" indent="1"/>
    </xf>
    <xf numFmtId="0" fontId="0" fillId="0" borderId="0" xfId="0" applyAlignment="1">
      <alignment horizontal="left" vertical="center" wrapText="1"/>
    </xf>
    <xf numFmtId="0" fontId="0" fillId="0" borderId="8" xfId="0" applyBorder="1" applyAlignment="1">
      <alignment horizontal="left" vertical="center" wrapText="1"/>
    </xf>
    <xf numFmtId="0" fontId="11" fillId="0" borderId="7" xfId="0" applyFont="1" applyBorder="1" applyAlignment="1">
      <alignment horizontal="left" vertical="top" wrapText="1"/>
    </xf>
    <xf numFmtId="0" fontId="11" fillId="0" borderId="0" xfId="0" applyFont="1" applyAlignment="1">
      <alignment horizontal="left" vertical="top" wrapText="1"/>
    </xf>
    <xf numFmtId="0" fontId="11" fillId="2" borderId="7" xfId="0" applyFont="1" applyFill="1" applyBorder="1" applyAlignment="1">
      <alignment horizontal="left" vertical="top" wrapText="1"/>
    </xf>
    <xf numFmtId="0" fontId="11" fillId="2" borderId="0" xfId="0" applyFont="1" applyFill="1" applyAlignment="1">
      <alignment horizontal="left" vertical="top" wrapText="1"/>
    </xf>
    <xf numFmtId="0" fontId="20" fillId="2" borderId="7" xfId="0" applyFont="1" applyFill="1" applyBorder="1" applyAlignment="1">
      <alignment horizontal="left" vertical="top" wrapText="1" indent="1"/>
    </xf>
    <xf numFmtId="0" fontId="20" fillId="2" borderId="0" xfId="0" applyFont="1" applyFill="1" applyAlignment="1">
      <alignment horizontal="left" vertical="top" wrapText="1" indent="1"/>
    </xf>
    <xf numFmtId="0" fontId="11" fillId="6" borderId="46"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8" fillId="9" borderId="7" xfId="0" applyFont="1" applyFill="1" applyBorder="1" applyAlignment="1">
      <alignment horizontal="center" vertical="top" wrapText="1"/>
    </xf>
    <xf numFmtId="0" fontId="8" fillId="9" borderId="0" xfId="0" applyFont="1" applyFill="1" applyAlignment="1">
      <alignment horizontal="center" vertical="top" wrapText="1"/>
    </xf>
    <xf numFmtId="0" fontId="8" fillId="9" borderId="8" xfId="0" applyFont="1" applyFill="1" applyBorder="1" applyAlignment="1">
      <alignment horizontal="center" vertical="top" wrapText="1"/>
    </xf>
    <xf numFmtId="9" fontId="9" fillId="4" borderId="12" xfId="5" applyFont="1" applyFill="1" applyBorder="1" applyAlignment="1" applyProtection="1">
      <alignment horizontal="center" vertical="center" wrapText="1"/>
      <protection locked="0"/>
    </xf>
    <xf numFmtId="0" fontId="9" fillId="0" borderId="10" xfId="0" applyFont="1" applyBorder="1" applyAlignment="1">
      <alignment horizontal="left" vertical="top" wrapText="1"/>
    </xf>
    <xf numFmtId="0" fontId="9" fillId="0" borderId="6" xfId="0" applyFont="1" applyBorder="1" applyAlignment="1">
      <alignment horizontal="left" vertical="top" wrapText="1"/>
    </xf>
    <xf numFmtId="0" fontId="0" fillId="2" borderId="12" xfId="0" applyFill="1" applyBorder="1" applyAlignment="1">
      <alignment horizontal="left" vertical="center" wrapText="1"/>
    </xf>
    <xf numFmtId="0" fontId="9" fillId="4" borderId="12" xfId="0" applyFont="1" applyFill="1" applyBorder="1" applyAlignment="1" applyProtection="1">
      <alignment horizontal="left" vertical="center" wrapText="1"/>
      <protection locked="0"/>
    </xf>
    <xf numFmtId="0" fontId="9" fillId="0" borderId="9" xfId="0" applyFont="1" applyBorder="1" applyAlignment="1">
      <alignment vertical="center" wrapText="1"/>
    </xf>
    <xf numFmtId="0" fontId="0" fillId="0" borderId="9" xfId="0" applyBorder="1" applyAlignment="1">
      <alignment vertical="center" wrapText="1"/>
    </xf>
    <xf numFmtId="0" fontId="20" fillId="4" borderId="15" xfId="0" applyFont="1" applyFill="1" applyBorder="1" applyAlignment="1" applyProtection="1">
      <alignment horizontal="left" vertical="top" wrapText="1"/>
      <protection locked="0"/>
    </xf>
    <xf numFmtId="0" fontId="20" fillId="4" borderId="16" xfId="0" applyFont="1" applyFill="1" applyBorder="1" applyAlignment="1" applyProtection="1">
      <alignment horizontal="left" vertical="top" wrapText="1"/>
      <protection locked="0"/>
    </xf>
    <xf numFmtId="0" fontId="20" fillId="4" borderId="17" xfId="0" applyFont="1" applyFill="1" applyBorder="1" applyAlignment="1" applyProtection="1">
      <alignment horizontal="left" vertical="top" wrapText="1"/>
      <protection locked="0"/>
    </xf>
    <xf numFmtId="0" fontId="20" fillId="4" borderId="21" xfId="0" applyFont="1" applyFill="1" applyBorder="1" applyAlignment="1" applyProtection="1">
      <alignment horizontal="left" vertical="top" wrapText="1"/>
      <protection locked="0"/>
    </xf>
    <xf numFmtId="0" fontId="20" fillId="4" borderId="0" xfId="0" applyFont="1" applyFill="1" applyAlignment="1" applyProtection="1">
      <alignment horizontal="left" vertical="top" wrapText="1"/>
      <protection locked="0"/>
    </xf>
    <xf numFmtId="0" fontId="20" fillId="4" borderId="22" xfId="0" applyFont="1" applyFill="1" applyBorder="1" applyAlignment="1" applyProtection="1">
      <alignment horizontal="left" vertical="top" wrapText="1"/>
      <protection locked="0"/>
    </xf>
    <xf numFmtId="0" fontId="20" fillId="4" borderId="18" xfId="0" applyFont="1" applyFill="1" applyBorder="1" applyAlignment="1" applyProtection="1">
      <alignment horizontal="left" vertical="top" wrapText="1"/>
      <protection locked="0"/>
    </xf>
    <xf numFmtId="0" fontId="20" fillId="4" borderId="19" xfId="0" applyFont="1" applyFill="1" applyBorder="1" applyAlignment="1" applyProtection="1">
      <alignment horizontal="left" vertical="top" wrapText="1"/>
      <protection locked="0"/>
    </xf>
    <xf numFmtId="0" fontId="20" fillId="4" borderId="20" xfId="0" applyFont="1" applyFill="1" applyBorder="1" applyAlignment="1" applyProtection="1">
      <alignment horizontal="left" vertical="top" wrapText="1"/>
      <protection locked="0"/>
    </xf>
    <xf numFmtId="0" fontId="9" fillId="0" borderId="23" xfId="0" applyFont="1" applyBorder="1" applyAlignment="1">
      <alignment horizontal="left" vertical="top" wrapText="1"/>
    </xf>
    <xf numFmtId="0" fontId="9" fillId="0" borderId="12" xfId="0" applyFont="1" applyBorder="1" applyAlignment="1">
      <alignment horizontal="left" vertical="top" wrapText="1"/>
    </xf>
    <xf numFmtId="0" fontId="9" fillId="4" borderId="12" xfId="0" applyFont="1" applyFill="1" applyBorder="1" applyAlignment="1" applyProtection="1">
      <alignment horizontal="center" vertical="center" wrapText="1"/>
      <protection locked="0"/>
    </xf>
    <xf numFmtId="0" fontId="8" fillId="6" borderId="49" xfId="0" applyFont="1" applyFill="1" applyBorder="1" applyAlignment="1">
      <alignment horizontal="center" vertical="center" wrapText="1"/>
    </xf>
    <xf numFmtId="0" fontId="8" fillId="6" borderId="50" xfId="0" applyFont="1" applyFill="1" applyBorder="1" applyAlignment="1">
      <alignment horizontal="center" vertical="center" wrapText="1"/>
    </xf>
    <xf numFmtId="0" fontId="8" fillId="6" borderId="58"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11" fillId="6" borderId="57" xfId="0" applyFont="1" applyFill="1" applyBorder="1" applyAlignment="1">
      <alignment horizontal="center" vertical="center" wrapText="1"/>
    </xf>
    <xf numFmtId="0" fontId="8" fillId="0" borderId="17" xfId="0" applyFont="1" applyBorder="1" applyAlignment="1">
      <alignment horizontal="right" vertical="top" wrapText="1"/>
    </xf>
    <xf numFmtId="0" fontId="9" fillId="0" borderId="7" xfId="0" applyFont="1" applyBorder="1" applyAlignment="1">
      <alignment horizontal="right" vertical="top" wrapText="1"/>
    </xf>
    <xf numFmtId="0" fontId="9" fillId="0" borderId="0" xfId="0" applyFont="1" applyAlignment="1">
      <alignment horizontal="right" vertical="top" wrapText="1"/>
    </xf>
    <xf numFmtId="0" fontId="9" fillId="0" borderId="22" xfId="0" applyFont="1" applyBorder="1" applyAlignment="1">
      <alignment horizontal="right" vertical="top" wrapText="1"/>
    </xf>
    <xf numFmtId="0" fontId="11" fillId="6" borderId="35"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2" fillId="4" borderId="7" xfId="1" applyNumberFormat="1" applyFont="1" applyFill="1" applyBorder="1" applyAlignment="1" applyProtection="1">
      <alignment horizontal="left" vertical="top" wrapText="1"/>
      <protection locked="0"/>
    </xf>
    <xf numFmtId="0" fontId="36" fillId="0" borderId="0" xfId="0" applyFont="1" applyAlignment="1">
      <alignment horizontal="center" vertical="top" wrapText="1"/>
    </xf>
    <xf numFmtId="0" fontId="27" fillId="2" borderId="7" xfId="0" applyFont="1" applyFill="1" applyBorder="1" applyAlignment="1">
      <alignment horizontal="left" vertical="center" wrapText="1" indent="5"/>
    </xf>
    <xf numFmtId="0" fontId="27" fillId="2" borderId="0" xfId="0" applyFont="1" applyFill="1" applyAlignment="1">
      <alignment horizontal="left" vertical="center" wrapText="1" indent="5"/>
    </xf>
    <xf numFmtId="0" fontId="9" fillId="0" borderId="60" xfId="0" applyFont="1" applyBorder="1" applyAlignment="1">
      <alignment horizontal="left" vertical="top" indent="1"/>
    </xf>
    <xf numFmtId="0" fontId="9" fillId="0" borderId="59" xfId="0" applyFont="1" applyBorder="1" applyAlignment="1">
      <alignment horizontal="left" vertical="top" indent="1"/>
    </xf>
    <xf numFmtId="0" fontId="27" fillId="2" borderId="7" xfId="0" applyFont="1" applyFill="1" applyBorder="1" applyAlignment="1">
      <alignment horizontal="left" vertical="top" wrapText="1" indent="1"/>
    </xf>
    <xf numFmtId="0" fontId="27" fillId="2" borderId="0" xfId="0" applyFont="1" applyFill="1" applyAlignment="1">
      <alignment horizontal="left" vertical="top" wrapText="1" indent="1"/>
    </xf>
    <xf numFmtId="0" fontId="27" fillId="2" borderId="7" xfId="0" applyFont="1" applyFill="1" applyBorder="1" applyAlignment="1">
      <alignment horizontal="left" vertical="top" wrapText="1" indent="2"/>
    </xf>
    <xf numFmtId="0" fontId="27" fillId="2" borderId="0" xfId="0" applyFont="1" applyFill="1" applyAlignment="1">
      <alignment horizontal="left" vertical="top" wrapText="1" indent="2"/>
    </xf>
    <xf numFmtId="0" fontId="8" fillId="6" borderId="3"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6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62" xfId="0" applyFont="1" applyFill="1" applyBorder="1" applyAlignment="1">
      <alignment horizontal="center" vertical="center" wrapText="1"/>
    </xf>
    <xf numFmtId="0" fontId="36" fillId="6" borderId="50" xfId="0" applyFont="1" applyFill="1" applyBorder="1" applyAlignment="1">
      <alignment horizontal="center" vertical="top" wrapText="1"/>
    </xf>
    <xf numFmtId="0" fontId="36" fillId="6" borderId="53" xfId="0" applyFont="1" applyFill="1" applyBorder="1" applyAlignment="1">
      <alignment horizontal="center" vertical="top" wrapText="1"/>
    </xf>
    <xf numFmtId="0" fontId="36" fillId="6" borderId="51" xfId="0" applyFont="1" applyFill="1" applyBorder="1" applyAlignment="1">
      <alignment horizontal="center" vertical="top" wrapText="1"/>
    </xf>
    <xf numFmtId="0" fontId="36" fillId="6" borderId="54" xfId="0" applyFont="1" applyFill="1" applyBorder="1" applyAlignment="1">
      <alignment horizontal="center" vertical="top" wrapText="1"/>
    </xf>
    <xf numFmtId="0" fontId="9" fillId="2" borderId="22" xfId="0" applyFont="1" applyFill="1" applyBorder="1" applyAlignment="1">
      <alignment horizontal="left" vertical="top" wrapText="1" indent="1"/>
    </xf>
    <xf numFmtId="0" fontId="7" fillId="2" borderId="7" xfId="0" applyFont="1" applyFill="1" applyBorder="1" applyAlignment="1">
      <alignment horizontal="left" vertical="top" wrapText="1"/>
    </xf>
    <xf numFmtId="0" fontId="7" fillId="2" borderId="0" xfId="0" applyFont="1" applyFill="1" applyAlignment="1">
      <alignment horizontal="left" vertical="top" wrapText="1"/>
    </xf>
    <xf numFmtId="0" fontId="7" fillId="2" borderId="8" xfId="0" applyFont="1" applyFill="1" applyBorder="1" applyAlignment="1">
      <alignment horizontal="left" vertical="top" wrapText="1"/>
    </xf>
    <xf numFmtId="0" fontId="7" fillId="11" borderId="15" xfId="0" applyFont="1" applyFill="1" applyBorder="1" applyAlignment="1">
      <alignment horizontal="left" vertical="top" wrapText="1"/>
    </xf>
    <xf numFmtId="0" fontId="7" fillId="11" borderId="16" xfId="0" applyFont="1" applyFill="1" applyBorder="1" applyAlignment="1">
      <alignment horizontal="left" vertical="top" wrapText="1"/>
    </xf>
    <xf numFmtId="0" fontId="7" fillId="11" borderId="17" xfId="0" applyFont="1" applyFill="1" applyBorder="1" applyAlignment="1">
      <alignment horizontal="left" vertical="top" wrapText="1"/>
    </xf>
    <xf numFmtId="0" fontId="7" fillId="11" borderId="18" xfId="0" applyFont="1" applyFill="1" applyBorder="1" applyAlignment="1">
      <alignment horizontal="left" vertical="top" wrapText="1"/>
    </xf>
    <xf numFmtId="0" fontId="7" fillId="11" borderId="19" xfId="0" applyFont="1" applyFill="1" applyBorder="1" applyAlignment="1">
      <alignment horizontal="left" vertical="top" wrapText="1"/>
    </xf>
    <xf numFmtId="0" fontId="7" fillId="11" borderId="20" xfId="0" applyFont="1" applyFill="1" applyBorder="1" applyAlignment="1">
      <alignment horizontal="left" vertical="top" wrapText="1"/>
    </xf>
    <xf numFmtId="0" fontId="36" fillId="0" borderId="8" xfId="0" applyFont="1" applyBorder="1" applyAlignment="1">
      <alignment horizontal="center" vertical="top" wrapText="1"/>
    </xf>
  </cellXfs>
  <cellStyles count="6">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L40"/>
  <sheetViews>
    <sheetView showGridLines="0" topLeftCell="D35" workbookViewId="0">
      <selection activeCell="O49" sqref="O49"/>
    </sheetView>
  </sheetViews>
  <sheetFormatPr defaultColWidth="9.109375" defaultRowHeight="14.4" x14ac:dyDescent="0.3"/>
  <cols>
    <col min="1" max="1" width="24.44140625" style="71" bestFit="1" customWidth="1"/>
    <col min="2" max="2" width="24.5546875" style="31" customWidth="1"/>
    <col min="3" max="3" width="28.5546875" style="31" customWidth="1"/>
    <col min="4" max="4" width="12.44140625" style="31" bestFit="1" customWidth="1"/>
    <col min="5" max="16384" width="9.109375" style="31"/>
  </cols>
  <sheetData>
    <row r="1" spans="1:8" s="79" customFormat="1" x14ac:dyDescent="0.3">
      <c r="A1" s="79" t="s">
        <v>38</v>
      </c>
      <c r="B1" s="79" t="s">
        <v>39</v>
      </c>
      <c r="C1" s="79" t="s">
        <v>40</v>
      </c>
      <c r="F1" s="79" t="s">
        <v>41</v>
      </c>
    </row>
    <row r="2" spans="1:8" x14ac:dyDescent="0.3">
      <c r="A2" s="71" t="s">
        <v>42</v>
      </c>
      <c r="B2" s="31" t="s">
        <v>150</v>
      </c>
      <c r="C2" s="31" t="str">
        <f>B2</f>
        <v>RR-2026-001</v>
      </c>
      <c r="F2" s="31" t="s">
        <v>92</v>
      </c>
    </row>
    <row r="3" spans="1:8" x14ac:dyDescent="0.3">
      <c r="A3" s="71" t="s">
        <v>43</v>
      </c>
      <c r="B3" s="8" t="s">
        <v>347</v>
      </c>
      <c r="C3" s="8" t="s">
        <v>329</v>
      </c>
      <c r="F3" s="31" t="s">
        <v>93</v>
      </c>
    </row>
    <row r="4" spans="1:8" x14ac:dyDescent="0.3">
      <c r="A4" s="71" t="s">
        <v>81</v>
      </c>
      <c r="B4" s="31" t="s">
        <v>131</v>
      </c>
      <c r="C4" s="31" t="s">
        <v>132</v>
      </c>
      <c r="F4" s="31" t="s">
        <v>94</v>
      </c>
    </row>
    <row r="5" spans="1:8" ht="43.2" x14ac:dyDescent="0.3">
      <c r="A5" s="72" t="s">
        <v>137</v>
      </c>
      <c r="B5" s="31" t="s">
        <v>328</v>
      </c>
      <c r="C5" s="31" t="s">
        <v>151</v>
      </c>
      <c r="D5" s="31" t="s">
        <v>129</v>
      </c>
    </row>
    <row r="6" spans="1:8" x14ac:dyDescent="0.3">
      <c r="A6" s="74" t="s">
        <v>101</v>
      </c>
      <c r="B6" s="69">
        <v>2023</v>
      </c>
      <c r="C6" s="69">
        <f>B6</f>
        <v>2023</v>
      </c>
      <c r="F6" s="78" t="s">
        <v>104</v>
      </c>
    </row>
    <row r="7" spans="1:8" x14ac:dyDescent="0.3">
      <c r="A7" s="74" t="s">
        <v>102</v>
      </c>
      <c r="B7" s="76" t="s">
        <v>152</v>
      </c>
      <c r="C7" s="89" t="s">
        <v>154</v>
      </c>
      <c r="F7" s="31" t="s">
        <v>134</v>
      </c>
    </row>
    <row r="8" spans="1:8" x14ac:dyDescent="0.3">
      <c r="A8" s="74" t="s">
        <v>103</v>
      </c>
      <c r="B8" s="69">
        <v>2026</v>
      </c>
      <c r="C8" s="69">
        <f>B8</f>
        <v>2026</v>
      </c>
      <c r="F8" s="31" t="s">
        <v>133</v>
      </c>
    </row>
    <row r="9" spans="1:8" x14ac:dyDescent="0.3">
      <c r="B9" s="8"/>
      <c r="C9" s="8"/>
      <c r="F9" s="73" t="s">
        <v>105</v>
      </c>
    </row>
    <row r="10" spans="1:8" x14ac:dyDescent="0.3">
      <c r="B10" s="8"/>
      <c r="C10" s="8"/>
    </row>
    <row r="11" spans="1:8" x14ac:dyDescent="0.3">
      <c r="A11" s="71" t="s">
        <v>44</v>
      </c>
      <c r="B11" s="75" t="s">
        <v>153</v>
      </c>
      <c r="C11" s="76" t="s">
        <v>155</v>
      </c>
    </row>
    <row r="13" spans="1:8" x14ac:dyDescent="0.3">
      <c r="A13" s="148" t="s">
        <v>251</v>
      </c>
      <c r="B13" s="8" t="s">
        <v>337</v>
      </c>
    </row>
    <row r="14" spans="1:8" x14ac:dyDescent="0.3">
      <c r="B14" s="8" t="s">
        <v>338</v>
      </c>
      <c r="H14" s="108"/>
    </row>
    <row r="15" spans="1:8" x14ac:dyDescent="0.3">
      <c r="B15" s="8" t="s">
        <v>339</v>
      </c>
      <c r="H15" s="108"/>
    </row>
    <row r="17" spans="1:4" x14ac:dyDescent="0.3">
      <c r="A17" s="148" t="s">
        <v>252</v>
      </c>
      <c r="B17" s="31" t="s">
        <v>340</v>
      </c>
      <c r="D17" s="31" t="s">
        <v>253</v>
      </c>
    </row>
    <row r="18" spans="1:4" x14ac:dyDescent="0.3">
      <c r="B18" s="31" t="s">
        <v>341</v>
      </c>
      <c r="C18" s="31" t="s">
        <v>260</v>
      </c>
      <c r="D18" s="31" t="s">
        <v>254</v>
      </c>
    </row>
    <row r="19" spans="1:4" x14ac:dyDescent="0.3">
      <c r="B19" s="31" t="s">
        <v>342</v>
      </c>
      <c r="C19" s="31" t="s">
        <v>261</v>
      </c>
      <c r="D19" s="31" t="s">
        <v>255</v>
      </c>
    </row>
    <row r="21" spans="1:4" x14ac:dyDescent="0.3">
      <c r="A21" s="71" t="s">
        <v>181</v>
      </c>
      <c r="B21" s="31" t="s">
        <v>343</v>
      </c>
    </row>
    <row r="22" spans="1:4" x14ac:dyDescent="0.3">
      <c r="B22" s="31" t="s">
        <v>344</v>
      </c>
    </row>
    <row r="23" spans="1:4" x14ac:dyDescent="0.3">
      <c r="B23" s="31" t="s">
        <v>345</v>
      </c>
    </row>
    <row r="24" spans="1:4" x14ac:dyDescent="0.3">
      <c r="B24" s="31" t="s">
        <v>346</v>
      </c>
    </row>
    <row r="26" spans="1:4" ht="15" x14ac:dyDescent="0.3">
      <c r="A26" s="71" t="s">
        <v>99</v>
      </c>
      <c r="B26" s="31" t="s">
        <v>156</v>
      </c>
      <c r="C26" s="31" t="s">
        <v>160</v>
      </c>
      <c r="D26" s="97" t="s">
        <v>327</v>
      </c>
    </row>
    <row r="27" spans="1:4" ht="15" x14ac:dyDescent="0.3">
      <c r="A27" s="71" t="s">
        <v>100</v>
      </c>
      <c r="B27" s="31" t="s">
        <v>157</v>
      </c>
      <c r="C27" s="31" t="s">
        <v>161</v>
      </c>
      <c r="D27" s="97" t="s">
        <v>158</v>
      </c>
    </row>
    <row r="29" spans="1:4" ht="316.8" x14ac:dyDescent="0.3">
      <c r="A29" s="71" t="s">
        <v>45</v>
      </c>
      <c r="B29" s="101" t="s">
        <v>330</v>
      </c>
      <c r="C29" s="167" t="s">
        <v>326</v>
      </c>
    </row>
    <row r="30" spans="1:4" x14ac:dyDescent="0.3">
      <c r="A30" s="90" t="s">
        <v>138</v>
      </c>
      <c r="B30" s="8" t="s">
        <v>139</v>
      </c>
      <c r="C30" s="8" t="s">
        <v>140</v>
      </c>
    </row>
    <row r="32" spans="1:4" x14ac:dyDescent="0.3">
      <c r="A32" s="74" t="s">
        <v>46</v>
      </c>
      <c r="B32" s="77"/>
      <c r="C32" s="77"/>
    </row>
    <row r="33" spans="1:12" ht="15.6" x14ac:dyDescent="0.3">
      <c r="A33" s="74" t="s">
        <v>47</v>
      </c>
      <c r="B33" s="98"/>
      <c r="C33" s="76"/>
    </row>
    <row r="34" spans="1:12" ht="15.6" x14ac:dyDescent="0.3">
      <c r="A34" s="74" t="s">
        <v>48</v>
      </c>
      <c r="B34" s="98" t="s">
        <v>250</v>
      </c>
      <c r="C34" s="76"/>
    </row>
    <row r="36" spans="1:12" x14ac:dyDescent="0.3">
      <c r="A36" s="71" t="s">
        <v>119</v>
      </c>
      <c r="B36" s="77" t="s">
        <v>115</v>
      </c>
      <c r="C36" s="77" t="s">
        <v>116</v>
      </c>
      <c r="D36" s="71" t="str">
        <f>IF(Variables!$G$39="English",B36,C36)</f>
        <v>Yes</v>
      </c>
    </row>
    <row r="37" spans="1:12" x14ac:dyDescent="0.3">
      <c r="B37" s="77" t="s">
        <v>117</v>
      </c>
      <c r="C37" s="77" t="s">
        <v>118</v>
      </c>
      <c r="D37" s="71" t="str">
        <f>IF(Variables!$G$39="English",B37,C37)</f>
        <v>No</v>
      </c>
    </row>
    <row r="38" spans="1:12" x14ac:dyDescent="0.3">
      <c r="B38" s="77"/>
      <c r="C38" s="77"/>
    </row>
    <row r="39" spans="1:12" x14ac:dyDescent="0.3">
      <c r="B39" s="383" t="s">
        <v>50</v>
      </c>
      <c r="C39" s="384"/>
      <c r="D39" s="384"/>
      <c r="E39" s="384"/>
      <c r="F39" s="385"/>
      <c r="G39" s="386" t="s">
        <v>39</v>
      </c>
      <c r="H39" s="388" t="s">
        <v>90</v>
      </c>
      <c r="I39" s="389"/>
      <c r="J39" s="389"/>
      <c r="K39" s="389"/>
      <c r="L39" s="390"/>
    </row>
    <row r="40" spans="1:12" x14ac:dyDescent="0.3">
      <c r="B40" s="383"/>
      <c r="C40" s="384"/>
      <c r="D40" s="384"/>
      <c r="E40" s="384"/>
      <c r="F40" s="385"/>
      <c r="G40" s="387"/>
      <c r="H40" s="388"/>
      <c r="I40" s="389"/>
      <c r="J40" s="389"/>
      <c r="K40" s="389"/>
      <c r="L40" s="390"/>
    </row>
  </sheetData>
  <sheetProtection algorithmName="SHA-512" hashValue="uj3regJxlxHUS7Orkvqwo/vH8CSs6XkHJGsGZvMb4yMhRpJbmUsET0HWHhwWjIMEjvDHdgq2Nqtulo4YHwOLUg==" saltValue="f7Bh68XHZDDxbbE7Eikdew==" spinCount="100000" sheet="1" objects="1" scenarios="1" selectLockedCells="1"/>
  <mergeCells count="3">
    <mergeCell ref="B39:F40"/>
    <mergeCell ref="G39:G40"/>
    <mergeCell ref="H39:L40"/>
  </mergeCells>
  <phoneticPr fontId="18" type="noConversion"/>
  <dataValidations count="3">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 type="list" allowBlank="1" showInputMessage="1" showErrorMessage="1" sqref="G39" xr:uid="{BFCC33B4-C95D-4B27-BC95-93B646BAE1F8}">
      <formula1>"English, Français"</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98"/>
  <sheetViews>
    <sheetView showGridLines="0" tabSelected="1" zoomScaleNormal="100" workbookViewId="0">
      <selection activeCell="E45" sqref="E45:L46"/>
    </sheetView>
  </sheetViews>
  <sheetFormatPr defaultColWidth="9.109375" defaultRowHeight="14.4" customHeight="1"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23" width="9.109375" style="8" customWidth="1"/>
    <col min="24" max="16384" width="9.109375" style="8"/>
  </cols>
  <sheetData>
    <row r="1" spans="1:16" ht="14.4" customHeight="1" x14ac:dyDescent="0.3">
      <c r="O1" s="8" t="s">
        <v>136</v>
      </c>
      <c r="P1" s="8" t="s">
        <v>136</v>
      </c>
    </row>
    <row r="2" spans="1:16" ht="14.4" customHeight="1" x14ac:dyDescent="0.3">
      <c r="B2" s="10" t="s">
        <v>0</v>
      </c>
      <c r="C2" s="10"/>
      <c r="D2" s="10"/>
      <c r="O2" s="9" t="s">
        <v>39</v>
      </c>
      <c r="P2" s="9" t="s">
        <v>49</v>
      </c>
    </row>
    <row r="3" spans="1:16" ht="14.4" customHeight="1" x14ac:dyDescent="0.3">
      <c r="B3" s="12"/>
      <c r="C3" s="12"/>
      <c r="D3" s="12"/>
      <c r="O3" s="11"/>
      <c r="P3" s="11"/>
    </row>
    <row r="4" spans="1:16" s="1" customFormat="1" ht="14.4" customHeight="1" x14ac:dyDescent="0.3">
      <c r="A4" s="5"/>
      <c r="B4" s="364" t="s">
        <v>335</v>
      </c>
      <c r="C4" s="364"/>
      <c r="D4" s="364"/>
      <c r="E4" s="364"/>
      <c r="F4" s="364"/>
      <c r="G4" s="364"/>
      <c r="H4" s="364"/>
      <c r="I4" s="364"/>
      <c r="J4" s="364"/>
      <c r="K4" s="364"/>
      <c r="L4" s="364"/>
      <c r="M4" s="13"/>
      <c r="N4" s="13"/>
      <c r="O4" s="14"/>
      <c r="P4" s="14"/>
    </row>
    <row r="5" spans="1:16" s="1" customFormat="1" ht="14.4" customHeight="1" x14ac:dyDescent="0.3">
      <c r="A5" s="5"/>
      <c r="B5" s="364" t="str">
        <f>Variables!B2</f>
        <v>RR-2026-001</v>
      </c>
      <c r="C5" s="364"/>
      <c r="D5" s="364"/>
      <c r="E5" s="364"/>
      <c r="F5" s="364"/>
      <c r="G5" s="364"/>
      <c r="H5" s="364"/>
      <c r="I5" s="364"/>
      <c r="J5" s="364"/>
      <c r="K5" s="364"/>
      <c r="L5" s="364"/>
      <c r="M5" s="13"/>
      <c r="N5" s="13"/>
      <c r="O5" s="14"/>
      <c r="P5" s="14"/>
    </row>
    <row r="6" spans="1:16" s="6" customFormat="1" ht="14.4" customHeight="1" x14ac:dyDescent="0.3">
      <c r="A6" s="5"/>
      <c r="B6" s="359" t="str">
        <f>UPPER(Variables!B3)</f>
        <v>CERTAIN WHOLE POTATOES</v>
      </c>
      <c r="C6" s="359"/>
      <c r="D6" s="359"/>
      <c r="E6" s="359"/>
      <c r="F6" s="359"/>
      <c r="G6" s="359"/>
      <c r="H6" s="359"/>
      <c r="I6" s="359"/>
      <c r="J6" s="359"/>
      <c r="K6" s="359"/>
      <c r="L6" s="359"/>
      <c r="M6" s="24"/>
      <c r="N6" s="24"/>
      <c r="O6" s="16"/>
      <c r="P6" s="16"/>
    </row>
    <row r="7" spans="1:16" s="6" customFormat="1" ht="14.4" customHeight="1" x14ac:dyDescent="0.3">
      <c r="A7" s="5"/>
      <c r="B7" s="15"/>
      <c r="C7" s="15"/>
      <c r="D7" s="15"/>
      <c r="E7" s="3"/>
      <c r="F7" s="3"/>
      <c r="G7" s="3"/>
      <c r="H7" s="3"/>
      <c r="I7" s="3"/>
      <c r="J7" s="3"/>
      <c r="K7" s="3"/>
      <c r="L7" s="3"/>
      <c r="O7" s="16"/>
      <c r="P7" s="16"/>
    </row>
    <row r="8" spans="1:16" s="1" customFormat="1" ht="14.4" customHeight="1" x14ac:dyDescent="0.3">
      <c r="A8" s="5"/>
      <c r="B8" s="322" t="s">
        <v>108</v>
      </c>
      <c r="C8" s="323"/>
      <c r="D8" s="323"/>
      <c r="E8" s="323"/>
      <c r="F8" s="323"/>
      <c r="G8" s="323"/>
      <c r="H8" s="323"/>
      <c r="I8" s="323"/>
      <c r="J8" s="323"/>
      <c r="K8" s="323"/>
      <c r="L8" s="324"/>
      <c r="M8" s="13"/>
      <c r="N8" s="13"/>
      <c r="O8" s="14"/>
      <c r="P8" s="14"/>
    </row>
    <row r="9" spans="1:16" ht="14.4" customHeight="1" x14ac:dyDescent="0.3">
      <c r="B9" s="17"/>
      <c r="C9" s="26"/>
      <c r="D9" s="26"/>
      <c r="E9" s="27"/>
      <c r="F9" s="27"/>
      <c r="G9" s="27"/>
      <c r="H9" s="27"/>
      <c r="I9" s="27"/>
      <c r="J9" s="27"/>
      <c r="K9" s="27"/>
      <c r="L9" s="18"/>
      <c r="M9" s="8"/>
      <c r="O9" s="365" t="s">
        <v>130</v>
      </c>
      <c r="P9" s="365"/>
    </row>
    <row r="10" spans="1:16" s="31" customFormat="1" ht="14.4" customHeight="1" x14ac:dyDescent="0.3">
      <c r="A10" s="51"/>
      <c r="B10" s="319" t="str">
        <f>"The information requested in this questionnaire is for use by the Canadian International Trade Tribunal (the Tribunal) in connection with its expiry review concerning the "&amp;Variables!B4&amp;" of "&amp;Variables!B3&amp;" (as defined below) originating in or exported from the "&amp;Variables!B5&amp;". Your knowledge and experience would aid the Tribunal in the proper conduct of its inquiry by helping it better understand the Canadian market for certain "&amp;Variables!B3&amp;". The Tribunal therefore requests a response to this questionnaire."</f>
        <v>The information requested in this questionnaire is for use by the Canadian International Trade Tribunal (the Tribunal) in connection with its expiry review concerning the dumping of certain whole potatoes (as defined below) originating in or exported from the United States of America for use or consumption in the province of British Columbia. Your knowledge and experience would aid the Tribunal in the proper conduct of its inquiry by helping it better understand the Canadian market for certain certain whole potatoes. The Tribunal therefore requests a response to this questionnaire.</v>
      </c>
      <c r="C10" s="320"/>
      <c r="D10" s="320"/>
      <c r="E10" s="320"/>
      <c r="F10" s="320"/>
      <c r="G10" s="80"/>
      <c r="H10" s="360" t="s">
        <v>336</v>
      </c>
      <c r="I10" s="360"/>
      <c r="J10" s="360"/>
      <c r="K10" s="360"/>
      <c r="L10" s="361"/>
      <c r="O10" s="365"/>
      <c r="P10" s="365"/>
    </row>
    <row r="11" spans="1:16" s="31" customFormat="1" ht="14.4" customHeight="1" x14ac:dyDescent="0.3">
      <c r="A11" s="51"/>
      <c r="B11" s="319"/>
      <c r="C11" s="320"/>
      <c r="D11" s="320"/>
      <c r="E11" s="320"/>
      <c r="F11" s="320"/>
      <c r="G11" s="80"/>
      <c r="H11" s="360"/>
      <c r="I11" s="360"/>
      <c r="J11" s="360"/>
      <c r="K11" s="360"/>
      <c r="L11" s="361"/>
      <c r="O11" s="365"/>
      <c r="P11" s="365"/>
    </row>
    <row r="12" spans="1:16" s="31" customFormat="1" ht="14.4" customHeight="1" x14ac:dyDescent="0.3">
      <c r="A12" s="51"/>
      <c r="B12" s="319"/>
      <c r="C12" s="320"/>
      <c r="D12" s="320"/>
      <c r="E12" s="320"/>
      <c r="F12" s="320"/>
      <c r="G12" s="80"/>
      <c r="H12" s="360"/>
      <c r="I12" s="360"/>
      <c r="J12" s="360"/>
      <c r="K12" s="360"/>
      <c r="L12" s="361"/>
      <c r="O12" s="365"/>
      <c r="P12" s="365"/>
    </row>
    <row r="13" spans="1:16" s="31" customFormat="1" ht="14.4" customHeight="1" x14ac:dyDescent="0.3">
      <c r="A13" s="51"/>
      <c r="B13" s="319"/>
      <c r="C13" s="320"/>
      <c r="D13" s="320"/>
      <c r="E13" s="320"/>
      <c r="F13" s="320"/>
      <c r="G13" s="80"/>
      <c r="H13" s="360"/>
      <c r="I13" s="360"/>
      <c r="J13" s="360"/>
      <c r="K13" s="360"/>
      <c r="L13" s="361"/>
      <c r="O13" s="365"/>
      <c r="P13" s="365"/>
    </row>
    <row r="14" spans="1:16" s="31" customFormat="1" ht="14.4" customHeight="1" x14ac:dyDescent="0.3">
      <c r="A14" s="51"/>
      <c r="B14" s="319"/>
      <c r="C14" s="320"/>
      <c r="D14" s="320"/>
      <c r="E14" s="320"/>
      <c r="F14" s="320"/>
      <c r="G14" s="80"/>
      <c r="H14" s="360"/>
      <c r="I14" s="360"/>
      <c r="J14" s="360"/>
      <c r="K14" s="360"/>
      <c r="L14" s="361"/>
      <c r="O14" s="365"/>
      <c r="P14" s="365"/>
    </row>
    <row r="15" spans="1:16" s="31" customFormat="1" ht="14.4" customHeight="1" x14ac:dyDescent="0.3">
      <c r="A15" s="51"/>
      <c r="B15" s="319"/>
      <c r="C15" s="320"/>
      <c r="D15" s="320"/>
      <c r="E15" s="320"/>
      <c r="F15" s="320"/>
      <c r="G15" s="80"/>
      <c r="H15" s="360"/>
      <c r="I15" s="360"/>
      <c r="J15" s="360"/>
      <c r="K15" s="360"/>
      <c r="L15" s="361"/>
      <c r="O15" s="365"/>
      <c r="P15" s="365"/>
    </row>
    <row r="16" spans="1:16" s="31" customFormat="1" ht="14.4" customHeight="1" x14ac:dyDescent="0.3">
      <c r="A16" s="51"/>
      <c r="B16" s="319"/>
      <c r="C16" s="320"/>
      <c r="D16" s="320"/>
      <c r="E16" s="320"/>
      <c r="F16" s="320"/>
      <c r="G16" s="80"/>
      <c r="H16" s="360"/>
      <c r="I16" s="360"/>
      <c r="J16" s="360"/>
      <c r="K16" s="360"/>
      <c r="L16" s="361"/>
      <c r="O16" s="365"/>
      <c r="P16" s="365"/>
    </row>
    <row r="17" spans="1:16" s="31" customFormat="1" ht="14.4" customHeight="1" x14ac:dyDescent="0.3">
      <c r="A17" s="51"/>
      <c r="B17" s="319"/>
      <c r="C17" s="320"/>
      <c r="D17" s="320"/>
      <c r="E17" s="320"/>
      <c r="F17" s="320"/>
      <c r="G17" s="80"/>
      <c r="H17" s="360"/>
      <c r="I17" s="360"/>
      <c r="J17" s="360"/>
      <c r="K17" s="360"/>
      <c r="L17" s="361"/>
      <c r="O17" s="365"/>
      <c r="P17" s="365"/>
    </row>
    <row r="18" spans="1:16" s="31" customFormat="1" ht="33.450000000000003" customHeight="1" x14ac:dyDescent="0.3">
      <c r="A18" s="51" t="s">
        <v>271</v>
      </c>
      <c r="B18" s="319"/>
      <c r="C18" s="320"/>
      <c r="D18" s="320"/>
      <c r="E18" s="320"/>
      <c r="F18" s="320"/>
      <c r="G18" s="80"/>
      <c r="H18" s="360"/>
      <c r="I18" s="360"/>
      <c r="J18" s="360"/>
      <c r="K18" s="360"/>
      <c r="L18" s="361"/>
      <c r="O18" s="365"/>
      <c r="P18" s="365"/>
    </row>
    <row r="19" spans="1:16" s="31" customFormat="1" ht="14.4" customHeight="1" x14ac:dyDescent="0.3">
      <c r="A19" s="51"/>
      <c r="B19" s="168"/>
      <c r="C19" s="115"/>
      <c r="D19" s="115"/>
      <c r="E19" s="115"/>
      <c r="F19" s="115"/>
      <c r="G19" s="80"/>
      <c r="H19" s="115"/>
      <c r="I19" s="115"/>
      <c r="J19" s="115"/>
      <c r="K19" s="115"/>
      <c r="L19" s="169"/>
      <c r="O19" s="144"/>
      <c r="P19" s="144"/>
    </row>
    <row r="20" spans="1:16" s="31" customFormat="1" ht="14.4" customHeight="1" x14ac:dyDescent="0.3">
      <c r="A20" s="51"/>
      <c r="B20" s="168"/>
      <c r="C20" s="115"/>
      <c r="D20" s="115"/>
      <c r="E20" s="115"/>
      <c r="F20" s="115"/>
      <c r="G20" s="80"/>
      <c r="H20" s="3"/>
      <c r="I20" s="3"/>
      <c r="J20" s="3"/>
      <c r="K20" s="3"/>
      <c r="L20" s="149"/>
      <c r="O20" s="144"/>
      <c r="P20" s="144"/>
    </row>
    <row r="21" spans="1:16" s="1" customFormat="1" ht="14.4" customHeight="1" x14ac:dyDescent="0.3">
      <c r="A21" s="5"/>
      <c r="B21" s="322" t="str">
        <f>IF(Variables!$G$39="English",O21,P21)</f>
        <v>DEFINITION OF THE GOODS</v>
      </c>
      <c r="C21" s="362"/>
      <c r="D21" s="362"/>
      <c r="E21" s="362"/>
      <c r="F21" s="362"/>
      <c r="G21" s="362"/>
      <c r="H21" s="362"/>
      <c r="I21" s="362"/>
      <c r="J21" s="362"/>
      <c r="K21" s="362"/>
      <c r="L21" s="363"/>
      <c r="M21" s="6"/>
      <c r="N21" s="13"/>
      <c r="O21" s="14" t="s">
        <v>331</v>
      </c>
      <c r="P21" s="14" t="s">
        <v>110</v>
      </c>
    </row>
    <row r="22" spans="1:16" ht="14.4" customHeight="1" x14ac:dyDescent="0.3">
      <c r="B22" s="17"/>
      <c r="C22" s="26"/>
      <c r="D22" s="26"/>
      <c r="E22" s="27"/>
      <c r="F22" s="27"/>
      <c r="G22" s="27"/>
      <c r="H22" s="27"/>
      <c r="I22" s="27"/>
      <c r="J22" s="27"/>
      <c r="K22" s="27"/>
      <c r="L22" s="18"/>
      <c r="M22" s="8"/>
    </row>
    <row r="23" spans="1:16" s="31" customFormat="1" ht="14.4" customHeight="1" x14ac:dyDescent="0.3">
      <c r="A23" s="51"/>
      <c r="B23" s="319" t="str">
        <f>IF(Variables!$G$39="English",O23,P23)</f>
        <v>References to "the goods" in this questionnaire refer to:</v>
      </c>
      <c r="C23" s="320"/>
      <c r="D23" s="320"/>
      <c r="E23" s="320"/>
      <c r="F23" s="320"/>
      <c r="G23" s="320"/>
      <c r="H23" s="320"/>
      <c r="I23" s="320"/>
      <c r="J23" s="320"/>
      <c r="K23" s="320"/>
      <c r="L23" s="321"/>
      <c r="O23" s="8" t="s">
        <v>79</v>
      </c>
      <c r="P23" s="8" t="s">
        <v>80</v>
      </c>
    </row>
    <row r="24" spans="1:16" ht="14.4" customHeight="1" x14ac:dyDescent="0.3">
      <c r="B24" s="17"/>
      <c r="C24" s="26"/>
      <c r="D24" s="26"/>
      <c r="E24" s="27"/>
      <c r="F24" s="27"/>
      <c r="G24" s="27"/>
      <c r="H24" s="27"/>
      <c r="I24" s="27"/>
      <c r="J24" s="27"/>
      <c r="K24" s="27"/>
      <c r="L24" s="18"/>
      <c r="M24" s="8"/>
    </row>
    <row r="25" spans="1:16" s="31" customFormat="1" ht="14.4" customHeight="1" x14ac:dyDescent="0.3">
      <c r="A25" s="51" t="s">
        <v>163</v>
      </c>
      <c r="B25" s="55"/>
      <c r="C25" s="374" t="str">
        <f>IF(Variables!$G$39="English",Variables!B29,Variables!C29)</f>
        <v>Whole potatoes for use or consumption in the province of British Columbia, excluding:
- Seed potatoes;
- Imports during the period from May 1 to July 31, inclusive, of each calendar year;
- Red potatoes;
- Yellow potatoes;
- Exotic potato varieties; 
- White and russet potatoes imported in 50-lb. cartons in the following count sizes:  40, 50, 60, 70 and 80; 
- Whole potatoes certified as organic by a recognized certification agency.</v>
      </c>
      <c r="D25" s="375"/>
      <c r="E25" s="375"/>
      <c r="F25" s="375"/>
      <c r="G25" s="375"/>
      <c r="H25" s="375"/>
      <c r="I25" s="375"/>
      <c r="J25" s="375"/>
      <c r="K25" s="376"/>
      <c r="L25" s="50"/>
      <c r="O25" s="40"/>
      <c r="P25" s="8"/>
    </row>
    <row r="26" spans="1:16" s="31" customFormat="1" ht="14.4" customHeight="1" x14ac:dyDescent="0.3">
      <c r="A26" s="51"/>
      <c r="B26" s="55"/>
      <c r="C26" s="377"/>
      <c r="D26" s="378"/>
      <c r="E26" s="378"/>
      <c r="F26" s="378"/>
      <c r="G26" s="378"/>
      <c r="H26" s="378"/>
      <c r="I26" s="378"/>
      <c r="J26" s="378"/>
      <c r="K26" s="379"/>
      <c r="L26" s="50"/>
      <c r="O26" s="40"/>
      <c r="P26" s="8"/>
    </row>
    <row r="27" spans="1:16" s="31" customFormat="1" ht="14.4" customHeight="1" x14ac:dyDescent="0.3">
      <c r="A27" s="51"/>
      <c r="B27" s="55"/>
      <c r="C27" s="377"/>
      <c r="D27" s="378"/>
      <c r="E27" s="378"/>
      <c r="F27" s="378"/>
      <c r="G27" s="378"/>
      <c r="H27" s="378"/>
      <c r="I27" s="378"/>
      <c r="J27" s="378"/>
      <c r="K27" s="379"/>
      <c r="L27" s="50"/>
      <c r="O27" s="40"/>
      <c r="P27" s="8"/>
    </row>
    <row r="28" spans="1:16" s="31" customFormat="1" ht="14.4" customHeight="1" x14ac:dyDescent="0.3">
      <c r="A28" s="51"/>
      <c r="B28" s="55"/>
      <c r="C28" s="377"/>
      <c r="D28" s="378"/>
      <c r="E28" s="378"/>
      <c r="F28" s="378"/>
      <c r="G28" s="378"/>
      <c r="H28" s="378"/>
      <c r="I28" s="378"/>
      <c r="J28" s="378"/>
      <c r="K28" s="379"/>
      <c r="L28" s="50"/>
      <c r="O28" s="40"/>
      <c r="P28" s="8"/>
    </row>
    <row r="29" spans="1:16" s="31" customFormat="1" ht="14.4" customHeight="1" x14ac:dyDescent="0.3">
      <c r="A29" s="51"/>
      <c r="B29" s="55"/>
      <c r="C29" s="377"/>
      <c r="D29" s="378"/>
      <c r="E29" s="378"/>
      <c r="F29" s="378"/>
      <c r="G29" s="378"/>
      <c r="H29" s="378"/>
      <c r="I29" s="378"/>
      <c r="J29" s="378"/>
      <c r="K29" s="379"/>
      <c r="L29" s="50"/>
      <c r="O29" s="40"/>
      <c r="P29" s="8"/>
    </row>
    <row r="30" spans="1:16" s="31" customFormat="1" ht="14.4" customHeight="1" x14ac:dyDescent="0.3">
      <c r="A30" s="51"/>
      <c r="B30" s="55"/>
      <c r="C30" s="377"/>
      <c r="D30" s="378"/>
      <c r="E30" s="378"/>
      <c r="F30" s="378"/>
      <c r="G30" s="378"/>
      <c r="H30" s="378"/>
      <c r="I30" s="378"/>
      <c r="J30" s="378"/>
      <c r="K30" s="379"/>
      <c r="L30" s="50"/>
      <c r="O30" s="40"/>
      <c r="P30" s="8"/>
    </row>
    <row r="31" spans="1:16" s="31" customFormat="1" ht="14.4" customHeight="1" x14ac:dyDescent="0.3">
      <c r="A31" s="51"/>
      <c r="B31" s="55"/>
      <c r="C31" s="377"/>
      <c r="D31" s="378"/>
      <c r="E31" s="378"/>
      <c r="F31" s="378"/>
      <c r="G31" s="378"/>
      <c r="H31" s="378"/>
      <c r="I31" s="378"/>
      <c r="J31" s="378"/>
      <c r="K31" s="379"/>
      <c r="L31" s="50"/>
      <c r="O31" s="40"/>
      <c r="P31" s="8"/>
    </row>
    <row r="32" spans="1:16" s="31" customFormat="1" ht="14.4" customHeight="1" x14ac:dyDescent="0.3">
      <c r="A32" s="51" t="s">
        <v>163</v>
      </c>
      <c r="B32" s="55"/>
      <c r="C32" s="377"/>
      <c r="D32" s="378"/>
      <c r="E32" s="378"/>
      <c r="F32" s="378"/>
      <c r="G32" s="378"/>
      <c r="H32" s="378"/>
      <c r="I32" s="378"/>
      <c r="J32" s="378"/>
      <c r="K32" s="379"/>
      <c r="L32" s="50"/>
      <c r="O32" s="40"/>
      <c r="P32" s="8"/>
    </row>
    <row r="33" spans="1:16" s="31" customFormat="1" ht="14.4" customHeight="1" x14ac:dyDescent="0.3">
      <c r="A33" s="51" t="s">
        <v>163</v>
      </c>
      <c r="B33" s="55"/>
      <c r="C33" s="377"/>
      <c r="D33" s="378"/>
      <c r="E33" s="378"/>
      <c r="F33" s="378"/>
      <c r="G33" s="378"/>
      <c r="H33" s="378"/>
      <c r="I33" s="378"/>
      <c r="J33" s="378"/>
      <c r="K33" s="379"/>
      <c r="L33" s="50"/>
      <c r="O33" s="40"/>
      <c r="P33" s="8"/>
    </row>
    <row r="34" spans="1:16" s="31" customFormat="1" ht="14.4" customHeight="1" x14ac:dyDescent="0.3">
      <c r="A34" s="51"/>
      <c r="B34" s="55"/>
      <c r="C34" s="380"/>
      <c r="D34" s="381"/>
      <c r="E34" s="381"/>
      <c r="F34" s="381"/>
      <c r="G34" s="381"/>
      <c r="H34" s="381"/>
      <c r="I34" s="381"/>
      <c r="J34" s="381"/>
      <c r="K34" s="382"/>
      <c r="L34" s="50"/>
      <c r="O34" s="40"/>
      <c r="P34" s="8"/>
    </row>
    <row r="35" spans="1:16" s="31" customFormat="1" ht="14.4" customHeight="1" x14ac:dyDescent="0.3">
      <c r="A35" s="51"/>
      <c r="B35" s="52"/>
      <c r="C35" s="53"/>
      <c r="D35" s="53"/>
      <c r="E35" s="53"/>
      <c r="F35" s="53"/>
      <c r="G35" s="53"/>
      <c r="H35" s="53"/>
      <c r="I35" s="53"/>
      <c r="J35" s="53"/>
      <c r="K35" s="53"/>
      <c r="L35" s="54"/>
    </row>
    <row r="36" spans="1:16" s="6" customFormat="1" ht="14.4" customHeight="1" x14ac:dyDescent="0.3">
      <c r="A36" s="5"/>
      <c r="B36" s="15"/>
      <c r="C36" s="15"/>
      <c r="D36" s="15"/>
      <c r="E36" s="3"/>
      <c r="F36" s="3"/>
      <c r="G36" s="3"/>
      <c r="H36" s="3"/>
      <c r="I36" s="3"/>
      <c r="J36" s="3"/>
      <c r="K36" s="3"/>
      <c r="L36" s="3"/>
      <c r="O36" s="16"/>
      <c r="P36" s="16"/>
    </row>
    <row r="37" spans="1:16" s="1" customFormat="1" ht="14.4" customHeight="1" x14ac:dyDescent="0.3">
      <c r="A37" s="5"/>
      <c r="B37" s="325" t="str">
        <f>IF(Variables!$G$39="English",O37,P37)</f>
        <v>QUESTIONNAIRE DUE DATE</v>
      </c>
      <c r="C37" s="372"/>
      <c r="D37" s="372"/>
      <c r="E37" s="372"/>
      <c r="F37" s="372"/>
      <c r="G37" s="372"/>
      <c r="H37" s="372"/>
      <c r="I37" s="372"/>
      <c r="J37" s="372"/>
      <c r="K37" s="372"/>
      <c r="L37" s="373"/>
      <c r="M37" s="6"/>
      <c r="N37" s="13"/>
      <c r="O37" s="14" t="s">
        <v>1</v>
      </c>
      <c r="P37" s="14" t="s">
        <v>2</v>
      </c>
    </row>
    <row r="38" spans="1:16" ht="14.4" customHeight="1" x14ac:dyDescent="0.3">
      <c r="B38" s="17"/>
      <c r="C38" s="28"/>
      <c r="D38" s="28"/>
      <c r="E38" s="29"/>
      <c r="F38" s="29"/>
      <c r="G38" s="29"/>
      <c r="H38" s="29"/>
      <c r="I38" s="29"/>
      <c r="J38" s="29"/>
      <c r="K38" s="27"/>
      <c r="L38" s="18"/>
      <c r="M38" s="8"/>
    </row>
    <row r="39" spans="1:16" s="31" customFormat="1" ht="14.4" customHeight="1" x14ac:dyDescent="0.3">
      <c r="A39" s="51"/>
      <c r="B39" s="55"/>
      <c r="C39" s="366" t="str">
        <f>IF(Variables!$G$39="English",Variables!B11,Variables!C11)</f>
        <v>September 21, 2026</v>
      </c>
      <c r="D39" s="367"/>
      <c r="E39" s="367"/>
      <c r="F39" s="367"/>
      <c r="G39" s="367"/>
      <c r="H39" s="367"/>
      <c r="I39" s="367"/>
      <c r="J39" s="367"/>
      <c r="K39" s="368"/>
      <c r="L39" s="58"/>
      <c r="O39" s="40"/>
      <c r="P39" s="40"/>
    </row>
    <row r="40" spans="1:16" s="31" customFormat="1" ht="14.4" customHeight="1" x14ac:dyDescent="0.3">
      <c r="A40" s="51"/>
      <c r="B40" s="55"/>
      <c r="C40" s="369"/>
      <c r="D40" s="370"/>
      <c r="E40" s="370"/>
      <c r="F40" s="370"/>
      <c r="G40" s="370"/>
      <c r="H40" s="370"/>
      <c r="I40" s="370"/>
      <c r="J40" s="370"/>
      <c r="K40" s="371"/>
      <c r="L40" s="58"/>
      <c r="O40" s="40"/>
      <c r="P40" s="40"/>
    </row>
    <row r="41" spans="1:16" s="31" customFormat="1" ht="14.4" customHeight="1" x14ac:dyDescent="0.3">
      <c r="A41" s="51"/>
      <c r="B41" s="52"/>
      <c r="C41" s="53"/>
      <c r="D41" s="53"/>
      <c r="E41" s="53"/>
      <c r="F41" s="53"/>
      <c r="G41" s="53"/>
      <c r="H41" s="53"/>
      <c r="I41" s="53"/>
      <c r="J41" s="53"/>
      <c r="K41" s="53"/>
      <c r="L41" s="54"/>
    </row>
    <row r="42" spans="1:16" s="6" customFormat="1" ht="14.4" customHeight="1" x14ac:dyDescent="0.3">
      <c r="A42" s="5"/>
      <c r="B42" s="15"/>
      <c r="C42" s="15"/>
      <c r="D42" s="15"/>
      <c r="E42" s="3"/>
      <c r="F42" s="3"/>
      <c r="G42" s="3"/>
      <c r="H42" s="3"/>
      <c r="I42" s="3"/>
      <c r="J42" s="3"/>
      <c r="K42" s="3"/>
      <c r="L42" s="3"/>
      <c r="O42" s="16"/>
      <c r="P42" s="16"/>
    </row>
    <row r="43" spans="1:16" ht="14.4" customHeight="1" x14ac:dyDescent="0.3">
      <c r="B43" s="322" t="str">
        <f>IF(Variables!$G$39="English",O43,P43)</f>
        <v>FOREIGN GROWER INFORMATION</v>
      </c>
      <c r="C43" s="323"/>
      <c r="D43" s="323"/>
      <c r="E43" s="323"/>
      <c r="F43" s="323"/>
      <c r="G43" s="323"/>
      <c r="H43" s="323"/>
      <c r="I43" s="323"/>
      <c r="J43" s="323"/>
      <c r="K43" s="323"/>
      <c r="L43" s="324"/>
      <c r="M43" s="31"/>
      <c r="O43" s="8" t="s">
        <v>183</v>
      </c>
      <c r="P43" s="8" t="s">
        <v>159</v>
      </c>
    </row>
    <row r="44" spans="1:16" ht="14.4" customHeight="1" x14ac:dyDescent="0.3">
      <c r="B44" s="17"/>
      <c r="C44" s="26"/>
      <c r="D44" s="26"/>
      <c r="E44" s="27"/>
      <c r="F44" s="27"/>
      <c r="G44" s="27"/>
      <c r="H44" s="27"/>
      <c r="I44" s="27"/>
      <c r="J44" s="27"/>
      <c r="K44" s="27"/>
      <c r="L44" s="18"/>
      <c r="M44" s="8"/>
    </row>
    <row r="45" spans="1:16" ht="14.4" customHeight="1" x14ac:dyDescent="0.3">
      <c r="B45" s="343" t="str">
        <f>IF(Variables!$G$39="English",O45,P45)</f>
        <v>Company Name (In English and French, if applicable)</v>
      </c>
      <c r="C45" s="344"/>
      <c r="D45" s="344"/>
      <c r="E45" s="334"/>
      <c r="F45" s="335"/>
      <c r="G45" s="335"/>
      <c r="H45" s="335"/>
      <c r="I45" s="335"/>
      <c r="J45" s="335"/>
      <c r="K45" s="335"/>
      <c r="L45" s="336"/>
      <c r="M45" s="8"/>
      <c r="O45" s="22" t="s">
        <v>184</v>
      </c>
      <c r="P45" s="8" t="s">
        <v>89</v>
      </c>
    </row>
    <row r="46" spans="1:16" ht="14.4" customHeight="1" x14ac:dyDescent="0.3">
      <c r="B46" s="343"/>
      <c r="C46" s="344"/>
      <c r="D46" s="344"/>
      <c r="E46" s="337"/>
      <c r="F46" s="338"/>
      <c r="G46" s="338"/>
      <c r="H46" s="338"/>
      <c r="I46" s="338"/>
      <c r="J46" s="338"/>
      <c r="K46" s="338"/>
      <c r="L46" s="339"/>
      <c r="M46" s="8"/>
      <c r="O46" s="22"/>
    </row>
    <row r="47" spans="1:16" ht="14.4" customHeight="1" x14ac:dyDescent="0.3">
      <c r="B47" s="343" t="str">
        <f>IF(Variables!$G$39="English",O47,P47)</f>
        <v>Company Address</v>
      </c>
      <c r="C47" s="344"/>
      <c r="D47" s="344"/>
      <c r="E47" s="334"/>
      <c r="F47" s="335"/>
      <c r="G47" s="335"/>
      <c r="H47" s="335"/>
      <c r="I47" s="335"/>
      <c r="J47" s="335"/>
      <c r="K47" s="335"/>
      <c r="L47" s="336"/>
      <c r="M47" s="8"/>
      <c r="O47" s="22" t="s">
        <v>332</v>
      </c>
      <c r="P47" s="8" t="s">
        <v>6</v>
      </c>
    </row>
    <row r="48" spans="1:16" ht="14.4" customHeight="1" x14ac:dyDescent="0.3">
      <c r="B48" s="343"/>
      <c r="C48" s="344"/>
      <c r="D48" s="344"/>
      <c r="E48" s="337"/>
      <c r="F48" s="338"/>
      <c r="G48" s="338"/>
      <c r="H48" s="338"/>
      <c r="I48" s="338"/>
      <c r="J48" s="338"/>
      <c r="K48" s="338"/>
      <c r="L48" s="339"/>
      <c r="M48" s="8"/>
      <c r="O48" s="22"/>
    </row>
    <row r="49" spans="1:16" ht="14.4" customHeight="1" x14ac:dyDescent="0.3">
      <c r="B49" s="343" t="str">
        <f>IF(Variables!$G$39="English",O49,P49)</f>
        <v>Website Address</v>
      </c>
      <c r="C49" s="344"/>
      <c r="D49" s="344"/>
      <c r="E49" s="334"/>
      <c r="F49" s="335"/>
      <c r="G49" s="335"/>
      <c r="H49" s="335"/>
      <c r="I49" s="335"/>
      <c r="J49" s="335"/>
      <c r="K49" s="335"/>
      <c r="L49" s="336"/>
      <c r="M49" s="8"/>
      <c r="O49" s="22" t="s">
        <v>7</v>
      </c>
      <c r="P49" s="8" t="s">
        <v>8</v>
      </c>
    </row>
    <row r="50" spans="1:16" ht="14.4" customHeight="1" x14ac:dyDescent="0.3">
      <c r="B50" s="343"/>
      <c r="C50" s="344"/>
      <c r="D50" s="344"/>
      <c r="E50" s="337"/>
      <c r="F50" s="338"/>
      <c r="G50" s="338"/>
      <c r="H50" s="338"/>
      <c r="I50" s="338"/>
      <c r="J50" s="338"/>
      <c r="K50" s="338"/>
      <c r="L50" s="339"/>
      <c r="M50" s="8"/>
      <c r="O50" s="22"/>
    </row>
    <row r="51" spans="1:16" s="31" customFormat="1" ht="14.4" customHeight="1" x14ac:dyDescent="0.3">
      <c r="A51" s="51"/>
      <c r="B51" s="52"/>
      <c r="C51" s="53"/>
      <c r="D51" s="53"/>
      <c r="E51" s="53"/>
      <c r="F51" s="53"/>
      <c r="G51" s="53"/>
      <c r="H51" s="53"/>
      <c r="I51" s="53"/>
      <c r="J51" s="53"/>
      <c r="K51" s="53"/>
      <c r="L51" s="54"/>
    </row>
    <row r="53" spans="1:16" ht="14.4" customHeight="1" x14ac:dyDescent="0.3">
      <c r="B53" s="325" t="str">
        <f>IF(Variables!$G$39="English",O53,P53)</f>
        <v>CONTACT INFORMATION OF THE PERSON WHO COMPLETED THIS QUESTIONNAIRE</v>
      </c>
      <c r="C53" s="326"/>
      <c r="D53" s="326"/>
      <c r="E53" s="326"/>
      <c r="F53" s="326"/>
      <c r="G53" s="326"/>
      <c r="H53" s="326"/>
      <c r="I53" s="326"/>
      <c r="J53" s="326"/>
      <c r="K53" s="326"/>
      <c r="L53" s="327"/>
      <c r="M53" s="8"/>
      <c r="O53" s="8" t="s">
        <v>143</v>
      </c>
      <c r="P53" s="8" t="s">
        <v>144</v>
      </c>
    </row>
    <row r="54" spans="1:16" ht="14.4" customHeight="1" x14ac:dyDescent="0.3">
      <c r="B54" s="17"/>
      <c r="C54" s="26"/>
      <c r="D54" s="27"/>
      <c r="E54" s="27"/>
      <c r="F54" s="27"/>
      <c r="G54" s="27"/>
      <c r="H54" s="27"/>
      <c r="I54" s="27"/>
      <c r="J54" s="27"/>
      <c r="K54" s="27"/>
      <c r="L54" s="18"/>
      <c r="M54" s="8"/>
    </row>
    <row r="55" spans="1:16" ht="14.4" customHeight="1" x14ac:dyDescent="0.3">
      <c r="B55" s="328" t="str">
        <f>IF(Variables!$G$39="English",O55,P55)</f>
        <v>Name</v>
      </c>
      <c r="C55" s="329"/>
      <c r="D55" s="330"/>
      <c r="E55" s="334"/>
      <c r="F55" s="335"/>
      <c r="G55" s="335"/>
      <c r="H55" s="335"/>
      <c r="I55" s="335"/>
      <c r="J55" s="335"/>
      <c r="K55" s="335"/>
      <c r="L55" s="336"/>
      <c r="M55" s="8"/>
      <c r="O55" s="22" t="s">
        <v>145</v>
      </c>
      <c r="P55" s="8" t="s">
        <v>146</v>
      </c>
    </row>
    <row r="56" spans="1:16" ht="14.4" customHeight="1" x14ac:dyDescent="0.3">
      <c r="B56" s="331"/>
      <c r="C56" s="332"/>
      <c r="D56" s="333"/>
      <c r="E56" s="337"/>
      <c r="F56" s="338"/>
      <c r="G56" s="338"/>
      <c r="H56" s="338"/>
      <c r="I56" s="338"/>
      <c r="J56" s="338"/>
      <c r="K56" s="338"/>
      <c r="L56" s="339"/>
      <c r="M56" s="8"/>
      <c r="O56" s="22"/>
    </row>
    <row r="57" spans="1:16" ht="14.4" customHeight="1" x14ac:dyDescent="0.3">
      <c r="B57" s="328" t="str">
        <f>IF(Variables!$G$39="English",O57,P57)</f>
        <v>Title</v>
      </c>
      <c r="C57" s="329"/>
      <c r="D57" s="330"/>
      <c r="E57" s="334"/>
      <c r="F57" s="335"/>
      <c r="G57" s="335"/>
      <c r="H57" s="335"/>
      <c r="I57" s="335"/>
      <c r="J57" s="335"/>
      <c r="K57" s="335"/>
      <c r="L57" s="336"/>
      <c r="M57" s="8"/>
      <c r="O57" s="22" t="s">
        <v>147</v>
      </c>
      <c r="P57" s="8" t="s">
        <v>148</v>
      </c>
    </row>
    <row r="58" spans="1:16" ht="14.4" customHeight="1" x14ac:dyDescent="0.3">
      <c r="B58" s="331"/>
      <c r="C58" s="332"/>
      <c r="D58" s="333"/>
      <c r="E58" s="337"/>
      <c r="F58" s="338"/>
      <c r="G58" s="338"/>
      <c r="H58" s="338"/>
      <c r="I58" s="338"/>
      <c r="J58" s="338"/>
      <c r="K58" s="338"/>
      <c r="L58" s="339"/>
      <c r="M58" s="8"/>
      <c r="O58" s="22"/>
    </row>
    <row r="59" spans="1:16" ht="14.4" customHeight="1" x14ac:dyDescent="0.3">
      <c r="B59" s="328" t="str">
        <f>IF(Variables!$G$39="English",O59,P59)</f>
        <v>E-mail Address</v>
      </c>
      <c r="C59" s="329"/>
      <c r="D59" s="330"/>
      <c r="E59" s="334"/>
      <c r="F59" s="335"/>
      <c r="G59" s="335"/>
      <c r="H59" s="335"/>
      <c r="I59" s="335"/>
      <c r="J59" s="335"/>
      <c r="K59" s="335"/>
      <c r="L59" s="336"/>
      <c r="M59" s="8"/>
      <c r="O59" s="22" t="s">
        <v>13</v>
      </c>
      <c r="P59" s="8" t="s">
        <v>149</v>
      </c>
    </row>
    <row r="60" spans="1:16" ht="14.4" customHeight="1" x14ac:dyDescent="0.3">
      <c r="B60" s="331"/>
      <c r="C60" s="332"/>
      <c r="D60" s="333"/>
      <c r="E60" s="337"/>
      <c r="F60" s="338"/>
      <c r="G60" s="338"/>
      <c r="H60" s="338"/>
      <c r="I60" s="338"/>
      <c r="J60" s="338"/>
      <c r="K60" s="338"/>
      <c r="L60" s="339"/>
      <c r="M60" s="8"/>
      <c r="O60" s="22"/>
    </row>
    <row r="61" spans="1:16" ht="14.4" customHeight="1" x14ac:dyDescent="0.3">
      <c r="B61" s="328" t="str">
        <f>IF(Variables!$G$39="English",O61,P61)</f>
        <v>Telephone</v>
      </c>
      <c r="C61" s="329"/>
      <c r="D61" s="330"/>
      <c r="E61" s="334"/>
      <c r="F61" s="335"/>
      <c r="G61" s="335"/>
      <c r="H61" s="335"/>
      <c r="I61" s="335"/>
      <c r="J61" s="335"/>
      <c r="K61" s="335"/>
      <c r="L61" s="336"/>
      <c r="M61" s="8"/>
      <c r="O61" s="22" t="s">
        <v>14</v>
      </c>
      <c r="P61" s="8" t="s">
        <v>15</v>
      </c>
    </row>
    <row r="62" spans="1:16" ht="14.4" customHeight="1" x14ac:dyDescent="0.3">
      <c r="B62" s="331"/>
      <c r="C62" s="332"/>
      <c r="D62" s="333"/>
      <c r="E62" s="337"/>
      <c r="F62" s="338"/>
      <c r="G62" s="338"/>
      <c r="H62" s="338"/>
      <c r="I62" s="338"/>
      <c r="J62" s="338"/>
      <c r="K62" s="338"/>
      <c r="L62" s="339"/>
      <c r="M62" s="8"/>
      <c r="O62" s="22"/>
    </row>
    <row r="63" spans="1:16" ht="14.4" customHeight="1" x14ac:dyDescent="0.3">
      <c r="B63" s="62"/>
      <c r="C63" s="63"/>
      <c r="D63" s="63"/>
      <c r="E63" s="63"/>
      <c r="F63" s="63"/>
      <c r="G63" s="63"/>
      <c r="H63" s="63"/>
      <c r="I63" s="63"/>
      <c r="J63" s="63"/>
      <c r="K63" s="63"/>
      <c r="L63" s="64"/>
      <c r="M63" s="8"/>
    </row>
    <row r="64" spans="1:16" s="6" customFormat="1" ht="14.4" customHeight="1" x14ac:dyDescent="0.3">
      <c r="A64" s="5"/>
      <c r="B64" s="15"/>
      <c r="C64" s="15"/>
      <c r="D64" s="3"/>
      <c r="E64" s="3"/>
      <c r="F64" s="3"/>
      <c r="G64" s="3"/>
      <c r="H64" s="3"/>
      <c r="I64" s="3"/>
      <c r="J64" s="3"/>
      <c r="K64" s="3"/>
      <c r="L64" s="3"/>
      <c r="O64" s="16"/>
      <c r="P64" s="16"/>
    </row>
    <row r="65" spans="1:16" ht="14.4" customHeight="1" x14ac:dyDescent="0.3">
      <c r="B65" s="322" t="str">
        <f>IF(Variables!$G$39="English",O65,P65)</f>
        <v>CERTIFICATION</v>
      </c>
      <c r="C65" s="323"/>
      <c r="D65" s="323"/>
      <c r="E65" s="323"/>
      <c r="F65" s="323"/>
      <c r="G65" s="323"/>
      <c r="H65" s="323"/>
      <c r="I65" s="323"/>
      <c r="J65" s="323"/>
      <c r="K65" s="323"/>
      <c r="L65" s="324"/>
      <c r="M65" s="31"/>
      <c r="O65" s="8" t="s">
        <v>4</v>
      </c>
      <c r="P65" s="8" t="s">
        <v>5</v>
      </c>
    </row>
    <row r="66" spans="1:16" ht="14.4" customHeight="1" x14ac:dyDescent="0.3">
      <c r="B66" s="17"/>
      <c r="C66" s="26"/>
      <c r="D66" s="26"/>
      <c r="E66" s="27"/>
      <c r="F66" s="27"/>
      <c r="G66" s="27"/>
      <c r="H66" s="27"/>
      <c r="I66" s="27"/>
      <c r="J66" s="27"/>
      <c r="K66" s="27"/>
      <c r="L66" s="18"/>
      <c r="M66" s="8"/>
    </row>
    <row r="67" spans="1:16" s="31" customFormat="1" ht="14.4" customHeight="1" x14ac:dyDescent="0.3">
      <c r="A67" s="51"/>
      <c r="B67" s="319" t="str">
        <f>IF(Variables!$G$39="English",O67,P67)</f>
        <v xml:space="preserve">The undersigned certifies that the information supplied herein is complete and correct to the best of their knowledge and belief.
</v>
      </c>
      <c r="C67" s="320"/>
      <c r="D67" s="320"/>
      <c r="E67" s="320"/>
      <c r="F67" s="320"/>
      <c r="G67" s="320"/>
      <c r="H67" s="320"/>
      <c r="I67" s="320"/>
      <c r="J67" s="320"/>
      <c r="K67" s="320"/>
      <c r="L67" s="321"/>
      <c r="O67" s="31" t="s">
        <v>95</v>
      </c>
      <c r="P67" s="31" t="s">
        <v>96</v>
      </c>
    </row>
    <row r="68" spans="1:16" s="31" customFormat="1" ht="14.4" customHeight="1" x14ac:dyDescent="0.3">
      <c r="A68" s="51"/>
      <c r="B68" s="55"/>
      <c r="C68" s="56"/>
      <c r="D68" s="56"/>
      <c r="E68" s="56"/>
      <c r="F68" s="56"/>
      <c r="G68" s="56"/>
      <c r="H68" s="56"/>
      <c r="I68" s="56"/>
      <c r="J68" s="56"/>
      <c r="K68" s="56"/>
      <c r="L68" s="57"/>
    </row>
    <row r="69" spans="1:16" ht="14.4" customHeight="1" x14ac:dyDescent="0.3">
      <c r="B69" s="343" t="str">
        <f>IF(Variables!$G$39="English",O69,P69)</f>
        <v>Name of Authorized Official</v>
      </c>
      <c r="C69" s="344"/>
      <c r="D69" s="344"/>
      <c r="E69" s="353"/>
      <c r="F69" s="354"/>
      <c r="G69" s="354"/>
      <c r="H69" s="354"/>
      <c r="I69" s="354"/>
      <c r="J69" s="354"/>
      <c r="K69" s="354"/>
      <c r="L69" s="355"/>
      <c r="M69" s="8"/>
      <c r="O69" s="22" t="s">
        <v>9</v>
      </c>
      <c r="P69" s="8" t="s">
        <v>10</v>
      </c>
    </row>
    <row r="70" spans="1:16" ht="14.4" customHeight="1" x14ac:dyDescent="0.3">
      <c r="B70" s="343"/>
      <c r="C70" s="344"/>
      <c r="D70" s="344"/>
      <c r="E70" s="356"/>
      <c r="F70" s="357"/>
      <c r="G70" s="357"/>
      <c r="H70" s="357"/>
      <c r="I70" s="357"/>
      <c r="J70" s="357"/>
      <c r="K70" s="357"/>
      <c r="L70" s="358"/>
      <c r="M70" s="8"/>
      <c r="O70" s="22"/>
    </row>
    <row r="71" spans="1:16" ht="14.4" customHeight="1" x14ac:dyDescent="0.3">
      <c r="B71" s="343" t="str">
        <f>IF(Variables!$G$39="English",O71,P71)</f>
        <v>Title of Authorized Official</v>
      </c>
      <c r="C71" s="344"/>
      <c r="D71" s="344"/>
      <c r="E71" s="353"/>
      <c r="F71" s="354"/>
      <c r="G71" s="354"/>
      <c r="H71" s="354"/>
      <c r="I71" s="354"/>
      <c r="J71" s="354"/>
      <c r="K71" s="354"/>
      <c r="L71" s="355"/>
      <c r="M71" s="8"/>
      <c r="O71" s="22" t="s">
        <v>11</v>
      </c>
      <c r="P71" s="8" t="s">
        <v>12</v>
      </c>
    </row>
    <row r="72" spans="1:16" ht="14.4" customHeight="1" x14ac:dyDescent="0.3">
      <c r="B72" s="343"/>
      <c r="C72" s="344"/>
      <c r="D72" s="344"/>
      <c r="E72" s="356"/>
      <c r="F72" s="357"/>
      <c r="G72" s="357"/>
      <c r="H72" s="357"/>
      <c r="I72" s="357"/>
      <c r="J72" s="357"/>
      <c r="K72" s="357"/>
      <c r="L72" s="358"/>
      <c r="M72" s="8"/>
      <c r="O72" s="22"/>
    </row>
    <row r="73" spans="1:16" ht="14.4" customHeight="1" x14ac:dyDescent="0.3">
      <c r="B73" s="343" t="str">
        <f>IF(Variables!$G$39="English",O73,P73)</f>
        <v>E-mail Address</v>
      </c>
      <c r="C73" s="344"/>
      <c r="D73" s="344"/>
      <c r="E73" s="353"/>
      <c r="F73" s="354"/>
      <c r="G73" s="354"/>
      <c r="H73" s="354"/>
      <c r="I73" s="354"/>
      <c r="J73" s="354"/>
      <c r="K73" s="354"/>
      <c r="L73" s="355"/>
      <c r="M73" s="8"/>
      <c r="O73" s="22" t="s">
        <v>13</v>
      </c>
      <c r="P73" s="8" t="s">
        <v>32</v>
      </c>
    </row>
    <row r="74" spans="1:16" ht="14.4" customHeight="1" x14ac:dyDescent="0.3">
      <c r="B74" s="343"/>
      <c r="C74" s="344"/>
      <c r="D74" s="344"/>
      <c r="E74" s="356"/>
      <c r="F74" s="357"/>
      <c r="G74" s="357"/>
      <c r="H74" s="357"/>
      <c r="I74" s="357"/>
      <c r="J74" s="357"/>
      <c r="K74" s="357"/>
      <c r="L74" s="358"/>
      <c r="M74" s="8"/>
      <c r="O74" s="22"/>
    </row>
    <row r="75" spans="1:16" ht="14.4" customHeight="1" x14ac:dyDescent="0.3">
      <c r="B75" s="343" t="str">
        <f>IF(Variables!$G$39="English",O75,P75)</f>
        <v>Telephone</v>
      </c>
      <c r="C75" s="344"/>
      <c r="D75" s="344"/>
      <c r="E75" s="353"/>
      <c r="F75" s="354"/>
      <c r="G75" s="354"/>
      <c r="H75" s="354"/>
      <c r="I75" s="354"/>
      <c r="J75" s="354"/>
      <c r="K75" s="354"/>
      <c r="L75" s="355"/>
      <c r="M75" s="8"/>
      <c r="O75" s="22" t="s">
        <v>14</v>
      </c>
      <c r="P75" s="8" t="s">
        <v>15</v>
      </c>
    </row>
    <row r="76" spans="1:16" ht="14.4" customHeight="1" x14ac:dyDescent="0.3">
      <c r="B76" s="343"/>
      <c r="C76" s="344"/>
      <c r="D76" s="344"/>
      <c r="E76" s="356"/>
      <c r="F76" s="357"/>
      <c r="G76" s="357"/>
      <c r="H76" s="357"/>
      <c r="I76" s="357"/>
      <c r="J76" s="357"/>
      <c r="K76" s="357"/>
      <c r="L76" s="358"/>
      <c r="M76" s="8"/>
      <c r="O76" s="22"/>
    </row>
    <row r="77" spans="1:16" ht="14.4" customHeight="1" x14ac:dyDescent="0.3">
      <c r="B77" s="343" t="s">
        <v>17</v>
      </c>
      <c r="C77" s="344"/>
      <c r="D77" s="344"/>
      <c r="E77" s="347"/>
      <c r="F77" s="348"/>
      <c r="G77" s="348"/>
      <c r="H77" s="348"/>
      <c r="I77" s="348"/>
      <c r="J77" s="348"/>
      <c r="K77" s="348"/>
      <c r="L77" s="349"/>
      <c r="M77" s="31"/>
      <c r="O77" s="22"/>
    </row>
    <row r="78" spans="1:16" ht="14.4" customHeight="1" x14ac:dyDescent="0.3">
      <c r="B78" s="343"/>
      <c r="C78" s="344"/>
      <c r="D78" s="344"/>
      <c r="E78" s="350"/>
      <c r="F78" s="351"/>
      <c r="G78" s="351"/>
      <c r="H78" s="351"/>
      <c r="I78" s="351"/>
      <c r="J78" s="351"/>
      <c r="K78" s="351"/>
      <c r="L78" s="352"/>
      <c r="M78" s="31"/>
      <c r="O78" s="22"/>
    </row>
    <row r="79" spans="1:16" s="31" customFormat="1" ht="14.4" customHeight="1" x14ac:dyDescent="0.3">
      <c r="A79" s="51"/>
      <c r="B79" s="55"/>
      <c r="C79" s="56"/>
      <c r="D79" s="56"/>
      <c r="E79" s="56"/>
      <c r="F79" s="56"/>
      <c r="G79" s="56"/>
      <c r="H79" s="56"/>
      <c r="I79" s="56"/>
      <c r="J79" s="56"/>
      <c r="K79" s="56"/>
      <c r="L79" s="57"/>
    </row>
    <row r="80" spans="1:16" ht="21" customHeight="1" x14ac:dyDescent="0.3">
      <c r="B80" s="345" t="str">
        <f>IF(Variables!$G$39="English",O80,P80)</f>
        <v>I understand that checking this box constitutes my legally binding signature.</v>
      </c>
      <c r="C80" s="346"/>
      <c r="D80" s="346"/>
      <c r="E80" s="346"/>
      <c r="F80" s="346"/>
      <c r="G80" s="346"/>
      <c r="H80" s="346"/>
      <c r="I80" s="88"/>
      <c r="J80" s="32"/>
      <c r="K80" s="32"/>
      <c r="L80" s="33"/>
      <c r="M80" s="8"/>
      <c r="O80" s="22" t="s">
        <v>27</v>
      </c>
      <c r="P80" s="8" t="s">
        <v>28</v>
      </c>
    </row>
    <row r="81" spans="1:16" s="31" customFormat="1" ht="14.4" customHeight="1" x14ac:dyDescent="0.3">
      <c r="A81" s="51"/>
      <c r="B81" s="52"/>
      <c r="C81" s="53"/>
      <c r="D81" s="53"/>
      <c r="E81" s="53"/>
      <c r="F81" s="53"/>
      <c r="G81" s="53"/>
      <c r="H81" s="53"/>
      <c r="I81" s="53"/>
      <c r="J81" s="53"/>
      <c r="K81" s="53"/>
      <c r="L81" s="54"/>
    </row>
    <row r="82" spans="1:16" s="6" customFormat="1" ht="14.4" customHeight="1" x14ac:dyDescent="0.3">
      <c r="A82" s="5"/>
      <c r="B82" s="15"/>
      <c r="C82" s="15"/>
      <c r="D82" s="15"/>
      <c r="E82" s="3"/>
      <c r="F82" s="3"/>
      <c r="G82" s="3"/>
      <c r="H82" s="3"/>
      <c r="I82" s="3"/>
      <c r="J82" s="3"/>
      <c r="K82" s="3"/>
      <c r="L82" s="3"/>
      <c r="O82" s="16"/>
      <c r="P82" s="16"/>
    </row>
    <row r="83" spans="1:16" s="1" customFormat="1" ht="14.4" customHeight="1" x14ac:dyDescent="0.3">
      <c r="A83" s="5"/>
      <c r="B83" s="141" t="str">
        <f>IF(Variables!$G$39="English",O83,P83)</f>
        <v>SUBMITTING THE QUESTIONNAIRE RESPONSE</v>
      </c>
      <c r="C83" s="142" t="str">
        <f>UPPER(IF(Variables!$G$39="English",P83,Q83))</f>
        <v>TRANSMISSION DU QUESTIONNAIRE REMPLI</v>
      </c>
      <c r="D83" s="142"/>
      <c r="E83" s="142" t="str">
        <f>UPPER(IF(Variables!$G$39="English",Q83,R83))</f>
        <v/>
      </c>
      <c r="F83" s="142" t="str">
        <f>UPPER(IF(Variables!$G$39="English",R83,S83))</f>
        <v/>
      </c>
      <c r="G83" s="142" t="str">
        <f>UPPER(IF(Variables!$G$39="English",S83,T83))</f>
        <v/>
      </c>
      <c r="H83" s="142" t="str">
        <f>UPPER(IF(Variables!$G$39="English",T83,U83))</f>
        <v/>
      </c>
      <c r="I83" s="142" t="str">
        <f>UPPER(IF(Variables!$G$39="English",U83,V83))</f>
        <v/>
      </c>
      <c r="J83" s="142" t="str">
        <f>UPPER(IF(Variables!$G$39="English",V83,W83))</f>
        <v/>
      </c>
      <c r="K83" s="142" t="str">
        <f>UPPER(IF(Variables!$G$39="English",W83,X83))</f>
        <v/>
      </c>
      <c r="L83" s="143" t="str">
        <f>UPPER(IF(Variables!$G$39="English",X83,Y83))</f>
        <v/>
      </c>
      <c r="M83" s="6"/>
      <c r="N83" s="13"/>
      <c r="O83" s="14" t="s">
        <v>30</v>
      </c>
      <c r="P83" s="14" t="s">
        <v>31</v>
      </c>
    </row>
    <row r="84" spans="1:16" ht="14.4" customHeight="1" x14ac:dyDescent="0.3">
      <c r="B84" s="17"/>
      <c r="C84" s="26"/>
      <c r="D84" s="26"/>
      <c r="E84" s="27"/>
      <c r="F84" s="27"/>
      <c r="G84" s="27"/>
      <c r="H84" s="27"/>
      <c r="I84" s="27"/>
      <c r="J84" s="27"/>
      <c r="K84" s="27"/>
      <c r="L84" s="18"/>
      <c r="M84" s="8"/>
    </row>
    <row r="85" spans="1:16" s="31" customFormat="1" ht="14.4" customHeight="1" x14ac:dyDescent="0.3">
      <c r="A85" s="51"/>
      <c r="B85" s="319" t="str">
        <f>IF(Variables!$G$39="English",O85,P85)</f>
        <v>The completed questionnaire can be submitted using one of the following methods:</v>
      </c>
      <c r="C85" s="320"/>
      <c r="D85" s="320"/>
      <c r="E85" s="320"/>
      <c r="F85" s="320"/>
      <c r="G85" s="320"/>
      <c r="H85" s="320"/>
      <c r="I85" s="320"/>
      <c r="J85" s="320"/>
      <c r="K85" s="320"/>
      <c r="L85" s="321"/>
      <c r="O85" s="8" t="s">
        <v>51</v>
      </c>
      <c r="P85" s="8" t="s">
        <v>3</v>
      </c>
    </row>
    <row r="86" spans="1:16" s="31" customFormat="1" ht="14.4" customHeight="1" x14ac:dyDescent="0.3">
      <c r="A86" s="51"/>
      <c r="B86" s="340" t="str">
        <f>IF(Variables!$G$39="English",HYPERLINK("https://e-filing-depot-electronique.citt-tcce.gc.ca/submitNonRegisteredUser-eng.aspx","1. Secure E-filing service;"),IF(#REF!="Français",HYPERLINK("https://e-filing-depot-electronique.citt-tcce.gc.ca/submitNonRegisteredUser-fra.aspx?","1. Service sécurisé de dépôt électronique;"),""))</f>
        <v>1. Secure E-filing service;</v>
      </c>
      <c r="C86" s="341"/>
      <c r="D86" s="341"/>
      <c r="E86" s="341"/>
      <c r="F86" s="341"/>
      <c r="G86" s="341"/>
      <c r="H86" s="341"/>
      <c r="I86" s="341"/>
      <c r="J86" s="341"/>
      <c r="K86" s="341"/>
      <c r="L86" s="342"/>
      <c r="O86" s="8"/>
      <c r="P86" s="8"/>
    </row>
    <row r="87" spans="1:16" s="31" customFormat="1" ht="14.4" customHeight="1" x14ac:dyDescent="0.3">
      <c r="A87" s="51"/>
      <c r="B87" s="311" t="str">
        <f>IF(Variables!$G$39="English",O87,P87)</f>
        <v xml:space="preserve">When submitting the completed questionnaire using the secure E-filing service, designate the questionnaire as confidential. Note that the information in the public (blue) tabs in your questionnaire will be treated as public information.
</v>
      </c>
      <c r="C87" s="312"/>
      <c r="D87" s="312"/>
      <c r="E87" s="312"/>
      <c r="F87" s="312"/>
      <c r="G87" s="312"/>
      <c r="H87" s="312"/>
      <c r="I87" s="312"/>
      <c r="J87" s="312"/>
      <c r="K87" s="312"/>
      <c r="L87" s="313"/>
      <c r="O87" s="8" t="s">
        <v>83</v>
      </c>
      <c r="P87" s="8" t="s">
        <v>84</v>
      </c>
    </row>
    <row r="88" spans="1:16" s="31" customFormat="1" ht="14.4" customHeight="1" x14ac:dyDescent="0.3">
      <c r="A88" s="51"/>
      <c r="B88" s="311"/>
      <c r="C88" s="312"/>
      <c r="D88" s="312"/>
      <c r="E88" s="312"/>
      <c r="F88" s="312"/>
      <c r="G88" s="312"/>
      <c r="H88" s="312"/>
      <c r="I88" s="312"/>
      <c r="J88" s="312"/>
      <c r="K88" s="312"/>
      <c r="L88" s="313"/>
      <c r="O88" s="8"/>
      <c r="P88" s="8"/>
    </row>
    <row r="89" spans="1:16" s="31" customFormat="1" ht="14.4" customHeight="1" x14ac:dyDescent="0.3">
      <c r="A89" s="51"/>
      <c r="B89" s="308" t="str">
        <f>IF(Variables!$G$39="English",O89,P89)</f>
        <v>2. Email to citt-tcce@tribunal.gc.ca should you accept the associated risks and you are filing information that belongs to your organization only.</v>
      </c>
      <c r="C89" s="309"/>
      <c r="D89" s="309"/>
      <c r="E89" s="309"/>
      <c r="F89" s="309"/>
      <c r="G89" s="309"/>
      <c r="H89" s="309"/>
      <c r="I89" s="309"/>
      <c r="J89" s="309"/>
      <c r="K89" s="309"/>
      <c r="L89" s="310"/>
      <c r="O89" s="8" t="s">
        <v>333</v>
      </c>
      <c r="P89" s="8" t="s">
        <v>334</v>
      </c>
    </row>
    <row r="90" spans="1:16" s="31" customFormat="1" ht="14.4" customHeight="1" x14ac:dyDescent="0.3">
      <c r="A90" s="51"/>
      <c r="B90" s="52"/>
      <c r="C90" s="53"/>
      <c r="D90" s="53"/>
      <c r="E90" s="53"/>
      <c r="F90" s="53"/>
      <c r="G90" s="53"/>
      <c r="H90" s="53"/>
      <c r="I90" s="53"/>
      <c r="J90" s="53"/>
      <c r="K90" s="53"/>
      <c r="L90" s="54"/>
    </row>
    <row r="92" spans="1:16" s="1" customFormat="1" ht="14.4" customHeight="1" x14ac:dyDescent="0.3">
      <c r="A92" s="5"/>
      <c r="B92" s="141" t="s">
        <v>111</v>
      </c>
      <c r="C92" s="142" t="str">
        <f>UPPER(IF(Variables!$G$39="English",P92,Q92))</f>
        <v/>
      </c>
      <c r="D92" s="142"/>
      <c r="E92" s="142" t="str">
        <f>UPPER(IF(Variables!$G$39="English",Q92,R92))</f>
        <v/>
      </c>
      <c r="F92" s="142" t="str">
        <f>UPPER(IF(Variables!$G$39="English",R92,S92))</f>
        <v/>
      </c>
      <c r="G92" s="142" t="str">
        <f>UPPER(IF(Variables!$G$39="English",S92,T92))</f>
        <v/>
      </c>
      <c r="H92" s="142" t="str">
        <f>UPPER(IF(Variables!$G$39="English",T92,U92))</f>
        <v/>
      </c>
      <c r="I92" s="142" t="str">
        <f>UPPER(IF(Variables!$G$39="English",U92,V92))</f>
        <v/>
      </c>
      <c r="J92" s="142" t="str">
        <f>UPPER(IF(Variables!$G$39="English",V92,W92))</f>
        <v/>
      </c>
      <c r="K92" s="142" t="str">
        <f>UPPER(IF(Variables!$G$39="English",W92,X92))</f>
        <v/>
      </c>
      <c r="L92" s="143" t="str">
        <f>UPPER(IF(Variables!$G$39="English",X92,Y92))</f>
        <v/>
      </c>
      <c r="M92" s="6"/>
      <c r="N92" s="13"/>
      <c r="O92" s="14"/>
      <c r="P92" s="14"/>
    </row>
    <row r="93" spans="1:16" ht="14.4" customHeight="1" x14ac:dyDescent="0.3">
      <c r="B93" s="17"/>
      <c r="C93" s="26"/>
      <c r="D93" s="26"/>
      <c r="E93" s="27"/>
      <c r="F93" s="27"/>
      <c r="G93" s="27"/>
      <c r="H93" s="27"/>
      <c r="I93" s="27"/>
      <c r="J93" s="27"/>
      <c r="K93" s="27"/>
      <c r="L93" s="18"/>
      <c r="M93" s="8"/>
    </row>
    <row r="94" spans="1:16" s="31" customFormat="1" ht="14.4" customHeight="1" x14ac:dyDescent="0.3">
      <c r="A94" s="51"/>
      <c r="B94" s="319" t="str">
        <f>IF(Variables!$G$39="English",O94,P94)</f>
        <v xml:space="preserve">Questions relating to this questionnaire should be directed to: 
</v>
      </c>
      <c r="C94" s="320"/>
      <c r="D94" s="320"/>
      <c r="E94" s="320"/>
      <c r="F94" s="320"/>
      <c r="G94" s="320"/>
      <c r="H94" s="320"/>
      <c r="I94" s="320"/>
      <c r="J94" s="320"/>
      <c r="K94" s="320"/>
      <c r="L94" s="321"/>
      <c r="O94" s="8" t="s">
        <v>88</v>
      </c>
      <c r="P94" s="8" t="s">
        <v>87</v>
      </c>
    </row>
    <row r="95" spans="1:16" s="31" customFormat="1" ht="14.4" customHeight="1" x14ac:dyDescent="0.3">
      <c r="A95" s="51"/>
      <c r="B95" s="44"/>
      <c r="C95" s="45"/>
      <c r="D95" s="45"/>
      <c r="E95" s="45"/>
      <c r="F95" s="45"/>
      <c r="G95" s="45"/>
      <c r="H95" s="45"/>
      <c r="I95" s="45"/>
      <c r="J95" s="45"/>
      <c r="K95" s="45"/>
      <c r="L95" s="46"/>
      <c r="O95" s="8"/>
      <c r="P95" s="8"/>
    </row>
    <row r="96" spans="1:16" ht="14.4" customHeight="1" x14ac:dyDescent="0.3">
      <c r="B96" s="314" t="str">
        <f>Variables!B26</f>
        <v>Nicole Lalonde</v>
      </c>
      <c r="C96" s="315"/>
      <c r="D96" s="315"/>
      <c r="E96" s="315"/>
      <c r="F96" s="315" t="str">
        <f>Variables!C26</f>
        <v>nicole.lalonde@tribunal.gc.ca</v>
      </c>
      <c r="G96" s="315"/>
      <c r="H96" s="315"/>
      <c r="I96" s="315"/>
      <c r="J96" s="316" t="str">
        <f>Variables!D26</f>
        <v>343-574-8274</v>
      </c>
      <c r="K96" s="317"/>
      <c r="L96" s="318"/>
      <c r="M96" s="8"/>
      <c r="O96" s="22"/>
    </row>
    <row r="97" spans="1:15" ht="14.4" customHeight="1" x14ac:dyDescent="0.3">
      <c r="B97" s="314" t="str">
        <f>Variables!B27</f>
        <v>Paula Place</v>
      </c>
      <c r="C97" s="315"/>
      <c r="D97" s="315"/>
      <c r="E97" s="315"/>
      <c r="F97" s="315" t="str">
        <f>Variables!C27</f>
        <v>paula.place@tribunal.gc.ca</v>
      </c>
      <c r="G97" s="315"/>
      <c r="H97" s="315"/>
      <c r="I97" s="315"/>
      <c r="J97" s="316" t="str">
        <f>Variables!D27</f>
        <v xml:space="preserve">343-574-3196 </v>
      </c>
      <c r="K97" s="317"/>
      <c r="L97" s="318"/>
      <c r="M97" s="8"/>
      <c r="O97" s="22"/>
    </row>
    <row r="98" spans="1:15" s="31" customFormat="1" ht="14.4" customHeight="1" x14ac:dyDescent="0.3">
      <c r="A98" s="51"/>
      <c r="B98" s="52"/>
      <c r="C98" s="53"/>
      <c r="D98" s="53"/>
      <c r="E98" s="53"/>
      <c r="F98" s="53"/>
      <c r="G98" s="53"/>
      <c r="H98" s="53"/>
      <c r="I98" s="53"/>
      <c r="J98" s="53"/>
      <c r="K98" s="53"/>
      <c r="L98" s="54"/>
    </row>
  </sheetData>
  <sheetProtection algorithmName="SHA-512" hashValue="2HDrrXSPi8qfwQ08Vc4nA0L0JEsXxTEtqFJjJCIJFMHdujGm6Ex4rwH36wJlLq7BMWVevvFPwDcSxotyTs+wBA==" saltValue="hxMgpAQMm0Iy0xYyenfOaw==" spinCount="100000" sheet="1" objects="1" scenarios="1" selectLockedCells="1"/>
  <mergeCells count="52">
    <mergeCell ref="B47:D48"/>
    <mergeCell ref="B49:D50"/>
    <mergeCell ref="E47:L48"/>
    <mergeCell ref="E49:L50"/>
    <mergeCell ref="O9:P18"/>
    <mergeCell ref="B45:D46"/>
    <mergeCell ref="E45:L46"/>
    <mergeCell ref="C39:K40"/>
    <mergeCell ref="B43:L43"/>
    <mergeCell ref="B37:L37"/>
    <mergeCell ref="B23:L23"/>
    <mergeCell ref="C25:K34"/>
    <mergeCell ref="B6:L6"/>
    <mergeCell ref="H10:L18"/>
    <mergeCell ref="B10:F18"/>
    <mergeCell ref="B21:L21"/>
    <mergeCell ref="B4:L4"/>
    <mergeCell ref="B5:L5"/>
    <mergeCell ref="B8:L8"/>
    <mergeCell ref="B85:L85"/>
    <mergeCell ref="B86:L86"/>
    <mergeCell ref="B67:L67"/>
    <mergeCell ref="B69:D70"/>
    <mergeCell ref="B71:D72"/>
    <mergeCell ref="B73:D74"/>
    <mergeCell ref="B80:H80"/>
    <mergeCell ref="B77:D78"/>
    <mergeCell ref="E77:L78"/>
    <mergeCell ref="B75:D76"/>
    <mergeCell ref="E69:L70"/>
    <mergeCell ref="E71:L72"/>
    <mergeCell ref="E73:L74"/>
    <mergeCell ref="E75:L76"/>
    <mergeCell ref="B65:L65"/>
    <mergeCell ref="B53:L53"/>
    <mergeCell ref="B55:D56"/>
    <mergeCell ref="E55:L56"/>
    <mergeCell ref="B57:D58"/>
    <mergeCell ref="E57:L58"/>
    <mergeCell ref="B59:D60"/>
    <mergeCell ref="E59:L60"/>
    <mergeCell ref="B61:D62"/>
    <mergeCell ref="E61:L62"/>
    <mergeCell ref="B89:L89"/>
    <mergeCell ref="B87:L88"/>
    <mergeCell ref="B96:E96"/>
    <mergeCell ref="B97:E97"/>
    <mergeCell ref="F96:I96"/>
    <mergeCell ref="F97:I97"/>
    <mergeCell ref="J96:L96"/>
    <mergeCell ref="J97:L97"/>
    <mergeCell ref="B94:L94"/>
  </mergeCells>
  <dataValidations count="1">
    <dataValidation type="list" allowBlank="1" showInputMessage="1" showErrorMessage="1" sqref="I80" xr:uid="{BE4220D3-E7AD-4E43-A922-D611C03C51F0}">
      <formula1>"X"</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42"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46"/>
  <sheetViews>
    <sheetView showGridLines="0" zoomScaleNormal="100" workbookViewId="0"/>
  </sheetViews>
  <sheetFormatPr defaultColWidth="9.109375" defaultRowHeight="14.4" customHeight="1" x14ac:dyDescent="0.3"/>
  <cols>
    <col min="1" max="1" width="1.88671875" style="4" customWidth="1"/>
    <col min="2" max="2" width="22" style="2" customWidth="1"/>
    <col min="3" max="12" width="14.5546875" style="2" customWidth="1"/>
    <col min="13" max="13" width="14.5546875" style="7" customWidth="1"/>
    <col min="14" max="14" width="14.5546875" style="8" customWidth="1"/>
    <col min="15" max="15" width="14.5546875" style="7" hidden="1" customWidth="1"/>
    <col min="16" max="16" width="14.5546875" style="8" hidden="1" customWidth="1"/>
    <col min="17" max="18" width="0" style="8" hidden="1" customWidth="1"/>
    <col min="19" max="16384" width="9.109375" style="8"/>
  </cols>
  <sheetData>
    <row r="1" spans="1:17" ht="14.4" customHeight="1" x14ac:dyDescent="0.3">
      <c r="O1" s="8" t="s">
        <v>136</v>
      </c>
      <c r="P1" s="8" t="s">
        <v>136</v>
      </c>
    </row>
    <row r="2" spans="1:17" ht="14.4" customHeight="1" x14ac:dyDescent="0.3">
      <c r="B2" s="10" t="s">
        <v>0</v>
      </c>
      <c r="C2" s="10"/>
      <c r="D2" s="10"/>
      <c r="O2" s="9" t="s">
        <v>39</v>
      </c>
      <c r="P2" s="9" t="s">
        <v>49</v>
      </c>
    </row>
    <row r="3" spans="1:17" ht="14.4" customHeight="1" x14ac:dyDescent="0.3">
      <c r="B3" s="12"/>
      <c r="C3" s="12"/>
      <c r="D3" s="12"/>
      <c r="O3" s="11"/>
      <c r="P3" s="11"/>
    </row>
    <row r="4" spans="1:17" s="1" customFormat="1" ht="14.4" customHeight="1" x14ac:dyDescent="0.3">
      <c r="A4" s="5"/>
      <c r="B4" s="359" t="str">
        <f>IF(Variables!$G$39="English",O4,P4)</f>
        <v>FOREIGN GROWER QUESTIONNAIRE</v>
      </c>
      <c r="C4" s="359"/>
      <c r="D4" s="359"/>
      <c r="E4" s="359"/>
      <c r="F4" s="359"/>
      <c r="G4" s="359"/>
      <c r="H4" s="359"/>
      <c r="I4" s="359"/>
      <c r="J4" s="359"/>
      <c r="K4" s="359"/>
      <c r="L4" s="359"/>
      <c r="M4" s="13"/>
      <c r="N4" s="13"/>
      <c r="O4" s="14" t="s">
        <v>182</v>
      </c>
      <c r="P4" s="84" t="s">
        <v>299</v>
      </c>
    </row>
    <row r="5" spans="1:17" s="1" customFormat="1" ht="14.4" customHeight="1" x14ac:dyDescent="0.3">
      <c r="A5" s="5"/>
      <c r="B5" s="359" t="str">
        <f>Intro!B5</f>
        <v>RR-2026-001</v>
      </c>
      <c r="C5" s="359"/>
      <c r="D5" s="359"/>
      <c r="E5" s="359"/>
      <c r="F5" s="359"/>
      <c r="G5" s="359"/>
      <c r="H5" s="359"/>
      <c r="I5" s="359"/>
      <c r="J5" s="359"/>
      <c r="K5" s="359"/>
      <c r="L5" s="359"/>
      <c r="M5" s="13"/>
      <c r="N5" s="13"/>
      <c r="O5" s="14"/>
      <c r="P5" s="14"/>
    </row>
    <row r="6" spans="1:17" s="6" customFormat="1" ht="14.4" customHeight="1" x14ac:dyDescent="0.3">
      <c r="A6" s="5"/>
      <c r="B6" s="359" t="str">
        <f>UPPER(IF(Variables!$G$39="English",Variables!B3,Variables!C3))</f>
        <v>CERTAIN WHOLE POTATOES</v>
      </c>
      <c r="C6" s="359"/>
      <c r="D6" s="359"/>
      <c r="E6" s="359"/>
      <c r="F6" s="359"/>
      <c r="G6" s="359"/>
      <c r="H6" s="359"/>
      <c r="I6" s="359"/>
      <c r="J6" s="359"/>
      <c r="K6" s="359"/>
      <c r="L6" s="359"/>
      <c r="M6" s="24"/>
      <c r="N6" s="24"/>
      <c r="O6" s="41"/>
      <c r="P6" s="16"/>
    </row>
    <row r="7" spans="1:17" s="6" customFormat="1" ht="14.4" customHeight="1" x14ac:dyDescent="0.3">
      <c r="A7" s="5"/>
      <c r="B7" s="15"/>
      <c r="C7" s="15"/>
      <c r="D7" s="15"/>
      <c r="E7" s="3"/>
      <c r="F7" s="3"/>
      <c r="G7" s="3"/>
      <c r="H7" s="3"/>
      <c r="I7" s="3"/>
      <c r="J7" s="3"/>
      <c r="K7" s="3"/>
      <c r="L7" s="3"/>
      <c r="O7" s="41"/>
      <c r="P7" s="16"/>
    </row>
    <row r="8" spans="1:17" s="1" customFormat="1" ht="14.4" customHeight="1" x14ac:dyDescent="0.3">
      <c r="A8" s="5"/>
      <c r="B8" s="322" t="str">
        <f>IF(Variables!$G$39="English",O8,P8)</f>
        <v>QUESTIONNAIRE OUTLINE</v>
      </c>
      <c r="C8" s="323"/>
      <c r="D8" s="323" t="e">
        <f>UPPER(IF(Intro!#REF!="English",P8,#REF!))</f>
        <v>#REF!</v>
      </c>
      <c r="E8" s="323" t="e">
        <f>UPPER(IF(Intro!#REF!="English",#REF!,#REF!))</f>
        <v>#REF!</v>
      </c>
      <c r="F8" s="323" t="e">
        <f>UPPER(IF(Intro!#REF!="English",#REF!,Q8))</f>
        <v>#REF!</v>
      </c>
      <c r="G8" s="323" t="e">
        <f>UPPER(IF(Intro!#REF!="English",Q8,R8))</f>
        <v>#REF!</v>
      </c>
      <c r="H8" s="323" t="e">
        <f>UPPER(IF(Intro!#REF!="English",R8,S8))</f>
        <v>#REF!</v>
      </c>
      <c r="I8" s="323" t="e">
        <f>UPPER(IF(Intro!#REF!="English",S8,T8))</f>
        <v>#REF!</v>
      </c>
      <c r="J8" s="323" t="e">
        <f>UPPER(IF(Intro!#REF!="English",T8,U8))</f>
        <v>#REF!</v>
      </c>
      <c r="K8" s="323" t="e">
        <f>UPPER(IF(Intro!#REF!="English",U8,V8))</f>
        <v>#REF!</v>
      </c>
      <c r="L8" s="324" t="e">
        <f>UPPER(IF(Intro!#REF!="English",V8,W8))</f>
        <v>#REF!</v>
      </c>
      <c r="M8" s="6"/>
      <c r="N8" s="13"/>
      <c r="O8" s="83" t="s">
        <v>112</v>
      </c>
      <c r="P8" s="83" t="s">
        <v>113</v>
      </c>
      <c r="Q8" s="83"/>
    </row>
    <row r="9" spans="1:17" ht="14.4" customHeight="1" x14ac:dyDescent="0.3">
      <c r="B9" s="17"/>
      <c r="C9" s="26"/>
      <c r="D9" s="26"/>
      <c r="E9" s="27"/>
      <c r="F9" s="27"/>
      <c r="G9" s="27"/>
      <c r="H9" s="27"/>
      <c r="I9" s="27"/>
      <c r="J9" s="27"/>
      <c r="K9" s="27"/>
      <c r="L9" s="18"/>
      <c r="M9" s="8"/>
    </row>
    <row r="10" spans="1:17" s="31" customFormat="1" ht="14.4" customHeight="1" x14ac:dyDescent="0.3">
      <c r="A10" s="51"/>
      <c r="B10" s="319" t="str">
        <f>IF(Variables!$G$39="English",O10,P10)</f>
        <v xml:space="preserve">This questionnaire is divided into two parts:
</v>
      </c>
      <c r="C10" s="320"/>
      <c r="D10" s="320"/>
      <c r="E10" s="320"/>
      <c r="F10" s="320"/>
      <c r="G10" s="320"/>
      <c r="H10" s="320"/>
      <c r="I10" s="320"/>
      <c r="J10" s="320"/>
      <c r="K10" s="320"/>
      <c r="L10" s="321"/>
      <c r="O10" s="7" t="s">
        <v>52</v>
      </c>
      <c r="P10" s="8" t="s">
        <v>53</v>
      </c>
    </row>
    <row r="11" spans="1:17" s="31" customFormat="1" ht="14.4" customHeight="1" x14ac:dyDescent="0.3">
      <c r="A11" s="51"/>
      <c r="B11" s="44"/>
      <c r="C11" s="45"/>
      <c r="D11" s="45"/>
      <c r="E11" s="45"/>
      <c r="F11" s="45"/>
      <c r="G11" s="45"/>
      <c r="H11" s="45"/>
      <c r="I11" s="45"/>
      <c r="J11" s="45"/>
      <c r="K11" s="45"/>
      <c r="L11" s="46"/>
      <c r="O11" s="7"/>
      <c r="P11" s="8"/>
    </row>
    <row r="12" spans="1:17" s="31" customFormat="1" ht="14.4" customHeight="1" x14ac:dyDescent="0.3">
      <c r="A12" s="51"/>
      <c r="B12" s="319" t="str">
        <f>IF(Variables!$G$39="English",O12,P12)</f>
        <v xml:space="preserve">PART I (Blue Tabs) - Information requested in this part is public. Requests to treat any of this information as confidential must be fully justified in writing and accompanied by a redacted version for the public record.
</v>
      </c>
      <c r="C12" s="320"/>
      <c r="D12" s="320"/>
      <c r="E12" s="320"/>
      <c r="F12" s="320"/>
      <c r="G12" s="320"/>
      <c r="H12" s="320"/>
      <c r="I12" s="320"/>
      <c r="J12" s="320"/>
      <c r="K12" s="320"/>
      <c r="L12" s="321"/>
      <c r="O12" s="7" t="s">
        <v>54</v>
      </c>
      <c r="P12" s="8" t="s">
        <v>55</v>
      </c>
    </row>
    <row r="13" spans="1:17" s="31" customFormat="1" ht="14.4" customHeight="1" x14ac:dyDescent="0.3">
      <c r="A13" s="51"/>
      <c r="B13" s="319"/>
      <c r="C13" s="320"/>
      <c r="D13" s="320"/>
      <c r="E13" s="320"/>
      <c r="F13" s="320"/>
      <c r="G13" s="320"/>
      <c r="H13" s="320"/>
      <c r="I13" s="320"/>
      <c r="J13" s="320"/>
      <c r="K13" s="320"/>
      <c r="L13" s="321"/>
      <c r="O13" s="7"/>
      <c r="P13" s="8"/>
    </row>
    <row r="14" spans="1:17" s="31" customFormat="1" ht="14.4" customHeight="1" x14ac:dyDescent="0.3">
      <c r="A14" s="51"/>
      <c r="B14" s="44"/>
      <c r="C14" s="45"/>
      <c r="D14" s="45"/>
      <c r="E14" s="45"/>
      <c r="F14" s="45"/>
      <c r="G14" s="45"/>
      <c r="H14" s="45"/>
      <c r="I14" s="45"/>
      <c r="J14" s="45"/>
      <c r="K14" s="45"/>
      <c r="L14" s="46"/>
      <c r="O14" s="7"/>
      <c r="P14" s="8"/>
    </row>
    <row r="15" spans="1:17" s="31" customFormat="1" ht="14.4" customHeight="1" x14ac:dyDescent="0.3">
      <c r="A15" s="51"/>
      <c r="B15" s="319" t="str">
        <f>IF(Variables!$G$39="English",O15,P15)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320"/>
      <c r="D15" s="320"/>
      <c r="E15" s="320"/>
      <c r="F15" s="320"/>
      <c r="G15" s="320"/>
      <c r="H15" s="320"/>
      <c r="I15" s="320"/>
      <c r="J15" s="320"/>
      <c r="K15" s="320"/>
      <c r="L15" s="321"/>
      <c r="O15" s="7" t="s">
        <v>56</v>
      </c>
      <c r="P15" s="8" t="s">
        <v>57</v>
      </c>
    </row>
    <row r="16" spans="1:17" s="31" customFormat="1" ht="14.4" customHeight="1" x14ac:dyDescent="0.3">
      <c r="A16" s="51"/>
      <c r="B16" s="319"/>
      <c r="C16" s="320"/>
      <c r="D16" s="320"/>
      <c r="E16" s="320"/>
      <c r="F16" s="320"/>
      <c r="G16" s="320"/>
      <c r="H16" s="320"/>
      <c r="I16" s="320"/>
      <c r="J16" s="320"/>
      <c r="K16" s="320"/>
      <c r="L16" s="321"/>
      <c r="O16" s="7"/>
      <c r="P16" s="8"/>
    </row>
    <row r="17" spans="1:18" s="31" customFormat="1" ht="14.4" customHeight="1" x14ac:dyDescent="0.3">
      <c r="A17" s="51"/>
      <c r="B17" s="52"/>
      <c r="C17" s="53"/>
      <c r="D17" s="53"/>
      <c r="E17" s="53"/>
      <c r="F17" s="53"/>
      <c r="G17" s="53"/>
      <c r="H17" s="53"/>
      <c r="I17" s="53"/>
      <c r="J17" s="53"/>
      <c r="K17" s="53"/>
      <c r="L17" s="54"/>
      <c r="O17" s="42"/>
    </row>
    <row r="18" spans="1:18" s="6" customFormat="1" ht="14.4" customHeight="1" x14ac:dyDescent="0.3">
      <c r="A18" s="5"/>
      <c r="B18" s="15"/>
      <c r="C18" s="15"/>
      <c r="D18" s="15"/>
      <c r="E18" s="3"/>
      <c r="F18" s="3"/>
      <c r="G18" s="3"/>
      <c r="H18" s="3"/>
      <c r="I18" s="3"/>
      <c r="J18" s="3"/>
      <c r="K18" s="3"/>
      <c r="L18" s="3"/>
      <c r="O18" s="41"/>
      <c r="P18" s="16"/>
    </row>
    <row r="19" spans="1:18" s="6" customFormat="1" ht="14.4" customHeight="1" x14ac:dyDescent="0.3">
      <c r="A19" s="5"/>
      <c r="B19" s="15"/>
      <c r="C19" s="15"/>
      <c r="D19" s="15"/>
      <c r="E19" s="3"/>
      <c r="F19" s="3"/>
      <c r="G19" s="3"/>
      <c r="H19" s="3"/>
      <c r="I19" s="3"/>
      <c r="J19" s="3"/>
      <c r="K19" s="3"/>
      <c r="L19" s="3"/>
      <c r="O19" s="41"/>
      <c r="P19" s="16"/>
    </row>
    <row r="20" spans="1:18" s="1" customFormat="1" ht="14.4" customHeight="1" x14ac:dyDescent="0.3">
      <c r="A20" s="5"/>
      <c r="B20" s="325" t="str">
        <f>IF(Variables!$G$39="English",O20,P20)</f>
        <v>CUSTOMS TARIFF</v>
      </c>
      <c r="C20" s="326"/>
      <c r="D20" s="326" t="e">
        <f>UPPER(IF(Intro!#REF!="English",P20,#REF!))</f>
        <v>#REF!</v>
      </c>
      <c r="E20" s="326" t="e">
        <f>UPPER(IF(Intro!#REF!="English",#REF!,#REF!))</f>
        <v>#REF!</v>
      </c>
      <c r="F20" s="326" t="e">
        <f>UPPER(IF(Intro!#REF!="English",#REF!,Q20))</f>
        <v>#REF!</v>
      </c>
      <c r="G20" s="326" t="e">
        <f>UPPER(IF(Intro!#REF!="English",Q20,R20))</f>
        <v>#REF!</v>
      </c>
      <c r="H20" s="326" t="e">
        <f>UPPER(IF(Intro!#REF!="English",R20,S20))</f>
        <v>#REF!</v>
      </c>
      <c r="I20" s="326" t="e">
        <f>UPPER(IF(Intro!#REF!="English",S20,T20))</f>
        <v>#REF!</v>
      </c>
      <c r="J20" s="326" t="e">
        <f>UPPER(IF(Intro!#REF!="English",T20,U20))</f>
        <v>#REF!</v>
      </c>
      <c r="K20" s="326" t="e">
        <f>UPPER(IF(Intro!#REF!="English",U20,V20))</f>
        <v>#REF!</v>
      </c>
      <c r="L20" s="327" t="e">
        <f>UPPER(IF(Intro!#REF!="English",V20,W20))</f>
        <v>#REF!</v>
      </c>
      <c r="M20" s="6"/>
      <c r="N20" s="13"/>
      <c r="O20" s="14" t="s">
        <v>33</v>
      </c>
      <c r="P20" s="14" t="s">
        <v>34</v>
      </c>
    </row>
    <row r="21" spans="1:18" ht="14.4" customHeight="1" x14ac:dyDescent="0.3">
      <c r="B21" s="17"/>
      <c r="C21" s="26"/>
      <c r="D21" s="26"/>
      <c r="E21" s="27"/>
      <c r="F21" s="27"/>
      <c r="G21" s="27"/>
      <c r="H21" s="27"/>
      <c r="I21" s="27"/>
      <c r="J21" s="27"/>
      <c r="K21" s="27"/>
      <c r="L21" s="18"/>
      <c r="M21" s="8"/>
    </row>
    <row r="22" spans="1:18" s="31" customFormat="1" ht="14.4" customHeight="1" x14ac:dyDescent="0.3">
      <c r="A22" s="51"/>
      <c r="B22" s="319" t="str">
        <f>IF(Variables!$G$39="English",O22,P22)</f>
        <v xml:space="preserve">The goods are commonly classified in the Customs Tariff under the following Harmonized Commodity Description and Coding System (HS) numbers:
</v>
      </c>
      <c r="C22" s="320"/>
      <c r="D22" s="320"/>
      <c r="E22" s="320"/>
      <c r="F22" s="320"/>
      <c r="G22" s="320"/>
      <c r="H22" s="320"/>
      <c r="I22" s="320"/>
      <c r="J22" s="320"/>
      <c r="K22" s="320"/>
      <c r="L22" s="321"/>
      <c r="O22" s="7" t="s">
        <v>141</v>
      </c>
      <c r="P22" s="8" t="s">
        <v>58</v>
      </c>
    </row>
    <row r="23" spans="1:18" s="31" customFormat="1" ht="14.4" customHeight="1" x14ac:dyDescent="0.3">
      <c r="A23" s="51"/>
      <c r="B23" s="44"/>
      <c r="C23" s="45"/>
      <c r="D23" s="45"/>
      <c r="E23" s="45"/>
      <c r="F23" s="45"/>
      <c r="G23" s="45"/>
      <c r="H23" s="45"/>
      <c r="I23" s="45"/>
      <c r="J23" s="45"/>
      <c r="K23" s="45"/>
      <c r="L23" s="46"/>
      <c r="O23" s="7"/>
      <c r="P23" s="8"/>
    </row>
    <row r="24" spans="1:18" s="31" customFormat="1" ht="14.4" customHeight="1" x14ac:dyDescent="0.3">
      <c r="A24" s="51"/>
      <c r="B24" s="402"/>
      <c r="C24" s="403"/>
      <c r="D24" s="396" t="str">
        <f>Variables!B34</f>
        <v xml:space="preserve">   0701.90.00.20</v>
      </c>
      <c r="E24" s="397"/>
      <c r="F24" s="397"/>
      <c r="G24" s="397"/>
      <c r="H24" s="397"/>
      <c r="I24" s="397"/>
      <c r="J24" s="398"/>
      <c r="K24" s="49"/>
      <c r="L24" s="48"/>
      <c r="O24" s="7" t="str">
        <f>"Beginning "&amp;Variables!B32&amp;":"</f>
        <v>Beginning :</v>
      </c>
      <c r="P24" s="7" t="str">
        <f>"À partir de la "&amp;Variables!C32&amp;" :"</f>
        <v>À partir de la  :</v>
      </c>
    </row>
    <row r="25" spans="1:18" s="31" customFormat="1" ht="14.4" customHeight="1" x14ac:dyDescent="0.3">
      <c r="A25" s="51"/>
      <c r="B25" s="402"/>
      <c r="C25" s="403"/>
      <c r="D25" s="399"/>
      <c r="E25" s="400"/>
      <c r="F25" s="400"/>
      <c r="G25" s="400"/>
      <c r="H25" s="400"/>
      <c r="I25" s="400"/>
      <c r="J25" s="401"/>
      <c r="K25" s="49"/>
      <c r="L25" s="48"/>
      <c r="O25" s="35"/>
      <c r="P25" s="36"/>
    </row>
    <row r="26" spans="1:18" s="31" customFormat="1" ht="14.4" customHeight="1" x14ac:dyDescent="0.3">
      <c r="A26" s="51"/>
      <c r="B26" s="37"/>
      <c r="C26" s="38"/>
      <c r="D26" s="70"/>
      <c r="E26" s="70"/>
      <c r="F26" s="70"/>
      <c r="G26" s="70"/>
      <c r="H26" s="70"/>
      <c r="I26" s="70"/>
      <c r="J26" s="70"/>
      <c r="K26" s="38"/>
      <c r="L26" s="39"/>
      <c r="O26" s="7"/>
      <c r="P26" s="7"/>
    </row>
    <row r="27" spans="1:18" s="6" customFormat="1" ht="14.4" customHeight="1" x14ac:dyDescent="0.3">
      <c r="A27" s="5"/>
      <c r="B27" s="85"/>
      <c r="C27" s="85"/>
      <c r="D27" s="85"/>
      <c r="E27" s="86"/>
      <c r="F27" s="86"/>
      <c r="G27" s="86"/>
      <c r="H27" s="86"/>
      <c r="I27" s="86"/>
      <c r="J27" s="86"/>
      <c r="K27" s="86"/>
      <c r="L27" s="86"/>
      <c r="O27" s="24"/>
    </row>
    <row r="28" spans="1:18" s="1" customFormat="1" ht="14.4" customHeight="1" x14ac:dyDescent="0.3">
      <c r="A28" s="5"/>
      <c r="B28" s="325" t="str">
        <f>IF(Variables!$G$39="English",O28,P28)</f>
        <v>GLOSSARY</v>
      </c>
      <c r="C28" s="326"/>
      <c r="D28" s="326" t="s">
        <v>85</v>
      </c>
      <c r="E28" s="326" t="s">
        <v>86</v>
      </c>
      <c r="F28" s="326" t="s">
        <v>86</v>
      </c>
      <c r="G28" s="326" t="s">
        <v>86</v>
      </c>
      <c r="H28" s="326" t="s">
        <v>86</v>
      </c>
      <c r="I28" s="326" t="s">
        <v>86</v>
      </c>
      <c r="J28" s="326" t="s">
        <v>86</v>
      </c>
      <c r="K28" s="326" t="s">
        <v>86</v>
      </c>
      <c r="L28" s="327" t="s">
        <v>86</v>
      </c>
      <c r="M28" s="6"/>
      <c r="N28" s="13"/>
      <c r="O28" s="83" t="s">
        <v>114</v>
      </c>
      <c r="P28" s="83" t="s">
        <v>85</v>
      </c>
      <c r="Q28" s="1" t="s">
        <v>85</v>
      </c>
    </row>
    <row r="29" spans="1:18" s="178" customFormat="1" ht="14.4" customHeight="1" x14ac:dyDescent="0.3">
      <c r="A29" s="5"/>
      <c r="B29" s="404" t="str">
        <f>O32</f>
        <v xml:space="preserve">Associated Firms:  </v>
      </c>
      <c r="C29" s="405" t="str">
        <f>P32</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or if a firm is the exclusive distributor for another firm.</v>
      </c>
      <c r="D29" s="405"/>
      <c r="E29" s="405"/>
      <c r="F29" s="405"/>
      <c r="G29" s="405"/>
      <c r="H29" s="405"/>
      <c r="I29" s="405"/>
      <c r="J29" s="405"/>
      <c r="K29" s="405"/>
      <c r="L29" s="406"/>
      <c r="M29" s="6"/>
      <c r="N29" s="177"/>
      <c r="O29" s="84"/>
      <c r="P29" s="84"/>
    </row>
    <row r="30" spans="1:18" s="178" customFormat="1" ht="14.4" customHeight="1" x14ac:dyDescent="0.3">
      <c r="A30" s="5"/>
      <c r="B30" s="391"/>
      <c r="C30" s="344"/>
      <c r="D30" s="344"/>
      <c r="E30" s="344"/>
      <c r="F30" s="344"/>
      <c r="G30" s="344"/>
      <c r="H30" s="344"/>
      <c r="I30" s="344"/>
      <c r="J30" s="344"/>
      <c r="K30" s="344"/>
      <c r="L30" s="393"/>
      <c r="M30" s="6"/>
      <c r="N30" s="177"/>
      <c r="O30" s="84"/>
      <c r="P30" s="84"/>
    </row>
    <row r="31" spans="1:18" s="178" customFormat="1" ht="14.4" customHeight="1" x14ac:dyDescent="0.3">
      <c r="A31" s="5"/>
      <c r="B31" s="391"/>
      <c r="C31" s="344"/>
      <c r="D31" s="344"/>
      <c r="E31" s="344"/>
      <c r="F31" s="344"/>
      <c r="G31" s="344"/>
      <c r="H31" s="344"/>
      <c r="I31" s="344"/>
      <c r="J31" s="344"/>
      <c r="K31" s="344"/>
      <c r="L31" s="393"/>
      <c r="M31" s="6"/>
      <c r="N31" s="177"/>
      <c r="O31" s="84"/>
      <c r="P31" s="84"/>
    </row>
    <row r="32" spans="1:18" s="31" customFormat="1" ht="14.4" customHeight="1" x14ac:dyDescent="0.3">
      <c r="A32" s="51" t="s">
        <v>176</v>
      </c>
      <c r="B32" s="391"/>
      <c r="C32" s="344"/>
      <c r="D32" s="344"/>
      <c r="E32" s="344"/>
      <c r="F32" s="344"/>
      <c r="G32" s="344"/>
      <c r="H32" s="344"/>
      <c r="I32" s="344"/>
      <c r="J32" s="344"/>
      <c r="K32" s="344"/>
      <c r="L32" s="393"/>
      <c r="O32" s="7" t="s">
        <v>175</v>
      </c>
      <c r="P32" s="8" t="s">
        <v>164</v>
      </c>
      <c r="Q32" s="8" t="s">
        <v>272</v>
      </c>
      <c r="R32" s="8" t="s">
        <v>273</v>
      </c>
    </row>
    <row r="33" spans="1:18" s="31" customFormat="1" ht="14.4" customHeight="1" x14ac:dyDescent="0.3">
      <c r="A33" s="51"/>
      <c r="B33" s="391" t="str">
        <f>O36</f>
        <v>Certain Whole Potatoes:</v>
      </c>
      <c r="C33" s="344" t="str">
        <f>P36</f>
        <v>Whole potatoes excluding: imports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v>
      </c>
      <c r="D33" s="344"/>
      <c r="E33" s="344"/>
      <c r="F33" s="344"/>
      <c r="G33" s="344"/>
      <c r="H33" s="344"/>
      <c r="I33" s="344"/>
      <c r="J33" s="344"/>
      <c r="K33" s="344"/>
      <c r="L33" s="393"/>
      <c r="O33" s="7"/>
      <c r="P33" s="8"/>
      <c r="Q33" s="8"/>
      <c r="R33" s="8"/>
    </row>
    <row r="34" spans="1:18" s="31" customFormat="1" ht="14.4" customHeight="1" x14ac:dyDescent="0.3">
      <c r="A34" s="51"/>
      <c r="B34" s="391"/>
      <c r="C34" s="344"/>
      <c r="D34" s="344"/>
      <c r="E34" s="344"/>
      <c r="F34" s="344"/>
      <c r="G34" s="344"/>
      <c r="H34" s="344"/>
      <c r="I34" s="344"/>
      <c r="J34" s="344"/>
      <c r="K34" s="344"/>
      <c r="L34" s="393"/>
      <c r="O34" s="7"/>
      <c r="P34" s="8"/>
      <c r="Q34" s="8"/>
      <c r="R34" s="8"/>
    </row>
    <row r="35" spans="1:18" s="31" customFormat="1" ht="14.4" customHeight="1" x14ac:dyDescent="0.3">
      <c r="A35" s="51"/>
      <c r="B35" s="391"/>
      <c r="C35" s="344"/>
      <c r="D35" s="344"/>
      <c r="E35" s="344"/>
      <c r="F35" s="344"/>
      <c r="G35" s="344"/>
      <c r="H35" s="344"/>
      <c r="I35" s="344"/>
      <c r="J35" s="344"/>
      <c r="K35" s="344"/>
      <c r="L35" s="393"/>
      <c r="O35" s="7"/>
      <c r="P35" s="8"/>
      <c r="Q35" s="8"/>
      <c r="R35" s="8"/>
    </row>
    <row r="36" spans="1:18" s="31" customFormat="1" ht="14.4" customHeight="1" x14ac:dyDescent="0.3">
      <c r="A36" s="51" t="s">
        <v>176</v>
      </c>
      <c r="B36" s="391"/>
      <c r="C36" s="344"/>
      <c r="D36" s="344"/>
      <c r="E36" s="344"/>
      <c r="F36" s="344"/>
      <c r="G36" s="344"/>
      <c r="H36" s="344"/>
      <c r="I36" s="344"/>
      <c r="J36" s="344"/>
      <c r="K36" s="344"/>
      <c r="L36" s="393"/>
      <c r="O36" s="7" t="s">
        <v>165</v>
      </c>
      <c r="P36" s="8" t="s">
        <v>166</v>
      </c>
    </row>
    <row r="37" spans="1:18" ht="14.4" customHeight="1" x14ac:dyDescent="0.3">
      <c r="B37" s="391" t="str">
        <f t="shared" ref="B37:C37" si="0">O37</f>
        <v>Other Potatoes:</v>
      </c>
      <c r="C37" s="344" t="str">
        <f t="shared" si="0"/>
        <v>Any and all of the following: Whole potatoes imported during the period from May 1 to July 31, inclusive, of each calendar year; seed potatoes; red potatoes; yellow potatoes; exotic potato varieties; white and russet potatoes imported in 50-lb. cartons in the following count sizes:  40, 50, 60, 70 and 80; and whole potatoes certified as organic by a recognized certification agency.</v>
      </c>
      <c r="D37" s="344"/>
      <c r="E37" s="344"/>
      <c r="F37" s="344"/>
      <c r="G37" s="344"/>
      <c r="H37" s="344"/>
      <c r="I37" s="344"/>
      <c r="J37" s="344"/>
      <c r="K37" s="344"/>
      <c r="L37" s="393"/>
      <c r="O37" s="7" t="s">
        <v>171</v>
      </c>
      <c r="P37" s="8" t="s">
        <v>172</v>
      </c>
    </row>
    <row r="38" spans="1:18" ht="14.4" customHeight="1" x14ac:dyDescent="0.3">
      <c r="B38" s="391"/>
      <c r="C38" s="344"/>
      <c r="D38" s="344"/>
      <c r="E38" s="344"/>
      <c r="F38" s="344"/>
      <c r="G38" s="344"/>
      <c r="H38" s="344"/>
      <c r="I38" s="344"/>
      <c r="J38" s="344"/>
      <c r="K38" s="344"/>
      <c r="L38" s="393"/>
    </row>
    <row r="39" spans="1:18" ht="14.4" customHeight="1" x14ac:dyDescent="0.3">
      <c r="B39" s="391"/>
      <c r="C39" s="344"/>
      <c r="D39" s="344"/>
      <c r="E39" s="344"/>
      <c r="F39" s="344"/>
      <c r="G39" s="344"/>
      <c r="H39" s="344"/>
      <c r="I39" s="344"/>
      <c r="J39" s="344"/>
      <c r="K39" s="344"/>
      <c r="L39" s="393"/>
    </row>
    <row r="40" spans="1:18" ht="14.4" customHeight="1" x14ac:dyDescent="0.3">
      <c r="B40" s="391"/>
      <c r="C40" s="344"/>
      <c r="D40" s="344"/>
      <c r="E40" s="344"/>
      <c r="F40" s="344"/>
      <c r="G40" s="344"/>
      <c r="H40" s="344"/>
      <c r="I40" s="344"/>
      <c r="J40" s="344"/>
      <c r="K40" s="344"/>
      <c r="L40" s="393"/>
    </row>
    <row r="41" spans="1:18" ht="14.4" customHeight="1" x14ac:dyDescent="0.3">
      <c r="B41" s="391" t="str">
        <f>O42</f>
        <v>Direct Employment:</v>
      </c>
      <c r="C41" s="344" t="str">
        <f>P42</f>
        <v>Employees whose tasks can be readily traced (by observation) to the growing or harvesting of certain whole potatoes.</v>
      </c>
      <c r="D41" s="344"/>
      <c r="E41" s="344"/>
      <c r="F41" s="344"/>
      <c r="G41" s="344"/>
      <c r="H41" s="344"/>
      <c r="I41" s="344"/>
      <c r="J41" s="344"/>
      <c r="K41" s="344"/>
      <c r="L41" s="393"/>
    </row>
    <row r="42" spans="1:18" ht="14.4" customHeight="1" x14ac:dyDescent="0.3">
      <c r="B42" s="391"/>
      <c r="C42" s="344"/>
      <c r="D42" s="344"/>
      <c r="E42" s="344"/>
      <c r="F42" s="344"/>
      <c r="G42" s="344"/>
      <c r="H42" s="344"/>
      <c r="I42" s="344"/>
      <c r="J42" s="344"/>
      <c r="K42" s="344"/>
      <c r="L42" s="393"/>
      <c r="O42" s="7" t="s">
        <v>167</v>
      </c>
      <c r="P42" s="8" t="s">
        <v>168</v>
      </c>
    </row>
    <row r="43" spans="1:18" ht="14.4" customHeight="1" x14ac:dyDescent="0.3">
      <c r="B43" s="391" t="str">
        <f>O44</f>
        <v>Indirect Employment:</v>
      </c>
      <c r="C43" s="344" t="str">
        <f>P44</f>
        <v>Includes farm personnel such as supervisors, superintendents and quality control employees, as well as sales and administrative personnel.</v>
      </c>
      <c r="D43" s="344"/>
      <c r="E43" s="344"/>
      <c r="F43" s="344"/>
      <c r="G43" s="344"/>
      <c r="H43" s="344"/>
      <c r="I43" s="344"/>
      <c r="J43" s="344"/>
      <c r="K43" s="344"/>
      <c r="L43" s="393"/>
    </row>
    <row r="44" spans="1:18" ht="14.4" customHeight="1" x14ac:dyDescent="0.3">
      <c r="B44" s="391"/>
      <c r="C44" s="344"/>
      <c r="D44" s="344"/>
      <c r="E44" s="344"/>
      <c r="F44" s="344"/>
      <c r="G44" s="344"/>
      <c r="H44" s="344"/>
      <c r="I44" s="344"/>
      <c r="J44" s="344"/>
      <c r="K44" s="344"/>
      <c r="L44" s="393"/>
      <c r="O44" s="7" t="s">
        <v>169</v>
      </c>
      <c r="P44" s="8" t="s">
        <v>170</v>
      </c>
    </row>
    <row r="45" spans="1:18" ht="14.4" customHeight="1" x14ac:dyDescent="0.3">
      <c r="B45" s="391" t="str">
        <f>O46</f>
        <v>Values:</v>
      </c>
      <c r="C45" s="344" t="str">
        <f>P46</f>
        <v>All responses to value questions should be expressed in Canadian dollars (CAN$).</v>
      </c>
      <c r="D45" s="344"/>
      <c r="E45" s="344"/>
      <c r="F45" s="344"/>
      <c r="G45" s="344"/>
      <c r="H45" s="344"/>
      <c r="I45" s="344"/>
      <c r="J45" s="344"/>
      <c r="K45" s="344"/>
      <c r="L45" s="393"/>
    </row>
    <row r="46" spans="1:18" ht="14.4" customHeight="1" x14ac:dyDescent="0.3">
      <c r="B46" s="392"/>
      <c r="C46" s="394"/>
      <c r="D46" s="394"/>
      <c r="E46" s="394"/>
      <c r="F46" s="394"/>
      <c r="G46" s="394"/>
      <c r="H46" s="394"/>
      <c r="I46" s="394"/>
      <c r="J46" s="394"/>
      <c r="K46" s="394"/>
      <c r="L46" s="395"/>
      <c r="O46" s="7" t="s">
        <v>173</v>
      </c>
      <c r="P46" s="8" t="s">
        <v>174</v>
      </c>
    </row>
  </sheetData>
  <sheetProtection algorithmName="SHA-512" hashValue="Cb4fX8DthXDQVE27sEXruNo/rm1a0gFdawpfrb6KWltjW1sz/kRdTjkWovnk0wyE1E7CneZXt6ElAmFdFe9MoA==" saltValue="jw9rOblS00R8hH0YVob6Ww==" spinCount="100000" sheet="1" objects="1" scenarios="1" selectLockedCells="1"/>
  <mergeCells count="24">
    <mergeCell ref="C37:L40"/>
    <mergeCell ref="B41:B42"/>
    <mergeCell ref="C41:L42"/>
    <mergeCell ref="B22:L22"/>
    <mergeCell ref="D24:J25"/>
    <mergeCell ref="B24:C25"/>
    <mergeCell ref="B29:B32"/>
    <mergeCell ref="C29:L32"/>
    <mergeCell ref="B45:B46"/>
    <mergeCell ref="C45:L46"/>
    <mergeCell ref="B43:B44"/>
    <mergeCell ref="C43:L44"/>
    <mergeCell ref="B4:L4"/>
    <mergeCell ref="B5:L5"/>
    <mergeCell ref="B6:L6"/>
    <mergeCell ref="B20:L20"/>
    <mergeCell ref="B8:L8"/>
    <mergeCell ref="B10:L10"/>
    <mergeCell ref="B12:L13"/>
    <mergeCell ref="B15:L16"/>
    <mergeCell ref="B28:L28"/>
    <mergeCell ref="B33:B36"/>
    <mergeCell ref="C33:L36"/>
    <mergeCell ref="B37:B40"/>
  </mergeCells>
  <printOptions horizontalCentered="1"/>
  <pageMargins left="0.25" right="0.25" top="0.75" bottom="0.75" header="0.3" footer="0.3"/>
  <pageSetup scale="60" fitToHeight="0" orientation="portrait" r:id="rId1"/>
  <headerFooter>
    <oddFooter>&amp;L&amp;A</oddFooter>
  </headerFooter>
  <ignoredErrors>
    <ignoredError sqref="A3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86"/>
  <sheetViews>
    <sheetView showGridLines="0" zoomScaleNormal="100" workbookViewId="0"/>
  </sheetViews>
  <sheetFormatPr defaultColWidth="9.109375" defaultRowHeight="14.4" customHeight="1" x14ac:dyDescent="0.3"/>
  <cols>
    <col min="1" max="1" width="1.88671875" style="4" customWidth="1"/>
    <col min="2" max="2" width="14.5546875" style="2" customWidth="1"/>
    <col min="3" max="3" width="40.33203125" style="2" customWidth="1"/>
    <col min="4" max="12" width="14.5546875" style="2" customWidth="1"/>
    <col min="13" max="13" width="14.5546875" style="7" customWidth="1"/>
    <col min="14" max="14" width="14.5546875" style="8" customWidth="1"/>
    <col min="15" max="16" width="14.5546875" style="8" hidden="1" customWidth="1"/>
    <col min="17" max="17" width="9.5546875" style="8" customWidth="1"/>
    <col min="18" max="18" width="12.88671875" style="8" customWidth="1"/>
    <col min="19" max="16384" width="9.109375" style="8"/>
  </cols>
  <sheetData>
    <row r="1" spans="1:18" ht="14.4" customHeight="1" x14ac:dyDescent="0.3">
      <c r="O1" s="8" t="s">
        <v>136</v>
      </c>
      <c r="P1" s="8" t="s">
        <v>136</v>
      </c>
      <c r="Q1" s="9"/>
      <c r="R1" s="9"/>
    </row>
    <row r="2" spans="1:18" ht="14.4" customHeight="1" x14ac:dyDescent="0.3">
      <c r="B2" s="10" t="s">
        <v>0</v>
      </c>
      <c r="C2" s="10"/>
      <c r="D2" s="10"/>
      <c r="O2" s="9" t="s">
        <v>39</v>
      </c>
      <c r="P2" s="9" t="s">
        <v>49</v>
      </c>
    </row>
    <row r="3" spans="1:18" ht="14.4" customHeight="1" x14ac:dyDescent="0.3">
      <c r="B3" s="12"/>
      <c r="C3" s="12"/>
      <c r="D3" s="12"/>
      <c r="O3" s="11"/>
      <c r="P3" s="11"/>
    </row>
    <row r="4" spans="1:18" s="1" customFormat="1" ht="14.4" customHeight="1" x14ac:dyDescent="0.3">
      <c r="A4" s="5"/>
      <c r="B4" s="359" t="str">
        <f>Info!B4</f>
        <v>FOREIGN GROWER QUESTIONNAIRE</v>
      </c>
      <c r="C4" s="359"/>
      <c r="D4" s="359"/>
      <c r="E4" s="359"/>
      <c r="F4" s="359"/>
      <c r="G4" s="359"/>
      <c r="H4" s="359"/>
      <c r="I4" s="359"/>
      <c r="J4" s="359"/>
      <c r="K4" s="359"/>
      <c r="L4" s="359"/>
      <c r="M4" s="13"/>
      <c r="N4" s="13"/>
      <c r="O4" s="365" t="s">
        <v>130</v>
      </c>
      <c r="P4" s="365"/>
    </row>
    <row r="5" spans="1:18" s="1" customFormat="1" ht="14.4" customHeight="1" x14ac:dyDescent="0.3">
      <c r="A5" s="5"/>
      <c r="B5" s="359" t="str">
        <f>Info!B5</f>
        <v>RR-2026-001</v>
      </c>
      <c r="C5" s="359"/>
      <c r="D5" s="359"/>
      <c r="E5" s="359"/>
      <c r="F5" s="359"/>
      <c r="G5" s="359"/>
      <c r="H5" s="359"/>
      <c r="I5" s="359"/>
      <c r="J5" s="359"/>
      <c r="K5" s="359"/>
      <c r="L5" s="359"/>
      <c r="M5" s="13"/>
      <c r="N5" s="13"/>
      <c r="O5" s="365"/>
      <c r="P5" s="365"/>
    </row>
    <row r="6" spans="1:18" s="6" customFormat="1" ht="14.4" customHeight="1" x14ac:dyDescent="0.3">
      <c r="A6" s="5"/>
      <c r="B6" s="359" t="str">
        <f>Info!B6</f>
        <v>CERTAIN WHOLE POTATOES</v>
      </c>
      <c r="C6" s="359"/>
      <c r="D6" s="359"/>
      <c r="E6" s="359"/>
      <c r="F6" s="359"/>
      <c r="G6" s="359"/>
      <c r="H6" s="359"/>
      <c r="I6" s="359"/>
      <c r="J6" s="359"/>
      <c r="K6" s="359"/>
      <c r="L6" s="359"/>
      <c r="M6" s="24"/>
      <c r="N6" s="24"/>
      <c r="O6" s="365"/>
      <c r="P6" s="365"/>
    </row>
    <row r="7" spans="1:18" s="6" customFormat="1" ht="14.4" customHeight="1" x14ac:dyDescent="0.3">
      <c r="A7" s="5"/>
      <c r="B7" s="81"/>
      <c r="C7" s="81"/>
      <c r="D7" s="81"/>
      <c r="E7" s="81"/>
      <c r="F7" s="81"/>
      <c r="G7" s="81"/>
      <c r="H7" s="81"/>
      <c r="I7" s="81"/>
      <c r="J7" s="81"/>
      <c r="K7" s="81"/>
      <c r="L7" s="81"/>
      <c r="M7" s="24"/>
      <c r="N7" s="24"/>
      <c r="O7" s="365"/>
      <c r="P7" s="365"/>
    </row>
    <row r="8" spans="1:18" s="6" customFormat="1" ht="14.4" customHeight="1" x14ac:dyDescent="0.3">
      <c r="A8" s="5"/>
      <c r="B8" s="419" t="str">
        <f>IF(Variables!$G$39="English",O8,P8)</f>
        <v>The goods in the following questions refer to certain whole potatoes as defined in the product description on the Intro tab.</v>
      </c>
      <c r="C8" s="419"/>
      <c r="D8" s="419"/>
      <c r="E8" s="419"/>
      <c r="F8" s="419"/>
      <c r="G8" s="419"/>
      <c r="H8" s="419"/>
      <c r="I8" s="419"/>
      <c r="J8" s="419"/>
      <c r="K8" s="419"/>
      <c r="L8" s="419"/>
      <c r="M8" s="24"/>
      <c r="N8" s="24"/>
      <c r="O8" s="16" t="str">
        <f>"The goods in the following questions refer to "&amp;Variables!B3&amp;" as defined in the product description on the Intro tab."</f>
        <v>The goods in the following questions refer to certain whole potatoes as defined in the product description on the Intro tab.</v>
      </c>
      <c r="P8" s="16" t="str">
        <f>"Les marchandises dans les questions suivantes font référence au "&amp;Variables!C3&amp;" comme défini dans la description du produit de l'onglet Intro."</f>
        <v>Les marchandises dans les questions suivantes font référence au certaines pommes de terre entières comme défini dans la description du produit de l'onglet Intro.</v>
      </c>
    </row>
    <row r="9" spans="1:18" s="6" customFormat="1" ht="14.4" customHeight="1" x14ac:dyDescent="0.3">
      <c r="A9" s="5"/>
      <c r="B9" s="419" t="str">
        <f>IF(Variables!$G$39="English",O9,P9)</f>
        <v xml:space="preserve">Product information and a glossary of terms can be found in the Info tab.
</v>
      </c>
      <c r="C9" s="419"/>
      <c r="D9" s="419"/>
      <c r="E9" s="419"/>
      <c r="F9" s="419"/>
      <c r="G9" s="419"/>
      <c r="H9" s="419"/>
      <c r="I9" s="419"/>
      <c r="J9" s="419"/>
      <c r="K9" s="419"/>
      <c r="L9" s="419"/>
      <c r="M9" s="24"/>
      <c r="N9" s="24"/>
      <c r="O9" s="16" t="s">
        <v>59</v>
      </c>
      <c r="P9" s="6" t="s">
        <v>60</v>
      </c>
    </row>
    <row r="10" spans="1:18" s="6" customFormat="1" ht="14.4" customHeight="1" x14ac:dyDescent="0.3">
      <c r="A10" s="5"/>
      <c r="B10" s="100" t="s">
        <v>162</v>
      </c>
      <c r="C10" s="93"/>
      <c r="D10" s="93"/>
      <c r="E10" s="93"/>
      <c r="F10" s="93"/>
      <c r="G10" s="93"/>
      <c r="H10" s="93"/>
      <c r="I10" s="93"/>
      <c r="J10" s="93"/>
      <c r="K10" s="93"/>
      <c r="L10" s="93"/>
      <c r="M10" s="24"/>
      <c r="N10" s="24"/>
      <c r="O10" s="99" t="s">
        <v>162</v>
      </c>
      <c r="P10" s="6" t="s">
        <v>61</v>
      </c>
    </row>
    <row r="11" spans="1:18" s="6" customFormat="1" ht="14.4" customHeight="1" x14ac:dyDescent="0.3">
      <c r="A11" s="5"/>
      <c r="B11" s="15"/>
      <c r="C11" s="15"/>
      <c r="D11" s="15"/>
      <c r="E11" s="3"/>
      <c r="F11" s="3"/>
      <c r="G11" s="3"/>
      <c r="H11" s="3"/>
      <c r="I11" s="3"/>
      <c r="J11" s="3"/>
      <c r="K11" s="3"/>
      <c r="L11" s="3"/>
      <c r="O11" s="16"/>
      <c r="P11" s="16"/>
    </row>
    <row r="12" spans="1:18" ht="14.4" customHeight="1" x14ac:dyDescent="0.3">
      <c r="B12" s="322" t="str">
        <f>IF(Variables!$G$39="English",O12,P12)</f>
        <v>GENERAL</v>
      </c>
      <c r="C12" s="323"/>
      <c r="D12" s="323"/>
      <c r="E12" s="323"/>
      <c r="F12" s="323"/>
      <c r="G12" s="323"/>
      <c r="H12" s="323"/>
      <c r="I12" s="323"/>
      <c r="J12" s="323"/>
      <c r="K12" s="323"/>
      <c r="L12" s="324"/>
      <c r="M12" s="31"/>
      <c r="O12" s="8" t="s">
        <v>107</v>
      </c>
      <c r="P12" s="7" t="s">
        <v>109</v>
      </c>
    </row>
    <row r="13" spans="1:18" ht="14.4" customHeight="1" x14ac:dyDescent="0.3">
      <c r="B13" s="420" t="s">
        <v>18</v>
      </c>
      <c r="C13" s="421"/>
      <c r="D13" s="421"/>
      <c r="E13" s="421"/>
      <c r="F13" s="421"/>
      <c r="G13" s="421"/>
      <c r="H13" s="421"/>
      <c r="I13" s="421"/>
      <c r="J13" s="421"/>
      <c r="K13" s="421"/>
      <c r="L13" s="422"/>
      <c r="M13" s="8"/>
    </row>
    <row r="14" spans="1:18" ht="14.4" customHeight="1" x14ac:dyDescent="0.3">
      <c r="B14" s="17"/>
      <c r="C14" s="26"/>
      <c r="D14" s="26"/>
      <c r="E14" s="27"/>
      <c r="F14" s="27"/>
      <c r="G14" s="27"/>
      <c r="H14" s="27"/>
      <c r="I14" s="27"/>
      <c r="J14" s="27"/>
      <c r="K14" s="27"/>
      <c r="L14" s="18"/>
      <c r="M14" s="8"/>
    </row>
    <row r="15" spans="1:18" ht="14.4" customHeight="1" x14ac:dyDescent="0.3">
      <c r="B15" s="319" t="str">
        <f>IF(Variables!$G$39="English",O15,P15)</f>
        <v>What is the nature of your firm’s business? Explain whether you are a grower, packer, shipper, a trading or sales organization, distributor, etc.  Identify who is responsible for shipping the products to Canada.</v>
      </c>
      <c r="C15" s="320"/>
      <c r="D15" s="320"/>
      <c r="E15" s="320"/>
      <c r="F15" s="320"/>
      <c r="G15" s="320"/>
      <c r="H15" s="320"/>
      <c r="I15" s="320"/>
      <c r="J15" s="320"/>
      <c r="K15" s="320"/>
      <c r="L15" s="321"/>
      <c r="M15" s="8"/>
      <c r="O15" s="114" t="s">
        <v>188</v>
      </c>
      <c r="P15" t="s">
        <v>274</v>
      </c>
    </row>
    <row r="16" spans="1:18" s="31" customFormat="1" ht="14.4" customHeight="1" x14ac:dyDescent="0.3">
      <c r="A16" s="51"/>
      <c r="B16" s="55"/>
      <c r="C16" s="56"/>
      <c r="D16" s="56"/>
      <c r="E16" s="56"/>
      <c r="F16" s="56"/>
      <c r="G16" s="56"/>
      <c r="H16" s="56"/>
      <c r="I16" s="56"/>
      <c r="J16" s="56"/>
      <c r="K16" s="56"/>
      <c r="L16" s="57"/>
    </row>
    <row r="17" spans="1:16" s="9" customFormat="1" ht="14.4" customHeight="1" x14ac:dyDescent="0.3">
      <c r="A17" s="4"/>
      <c r="B17" s="423"/>
      <c r="C17" s="424"/>
      <c r="D17" s="424"/>
      <c r="E17" s="424"/>
      <c r="F17" s="424"/>
      <c r="G17" s="424"/>
      <c r="H17" s="424"/>
      <c r="I17" s="424"/>
      <c r="J17" s="424"/>
      <c r="K17" s="424"/>
      <c r="L17" s="425"/>
      <c r="M17" s="31"/>
    </row>
    <row r="18" spans="1:16" s="9" customFormat="1" ht="14.4" customHeight="1" x14ac:dyDescent="0.3">
      <c r="A18" s="4"/>
      <c r="B18" s="423"/>
      <c r="C18" s="424"/>
      <c r="D18" s="424"/>
      <c r="E18" s="424"/>
      <c r="F18" s="424"/>
      <c r="G18" s="424"/>
      <c r="H18" s="424"/>
      <c r="I18" s="424"/>
      <c r="J18" s="424"/>
      <c r="K18" s="424"/>
      <c r="L18" s="425"/>
      <c r="M18" s="31"/>
    </row>
    <row r="19" spans="1:16" s="9" customFormat="1" ht="14.4" customHeight="1" x14ac:dyDescent="0.3">
      <c r="A19" s="4"/>
      <c r="B19" s="423"/>
      <c r="C19" s="424"/>
      <c r="D19" s="424"/>
      <c r="E19" s="424"/>
      <c r="F19" s="424"/>
      <c r="G19" s="424"/>
      <c r="H19" s="424"/>
      <c r="I19" s="424"/>
      <c r="J19" s="424"/>
      <c r="K19" s="424"/>
      <c r="L19" s="425"/>
      <c r="M19" s="31"/>
    </row>
    <row r="20" spans="1:16" s="9" customFormat="1" ht="14.4" customHeight="1" x14ac:dyDescent="0.3">
      <c r="A20" s="4"/>
      <c r="B20" s="423"/>
      <c r="C20" s="424"/>
      <c r="D20" s="424"/>
      <c r="E20" s="424"/>
      <c r="F20" s="424"/>
      <c r="G20" s="424"/>
      <c r="H20" s="424"/>
      <c r="I20" s="424"/>
      <c r="J20" s="424"/>
      <c r="K20" s="424"/>
      <c r="L20" s="425"/>
      <c r="M20" s="31"/>
    </row>
    <row r="21" spans="1:16" s="9" customFormat="1" ht="14.4" customHeight="1" x14ac:dyDescent="0.3">
      <c r="A21" s="4"/>
      <c r="B21" s="423"/>
      <c r="C21" s="424"/>
      <c r="D21" s="424"/>
      <c r="E21" s="424"/>
      <c r="F21" s="424"/>
      <c r="G21" s="424"/>
      <c r="H21" s="424"/>
      <c r="I21" s="424"/>
      <c r="J21" s="424"/>
      <c r="K21" s="424"/>
      <c r="L21" s="425"/>
      <c r="M21" s="31"/>
    </row>
    <row r="22" spans="1:16" s="9" customFormat="1" ht="14.4" customHeight="1" x14ac:dyDescent="0.3">
      <c r="A22" s="4"/>
      <c r="B22" s="423"/>
      <c r="C22" s="424"/>
      <c r="D22" s="424"/>
      <c r="E22" s="424"/>
      <c r="F22" s="424"/>
      <c r="G22" s="424"/>
      <c r="H22" s="424"/>
      <c r="I22" s="424"/>
      <c r="J22" s="424"/>
      <c r="K22" s="424"/>
      <c r="L22" s="425"/>
      <c r="M22" s="31"/>
    </row>
    <row r="23" spans="1:16" s="9" customFormat="1" ht="14.4" customHeight="1" x14ac:dyDescent="0.3">
      <c r="A23" s="4"/>
      <c r="B23" s="423"/>
      <c r="C23" s="424"/>
      <c r="D23" s="424"/>
      <c r="E23" s="424"/>
      <c r="F23" s="424"/>
      <c r="G23" s="424"/>
      <c r="H23" s="424"/>
      <c r="I23" s="424"/>
      <c r="J23" s="424"/>
      <c r="K23" s="424"/>
      <c r="L23" s="425"/>
      <c r="M23" s="31"/>
    </row>
    <row r="24" spans="1:16" s="9" customFormat="1" ht="14.4" customHeight="1" x14ac:dyDescent="0.3">
      <c r="A24" s="4"/>
      <c r="B24" s="423"/>
      <c r="C24" s="424"/>
      <c r="D24" s="424"/>
      <c r="E24" s="424"/>
      <c r="F24" s="424"/>
      <c r="G24" s="424"/>
      <c r="H24" s="424"/>
      <c r="I24" s="424"/>
      <c r="J24" s="424"/>
      <c r="K24" s="424"/>
      <c r="L24" s="425"/>
      <c r="M24" s="31"/>
    </row>
    <row r="25" spans="1:16" s="31" customFormat="1" ht="14.4" customHeight="1" x14ac:dyDescent="0.3">
      <c r="A25" s="51"/>
      <c r="B25" s="52"/>
      <c r="C25" s="53"/>
      <c r="D25" s="53"/>
      <c r="E25" s="53"/>
      <c r="F25" s="53"/>
      <c r="G25" s="53"/>
      <c r="H25" s="53"/>
      <c r="I25" s="53"/>
      <c r="J25" s="53"/>
      <c r="K25" s="53"/>
      <c r="L25" s="54"/>
    </row>
    <row r="26" spans="1:16" s="6" customFormat="1" ht="14.4" customHeight="1" x14ac:dyDescent="0.3">
      <c r="A26" s="5"/>
      <c r="B26" s="15"/>
      <c r="C26" s="15"/>
      <c r="D26" s="15"/>
      <c r="E26" s="3"/>
      <c r="F26" s="3"/>
      <c r="G26" s="3"/>
      <c r="H26" s="3"/>
      <c r="I26" s="3"/>
      <c r="J26" s="3"/>
      <c r="K26" s="3"/>
      <c r="L26" s="3"/>
      <c r="O26" s="16"/>
      <c r="P26" s="16"/>
    </row>
    <row r="27" spans="1:16" s="9" customFormat="1" ht="14.4" customHeight="1" x14ac:dyDescent="0.3">
      <c r="A27" s="4"/>
      <c r="B27" s="413" t="s">
        <v>19</v>
      </c>
      <c r="C27" s="414"/>
      <c r="D27" s="414"/>
      <c r="E27" s="414"/>
      <c r="F27" s="414"/>
      <c r="G27" s="414"/>
      <c r="H27" s="414"/>
      <c r="I27" s="414"/>
      <c r="J27" s="414"/>
      <c r="K27" s="414"/>
      <c r="L27" s="415"/>
      <c r="M27" s="69"/>
    </row>
    <row r="28" spans="1:16" s="31" customFormat="1" ht="14.4" customHeight="1" x14ac:dyDescent="0.3">
      <c r="A28" s="51"/>
      <c r="B28" s="55"/>
      <c r="C28" s="56"/>
      <c r="D28" s="56"/>
      <c r="E28" s="56"/>
      <c r="F28" s="56"/>
      <c r="G28" s="56"/>
      <c r="H28" s="56"/>
      <c r="I28" s="56"/>
      <c r="J28" s="56"/>
      <c r="K28" s="56"/>
      <c r="L28" s="57"/>
    </row>
    <row r="29" spans="1:16" s="31" customFormat="1" ht="14.4" customHeight="1" x14ac:dyDescent="0.3">
      <c r="A29" s="51"/>
      <c r="B29" s="319" t="str">
        <f>IF(Variables!$G$39="English",O29,P29)</f>
        <v>Provide a brief history of your firm with emphasis on certain whole potatoes.</v>
      </c>
      <c r="C29" s="320"/>
      <c r="D29" s="320"/>
      <c r="E29" s="320"/>
      <c r="F29" s="320"/>
      <c r="G29" s="320"/>
      <c r="H29" s="320"/>
      <c r="I29" s="320"/>
      <c r="J29" s="320"/>
      <c r="K29" s="320"/>
      <c r="L29" s="321"/>
      <c r="O29" s="114" t="s">
        <v>189</v>
      </c>
      <c r="P29" t="s">
        <v>275</v>
      </c>
    </row>
    <row r="30" spans="1:16" s="31" customFormat="1" ht="14.4" customHeight="1" x14ac:dyDescent="0.3">
      <c r="A30" s="51"/>
      <c r="B30" s="180"/>
      <c r="C30" s="80"/>
      <c r="D30" s="80"/>
      <c r="E30" s="80"/>
      <c r="F30" s="80"/>
      <c r="G30" s="80"/>
      <c r="H30" s="80"/>
      <c r="I30" s="80"/>
      <c r="J30" s="80"/>
      <c r="K30" s="80"/>
      <c r="L30" s="50"/>
    </row>
    <row r="31" spans="1:16" ht="14.4" customHeight="1" x14ac:dyDescent="0.3">
      <c r="A31" s="4" t="s">
        <v>163</v>
      </c>
      <c r="B31" s="435"/>
      <c r="C31" s="436"/>
      <c r="D31" s="436"/>
      <c r="E31" s="436"/>
      <c r="F31" s="436"/>
      <c r="G31" s="436"/>
      <c r="H31" s="436"/>
      <c r="I31" s="436"/>
      <c r="J31" s="436"/>
      <c r="K31" s="436"/>
      <c r="L31" s="437"/>
      <c r="M31" s="8"/>
    </row>
    <row r="32" spans="1:16" ht="14.4" customHeight="1" x14ac:dyDescent="0.3">
      <c r="B32" s="438"/>
      <c r="C32" s="439"/>
      <c r="D32" s="439"/>
      <c r="E32" s="439"/>
      <c r="F32" s="439"/>
      <c r="G32" s="439"/>
      <c r="H32" s="439"/>
      <c r="I32" s="439"/>
      <c r="J32" s="439"/>
      <c r="K32" s="439"/>
      <c r="L32" s="440"/>
      <c r="M32" s="8"/>
    </row>
    <row r="33" spans="1:16" ht="14.4" customHeight="1" x14ac:dyDescent="0.3">
      <c r="B33" s="438"/>
      <c r="C33" s="439"/>
      <c r="D33" s="439"/>
      <c r="E33" s="439"/>
      <c r="F33" s="439"/>
      <c r="G33" s="439"/>
      <c r="H33" s="439"/>
      <c r="I33" s="439"/>
      <c r="J33" s="439"/>
      <c r="K33" s="439"/>
      <c r="L33" s="440"/>
      <c r="M33" s="8"/>
    </row>
    <row r="34" spans="1:16" ht="14.4" customHeight="1" x14ac:dyDescent="0.3">
      <c r="B34" s="438"/>
      <c r="C34" s="439"/>
      <c r="D34" s="439"/>
      <c r="E34" s="439"/>
      <c r="F34" s="439"/>
      <c r="G34" s="439"/>
      <c r="H34" s="439"/>
      <c r="I34" s="439"/>
      <c r="J34" s="439"/>
      <c r="K34" s="439"/>
      <c r="L34" s="440"/>
      <c r="M34" s="8"/>
    </row>
    <row r="35" spans="1:16" ht="14.4" customHeight="1" x14ac:dyDescent="0.3">
      <c r="B35" s="438"/>
      <c r="C35" s="439"/>
      <c r="D35" s="439"/>
      <c r="E35" s="439"/>
      <c r="F35" s="439"/>
      <c r="G35" s="439"/>
      <c r="H35" s="439"/>
      <c r="I35" s="439"/>
      <c r="J35" s="439"/>
      <c r="K35" s="439"/>
      <c r="L35" s="440"/>
      <c r="M35" s="8"/>
    </row>
    <row r="36" spans="1:16" ht="14.4" customHeight="1" x14ac:dyDescent="0.3">
      <c r="B36" s="438"/>
      <c r="C36" s="439"/>
      <c r="D36" s="439"/>
      <c r="E36" s="439"/>
      <c r="F36" s="439"/>
      <c r="G36" s="439"/>
      <c r="H36" s="439"/>
      <c r="I36" s="439"/>
      <c r="J36" s="439"/>
      <c r="K36" s="439"/>
      <c r="L36" s="440"/>
      <c r="M36" s="8"/>
    </row>
    <row r="37" spans="1:16" ht="14.4" customHeight="1" x14ac:dyDescent="0.3">
      <c r="B37" s="438"/>
      <c r="C37" s="439"/>
      <c r="D37" s="439"/>
      <c r="E37" s="439"/>
      <c r="F37" s="439"/>
      <c r="G37" s="439"/>
      <c r="H37" s="439"/>
      <c r="I37" s="439"/>
      <c r="J37" s="439"/>
      <c r="K37" s="439"/>
      <c r="L37" s="440"/>
      <c r="M37" s="8"/>
    </row>
    <row r="38" spans="1:16" ht="14.4" customHeight="1" x14ac:dyDescent="0.3">
      <c r="A38" s="4" t="s">
        <v>163</v>
      </c>
      <c r="B38" s="441"/>
      <c r="C38" s="442"/>
      <c r="D38" s="442"/>
      <c r="E38" s="442"/>
      <c r="F38" s="442"/>
      <c r="G38" s="442"/>
      <c r="H38" s="442"/>
      <c r="I38" s="442"/>
      <c r="J38" s="442"/>
      <c r="K38" s="442"/>
      <c r="L38" s="443"/>
      <c r="M38" s="8"/>
    </row>
    <row r="39" spans="1:16" s="31" customFormat="1" ht="14.4" customHeight="1" x14ac:dyDescent="0.3">
      <c r="A39" s="4"/>
      <c r="B39" s="52"/>
      <c r="C39" s="53"/>
      <c r="D39" s="53"/>
      <c r="E39" s="53"/>
      <c r="F39" s="53"/>
      <c r="G39" s="53"/>
      <c r="H39" s="53"/>
      <c r="I39" s="53"/>
      <c r="J39" s="53"/>
      <c r="K39" s="53"/>
      <c r="L39" s="54"/>
    </row>
    <row r="40" spans="1:16" ht="14.4" customHeight="1" x14ac:dyDescent="0.3">
      <c r="B40" s="407" t="s">
        <v>20</v>
      </c>
      <c r="C40" s="408"/>
      <c r="D40" s="408"/>
      <c r="E40" s="408"/>
      <c r="F40" s="408"/>
      <c r="G40" s="408"/>
      <c r="H40" s="408"/>
      <c r="I40" s="408"/>
      <c r="J40" s="408"/>
      <c r="K40" s="408"/>
      <c r="L40" s="409"/>
      <c r="M40" s="8"/>
    </row>
    <row r="41" spans="1:16" ht="14.4" customHeight="1" x14ac:dyDescent="0.3">
      <c r="B41" s="17"/>
      <c r="C41" s="26"/>
      <c r="D41" s="26"/>
      <c r="E41" s="27"/>
      <c r="F41" s="27"/>
      <c r="G41" s="27"/>
      <c r="H41" s="27"/>
      <c r="I41" s="27"/>
      <c r="J41" s="27"/>
      <c r="K41" s="27"/>
      <c r="L41" s="18"/>
      <c r="M41" s="8"/>
    </row>
    <row r="42" spans="1:16" ht="14.4" customHeight="1" x14ac:dyDescent="0.3">
      <c r="B42" s="319" t="str">
        <f>IF(Variables!$G$39="English",O42,P42)</f>
        <v>What is the range of products grown and/or exported by your firm?</v>
      </c>
      <c r="C42" s="320"/>
      <c r="D42" s="320"/>
      <c r="E42" s="320"/>
      <c r="F42" s="320"/>
      <c r="G42" s="320"/>
      <c r="H42" s="320"/>
      <c r="I42" s="320"/>
      <c r="J42" s="320"/>
      <c r="K42" s="320"/>
      <c r="L42" s="321"/>
      <c r="M42" s="8"/>
      <c r="O42" s="114" t="s">
        <v>190</v>
      </c>
      <c r="P42" t="s">
        <v>276</v>
      </c>
    </row>
    <row r="43" spans="1:16" ht="14.4" customHeight="1" x14ac:dyDescent="0.3">
      <c r="B43" s="44"/>
      <c r="C43" s="45"/>
      <c r="D43" s="45"/>
      <c r="E43" s="45"/>
      <c r="F43" s="45"/>
      <c r="G43" s="45"/>
      <c r="H43" s="45"/>
      <c r="I43" s="45"/>
      <c r="J43" s="45"/>
      <c r="K43" s="45"/>
      <c r="L43" s="46"/>
      <c r="M43" s="8"/>
      <c r="O43" s="114"/>
      <c r="P43"/>
    </row>
    <row r="44" spans="1:16" ht="14.4" customHeight="1" x14ac:dyDescent="0.3">
      <c r="B44" s="435"/>
      <c r="C44" s="436"/>
      <c r="D44" s="436"/>
      <c r="E44" s="436"/>
      <c r="F44" s="436"/>
      <c r="G44" s="436"/>
      <c r="H44" s="436"/>
      <c r="I44" s="436"/>
      <c r="J44" s="436"/>
      <c r="K44" s="436"/>
      <c r="L44" s="437"/>
      <c r="M44" s="8"/>
      <c r="O44" s="114"/>
      <c r="P44"/>
    </row>
    <row r="45" spans="1:16" ht="14.4" customHeight="1" x14ac:dyDescent="0.3">
      <c r="B45" s="438"/>
      <c r="C45" s="439"/>
      <c r="D45" s="439"/>
      <c r="E45" s="439"/>
      <c r="F45" s="439"/>
      <c r="G45" s="439"/>
      <c r="H45" s="439"/>
      <c r="I45" s="439"/>
      <c r="J45" s="439"/>
      <c r="K45" s="439"/>
      <c r="L45" s="440"/>
      <c r="M45" s="8"/>
      <c r="O45" s="114"/>
      <c r="P45"/>
    </row>
    <row r="46" spans="1:16" ht="14.4" customHeight="1" x14ac:dyDescent="0.3">
      <c r="B46" s="438"/>
      <c r="C46" s="439"/>
      <c r="D46" s="439"/>
      <c r="E46" s="439"/>
      <c r="F46" s="439"/>
      <c r="G46" s="439"/>
      <c r="H46" s="439"/>
      <c r="I46" s="439"/>
      <c r="J46" s="439"/>
      <c r="K46" s="439"/>
      <c r="L46" s="440"/>
      <c r="M46" s="8"/>
      <c r="O46" s="114"/>
      <c r="P46"/>
    </row>
    <row r="47" spans="1:16" ht="14.4" customHeight="1" x14ac:dyDescent="0.3">
      <c r="B47" s="438"/>
      <c r="C47" s="439"/>
      <c r="D47" s="439"/>
      <c r="E47" s="439"/>
      <c r="F47" s="439"/>
      <c r="G47" s="439"/>
      <c r="H47" s="439"/>
      <c r="I47" s="439"/>
      <c r="J47" s="439"/>
      <c r="K47" s="439"/>
      <c r="L47" s="440"/>
      <c r="M47" s="8"/>
      <c r="O47" s="114"/>
      <c r="P47"/>
    </row>
    <row r="48" spans="1:16" ht="14.4" customHeight="1" x14ac:dyDescent="0.3">
      <c r="B48" s="438"/>
      <c r="C48" s="439"/>
      <c r="D48" s="439"/>
      <c r="E48" s="439"/>
      <c r="F48" s="439"/>
      <c r="G48" s="439"/>
      <c r="H48" s="439"/>
      <c r="I48" s="439"/>
      <c r="J48" s="439"/>
      <c r="K48" s="439"/>
      <c r="L48" s="440"/>
      <c r="M48" s="8"/>
      <c r="O48" s="114"/>
      <c r="P48"/>
    </row>
    <row r="49" spans="1:16" ht="14.4" customHeight="1" x14ac:dyDescent="0.3">
      <c r="B49" s="438"/>
      <c r="C49" s="439"/>
      <c r="D49" s="439"/>
      <c r="E49" s="439"/>
      <c r="F49" s="439"/>
      <c r="G49" s="439"/>
      <c r="H49" s="439"/>
      <c r="I49" s="439"/>
      <c r="J49" s="439"/>
      <c r="K49" s="439"/>
      <c r="L49" s="440"/>
      <c r="M49" s="8"/>
      <c r="O49" s="114"/>
      <c r="P49"/>
    </row>
    <row r="50" spans="1:16" ht="14.4" customHeight="1" x14ac:dyDescent="0.3">
      <c r="B50" s="438"/>
      <c r="C50" s="439"/>
      <c r="D50" s="439"/>
      <c r="E50" s="439"/>
      <c r="F50" s="439"/>
      <c r="G50" s="439"/>
      <c r="H50" s="439"/>
      <c r="I50" s="439"/>
      <c r="J50" s="439"/>
      <c r="K50" s="439"/>
      <c r="L50" s="440"/>
      <c r="M50" s="8"/>
      <c r="O50" s="114"/>
      <c r="P50"/>
    </row>
    <row r="51" spans="1:16" ht="14.4" customHeight="1" x14ac:dyDescent="0.3">
      <c r="A51" s="4" t="s">
        <v>177</v>
      </c>
      <c r="B51" s="441"/>
      <c r="C51" s="442"/>
      <c r="D51" s="442"/>
      <c r="E51" s="442"/>
      <c r="F51" s="442"/>
      <c r="G51" s="442"/>
      <c r="H51" s="442"/>
      <c r="I51" s="442"/>
      <c r="J51" s="442"/>
      <c r="K51" s="442"/>
      <c r="L51" s="443"/>
      <c r="M51" s="8"/>
      <c r="O51" s="22"/>
    </row>
    <row r="52" spans="1:16" s="31" customFormat="1" ht="14.4" customHeight="1" x14ac:dyDescent="0.3">
      <c r="A52" s="51"/>
      <c r="B52" s="52"/>
      <c r="C52" s="53"/>
      <c r="D52" s="53"/>
      <c r="E52" s="53"/>
      <c r="F52" s="53"/>
      <c r="G52" s="53"/>
      <c r="H52" s="53"/>
      <c r="I52" s="53"/>
      <c r="J52" s="53"/>
      <c r="K52" s="53"/>
      <c r="L52" s="54"/>
    </row>
    <row r="53" spans="1:16" s="9" customFormat="1" ht="14.4" customHeight="1" x14ac:dyDescent="0.3">
      <c r="A53" s="4"/>
      <c r="B53" s="407" t="s">
        <v>21</v>
      </c>
      <c r="C53" s="408"/>
      <c r="D53" s="408"/>
      <c r="E53" s="408"/>
      <c r="F53" s="408"/>
      <c r="G53" s="408"/>
      <c r="H53" s="408"/>
      <c r="I53" s="408"/>
      <c r="J53" s="408"/>
      <c r="K53" s="408"/>
      <c r="L53" s="409"/>
      <c r="M53" s="69"/>
    </row>
    <row r="54" spans="1:16" s="9" customFormat="1" ht="14.4" customHeight="1" x14ac:dyDescent="0.3">
      <c r="A54" s="4"/>
      <c r="B54" s="181"/>
      <c r="C54" s="182"/>
      <c r="D54" s="182"/>
      <c r="E54" s="182"/>
      <c r="F54" s="182"/>
      <c r="G54" s="182"/>
      <c r="H54" s="182"/>
      <c r="I54" s="182"/>
      <c r="J54" s="182"/>
      <c r="K54" s="182"/>
      <c r="L54" s="183"/>
      <c r="M54" s="69"/>
    </row>
    <row r="55" spans="1:16" s="31" customFormat="1" ht="14.4" customHeight="1" x14ac:dyDescent="0.3">
      <c r="A55" s="51"/>
      <c r="B55" s="308" t="str">
        <f>IF(Variables!$G$39="English",O55,P55)</f>
        <v>Briefly describe how your firm grows and harvests certain whole potatoes.</v>
      </c>
      <c r="C55" s="309"/>
      <c r="D55" s="309"/>
      <c r="E55" s="309"/>
      <c r="F55" s="309"/>
      <c r="G55" s="309"/>
      <c r="H55" s="309"/>
      <c r="I55" s="309"/>
      <c r="J55" s="309"/>
      <c r="K55" s="309"/>
      <c r="L55" s="310"/>
      <c r="O55" s="114" t="s">
        <v>191</v>
      </c>
      <c r="P55" t="s">
        <v>277</v>
      </c>
    </row>
    <row r="56" spans="1:16" s="31" customFormat="1" ht="14.4" customHeight="1" x14ac:dyDescent="0.3">
      <c r="A56" s="51"/>
      <c r="B56" s="94"/>
      <c r="C56" s="95"/>
      <c r="D56" s="95"/>
      <c r="E56" s="95"/>
      <c r="F56" s="95"/>
      <c r="G56" s="95"/>
      <c r="H56" s="95"/>
      <c r="I56" s="95"/>
      <c r="J56" s="95"/>
      <c r="K56" s="95"/>
      <c r="L56" s="96"/>
    </row>
    <row r="57" spans="1:16" s="31" customFormat="1" ht="14.4" customHeight="1" x14ac:dyDescent="0.3">
      <c r="A57" s="51"/>
      <c r="B57" s="435"/>
      <c r="C57" s="436"/>
      <c r="D57" s="436"/>
      <c r="E57" s="436"/>
      <c r="F57" s="436"/>
      <c r="G57" s="436"/>
      <c r="H57" s="436"/>
      <c r="I57" s="436"/>
      <c r="J57" s="436"/>
      <c r="K57" s="436"/>
      <c r="L57" s="437"/>
    </row>
    <row r="58" spans="1:16" s="31" customFormat="1" ht="14.4" customHeight="1" x14ac:dyDescent="0.3">
      <c r="A58" s="51"/>
      <c r="B58" s="438"/>
      <c r="C58" s="439"/>
      <c r="D58" s="439"/>
      <c r="E58" s="439"/>
      <c r="F58" s="439"/>
      <c r="G58" s="439"/>
      <c r="H58" s="439"/>
      <c r="I58" s="439"/>
      <c r="J58" s="439"/>
      <c r="K58" s="439"/>
      <c r="L58" s="440"/>
    </row>
    <row r="59" spans="1:16" s="31" customFormat="1" ht="14.4" customHeight="1" x14ac:dyDescent="0.3">
      <c r="A59" s="51"/>
      <c r="B59" s="438"/>
      <c r="C59" s="439"/>
      <c r="D59" s="439"/>
      <c r="E59" s="439"/>
      <c r="F59" s="439"/>
      <c r="G59" s="439"/>
      <c r="H59" s="439"/>
      <c r="I59" s="439"/>
      <c r="J59" s="439"/>
      <c r="K59" s="439"/>
      <c r="L59" s="440"/>
    </row>
    <row r="60" spans="1:16" s="31" customFormat="1" ht="14.4" customHeight="1" x14ac:dyDescent="0.3">
      <c r="A60" s="51"/>
      <c r="B60" s="438"/>
      <c r="C60" s="439"/>
      <c r="D60" s="439"/>
      <c r="E60" s="439"/>
      <c r="F60" s="439"/>
      <c r="G60" s="439"/>
      <c r="H60" s="439"/>
      <c r="I60" s="439"/>
      <c r="J60" s="439"/>
      <c r="K60" s="439"/>
      <c r="L60" s="440"/>
    </row>
    <row r="61" spans="1:16" s="31" customFormat="1" ht="14.4" customHeight="1" x14ac:dyDescent="0.3">
      <c r="A61" s="51"/>
      <c r="B61" s="438"/>
      <c r="C61" s="439"/>
      <c r="D61" s="439"/>
      <c r="E61" s="439"/>
      <c r="F61" s="439"/>
      <c r="G61" s="439"/>
      <c r="H61" s="439"/>
      <c r="I61" s="439"/>
      <c r="J61" s="439"/>
      <c r="K61" s="439"/>
      <c r="L61" s="440"/>
    </row>
    <row r="62" spans="1:16" s="31" customFormat="1" ht="14.4" customHeight="1" x14ac:dyDescent="0.3">
      <c r="A62" s="51"/>
      <c r="B62" s="438"/>
      <c r="C62" s="439"/>
      <c r="D62" s="439"/>
      <c r="E62" s="439"/>
      <c r="F62" s="439"/>
      <c r="G62" s="439"/>
      <c r="H62" s="439"/>
      <c r="I62" s="439"/>
      <c r="J62" s="439"/>
      <c r="K62" s="439"/>
      <c r="L62" s="440"/>
    </row>
    <row r="63" spans="1:16" s="31" customFormat="1" ht="14.4" customHeight="1" x14ac:dyDescent="0.3">
      <c r="A63" s="51"/>
      <c r="B63" s="438"/>
      <c r="C63" s="439"/>
      <c r="D63" s="439"/>
      <c r="E63" s="439"/>
      <c r="F63" s="439"/>
      <c r="G63" s="439"/>
      <c r="H63" s="439"/>
      <c r="I63" s="439"/>
      <c r="J63" s="439"/>
      <c r="K63" s="439"/>
      <c r="L63" s="440"/>
    </row>
    <row r="64" spans="1:16" s="31" customFormat="1" ht="14.4" customHeight="1" x14ac:dyDescent="0.3">
      <c r="A64" s="51" t="s">
        <v>177</v>
      </c>
      <c r="B64" s="441"/>
      <c r="C64" s="442"/>
      <c r="D64" s="442"/>
      <c r="E64" s="442"/>
      <c r="F64" s="442"/>
      <c r="G64" s="442"/>
      <c r="H64" s="442"/>
      <c r="I64" s="442"/>
      <c r="J64" s="442"/>
      <c r="K64" s="442"/>
      <c r="L64" s="443"/>
    </row>
    <row r="65" spans="1:16" s="31" customFormat="1" ht="14.4" customHeight="1" x14ac:dyDescent="0.3">
      <c r="A65" s="51"/>
      <c r="B65" s="94"/>
      <c r="C65" s="95"/>
      <c r="D65" s="95"/>
      <c r="E65" s="95"/>
      <c r="F65" s="95"/>
      <c r="G65" s="95"/>
      <c r="H65" s="95"/>
      <c r="I65" s="95"/>
      <c r="J65" s="95"/>
      <c r="K65" s="95"/>
      <c r="L65" s="96"/>
    </row>
    <row r="66" spans="1:16" s="9" customFormat="1" ht="14.4" customHeight="1" x14ac:dyDescent="0.3">
      <c r="A66" s="4"/>
      <c r="B66" s="407" t="s">
        <v>22</v>
      </c>
      <c r="C66" s="408"/>
      <c r="D66" s="408"/>
      <c r="E66" s="408"/>
      <c r="F66" s="408"/>
      <c r="G66" s="408"/>
      <c r="H66" s="408"/>
      <c r="I66" s="408"/>
      <c r="J66" s="408"/>
      <c r="K66" s="408"/>
      <c r="L66" s="409"/>
      <c r="M66" s="69"/>
    </row>
    <row r="67" spans="1:16" s="31" customFormat="1" ht="14.4" customHeight="1" x14ac:dyDescent="0.3">
      <c r="A67" s="51"/>
      <c r="B67" s="55"/>
      <c r="C67" s="56"/>
      <c r="D67" s="56"/>
      <c r="E67" s="56"/>
      <c r="F67" s="56"/>
      <c r="G67" s="56"/>
      <c r="H67" s="56"/>
      <c r="I67" s="56"/>
      <c r="J67" s="56"/>
      <c r="K67" s="56"/>
      <c r="L67" s="57"/>
    </row>
    <row r="68" spans="1:16" s="31" customFormat="1" ht="14.4" customHeight="1" x14ac:dyDescent="0.3">
      <c r="A68" s="51"/>
      <c r="B68" s="410" t="str">
        <f>IF(Variables!$G$39="English",O68,P68)</f>
        <v>If your firm is wholly or partly owned by other firms involved in any manner with certain whole potatoes, whether upstream or downstream, please list the names and addresses of these firms, and indicate the percent share of ownership or interest that they hold.</v>
      </c>
      <c r="C68" s="433"/>
      <c r="D68" s="433"/>
      <c r="E68" s="433"/>
      <c r="F68" s="433"/>
      <c r="G68" s="433"/>
      <c r="H68" s="433"/>
      <c r="I68" s="433"/>
      <c r="J68" s="433"/>
      <c r="K68" s="433"/>
      <c r="L68" s="434"/>
      <c r="O68" s="114" t="s">
        <v>192</v>
      </c>
      <c r="P68" t="s">
        <v>278</v>
      </c>
    </row>
    <row r="69" spans="1:16" s="31" customFormat="1" ht="14.4" customHeight="1" x14ac:dyDescent="0.3">
      <c r="A69" s="51"/>
      <c r="B69" s="410"/>
      <c r="C69" s="433"/>
      <c r="D69" s="433"/>
      <c r="E69" s="433"/>
      <c r="F69" s="433"/>
      <c r="G69" s="433"/>
      <c r="H69" s="433"/>
      <c r="I69" s="433"/>
      <c r="J69" s="433"/>
      <c r="K69" s="433"/>
      <c r="L69" s="434"/>
    </row>
    <row r="70" spans="1:16" s="31" customFormat="1" ht="14.4" customHeight="1" x14ac:dyDescent="0.3">
      <c r="A70" s="51"/>
      <c r="B70" s="94"/>
      <c r="C70" s="95"/>
      <c r="D70" s="95"/>
      <c r="E70" s="95"/>
      <c r="F70" s="95"/>
      <c r="G70" s="95"/>
      <c r="H70" s="95"/>
      <c r="I70" s="95"/>
      <c r="J70" s="95"/>
      <c r="K70" s="95"/>
      <c r="L70" s="96"/>
    </row>
    <row r="71" spans="1:16" s="31" customFormat="1" ht="14.4" customHeight="1" x14ac:dyDescent="0.3">
      <c r="A71" s="51"/>
      <c r="B71" s="136" t="s">
        <v>196</v>
      </c>
      <c r="C71" s="432" t="s">
        <v>193</v>
      </c>
      <c r="D71" s="444"/>
      <c r="E71" s="444"/>
      <c r="F71" s="444"/>
      <c r="G71" s="444"/>
      <c r="H71" s="444"/>
      <c r="I71" s="444"/>
      <c r="J71" s="444"/>
      <c r="K71" s="445"/>
      <c r="L71" s="96"/>
    </row>
    <row r="72" spans="1:16" s="31" customFormat="1" ht="14.4" customHeight="1" x14ac:dyDescent="0.3">
      <c r="A72" s="51"/>
      <c r="B72" s="136"/>
      <c r="C72" s="426"/>
      <c r="D72" s="428"/>
      <c r="E72" s="428"/>
      <c r="F72" s="428"/>
      <c r="G72" s="428"/>
      <c r="H72" s="428"/>
      <c r="I72" s="428"/>
      <c r="J72" s="428"/>
      <c r="K72" s="429"/>
      <c r="L72" s="96"/>
    </row>
    <row r="73" spans="1:16" s="31" customFormat="1" ht="14.4" customHeight="1" x14ac:dyDescent="0.3">
      <c r="A73" s="51"/>
      <c r="B73" s="136"/>
      <c r="C73" s="426" t="s">
        <v>194</v>
      </c>
      <c r="D73" s="428"/>
      <c r="E73" s="428"/>
      <c r="F73" s="428"/>
      <c r="G73" s="428"/>
      <c r="H73" s="428"/>
      <c r="I73" s="428"/>
      <c r="J73" s="428"/>
      <c r="K73" s="429"/>
      <c r="L73" s="96"/>
    </row>
    <row r="74" spans="1:16" s="31" customFormat="1" ht="14.4" customHeight="1" x14ac:dyDescent="0.3">
      <c r="A74" s="51"/>
      <c r="B74" s="136"/>
      <c r="C74" s="426"/>
      <c r="D74" s="428"/>
      <c r="E74" s="428"/>
      <c r="F74" s="428"/>
      <c r="G74" s="428"/>
      <c r="H74" s="428"/>
      <c r="I74" s="428"/>
      <c r="J74" s="428"/>
      <c r="K74" s="429"/>
      <c r="L74" s="96"/>
    </row>
    <row r="75" spans="1:16" s="31" customFormat="1" ht="14.4" customHeight="1" x14ac:dyDescent="0.3">
      <c r="A75" s="51"/>
      <c r="B75" s="137"/>
      <c r="C75" s="426" t="s">
        <v>195</v>
      </c>
      <c r="D75" s="428"/>
      <c r="E75" s="428"/>
      <c r="F75" s="428"/>
      <c r="G75" s="428"/>
      <c r="H75" s="428"/>
      <c r="I75" s="428"/>
      <c r="J75" s="428"/>
      <c r="K75" s="429"/>
      <c r="L75" s="96"/>
      <c r="O75" s="120" t="s">
        <v>193</v>
      </c>
      <c r="P75" s="163" t="s">
        <v>279</v>
      </c>
    </row>
    <row r="76" spans="1:16" s="31" customFormat="1" ht="14.4" customHeight="1" x14ac:dyDescent="0.3">
      <c r="A76" s="51"/>
      <c r="B76" s="137"/>
      <c r="C76" s="427"/>
      <c r="D76" s="430"/>
      <c r="E76" s="430"/>
      <c r="F76" s="430"/>
      <c r="G76" s="430"/>
      <c r="H76" s="430"/>
      <c r="I76" s="430"/>
      <c r="J76" s="430"/>
      <c r="K76" s="431"/>
      <c r="L76" s="96"/>
      <c r="O76" s="112" t="s">
        <v>194</v>
      </c>
      <c r="P76" s="145" t="s">
        <v>280</v>
      </c>
    </row>
    <row r="77" spans="1:16" s="31" customFormat="1" ht="14.4" customHeight="1" x14ac:dyDescent="0.3">
      <c r="A77" s="51"/>
      <c r="B77" s="137"/>
      <c r="C77" s="118"/>
      <c r="D77" s="117"/>
      <c r="E77" s="117"/>
      <c r="F77" s="117"/>
      <c r="G77" s="117"/>
      <c r="H77" s="117"/>
      <c r="I77" s="117"/>
      <c r="J77" s="117"/>
      <c r="K77" s="117"/>
      <c r="L77" s="96"/>
      <c r="O77" s="121" t="s">
        <v>195</v>
      </c>
      <c r="P77" s="145" t="s">
        <v>281</v>
      </c>
    </row>
    <row r="78" spans="1:16" s="31" customFormat="1" ht="14.4" customHeight="1" x14ac:dyDescent="0.3">
      <c r="A78" s="51"/>
      <c r="B78" s="136" t="s">
        <v>197</v>
      </c>
      <c r="C78" s="432" t="s">
        <v>193</v>
      </c>
      <c r="D78" s="444"/>
      <c r="E78" s="444"/>
      <c r="F78" s="444"/>
      <c r="G78" s="444"/>
      <c r="H78" s="444"/>
      <c r="I78" s="444"/>
      <c r="J78" s="444"/>
      <c r="K78" s="445"/>
      <c r="L78" s="96"/>
      <c r="O78" s="184"/>
      <c r="P78" s="145"/>
    </row>
    <row r="79" spans="1:16" s="31" customFormat="1" ht="14.4" customHeight="1" x14ac:dyDescent="0.3">
      <c r="A79" s="51"/>
      <c r="B79" s="136"/>
      <c r="C79" s="426"/>
      <c r="D79" s="428"/>
      <c r="E79" s="428"/>
      <c r="F79" s="428"/>
      <c r="G79" s="428"/>
      <c r="H79" s="428"/>
      <c r="I79" s="428"/>
      <c r="J79" s="428"/>
      <c r="K79" s="429"/>
      <c r="L79" s="96"/>
      <c r="O79" s="184"/>
      <c r="P79" s="145"/>
    </row>
    <row r="80" spans="1:16" s="31" customFormat="1" ht="14.4" customHeight="1" x14ac:dyDescent="0.3">
      <c r="A80" s="51"/>
      <c r="B80" s="136"/>
      <c r="C80" s="426" t="s">
        <v>194</v>
      </c>
      <c r="D80" s="428"/>
      <c r="E80" s="428"/>
      <c r="F80" s="428"/>
      <c r="G80" s="428"/>
      <c r="H80" s="428"/>
      <c r="I80" s="428"/>
      <c r="J80" s="428"/>
      <c r="K80" s="429"/>
      <c r="L80" s="96"/>
      <c r="O80" s="184"/>
      <c r="P80" s="145"/>
    </row>
    <row r="81" spans="1:16" s="31" customFormat="1" ht="14.4" customHeight="1" x14ac:dyDescent="0.3">
      <c r="A81" s="51"/>
      <c r="B81" s="136"/>
      <c r="C81" s="426"/>
      <c r="D81" s="428"/>
      <c r="E81" s="428"/>
      <c r="F81" s="428"/>
      <c r="G81" s="428"/>
      <c r="H81" s="428"/>
      <c r="I81" s="428"/>
      <c r="J81" s="428"/>
      <c r="K81" s="429"/>
      <c r="L81" s="96"/>
      <c r="O81" s="184"/>
      <c r="P81" s="145"/>
    </row>
    <row r="82" spans="1:16" s="31" customFormat="1" ht="14.4" customHeight="1" x14ac:dyDescent="0.3">
      <c r="A82" s="51"/>
      <c r="B82" s="137"/>
      <c r="C82" s="426" t="s">
        <v>195</v>
      </c>
      <c r="D82" s="428"/>
      <c r="E82" s="428"/>
      <c r="F82" s="428"/>
      <c r="G82" s="428"/>
      <c r="H82" s="428"/>
      <c r="I82" s="428"/>
      <c r="J82" s="428"/>
      <c r="K82" s="429"/>
      <c r="L82" s="96"/>
      <c r="O82" s="184"/>
      <c r="P82" s="145"/>
    </row>
    <row r="83" spans="1:16" s="31" customFormat="1" ht="14.4" customHeight="1" x14ac:dyDescent="0.3">
      <c r="A83" s="51"/>
      <c r="B83" s="137"/>
      <c r="C83" s="427"/>
      <c r="D83" s="430"/>
      <c r="E83" s="430"/>
      <c r="F83" s="430"/>
      <c r="G83" s="430"/>
      <c r="H83" s="430"/>
      <c r="I83" s="430"/>
      <c r="J83" s="430"/>
      <c r="K83" s="431"/>
      <c r="L83" s="96"/>
      <c r="O83" s="184"/>
      <c r="P83" s="145"/>
    </row>
    <row r="84" spans="1:16" s="31" customFormat="1" ht="14.4" customHeight="1" x14ac:dyDescent="0.3">
      <c r="A84" s="51"/>
      <c r="B84" s="137"/>
      <c r="C84" s="119"/>
      <c r="D84" s="116"/>
      <c r="E84" s="116"/>
      <c r="F84" s="116"/>
      <c r="G84" s="116"/>
      <c r="H84" s="116"/>
      <c r="I84" s="116"/>
      <c r="J84" s="116"/>
      <c r="K84" s="116"/>
      <c r="L84" s="96"/>
      <c r="O84" s="184"/>
      <c r="P84" s="145"/>
    </row>
    <row r="85" spans="1:16" s="31" customFormat="1" ht="14.4" customHeight="1" x14ac:dyDescent="0.3">
      <c r="A85" s="51"/>
      <c r="B85" s="136" t="s">
        <v>198</v>
      </c>
      <c r="C85" s="432" t="s">
        <v>193</v>
      </c>
      <c r="D85" s="444"/>
      <c r="E85" s="444"/>
      <c r="F85" s="444"/>
      <c r="G85" s="444"/>
      <c r="H85" s="444"/>
      <c r="I85" s="444"/>
      <c r="J85" s="444"/>
      <c r="K85" s="445"/>
      <c r="L85" s="96"/>
    </row>
    <row r="86" spans="1:16" s="31" customFormat="1" ht="14.4" customHeight="1" x14ac:dyDescent="0.3">
      <c r="A86" s="51"/>
      <c r="B86" s="136"/>
      <c r="C86" s="426"/>
      <c r="D86" s="428"/>
      <c r="E86" s="428"/>
      <c r="F86" s="428"/>
      <c r="G86" s="428"/>
      <c r="H86" s="428"/>
      <c r="I86" s="428"/>
      <c r="J86" s="428"/>
      <c r="K86" s="429"/>
      <c r="L86" s="96"/>
    </row>
    <row r="87" spans="1:16" s="31" customFormat="1" ht="14.4" customHeight="1" x14ac:dyDescent="0.3">
      <c r="A87" s="51"/>
      <c r="B87" s="136"/>
      <c r="C87" s="426" t="s">
        <v>194</v>
      </c>
      <c r="D87" s="428"/>
      <c r="E87" s="428"/>
      <c r="F87" s="428"/>
      <c r="G87" s="428"/>
      <c r="H87" s="428"/>
      <c r="I87" s="428"/>
      <c r="J87" s="428"/>
      <c r="K87" s="429"/>
      <c r="L87" s="96"/>
    </row>
    <row r="88" spans="1:16" s="31" customFormat="1" ht="14.4" customHeight="1" x14ac:dyDescent="0.3">
      <c r="A88" s="51"/>
      <c r="B88" s="136"/>
      <c r="C88" s="426"/>
      <c r="D88" s="428"/>
      <c r="E88" s="428"/>
      <c r="F88" s="428"/>
      <c r="G88" s="428"/>
      <c r="H88" s="428"/>
      <c r="I88" s="428"/>
      <c r="J88" s="428"/>
      <c r="K88" s="429"/>
      <c r="L88" s="96"/>
    </row>
    <row r="89" spans="1:16" s="31" customFormat="1" ht="14.4" customHeight="1" x14ac:dyDescent="0.3">
      <c r="A89" s="51"/>
      <c r="B89" s="137"/>
      <c r="C89" s="426" t="s">
        <v>195</v>
      </c>
      <c r="D89" s="428"/>
      <c r="E89" s="428"/>
      <c r="F89" s="428"/>
      <c r="G89" s="428"/>
      <c r="H89" s="428"/>
      <c r="I89" s="428"/>
      <c r="J89" s="428"/>
      <c r="K89" s="429"/>
      <c r="L89" s="96"/>
    </row>
    <row r="90" spans="1:16" s="31" customFormat="1" ht="14.4" customHeight="1" x14ac:dyDescent="0.3">
      <c r="A90" s="51"/>
      <c r="B90" s="137"/>
      <c r="C90" s="427"/>
      <c r="D90" s="430"/>
      <c r="E90" s="430"/>
      <c r="F90" s="430"/>
      <c r="G90" s="430"/>
      <c r="H90" s="430"/>
      <c r="I90" s="430"/>
      <c r="J90" s="430"/>
      <c r="K90" s="431"/>
      <c r="L90" s="96"/>
    </row>
    <row r="91" spans="1:16" s="31" customFormat="1" ht="14.4" customHeight="1" x14ac:dyDescent="0.3">
      <c r="A91" s="51"/>
      <c r="B91" s="94"/>
      <c r="C91" s="95"/>
      <c r="D91" s="95"/>
      <c r="E91" s="95"/>
      <c r="F91" s="95"/>
      <c r="G91" s="95"/>
      <c r="H91" s="95"/>
      <c r="I91" s="95"/>
      <c r="J91" s="95"/>
      <c r="K91" s="95"/>
      <c r="L91" s="96"/>
    </row>
    <row r="92" spans="1:16" s="9" customFormat="1" ht="14.4" customHeight="1" x14ac:dyDescent="0.3">
      <c r="A92" s="4"/>
      <c r="B92" s="413" t="s">
        <v>23</v>
      </c>
      <c r="C92" s="414"/>
      <c r="D92" s="414"/>
      <c r="E92" s="414"/>
      <c r="F92" s="414"/>
      <c r="G92" s="414"/>
      <c r="H92" s="414"/>
      <c r="I92" s="414"/>
      <c r="J92" s="414"/>
      <c r="K92" s="414"/>
      <c r="L92" s="415"/>
      <c r="M92" s="69"/>
    </row>
    <row r="93" spans="1:16" s="31" customFormat="1" ht="14.4" customHeight="1" x14ac:dyDescent="0.3">
      <c r="A93" s="51"/>
      <c r="B93" s="55"/>
      <c r="C93" s="56"/>
      <c r="D93" s="56"/>
      <c r="E93" s="56"/>
      <c r="F93" s="56"/>
      <c r="G93" s="56"/>
      <c r="H93" s="56"/>
      <c r="I93" s="56"/>
      <c r="J93" s="56"/>
      <c r="K93" s="56"/>
      <c r="L93" s="57"/>
    </row>
    <row r="94" spans="1:16" s="31" customFormat="1" ht="14.4" customHeight="1" x14ac:dyDescent="0.3">
      <c r="A94" s="51"/>
      <c r="B94" s="319" t="str">
        <f>IF(Variables!$G$39="English",O94,P94)</f>
        <v>If your firm wholly or partly owns other firms involved in any manner with certain whole potatoes, whether upstream or downstream, please list their names and addresses, and indicate the extent of your firm’s ownership or interest in those firms.</v>
      </c>
      <c r="C94" s="320"/>
      <c r="D94" s="320"/>
      <c r="E94" s="320"/>
      <c r="F94" s="320"/>
      <c r="G94" s="320"/>
      <c r="H94" s="320"/>
      <c r="I94" s="320"/>
      <c r="J94" s="320"/>
      <c r="K94" s="320"/>
      <c r="L94" s="321"/>
      <c r="O94" t="s">
        <v>199</v>
      </c>
      <c r="P94" t="s">
        <v>282</v>
      </c>
    </row>
    <row r="95" spans="1:16" s="31" customFormat="1" ht="14.4" customHeight="1" x14ac:dyDescent="0.3">
      <c r="A95" s="51"/>
      <c r="B95" s="319"/>
      <c r="C95" s="320"/>
      <c r="D95" s="320"/>
      <c r="E95" s="320"/>
      <c r="F95" s="320"/>
      <c r="G95" s="320"/>
      <c r="H95" s="320"/>
      <c r="I95" s="320"/>
      <c r="J95" s="320"/>
      <c r="K95" s="320"/>
      <c r="L95" s="321"/>
    </row>
    <row r="96" spans="1:16" s="31" customFormat="1" ht="14.4" customHeight="1" x14ac:dyDescent="0.3">
      <c r="A96" s="51"/>
      <c r="B96" s="44"/>
      <c r="C96" s="45"/>
      <c r="D96" s="45"/>
      <c r="E96" s="45"/>
      <c r="F96" s="45"/>
      <c r="G96" s="45"/>
      <c r="H96" s="45"/>
      <c r="I96" s="45"/>
      <c r="J96" s="45"/>
      <c r="K96" s="45"/>
      <c r="L96" s="46"/>
    </row>
    <row r="97" spans="1:16" s="31" customFormat="1" ht="14.4" customHeight="1" x14ac:dyDescent="0.3">
      <c r="A97" s="51"/>
      <c r="B97" s="136" t="s">
        <v>196</v>
      </c>
      <c r="C97" s="432" t="s">
        <v>193</v>
      </c>
      <c r="D97" s="444"/>
      <c r="E97" s="444"/>
      <c r="F97" s="444"/>
      <c r="G97" s="444"/>
      <c r="H97" s="444"/>
      <c r="I97" s="444"/>
      <c r="J97" s="444"/>
      <c r="K97" s="445"/>
      <c r="L97" s="96"/>
    </row>
    <row r="98" spans="1:16" s="31" customFormat="1" ht="14.4" customHeight="1" x14ac:dyDescent="0.3">
      <c r="A98" s="51"/>
      <c r="B98" s="136"/>
      <c r="C98" s="426"/>
      <c r="D98" s="428"/>
      <c r="E98" s="428"/>
      <c r="F98" s="428"/>
      <c r="G98" s="428"/>
      <c r="H98" s="428"/>
      <c r="I98" s="428"/>
      <c r="J98" s="428"/>
      <c r="K98" s="429"/>
      <c r="L98" s="96"/>
    </row>
    <row r="99" spans="1:16" s="31" customFormat="1" ht="14.4" customHeight="1" x14ac:dyDescent="0.3">
      <c r="A99" s="51"/>
      <c r="B99" s="136"/>
      <c r="C99" s="426" t="s">
        <v>194</v>
      </c>
      <c r="D99" s="428"/>
      <c r="E99" s="428"/>
      <c r="F99" s="428"/>
      <c r="G99" s="428"/>
      <c r="H99" s="428"/>
      <c r="I99" s="428"/>
      <c r="J99" s="428"/>
      <c r="K99" s="429"/>
      <c r="L99" s="96"/>
    </row>
    <row r="100" spans="1:16" s="31" customFormat="1" ht="14.4" customHeight="1" x14ac:dyDescent="0.3">
      <c r="A100" s="51"/>
      <c r="B100" s="136"/>
      <c r="C100" s="426"/>
      <c r="D100" s="428"/>
      <c r="E100" s="428"/>
      <c r="F100" s="428"/>
      <c r="G100" s="428"/>
      <c r="H100" s="428"/>
      <c r="I100" s="428"/>
      <c r="J100" s="428"/>
      <c r="K100" s="429"/>
      <c r="L100" s="96"/>
    </row>
    <row r="101" spans="1:16" s="31" customFormat="1" ht="14.4" customHeight="1" x14ac:dyDescent="0.3">
      <c r="A101" s="51"/>
      <c r="B101" s="137"/>
      <c r="C101" s="426" t="s">
        <v>195</v>
      </c>
      <c r="D101" s="428"/>
      <c r="E101" s="428"/>
      <c r="F101" s="428"/>
      <c r="G101" s="428"/>
      <c r="H101" s="428"/>
      <c r="I101" s="428"/>
      <c r="J101" s="428"/>
      <c r="K101" s="429"/>
      <c r="L101" s="96"/>
    </row>
    <row r="102" spans="1:16" s="31" customFormat="1" ht="14.4" customHeight="1" x14ac:dyDescent="0.3">
      <c r="A102" s="51"/>
      <c r="B102" s="137"/>
      <c r="C102" s="427"/>
      <c r="D102" s="430"/>
      <c r="E102" s="430"/>
      <c r="F102" s="430"/>
      <c r="G102" s="430"/>
      <c r="H102" s="430"/>
      <c r="I102" s="430"/>
      <c r="J102" s="430"/>
      <c r="K102" s="431"/>
      <c r="L102" s="96"/>
    </row>
    <row r="103" spans="1:16" s="31" customFormat="1" ht="14.4" customHeight="1" x14ac:dyDescent="0.3">
      <c r="A103" s="51"/>
      <c r="B103" s="137"/>
      <c r="C103" s="118"/>
      <c r="D103" s="117"/>
      <c r="E103" s="117"/>
      <c r="F103" s="117"/>
      <c r="G103" s="117"/>
      <c r="H103" s="117"/>
      <c r="I103" s="117"/>
      <c r="J103" s="117"/>
      <c r="K103" s="117"/>
      <c r="L103" s="96"/>
    </row>
    <row r="104" spans="1:16" s="31" customFormat="1" ht="14.4" customHeight="1" x14ac:dyDescent="0.3">
      <c r="A104" s="51"/>
      <c r="B104" s="136" t="s">
        <v>197</v>
      </c>
      <c r="C104" s="432" t="s">
        <v>193</v>
      </c>
      <c r="D104" s="444"/>
      <c r="E104" s="444"/>
      <c r="F104" s="444"/>
      <c r="G104" s="444"/>
      <c r="H104" s="444"/>
      <c r="I104" s="444"/>
      <c r="J104" s="444"/>
      <c r="K104" s="445"/>
      <c r="L104" s="96"/>
    </row>
    <row r="105" spans="1:16" s="31" customFormat="1" ht="14.4" customHeight="1" x14ac:dyDescent="0.3">
      <c r="A105" s="51"/>
      <c r="B105" s="136"/>
      <c r="C105" s="426"/>
      <c r="D105" s="428"/>
      <c r="E105" s="428"/>
      <c r="F105" s="428"/>
      <c r="G105" s="428"/>
      <c r="H105" s="428"/>
      <c r="I105" s="428"/>
      <c r="J105" s="428"/>
      <c r="K105" s="429"/>
      <c r="L105" s="96"/>
    </row>
    <row r="106" spans="1:16" s="31" customFormat="1" ht="14.4" customHeight="1" x14ac:dyDescent="0.3">
      <c r="A106" s="51"/>
      <c r="B106" s="136"/>
      <c r="C106" s="426" t="s">
        <v>194</v>
      </c>
      <c r="D106" s="428"/>
      <c r="E106" s="428"/>
      <c r="F106" s="428"/>
      <c r="G106" s="428"/>
      <c r="H106" s="428"/>
      <c r="I106" s="428"/>
      <c r="J106" s="428"/>
      <c r="K106" s="429"/>
      <c r="L106" s="96"/>
    </row>
    <row r="107" spans="1:16" s="31" customFormat="1" ht="14.4" customHeight="1" x14ac:dyDescent="0.3">
      <c r="A107" s="51"/>
      <c r="B107" s="136"/>
      <c r="C107" s="426"/>
      <c r="D107" s="428"/>
      <c r="E107" s="428"/>
      <c r="F107" s="428"/>
      <c r="G107" s="428"/>
      <c r="H107" s="428"/>
      <c r="I107" s="428"/>
      <c r="J107" s="428"/>
      <c r="K107" s="429"/>
      <c r="L107" s="96"/>
      <c r="O107" s="120" t="s">
        <v>193</v>
      </c>
      <c r="P107" s="163" t="s">
        <v>279</v>
      </c>
    </row>
    <row r="108" spans="1:16" s="31" customFormat="1" ht="14.4" customHeight="1" x14ac:dyDescent="0.3">
      <c r="A108" s="51"/>
      <c r="B108" s="137"/>
      <c r="C108" s="426" t="s">
        <v>195</v>
      </c>
      <c r="D108" s="428"/>
      <c r="E108" s="428"/>
      <c r="F108" s="428"/>
      <c r="G108" s="428"/>
      <c r="H108" s="428"/>
      <c r="I108" s="428"/>
      <c r="J108" s="428"/>
      <c r="K108" s="429"/>
      <c r="L108" s="96"/>
      <c r="O108" s="112" t="s">
        <v>194</v>
      </c>
      <c r="P108" s="145" t="s">
        <v>280</v>
      </c>
    </row>
    <row r="109" spans="1:16" s="31" customFormat="1" ht="14.4" customHeight="1" x14ac:dyDescent="0.3">
      <c r="A109" s="51"/>
      <c r="B109" s="137"/>
      <c r="C109" s="427"/>
      <c r="D109" s="430"/>
      <c r="E109" s="430"/>
      <c r="F109" s="430"/>
      <c r="G109" s="430"/>
      <c r="H109" s="430"/>
      <c r="I109" s="430"/>
      <c r="J109" s="430"/>
      <c r="K109" s="431"/>
      <c r="L109" s="96"/>
      <c r="O109" s="121" t="s">
        <v>195</v>
      </c>
      <c r="P109" s="145" t="s">
        <v>281</v>
      </c>
    </row>
    <row r="110" spans="1:16" s="31" customFormat="1" ht="14.4" customHeight="1" x14ac:dyDescent="0.3">
      <c r="A110" s="51"/>
      <c r="B110" s="137"/>
      <c r="C110" s="119"/>
      <c r="D110" s="116"/>
      <c r="E110" s="116"/>
      <c r="F110" s="116"/>
      <c r="G110" s="116"/>
      <c r="H110" s="116"/>
      <c r="I110" s="116"/>
      <c r="J110" s="116"/>
      <c r="K110" s="116"/>
      <c r="L110" s="96"/>
    </row>
    <row r="111" spans="1:16" s="31" customFormat="1" ht="14.4" customHeight="1" x14ac:dyDescent="0.3">
      <c r="A111" s="51"/>
      <c r="B111" s="136" t="s">
        <v>198</v>
      </c>
      <c r="C111" s="432" t="s">
        <v>193</v>
      </c>
      <c r="D111" s="444"/>
      <c r="E111" s="444"/>
      <c r="F111" s="444"/>
      <c r="G111" s="444"/>
      <c r="H111" s="444"/>
      <c r="I111" s="444"/>
      <c r="J111" s="444"/>
      <c r="K111" s="445"/>
      <c r="L111" s="96"/>
    </row>
    <row r="112" spans="1:16" s="31" customFormat="1" ht="14.4" customHeight="1" x14ac:dyDescent="0.3">
      <c r="A112" s="51"/>
      <c r="B112" s="136"/>
      <c r="C112" s="426"/>
      <c r="D112" s="428"/>
      <c r="E112" s="428"/>
      <c r="F112" s="428"/>
      <c r="G112" s="428"/>
      <c r="H112" s="428"/>
      <c r="I112" s="428"/>
      <c r="J112" s="428"/>
      <c r="K112" s="429"/>
      <c r="L112" s="96"/>
    </row>
    <row r="113" spans="1:16" s="31" customFormat="1" ht="14.4" customHeight="1" x14ac:dyDescent="0.3">
      <c r="A113" s="51"/>
      <c r="B113" s="136"/>
      <c r="C113" s="426" t="s">
        <v>194</v>
      </c>
      <c r="D113" s="428"/>
      <c r="E113" s="428"/>
      <c r="F113" s="428"/>
      <c r="G113" s="428"/>
      <c r="H113" s="428"/>
      <c r="I113" s="428"/>
      <c r="J113" s="428"/>
      <c r="K113" s="429"/>
      <c r="L113" s="96"/>
    </row>
    <row r="114" spans="1:16" s="31" customFormat="1" ht="14.4" customHeight="1" x14ac:dyDescent="0.3">
      <c r="A114" s="51"/>
      <c r="B114" s="136"/>
      <c r="C114" s="426"/>
      <c r="D114" s="428"/>
      <c r="E114" s="428"/>
      <c r="F114" s="428"/>
      <c r="G114" s="428"/>
      <c r="H114" s="428"/>
      <c r="I114" s="428"/>
      <c r="J114" s="428"/>
      <c r="K114" s="429"/>
      <c r="L114" s="96"/>
    </row>
    <row r="115" spans="1:16" s="31" customFormat="1" ht="14.4" customHeight="1" x14ac:dyDescent="0.3">
      <c r="A115" s="51"/>
      <c r="B115" s="137"/>
      <c r="C115" s="426" t="s">
        <v>195</v>
      </c>
      <c r="D115" s="428"/>
      <c r="E115" s="428"/>
      <c r="F115" s="428"/>
      <c r="G115" s="428"/>
      <c r="H115" s="428"/>
      <c r="I115" s="428"/>
      <c r="J115" s="428"/>
      <c r="K115" s="429"/>
      <c r="L115" s="96"/>
    </row>
    <row r="116" spans="1:16" s="31" customFormat="1" ht="14.4" customHeight="1" x14ac:dyDescent="0.3">
      <c r="A116" s="51"/>
      <c r="B116" s="137"/>
      <c r="C116" s="427"/>
      <c r="D116" s="430"/>
      <c r="E116" s="430"/>
      <c r="F116" s="430"/>
      <c r="G116" s="430"/>
      <c r="H116" s="430"/>
      <c r="I116" s="430"/>
      <c r="J116" s="430"/>
      <c r="K116" s="431"/>
      <c r="L116" s="96"/>
    </row>
    <row r="117" spans="1:16" s="31" customFormat="1" ht="14.4" customHeight="1" x14ac:dyDescent="0.3">
      <c r="A117" s="51"/>
      <c r="B117" s="44"/>
      <c r="C117" s="45"/>
      <c r="D117" s="45"/>
      <c r="E117" s="45"/>
      <c r="F117" s="45"/>
      <c r="G117" s="45"/>
      <c r="H117" s="45"/>
      <c r="I117" s="45"/>
      <c r="J117" s="45"/>
      <c r="K117" s="45"/>
      <c r="L117" s="46"/>
    </row>
    <row r="118" spans="1:16" s="31" customFormat="1" ht="14.4" customHeight="1" x14ac:dyDescent="0.3">
      <c r="A118" s="51"/>
      <c r="B118" s="413" t="s">
        <v>24</v>
      </c>
      <c r="C118" s="414"/>
      <c r="D118" s="414"/>
      <c r="E118" s="414"/>
      <c r="F118" s="414"/>
      <c r="G118" s="414"/>
      <c r="H118" s="414"/>
      <c r="I118" s="414"/>
      <c r="J118" s="414"/>
      <c r="K118" s="414"/>
      <c r="L118" s="415"/>
    </row>
    <row r="119" spans="1:16" s="31" customFormat="1" ht="14.4" customHeight="1" x14ac:dyDescent="0.3">
      <c r="A119" s="51"/>
      <c r="B119" s="319"/>
      <c r="C119" s="320"/>
      <c r="D119" s="320"/>
      <c r="E119" s="320"/>
      <c r="F119" s="320"/>
      <c r="G119" s="320"/>
      <c r="H119" s="320"/>
      <c r="I119" s="320"/>
      <c r="J119" s="320"/>
      <c r="K119" s="320"/>
      <c r="L119" s="321"/>
    </row>
    <row r="120" spans="1:16" s="31" customFormat="1" ht="14.4" customHeight="1" x14ac:dyDescent="0.3">
      <c r="A120" s="51"/>
      <c r="B120" s="308" t="str">
        <f>IF(Variables!$G$39="English",O120,P120)</f>
        <v>If your firm is associated in any manner with other foreign growers of certain whole potatoes, importers,  exporters, distributors, suppliers, or customers that buy certain whole potatoes, either in Canada or elsewhere in the world, please list their names and addresses, and indicate the nature of the association and their role in the industry. 
Please refer to the definition of "Associated Firms" in the blue tab "Info".</v>
      </c>
      <c r="C120" s="309"/>
      <c r="D120" s="309"/>
      <c r="E120" s="309"/>
      <c r="F120" s="309"/>
      <c r="G120" s="309"/>
      <c r="H120" s="309"/>
      <c r="I120" s="309"/>
      <c r="J120" s="309"/>
      <c r="K120" s="309"/>
      <c r="L120" s="310"/>
      <c r="O120" s="56" t="s">
        <v>358</v>
      </c>
      <c r="P120" t="s">
        <v>283</v>
      </c>
    </row>
    <row r="121" spans="1:16" s="31" customFormat="1" ht="14.4" customHeight="1" x14ac:dyDescent="0.3">
      <c r="A121" s="51"/>
      <c r="B121" s="308"/>
      <c r="C121" s="309"/>
      <c r="D121" s="309"/>
      <c r="E121" s="309"/>
      <c r="F121" s="309"/>
      <c r="G121" s="309"/>
      <c r="H121" s="309"/>
      <c r="I121" s="309"/>
      <c r="J121" s="309"/>
      <c r="K121" s="309"/>
      <c r="L121" s="310"/>
      <c r="O121" s="56"/>
      <c r="P121"/>
    </row>
    <row r="122" spans="1:16" s="31" customFormat="1" ht="14.4" customHeight="1" x14ac:dyDescent="0.3">
      <c r="A122" s="51"/>
      <c r="B122" s="308"/>
      <c r="C122" s="309"/>
      <c r="D122" s="309"/>
      <c r="E122" s="309"/>
      <c r="F122" s="309"/>
      <c r="G122" s="309"/>
      <c r="H122" s="309"/>
      <c r="I122" s="309"/>
      <c r="J122" s="309"/>
      <c r="K122" s="309"/>
      <c r="L122" s="310"/>
      <c r="O122" s="56"/>
      <c r="P122"/>
    </row>
    <row r="123" spans="1:16" s="31" customFormat="1" ht="14.4" customHeight="1" x14ac:dyDescent="0.3">
      <c r="A123" s="51"/>
      <c r="B123" s="47"/>
      <c r="C123" s="102"/>
      <c r="D123" s="102"/>
      <c r="E123" s="102"/>
      <c r="F123" s="102"/>
      <c r="G123" s="102"/>
      <c r="H123" s="102"/>
      <c r="I123" s="102"/>
      <c r="J123" s="102"/>
      <c r="K123" s="102"/>
      <c r="L123" s="103"/>
      <c r="O123" s="56"/>
      <c r="P123"/>
    </row>
    <row r="124" spans="1:16" s="31" customFormat="1" ht="14.4" customHeight="1" x14ac:dyDescent="0.3">
      <c r="A124" s="51"/>
      <c r="B124" s="308" t="str">
        <f>IF(Variables!$G$39="English",O124,P124)</f>
        <v>Associated firms are related to each other in any manner other than through an arm’s length (independent) customer/supplier relationship.</v>
      </c>
      <c r="C124" s="309"/>
      <c r="D124" s="309"/>
      <c r="E124" s="309"/>
      <c r="F124" s="309"/>
      <c r="G124" s="309"/>
      <c r="H124" s="309"/>
      <c r="I124" s="309"/>
      <c r="J124" s="309"/>
      <c r="K124" s="309"/>
      <c r="L124" s="310"/>
      <c r="O124" s="56" t="s">
        <v>200</v>
      </c>
      <c r="P124"/>
    </row>
    <row r="125" spans="1:16" s="31" customFormat="1" ht="14.4" customHeight="1" x14ac:dyDescent="0.3">
      <c r="A125" s="51"/>
      <c r="B125" s="44"/>
      <c r="C125" s="146"/>
      <c r="D125" s="146"/>
      <c r="E125" s="146"/>
      <c r="F125" s="146"/>
      <c r="G125" s="146"/>
      <c r="H125" s="146"/>
      <c r="I125" s="146"/>
      <c r="J125" s="146"/>
      <c r="K125" s="146"/>
      <c r="L125" s="113"/>
    </row>
    <row r="126" spans="1:16" s="31" customFormat="1" ht="14.4" customHeight="1" x14ac:dyDescent="0.3">
      <c r="A126" s="51"/>
      <c r="B126" s="136" t="s">
        <v>196</v>
      </c>
      <c r="C126" s="432" t="str">
        <f>IF(Variables!$G$39="English",O126,P126)</f>
        <v>Firm Name:</v>
      </c>
      <c r="D126" s="444"/>
      <c r="E126" s="444"/>
      <c r="F126" s="444"/>
      <c r="G126" s="444"/>
      <c r="H126" s="444"/>
      <c r="I126" s="444"/>
      <c r="J126" s="444"/>
      <c r="K126" s="445"/>
      <c r="L126" s="46"/>
      <c r="O126" s="120" t="s">
        <v>193</v>
      </c>
      <c r="P126" s="163" t="s">
        <v>279</v>
      </c>
    </row>
    <row r="127" spans="1:16" s="31" customFormat="1" ht="14.4" customHeight="1" x14ac:dyDescent="0.3">
      <c r="A127" s="51"/>
      <c r="B127" s="136"/>
      <c r="C127" s="426"/>
      <c r="D127" s="428"/>
      <c r="E127" s="428"/>
      <c r="F127" s="428"/>
      <c r="G127" s="428"/>
      <c r="H127" s="428"/>
      <c r="I127" s="428"/>
      <c r="J127" s="428"/>
      <c r="K127" s="429"/>
      <c r="L127" s="46"/>
      <c r="O127" s="120"/>
      <c r="P127" s="163"/>
    </row>
    <row r="128" spans="1:16" s="31" customFormat="1" ht="14.4" customHeight="1" x14ac:dyDescent="0.3">
      <c r="A128" s="51"/>
      <c r="B128" s="136"/>
      <c r="C128" s="426" t="str">
        <f>IF(Variables!$G$39="English",O129,P129)</f>
        <v>Firm Address:</v>
      </c>
      <c r="D128" s="428"/>
      <c r="E128" s="428"/>
      <c r="F128" s="428"/>
      <c r="G128" s="428"/>
      <c r="H128" s="428"/>
      <c r="I128" s="428"/>
      <c r="J128" s="428"/>
      <c r="K128" s="429"/>
      <c r="L128" s="46"/>
      <c r="O128" s="120"/>
      <c r="P128" s="163"/>
    </row>
    <row r="129" spans="1:16" s="31" customFormat="1" ht="14.4" customHeight="1" x14ac:dyDescent="0.3">
      <c r="A129" s="51"/>
      <c r="B129" s="137"/>
      <c r="C129" s="426"/>
      <c r="D129" s="428"/>
      <c r="E129" s="428"/>
      <c r="F129" s="428"/>
      <c r="G129" s="428"/>
      <c r="H129" s="428"/>
      <c r="I129" s="428"/>
      <c r="J129" s="428"/>
      <c r="K129" s="429"/>
      <c r="L129" s="46"/>
      <c r="O129" s="112" t="s">
        <v>194</v>
      </c>
      <c r="P129" s="145" t="s">
        <v>280</v>
      </c>
    </row>
    <row r="130" spans="1:16" s="9" customFormat="1" ht="14.4" customHeight="1" x14ac:dyDescent="0.3">
      <c r="A130" s="4"/>
      <c r="B130" s="137"/>
      <c r="C130" s="426" t="str">
        <f>IF(Variables!$G$39="English",O130,P130)</f>
        <v>Nature of Association:</v>
      </c>
      <c r="D130" s="428"/>
      <c r="E130" s="428"/>
      <c r="F130" s="428"/>
      <c r="G130" s="428"/>
      <c r="H130" s="428"/>
      <c r="I130" s="428"/>
      <c r="J130" s="428"/>
      <c r="K130" s="429"/>
      <c r="L130" s="46"/>
      <c r="M130" s="69"/>
      <c r="O130" s="121" t="s">
        <v>359</v>
      </c>
      <c r="P130" s="145" t="s">
        <v>281</v>
      </c>
    </row>
    <row r="131" spans="1:16" s="9" customFormat="1" ht="14.4" customHeight="1" x14ac:dyDescent="0.3">
      <c r="A131" s="4"/>
      <c r="B131" s="137"/>
      <c r="C131" s="426"/>
      <c r="D131" s="428"/>
      <c r="E131" s="428"/>
      <c r="F131" s="428"/>
      <c r="G131" s="428"/>
      <c r="H131" s="428"/>
      <c r="I131" s="428"/>
      <c r="J131" s="428"/>
      <c r="K131" s="429"/>
      <c r="L131" s="46"/>
      <c r="M131" s="69"/>
      <c r="O131" s="184"/>
      <c r="P131" s="145"/>
    </row>
    <row r="132" spans="1:16" s="9" customFormat="1" ht="14.4" customHeight="1" x14ac:dyDescent="0.3">
      <c r="A132" s="4"/>
      <c r="B132" s="137"/>
      <c r="C132" s="426" t="str">
        <f>IF(Variables!$G$39="English",O133,P133)</f>
        <v>Role in the Industry:</v>
      </c>
      <c r="D132" s="428"/>
      <c r="E132" s="428"/>
      <c r="F132" s="428"/>
      <c r="G132" s="428"/>
      <c r="H132" s="428"/>
      <c r="I132" s="428"/>
      <c r="J132" s="428"/>
      <c r="K132" s="429"/>
      <c r="L132" s="46"/>
      <c r="M132" s="69"/>
      <c r="O132" s="184"/>
      <c r="P132" s="145"/>
    </row>
    <row r="133" spans="1:16" ht="14.4" customHeight="1" x14ac:dyDescent="0.3">
      <c r="B133" s="137"/>
      <c r="C133" s="427"/>
      <c r="D133" s="430"/>
      <c r="E133" s="430"/>
      <c r="F133" s="430"/>
      <c r="G133" s="430"/>
      <c r="H133" s="430"/>
      <c r="I133" s="430"/>
      <c r="J133" s="430"/>
      <c r="K133" s="431"/>
      <c r="L133" s="46"/>
      <c r="M133" s="8"/>
      <c r="O133" s="8" t="s">
        <v>256</v>
      </c>
      <c r="P133" t="s">
        <v>295</v>
      </c>
    </row>
    <row r="134" spans="1:16" s="7" customFormat="1" ht="14.4" customHeight="1" x14ac:dyDescent="0.3">
      <c r="A134" s="104"/>
      <c r="B134" s="152"/>
      <c r="C134" s="119"/>
      <c r="D134" s="151"/>
      <c r="E134" s="150"/>
      <c r="F134" s="150"/>
      <c r="G134" s="150"/>
      <c r="H134" s="150"/>
      <c r="I134" s="150"/>
      <c r="J134" s="150"/>
      <c r="K134" s="150"/>
      <c r="L134" s="48"/>
    </row>
    <row r="135" spans="1:16" s="7" customFormat="1" ht="14.4" customHeight="1" x14ac:dyDescent="0.3">
      <c r="A135" s="104"/>
      <c r="B135" s="136" t="s">
        <v>197</v>
      </c>
      <c r="C135" s="432" t="str">
        <f>C126</f>
        <v>Firm Name:</v>
      </c>
      <c r="D135" s="444"/>
      <c r="E135" s="444"/>
      <c r="F135" s="444"/>
      <c r="G135" s="444"/>
      <c r="H135" s="444"/>
      <c r="I135" s="444"/>
      <c r="J135" s="444"/>
      <c r="K135" s="445"/>
      <c r="L135" s="48"/>
    </row>
    <row r="136" spans="1:16" s="7" customFormat="1" ht="14.4" customHeight="1" x14ac:dyDescent="0.3">
      <c r="A136" s="104"/>
      <c r="B136" s="152"/>
      <c r="C136" s="426"/>
      <c r="D136" s="428"/>
      <c r="E136" s="428"/>
      <c r="F136" s="428"/>
      <c r="G136" s="428"/>
      <c r="H136" s="428"/>
      <c r="I136" s="428"/>
      <c r="J136" s="428"/>
      <c r="K136" s="429"/>
      <c r="L136" s="48"/>
    </row>
    <row r="137" spans="1:16" s="7" customFormat="1" ht="14.4" customHeight="1" x14ac:dyDescent="0.3">
      <c r="A137" s="104"/>
      <c r="B137" s="152"/>
      <c r="C137" s="432" t="str">
        <f t="shared" ref="C137" si="0">C128</f>
        <v>Firm Address:</v>
      </c>
      <c r="D137" s="428"/>
      <c r="E137" s="428"/>
      <c r="F137" s="428"/>
      <c r="G137" s="428"/>
      <c r="H137" s="428"/>
      <c r="I137" s="428"/>
      <c r="J137" s="428"/>
      <c r="K137" s="429"/>
      <c r="L137" s="48"/>
    </row>
    <row r="138" spans="1:16" s="7" customFormat="1" ht="14.4" customHeight="1" x14ac:dyDescent="0.3">
      <c r="A138" s="104"/>
      <c r="B138" s="152"/>
      <c r="C138" s="426"/>
      <c r="D138" s="428"/>
      <c r="E138" s="428"/>
      <c r="F138" s="428"/>
      <c r="G138" s="428"/>
      <c r="H138" s="428"/>
      <c r="I138" s="428"/>
      <c r="J138" s="428"/>
      <c r="K138" s="429"/>
      <c r="L138" s="48"/>
    </row>
    <row r="139" spans="1:16" s="7" customFormat="1" ht="14.4" customHeight="1" x14ac:dyDescent="0.3">
      <c r="A139" s="104"/>
      <c r="B139" s="152"/>
      <c r="C139" s="432" t="str">
        <f t="shared" ref="C139" si="1">C130</f>
        <v>Nature of Association:</v>
      </c>
      <c r="D139" s="428"/>
      <c r="E139" s="428"/>
      <c r="F139" s="428"/>
      <c r="G139" s="428"/>
      <c r="H139" s="428"/>
      <c r="I139" s="428"/>
      <c r="J139" s="428"/>
      <c r="K139" s="429"/>
      <c r="L139" s="48"/>
    </row>
    <row r="140" spans="1:16" s="7" customFormat="1" ht="14.4" customHeight="1" x14ac:dyDescent="0.3">
      <c r="A140" s="104"/>
      <c r="B140" s="152"/>
      <c r="C140" s="426"/>
      <c r="D140" s="428"/>
      <c r="E140" s="428"/>
      <c r="F140" s="428"/>
      <c r="G140" s="428"/>
      <c r="H140" s="428"/>
      <c r="I140" s="428"/>
      <c r="J140" s="428"/>
      <c r="K140" s="429"/>
      <c r="L140" s="48"/>
    </row>
    <row r="141" spans="1:16" s="7" customFormat="1" ht="14.4" customHeight="1" x14ac:dyDescent="0.3">
      <c r="A141" s="104"/>
      <c r="B141" s="152"/>
      <c r="C141" s="432" t="str">
        <f t="shared" ref="C141" si="2">C132</f>
        <v>Role in the Industry:</v>
      </c>
      <c r="D141" s="428"/>
      <c r="E141" s="428"/>
      <c r="F141" s="428"/>
      <c r="G141" s="428"/>
      <c r="H141" s="428"/>
      <c r="I141" s="428"/>
      <c r="J141" s="428"/>
      <c r="K141" s="429"/>
      <c r="L141" s="48"/>
    </row>
    <row r="142" spans="1:16" s="7" customFormat="1" ht="14.4" customHeight="1" x14ac:dyDescent="0.3">
      <c r="A142" s="104"/>
      <c r="B142" s="152"/>
      <c r="C142" s="426"/>
      <c r="D142" s="430"/>
      <c r="E142" s="430"/>
      <c r="F142" s="430"/>
      <c r="G142" s="430"/>
      <c r="H142" s="430"/>
      <c r="I142" s="430"/>
      <c r="J142" s="430"/>
      <c r="K142" s="431"/>
      <c r="L142" s="48"/>
    </row>
    <row r="143" spans="1:16" ht="14.4" customHeight="1" x14ac:dyDescent="0.3">
      <c r="B143" s="137"/>
      <c r="C143" s="281"/>
      <c r="D143" s="282"/>
      <c r="E143" s="282"/>
      <c r="F143" s="282"/>
      <c r="G143" s="282"/>
      <c r="H143" s="282"/>
      <c r="I143" s="282"/>
      <c r="J143" s="282"/>
      <c r="K143" s="283"/>
      <c r="L143" s="46"/>
      <c r="M143" s="8"/>
    </row>
    <row r="144" spans="1:16" ht="14.4" customHeight="1" x14ac:dyDescent="0.3">
      <c r="B144" s="136" t="s">
        <v>198</v>
      </c>
      <c r="C144" s="432" t="str">
        <f>C135</f>
        <v>Firm Name:</v>
      </c>
      <c r="D144" s="444"/>
      <c r="E144" s="444"/>
      <c r="F144" s="444"/>
      <c r="G144" s="444"/>
      <c r="H144" s="444"/>
      <c r="I144" s="444"/>
      <c r="J144" s="444"/>
      <c r="K144" s="445"/>
      <c r="L144" s="46"/>
      <c r="M144" s="8"/>
    </row>
    <row r="145" spans="1:16" ht="14.4" customHeight="1" x14ac:dyDescent="0.3">
      <c r="B145" s="136"/>
      <c r="C145" s="426"/>
      <c r="D145" s="428"/>
      <c r="E145" s="428"/>
      <c r="F145" s="428"/>
      <c r="G145" s="428"/>
      <c r="H145" s="428"/>
      <c r="I145" s="428"/>
      <c r="J145" s="428"/>
      <c r="K145" s="429"/>
      <c r="L145" s="46"/>
    </row>
    <row r="146" spans="1:16" ht="14.4" customHeight="1" x14ac:dyDescent="0.3">
      <c r="B146" s="136"/>
      <c r="C146" s="432" t="str">
        <f t="shared" ref="C146" si="3">C137</f>
        <v>Firm Address:</v>
      </c>
      <c r="D146" s="428"/>
      <c r="E146" s="428"/>
      <c r="F146" s="428"/>
      <c r="G146" s="428"/>
      <c r="H146" s="428"/>
      <c r="I146" s="428"/>
      <c r="J146" s="428"/>
      <c r="K146" s="429"/>
      <c r="L146" s="46"/>
    </row>
    <row r="147" spans="1:16" ht="14.4" customHeight="1" x14ac:dyDescent="0.3">
      <c r="B147" s="136"/>
      <c r="C147" s="426"/>
      <c r="D147" s="428"/>
      <c r="E147" s="428"/>
      <c r="F147" s="428"/>
      <c r="G147" s="428"/>
      <c r="H147" s="428"/>
      <c r="I147" s="428"/>
      <c r="J147" s="428"/>
      <c r="K147" s="429"/>
      <c r="L147" s="46"/>
    </row>
    <row r="148" spans="1:16" ht="14.4" customHeight="1" x14ac:dyDescent="0.3">
      <c r="B148" s="136"/>
      <c r="C148" s="432" t="str">
        <f t="shared" ref="C148" si="4">C139</f>
        <v>Nature of Association:</v>
      </c>
      <c r="D148" s="428"/>
      <c r="E148" s="428"/>
      <c r="F148" s="428"/>
      <c r="G148" s="428"/>
      <c r="H148" s="428"/>
      <c r="I148" s="428"/>
      <c r="J148" s="428"/>
      <c r="K148" s="429"/>
      <c r="L148" s="46"/>
    </row>
    <row r="149" spans="1:16" ht="14.4" customHeight="1" x14ac:dyDescent="0.3">
      <c r="B149" s="137"/>
      <c r="C149" s="426"/>
      <c r="D149" s="428"/>
      <c r="E149" s="428"/>
      <c r="F149" s="428"/>
      <c r="G149" s="428"/>
      <c r="H149" s="428"/>
      <c r="I149" s="428"/>
      <c r="J149" s="428"/>
      <c r="K149" s="429"/>
      <c r="L149" s="46"/>
    </row>
    <row r="150" spans="1:16" ht="14.4" customHeight="1" x14ac:dyDescent="0.3">
      <c r="B150" s="137"/>
      <c r="C150" s="432" t="str">
        <f t="shared" ref="C150" si="5">C141</f>
        <v>Role in the Industry:</v>
      </c>
      <c r="D150" s="428"/>
      <c r="E150" s="428"/>
      <c r="F150" s="428"/>
      <c r="G150" s="428"/>
      <c r="H150" s="428"/>
      <c r="I150" s="428"/>
      <c r="J150" s="428"/>
      <c r="K150" s="429"/>
      <c r="L150" s="46"/>
    </row>
    <row r="151" spans="1:16" ht="14.4" customHeight="1" x14ac:dyDescent="0.3">
      <c r="B151" s="137"/>
      <c r="C151" s="426"/>
      <c r="D151" s="430"/>
      <c r="E151" s="430"/>
      <c r="F151" s="430"/>
      <c r="G151" s="430"/>
      <c r="H151" s="430"/>
      <c r="I151" s="430"/>
      <c r="J151" s="430"/>
      <c r="K151" s="431"/>
      <c r="L151" s="46"/>
    </row>
    <row r="152" spans="1:16" ht="14.4" customHeight="1" x14ac:dyDescent="0.3">
      <c r="B152" s="44"/>
      <c r="C152" s="45"/>
      <c r="D152" s="45"/>
      <c r="E152" s="45"/>
      <c r="F152" s="45"/>
      <c r="G152" s="45"/>
      <c r="H152" s="45"/>
      <c r="I152" s="45"/>
      <c r="J152" s="45"/>
      <c r="K152" s="45"/>
      <c r="L152" s="46"/>
    </row>
    <row r="153" spans="1:16" ht="14.4" customHeight="1" x14ac:dyDescent="0.3">
      <c r="B153" s="52"/>
      <c r="C153" s="53"/>
      <c r="D153" s="53"/>
      <c r="E153" s="53"/>
      <c r="F153" s="53"/>
      <c r="G153" s="53"/>
      <c r="H153" s="53"/>
      <c r="I153" s="53"/>
      <c r="J153" s="53"/>
      <c r="K153" s="53"/>
      <c r="L153" s="54"/>
    </row>
    <row r="154" spans="1:16" ht="14.4" customHeight="1" x14ac:dyDescent="0.3">
      <c r="B154" s="413" t="s">
        <v>201</v>
      </c>
      <c r="C154" s="414"/>
      <c r="D154" s="414"/>
      <c r="E154" s="414"/>
      <c r="F154" s="414"/>
      <c r="G154" s="414"/>
      <c r="H154" s="414"/>
      <c r="I154" s="414"/>
      <c r="J154" s="414"/>
      <c r="K154" s="414"/>
      <c r="L154" s="415"/>
    </row>
    <row r="155" spans="1:16" ht="14.4" customHeight="1" x14ac:dyDescent="0.3">
      <c r="B155" s="319"/>
      <c r="C155" s="320"/>
      <c r="D155" s="320"/>
      <c r="E155" s="320"/>
      <c r="F155" s="320"/>
      <c r="G155" s="320"/>
      <c r="H155" s="320"/>
      <c r="I155" s="320"/>
      <c r="J155" s="320"/>
      <c r="K155" s="320"/>
      <c r="L155" s="321"/>
    </row>
    <row r="156" spans="1:16" ht="14.4" customHeight="1" x14ac:dyDescent="0.3">
      <c r="B156" s="308" t="str">
        <f>IF(Variables!$G$39="English",O157,P157)</f>
        <v>Provide the address of each of your growing and/or packing facilities, and identify the goods grown in each facility.  Identify all facilities where certain whole potatoes were grown and/or packed during the POR.  Identify any facilities that are not presently growing and/or packing potatoes, but are capable of doing so.</v>
      </c>
      <c r="C156" s="309"/>
      <c r="D156" s="309"/>
      <c r="E156" s="309"/>
      <c r="F156" s="309"/>
      <c r="G156" s="309"/>
      <c r="H156" s="309"/>
      <c r="I156" s="309"/>
      <c r="J156" s="309"/>
      <c r="K156" s="309"/>
      <c r="L156" s="310"/>
    </row>
    <row r="157" spans="1:16" ht="14.4" customHeight="1" x14ac:dyDescent="0.3">
      <c r="B157" s="308"/>
      <c r="C157" s="309"/>
      <c r="D157" s="309"/>
      <c r="E157" s="309"/>
      <c r="F157" s="309"/>
      <c r="G157" s="309"/>
      <c r="H157" s="309"/>
      <c r="I157" s="309"/>
      <c r="J157" s="309"/>
      <c r="K157" s="309"/>
      <c r="L157" s="310"/>
      <c r="O157" s="8" t="s">
        <v>202</v>
      </c>
      <c r="P157" s="147" t="s">
        <v>284</v>
      </c>
    </row>
    <row r="158" spans="1:16" ht="14.4" customHeight="1" x14ac:dyDescent="0.3">
      <c r="B158" s="44"/>
      <c r="C158" s="45"/>
      <c r="D158" s="45"/>
      <c r="E158" s="45"/>
      <c r="F158" s="45"/>
      <c r="G158" s="45"/>
      <c r="H158" s="45"/>
      <c r="I158" s="45"/>
      <c r="J158" s="45"/>
      <c r="K158" s="45"/>
      <c r="L158" s="46"/>
    </row>
    <row r="159" spans="1:16" ht="14.4" customHeight="1" x14ac:dyDescent="0.3">
      <c r="A159" s="4" t="s">
        <v>296</v>
      </c>
      <c r="B159" s="136" t="s">
        <v>196</v>
      </c>
      <c r="C159" s="432" t="str">
        <f>IF(Variables!$G$39="English",O159,P159)</f>
        <v>Growing and/or Packing Facility Location:</v>
      </c>
      <c r="D159" s="444"/>
      <c r="E159" s="444"/>
      <c r="F159" s="444"/>
      <c r="G159" s="444"/>
      <c r="H159" s="444"/>
      <c r="I159" s="444"/>
      <c r="J159" s="444"/>
      <c r="K159" s="445"/>
      <c r="L159" s="46"/>
      <c r="O159" s="164" t="s">
        <v>203</v>
      </c>
      <c r="P159" t="s">
        <v>285</v>
      </c>
    </row>
    <row r="160" spans="1:16" ht="14.4" customHeight="1" x14ac:dyDescent="0.3">
      <c r="B160" s="136"/>
      <c r="C160" s="426"/>
      <c r="D160" s="428"/>
      <c r="E160" s="428"/>
      <c r="F160" s="428"/>
      <c r="G160" s="428"/>
      <c r="H160" s="428"/>
      <c r="I160" s="428"/>
      <c r="J160" s="428"/>
      <c r="K160" s="429"/>
      <c r="L160" s="46"/>
      <c r="O160" s="164"/>
      <c r="P160"/>
    </row>
    <row r="161" spans="1:16" ht="14.4" customHeight="1" x14ac:dyDescent="0.3">
      <c r="B161" s="136"/>
      <c r="C161" s="426" t="str">
        <f>IF(Variables!$G$39="English",O162,P162)</f>
        <v>Goods grown or packaged:</v>
      </c>
      <c r="D161" s="428"/>
      <c r="E161" s="428"/>
      <c r="F161" s="428"/>
      <c r="G161" s="428"/>
      <c r="H161" s="428"/>
      <c r="I161" s="428"/>
      <c r="J161" s="428"/>
      <c r="K161" s="429"/>
      <c r="L161" s="46"/>
      <c r="O161" s="164"/>
      <c r="P161"/>
    </row>
    <row r="162" spans="1:16" ht="14.4" customHeight="1" x14ac:dyDescent="0.3">
      <c r="B162" s="137"/>
      <c r="C162" s="426"/>
      <c r="D162" s="428"/>
      <c r="E162" s="428"/>
      <c r="F162" s="428"/>
      <c r="G162" s="428"/>
      <c r="H162" s="428"/>
      <c r="I162" s="428"/>
      <c r="J162" s="428"/>
      <c r="K162" s="429"/>
      <c r="L162" s="46"/>
      <c r="O162" s="165" t="s">
        <v>204</v>
      </c>
      <c r="P162" t="s">
        <v>286</v>
      </c>
    </row>
    <row r="163" spans="1:16" ht="14.4" customHeight="1" x14ac:dyDescent="0.3">
      <c r="A163" s="4" t="s">
        <v>178</v>
      </c>
      <c r="B163" s="137"/>
      <c r="C163" s="426" t="str">
        <f>IF(Variables!$G$39="English",O163,P163)</f>
        <v>Does this location grow or pack certain whole potatoes for the BC market?</v>
      </c>
      <c r="D163" s="446"/>
      <c r="E163" s="446"/>
      <c r="F163" s="446"/>
      <c r="G163" s="446"/>
      <c r="H163" s="446"/>
      <c r="I163" s="446"/>
      <c r="J163" s="446"/>
      <c r="K163" s="447"/>
      <c r="L163" s="46"/>
      <c r="O163" s="166" t="s">
        <v>205</v>
      </c>
      <c r="P163" t="s">
        <v>297</v>
      </c>
    </row>
    <row r="164" spans="1:16" ht="14.4" customHeight="1" x14ac:dyDescent="0.3">
      <c r="B164" s="137"/>
      <c r="C164" s="426"/>
      <c r="D164" s="446"/>
      <c r="E164" s="446"/>
      <c r="F164" s="446"/>
      <c r="G164" s="446"/>
      <c r="H164" s="446"/>
      <c r="I164" s="446"/>
      <c r="J164" s="446"/>
      <c r="K164" s="447"/>
      <c r="L164" s="46"/>
      <c r="O164" s="166"/>
      <c r="P164"/>
    </row>
    <row r="165" spans="1:16" ht="14.4" customHeight="1" x14ac:dyDescent="0.3">
      <c r="B165" s="137"/>
      <c r="C165" s="426"/>
      <c r="D165" s="446"/>
      <c r="E165" s="446"/>
      <c r="F165" s="446"/>
      <c r="G165" s="446"/>
      <c r="H165" s="446"/>
      <c r="I165" s="446"/>
      <c r="J165" s="446"/>
      <c r="K165" s="447"/>
      <c r="L165" s="46"/>
      <c r="O165" s="166"/>
      <c r="P165"/>
    </row>
    <row r="166" spans="1:16" ht="14.4" customHeight="1" x14ac:dyDescent="0.3">
      <c r="B166" s="137"/>
      <c r="C166" s="426" t="str">
        <f>IF(Variables!$G$39="English",O168,P168)</f>
        <v>Is this location capable of growing or packing certain whole potatoes for the BC market?</v>
      </c>
      <c r="D166" s="428"/>
      <c r="E166" s="428"/>
      <c r="F166" s="428"/>
      <c r="G166" s="428"/>
      <c r="H166" s="428"/>
      <c r="I166" s="428"/>
      <c r="J166" s="428"/>
      <c r="K166" s="429"/>
      <c r="L166" s="46"/>
      <c r="O166" s="166"/>
      <c r="P166"/>
    </row>
    <row r="167" spans="1:16" ht="14.4" customHeight="1" x14ac:dyDescent="0.3">
      <c r="B167" s="137"/>
      <c r="C167" s="426"/>
      <c r="D167" s="428"/>
      <c r="E167" s="428"/>
      <c r="F167" s="428"/>
      <c r="G167" s="428"/>
      <c r="H167" s="428"/>
      <c r="I167" s="428"/>
      <c r="J167" s="428"/>
      <c r="K167" s="429"/>
      <c r="L167" s="46"/>
      <c r="O167" s="166"/>
      <c r="P167"/>
    </row>
    <row r="168" spans="1:16" ht="14.4" customHeight="1" x14ac:dyDescent="0.3">
      <c r="A168" s="4" t="s">
        <v>178</v>
      </c>
      <c r="B168" s="137"/>
      <c r="C168" s="427"/>
      <c r="D168" s="430"/>
      <c r="E168" s="430"/>
      <c r="F168" s="430"/>
      <c r="G168" s="430"/>
      <c r="H168" s="430"/>
      <c r="I168" s="430"/>
      <c r="J168" s="430"/>
      <c r="K168" s="431"/>
      <c r="L168" s="46"/>
      <c r="O168" s="165" t="s">
        <v>206</v>
      </c>
      <c r="P168" t="s">
        <v>298</v>
      </c>
    </row>
    <row r="169" spans="1:16" ht="14.4" customHeight="1" x14ac:dyDescent="0.3">
      <c r="B169" s="137"/>
      <c r="C169" s="119"/>
      <c r="D169" s="116"/>
      <c r="E169" s="116"/>
      <c r="F169" s="116"/>
      <c r="G169" s="116"/>
      <c r="H169" s="116"/>
      <c r="I169" s="116"/>
      <c r="J169" s="116"/>
      <c r="K169" s="116"/>
      <c r="L169" s="46"/>
    </row>
    <row r="170" spans="1:16" ht="14.4" customHeight="1" x14ac:dyDescent="0.3">
      <c r="B170" s="153" t="s">
        <v>197</v>
      </c>
      <c r="C170" s="432" t="str">
        <f>IF(Variables!$G$39="English",O170,P170)</f>
        <v>Growing and/or Packing Facility Location:</v>
      </c>
      <c r="D170" s="444"/>
      <c r="E170" s="444"/>
      <c r="F170" s="444"/>
      <c r="G170" s="444"/>
      <c r="H170" s="444"/>
      <c r="I170" s="444"/>
      <c r="J170" s="444"/>
      <c r="K170" s="445"/>
      <c r="L170" s="46"/>
      <c r="O170" s="164" t="s">
        <v>203</v>
      </c>
      <c r="P170" t="s">
        <v>285</v>
      </c>
    </row>
    <row r="171" spans="1:16" ht="14.4" customHeight="1" x14ac:dyDescent="0.3">
      <c r="B171" s="137"/>
      <c r="C171" s="426"/>
      <c r="D171" s="428"/>
      <c r="E171" s="428"/>
      <c r="F171" s="428"/>
      <c r="G171" s="428"/>
      <c r="H171" s="428"/>
      <c r="I171" s="428"/>
      <c r="J171" s="428"/>
      <c r="K171" s="429"/>
      <c r="L171" s="46"/>
      <c r="O171" s="164"/>
      <c r="P171"/>
    </row>
    <row r="172" spans="1:16" ht="14.4" customHeight="1" x14ac:dyDescent="0.3">
      <c r="B172" s="137"/>
      <c r="C172" s="426" t="str">
        <f>IF(Variables!$G$39="English",O173,P173)</f>
        <v>Goods grown or packaged:</v>
      </c>
      <c r="D172" s="428"/>
      <c r="E172" s="428"/>
      <c r="F172" s="428"/>
      <c r="G172" s="428"/>
      <c r="H172" s="428"/>
      <c r="I172" s="428"/>
      <c r="J172" s="428"/>
      <c r="K172" s="429"/>
      <c r="L172" s="46"/>
      <c r="O172" s="164"/>
      <c r="P172"/>
    </row>
    <row r="173" spans="1:16" ht="14.4" customHeight="1" x14ac:dyDescent="0.3">
      <c r="B173" s="137"/>
      <c r="C173" s="426"/>
      <c r="D173" s="428"/>
      <c r="E173" s="428"/>
      <c r="F173" s="428"/>
      <c r="G173" s="428"/>
      <c r="H173" s="428"/>
      <c r="I173" s="428"/>
      <c r="J173" s="428"/>
      <c r="K173" s="429"/>
      <c r="L173" s="46"/>
      <c r="O173" s="165" t="s">
        <v>204</v>
      </c>
      <c r="P173" t="s">
        <v>286</v>
      </c>
    </row>
    <row r="174" spans="1:16" ht="14.4" customHeight="1" x14ac:dyDescent="0.3">
      <c r="B174" s="137"/>
      <c r="C174" s="426" t="str">
        <f>IF(Variables!$G$39="English",O174,P174)</f>
        <v>Does this location grow or pack certain whole potatoes for the BC market?</v>
      </c>
      <c r="D174" s="446"/>
      <c r="E174" s="446"/>
      <c r="F174" s="446"/>
      <c r="G174" s="446"/>
      <c r="H174" s="446"/>
      <c r="I174" s="446"/>
      <c r="J174" s="446"/>
      <c r="K174" s="447"/>
      <c r="L174" s="46"/>
      <c r="O174" s="166" t="s">
        <v>205</v>
      </c>
      <c r="P174" t="s">
        <v>297</v>
      </c>
    </row>
    <row r="175" spans="1:16" ht="14.4" customHeight="1" x14ac:dyDescent="0.3">
      <c r="B175" s="137"/>
      <c r="C175" s="426"/>
      <c r="D175" s="446"/>
      <c r="E175" s="446"/>
      <c r="F175" s="446"/>
      <c r="G175" s="446"/>
      <c r="H175" s="446"/>
      <c r="I175" s="446"/>
      <c r="J175" s="446"/>
      <c r="K175" s="447"/>
      <c r="L175" s="46"/>
      <c r="O175" s="166"/>
      <c r="P175"/>
    </row>
    <row r="176" spans="1:16" ht="14.4" customHeight="1" x14ac:dyDescent="0.3">
      <c r="B176" s="137"/>
      <c r="C176" s="426"/>
      <c r="D176" s="446"/>
      <c r="E176" s="446"/>
      <c r="F176" s="446"/>
      <c r="G176" s="446"/>
      <c r="H176" s="446"/>
      <c r="I176" s="446"/>
      <c r="J176" s="446"/>
      <c r="K176" s="447"/>
      <c r="L176" s="46"/>
      <c r="O176" s="166"/>
      <c r="P176"/>
    </row>
    <row r="177" spans="1:16" ht="14.4" customHeight="1" x14ac:dyDescent="0.3">
      <c r="B177" s="137"/>
      <c r="C177" s="426" t="str">
        <f>IF(Variables!$G$39="English",O179,P179)</f>
        <v>Is this location capable of growing or packing certain whole potatoes for the BC market?</v>
      </c>
      <c r="D177" s="428"/>
      <c r="E177" s="428"/>
      <c r="F177" s="428"/>
      <c r="G177" s="428"/>
      <c r="H177" s="428"/>
      <c r="I177" s="428"/>
      <c r="J177" s="428"/>
      <c r="K177" s="429"/>
      <c r="L177" s="46"/>
      <c r="O177" s="166"/>
      <c r="P177"/>
    </row>
    <row r="178" spans="1:16" ht="14.4" customHeight="1" x14ac:dyDescent="0.3">
      <c r="B178" s="137"/>
      <c r="C178" s="426"/>
      <c r="D178" s="428"/>
      <c r="E178" s="428"/>
      <c r="F178" s="428"/>
      <c r="G178" s="428"/>
      <c r="H178" s="428"/>
      <c r="I178" s="428"/>
      <c r="J178" s="428"/>
      <c r="K178" s="429"/>
      <c r="L178" s="46"/>
      <c r="O178" s="166"/>
      <c r="P178"/>
    </row>
    <row r="179" spans="1:16" ht="14.4" customHeight="1" x14ac:dyDescent="0.3">
      <c r="A179" s="4" t="s">
        <v>296</v>
      </c>
      <c r="B179" s="153"/>
      <c r="C179" s="427"/>
      <c r="D179" s="430"/>
      <c r="E179" s="430"/>
      <c r="F179" s="430"/>
      <c r="G179" s="430"/>
      <c r="H179" s="430"/>
      <c r="I179" s="430"/>
      <c r="J179" s="430"/>
      <c r="K179" s="431"/>
      <c r="L179" s="46"/>
      <c r="O179" s="165" t="s">
        <v>206</v>
      </c>
      <c r="P179" t="s">
        <v>298</v>
      </c>
    </row>
    <row r="180" spans="1:16" ht="14.4" customHeight="1" x14ac:dyDescent="0.3">
      <c r="B180" s="153"/>
      <c r="C180" s="284"/>
      <c r="D180" s="285"/>
      <c r="E180" s="285"/>
      <c r="F180" s="285"/>
      <c r="G180" s="285"/>
      <c r="H180" s="285"/>
      <c r="I180" s="285"/>
      <c r="J180" s="285"/>
      <c r="K180" s="285"/>
      <c r="L180" s="46"/>
      <c r="M180" s="8"/>
      <c r="O180" s="286"/>
      <c r="P180"/>
    </row>
    <row r="181" spans="1:16" ht="14.4" customHeight="1" x14ac:dyDescent="0.3">
      <c r="B181" s="153" t="s">
        <v>198</v>
      </c>
      <c r="C181" s="432" t="str">
        <f>IF(Variables!$G$39="English",O181,P181)</f>
        <v>Growing and/or Packing Facility Location:</v>
      </c>
      <c r="D181" s="444"/>
      <c r="E181" s="444"/>
      <c r="F181" s="444"/>
      <c r="G181" s="444"/>
      <c r="H181" s="444"/>
      <c r="I181" s="444"/>
      <c r="J181" s="444"/>
      <c r="K181" s="445"/>
      <c r="L181" s="46"/>
      <c r="O181" s="164" t="s">
        <v>203</v>
      </c>
      <c r="P181"/>
    </row>
    <row r="182" spans="1:16" ht="14.4" customHeight="1" x14ac:dyDescent="0.3">
      <c r="B182" s="153"/>
      <c r="C182" s="426"/>
      <c r="D182" s="428"/>
      <c r="E182" s="428"/>
      <c r="F182" s="428"/>
      <c r="G182" s="428"/>
      <c r="H182" s="428"/>
      <c r="I182" s="428"/>
      <c r="J182" s="428"/>
      <c r="K182" s="429"/>
      <c r="L182" s="46"/>
      <c r="O182" s="164"/>
      <c r="P182"/>
    </row>
    <row r="183" spans="1:16" ht="14.4" customHeight="1" x14ac:dyDescent="0.3">
      <c r="B183" s="136"/>
      <c r="C183" s="426" t="str">
        <f>IF(Variables!$G$39="English",O184,P184)</f>
        <v>Goods grown or packaged:</v>
      </c>
      <c r="D183" s="428"/>
      <c r="E183" s="428"/>
      <c r="F183" s="428"/>
      <c r="G183" s="428"/>
      <c r="H183" s="428"/>
      <c r="I183" s="428"/>
      <c r="J183" s="428"/>
      <c r="K183" s="429"/>
      <c r="L183" s="46"/>
      <c r="O183" s="164"/>
    </row>
    <row r="184" spans="1:16" ht="14.4" customHeight="1" x14ac:dyDescent="0.3">
      <c r="A184" s="4" t="s">
        <v>178</v>
      </c>
      <c r="B184" s="136"/>
      <c r="C184" s="426"/>
      <c r="D184" s="428"/>
      <c r="E184" s="428"/>
      <c r="F184" s="428"/>
      <c r="G184" s="428"/>
      <c r="H184" s="428"/>
      <c r="I184" s="428"/>
      <c r="J184" s="428"/>
      <c r="K184" s="429"/>
      <c r="L184" s="46"/>
      <c r="O184" s="165" t="s">
        <v>204</v>
      </c>
    </row>
    <row r="185" spans="1:16" ht="14.4" customHeight="1" x14ac:dyDescent="0.3">
      <c r="A185" s="4" t="s">
        <v>178</v>
      </c>
      <c r="B185" s="136"/>
      <c r="C185" s="426" t="str">
        <f>IF(Variables!$G$39="English",O185,P185)</f>
        <v>Does this location grow or pack certain whole potatoes for the BC market?</v>
      </c>
      <c r="D185" s="446"/>
      <c r="E185" s="446"/>
      <c r="F185" s="446"/>
      <c r="G185" s="446"/>
      <c r="H185" s="446"/>
      <c r="I185" s="446"/>
      <c r="J185" s="446"/>
      <c r="K185" s="447"/>
      <c r="L185" s="46"/>
      <c r="O185" s="166" t="s">
        <v>205</v>
      </c>
    </row>
    <row r="186" spans="1:16" ht="14.4" customHeight="1" x14ac:dyDescent="0.3">
      <c r="B186" s="136"/>
      <c r="C186" s="426"/>
      <c r="D186" s="446"/>
      <c r="E186" s="446"/>
      <c r="F186" s="446"/>
      <c r="G186" s="446"/>
      <c r="H186" s="446"/>
      <c r="I186" s="446"/>
      <c r="J186" s="446"/>
      <c r="K186" s="447"/>
      <c r="L186" s="46"/>
      <c r="O186" s="166"/>
    </row>
    <row r="187" spans="1:16" ht="14.4" customHeight="1" x14ac:dyDescent="0.3">
      <c r="A187" s="4" t="s">
        <v>296</v>
      </c>
      <c r="B187" s="153"/>
      <c r="C187" s="426"/>
      <c r="D187" s="446"/>
      <c r="E187" s="446"/>
      <c r="F187" s="446"/>
      <c r="G187" s="446"/>
      <c r="H187" s="446"/>
      <c r="I187" s="446"/>
      <c r="J187" s="446"/>
      <c r="K187" s="447"/>
      <c r="L187" s="46"/>
      <c r="O187" s="166"/>
    </row>
    <row r="188" spans="1:16" ht="14.4" customHeight="1" x14ac:dyDescent="0.3">
      <c r="B188" s="137"/>
      <c r="C188" s="426" t="str">
        <f>IF(Variables!$G$39="English",O190,P190)</f>
        <v>Is this location capable of growing or packing certain whole potatoes for the BC market?</v>
      </c>
      <c r="D188" s="428"/>
      <c r="E188" s="428"/>
      <c r="F188" s="428"/>
      <c r="G188" s="428"/>
      <c r="H188" s="428"/>
      <c r="I188" s="428"/>
      <c r="J188" s="428"/>
      <c r="K188" s="429"/>
      <c r="L188" s="46"/>
      <c r="O188" s="166"/>
    </row>
    <row r="189" spans="1:16" ht="14.4" customHeight="1" x14ac:dyDescent="0.3">
      <c r="A189" s="4" t="s">
        <v>178</v>
      </c>
      <c r="B189" s="137"/>
      <c r="C189" s="426"/>
      <c r="D189" s="428"/>
      <c r="E189" s="428"/>
      <c r="F189" s="428"/>
      <c r="G189" s="428"/>
      <c r="H189" s="428"/>
      <c r="I189" s="428"/>
      <c r="J189" s="428"/>
      <c r="K189" s="429"/>
      <c r="L189" s="46"/>
      <c r="O189" s="166"/>
    </row>
    <row r="190" spans="1:16" ht="14.4" customHeight="1" x14ac:dyDescent="0.3">
      <c r="A190" s="4" t="s">
        <v>178</v>
      </c>
      <c r="B190" s="44"/>
      <c r="C190" s="427"/>
      <c r="D190" s="430"/>
      <c r="E190" s="430"/>
      <c r="F190" s="430"/>
      <c r="G190" s="430"/>
      <c r="H190" s="430"/>
      <c r="I190" s="430"/>
      <c r="J190" s="430"/>
      <c r="K190" s="431"/>
      <c r="L190" s="46"/>
      <c r="O190" s="165" t="s">
        <v>206</v>
      </c>
    </row>
    <row r="191" spans="1:16" ht="14.4" customHeight="1" x14ac:dyDescent="0.3">
      <c r="B191" s="52"/>
      <c r="C191" s="53"/>
      <c r="D191" s="53"/>
      <c r="E191" s="53"/>
      <c r="F191" s="53"/>
      <c r="G191" s="53"/>
      <c r="H191" s="53"/>
      <c r="I191" s="53"/>
      <c r="J191" s="53"/>
      <c r="K191" s="53"/>
      <c r="L191" s="54"/>
    </row>
    <row r="192" spans="1:16" ht="14.4" customHeight="1" x14ac:dyDescent="0.3">
      <c r="B192" s="420" t="s">
        <v>207</v>
      </c>
      <c r="C192" s="421"/>
      <c r="D192" s="421"/>
      <c r="E192" s="421"/>
      <c r="F192" s="421"/>
      <c r="G192" s="421"/>
      <c r="H192" s="421"/>
      <c r="I192" s="421"/>
      <c r="J192" s="421"/>
      <c r="K192" s="421"/>
      <c r="L192" s="422"/>
    </row>
    <row r="193" spans="2:16" ht="14.4" customHeight="1" x14ac:dyDescent="0.3">
      <c r="B193" s="17"/>
      <c r="C193" s="26"/>
      <c r="D193" s="26"/>
      <c r="E193" s="27"/>
      <c r="F193" s="27"/>
      <c r="G193" s="27"/>
      <c r="H193" s="27"/>
      <c r="I193" s="27"/>
      <c r="J193" s="27"/>
      <c r="K193" s="27"/>
      <c r="L193" s="18"/>
    </row>
    <row r="194" spans="2:16" ht="14.4" customHeight="1" x14ac:dyDescent="0.3">
      <c r="B194" s="308" t="str">
        <f>IF(Variables!$G$39="English",O195,P195)</f>
        <v>Please indicate whether any of your firm's growing or packing facilities that are not currently capable of growing or packing certain whole potatoes for the BC market could be converted to do so. If so, what modifications would be necessary?</v>
      </c>
      <c r="C194" s="309"/>
      <c r="D194" s="309"/>
      <c r="E194" s="309"/>
      <c r="F194" s="309"/>
      <c r="G194" s="309"/>
      <c r="H194" s="309"/>
      <c r="I194" s="309"/>
      <c r="J194" s="309"/>
      <c r="K194" s="309"/>
      <c r="L194" s="310"/>
    </row>
    <row r="195" spans="2:16" ht="14.4" customHeight="1" x14ac:dyDescent="0.3">
      <c r="B195" s="308"/>
      <c r="C195" s="309"/>
      <c r="D195" s="309"/>
      <c r="E195" s="309"/>
      <c r="F195" s="309"/>
      <c r="G195" s="309"/>
      <c r="H195" s="309"/>
      <c r="I195" s="309"/>
      <c r="J195" s="309"/>
      <c r="K195" s="309"/>
      <c r="L195" s="310"/>
      <c r="O195" s="8" t="s">
        <v>211</v>
      </c>
      <c r="P195" t="s">
        <v>287</v>
      </c>
    </row>
    <row r="196" spans="2:16" ht="14.4" customHeight="1" x14ac:dyDescent="0.3">
      <c r="B196" s="55"/>
      <c r="C196" s="56"/>
      <c r="D196" s="56"/>
      <c r="E196" s="56"/>
      <c r="F196" s="56"/>
      <c r="G196" s="56"/>
      <c r="H196" s="56"/>
      <c r="I196" s="56"/>
      <c r="J196" s="56"/>
      <c r="K196" s="56"/>
      <c r="L196" s="57"/>
    </row>
    <row r="197" spans="2:16" ht="14.4" customHeight="1" x14ac:dyDescent="0.3">
      <c r="B197" s="423"/>
      <c r="C197" s="424"/>
      <c r="D197" s="424"/>
      <c r="E197" s="424"/>
      <c r="F197" s="424"/>
      <c r="G197" s="424"/>
      <c r="H197" s="424"/>
      <c r="I197" s="424"/>
      <c r="J197" s="424"/>
      <c r="K197" s="424"/>
      <c r="L197" s="425"/>
    </row>
    <row r="198" spans="2:16" ht="14.4" customHeight="1" x14ac:dyDescent="0.3">
      <c r="B198" s="423"/>
      <c r="C198" s="424"/>
      <c r="D198" s="424"/>
      <c r="E198" s="424"/>
      <c r="F198" s="424"/>
      <c r="G198" s="424"/>
      <c r="H198" s="424"/>
      <c r="I198" s="424"/>
      <c r="J198" s="424"/>
      <c r="K198" s="424"/>
      <c r="L198" s="425"/>
    </row>
    <row r="199" spans="2:16" ht="14.4" customHeight="1" x14ac:dyDescent="0.3">
      <c r="B199" s="423"/>
      <c r="C199" s="424"/>
      <c r="D199" s="424"/>
      <c r="E199" s="424"/>
      <c r="F199" s="424"/>
      <c r="G199" s="424"/>
      <c r="H199" s="424"/>
      <c r="I199" s="424"/>
      <c r="J199" s="424"/>
      <c r="K199" s="424"/>
      <c r="L199" s="425"/>
    </row>
    <row r="200" spans="2:16" ht="14.4" customHeight="1" x14ac:dyDescent="0.3">
      <c r="B200" s="423"/>
      <c r="C200" s="424"/>
      <c r="D200" s="424"/>
      <c r="E200" s="424"/>
      <c r="F200" s="424"/>
      <c r="G200" s="424"/>
      <c r="H200" s="424"/>
      <c r="I200" s="424"/>
      <c r="J200" s="424"/>
      <c r="K200" s="424"/>
      <c r="L200" s="425"/>
    </row>
    <row r="201" spans="2:16" ht="14.4" customHeight="1" x14ac:dyDescent="0.3">
      <c r="B201" s="423"/>
      <c r="C201" s="424"/>
      <c r="D201" s="424"/>
      <c r="E201" s="424"/>
      <c r="F201" s="424"/>
      <c r="G201" s="424"/>
      <c r="H201" s="424"/>
      <c r="I201" s="424"/>
      <c r="J201" s="424"/>
      <c r="K201" s="424"/>
      <c r="L201" s="425"/>
    </row>
    <row r="202" spans="2:16" ht="14.4" customHeight="1" x14ac:dyDescent="0.3">
      <c r="B202" s="423"/>
      <c r="C202" s="424"/>
      <c r="D202" s="424"/>
      <c r="E202" s="424"/>
      <c r="F202" s="424"/>
      <c r="G202" s="424"/>
      <c r="H202" s="424"/>
      <c r="I202" s="424"/>
      <c r="J202" s="424"/>
      <c r="K202" s="424"/>
      <c r="L202" s="425"/>
    </row>
    <row r="203" spans="2:16" ht="14.4" customHeight="1" x14ac:dyDescent="0.3">
      <c r="B203" s="423"/>
      <c r="C203" s="424"/>
      <c r="D203" s="424"/>
      <c r="E203" s="424"/>
      <c r="F203" s="424"/>
      <c r="G203" s="424"/>
      <c r="H203" s="424"/>
      <c r="I203" s="424"/>
      <c r="J203" s="424"/>
      <c r="K203" s="424"/>
      <c r="L203" s="425"/>
    </row>
    <row r="204" spans="2:16" ht="14.4" customHeight="1" x14ac:dyDescent="0.3">
      <c r="B204" s="423"/>
      <c r="C204" s="424"/>
      <c r="D204" s="424"/>
      <c r="E204" s="424"/>
      <c r="F204" s="424"/>
      <c r="G204" s="424"/>
      <c r="H204" s="424"/>
      <c r="I204" s="424"/>
      <c r="J204" s="424"/>
      <c r="K204" s="424"/>
      <c r="L204" s="425"/>
    </row>
    <row r="205" spans="2:16" ht="14.4" customHeight="1" x14ac:dyDescent="0.3">
      <c r="B205" s="52"/>
      <c r="C205" s="53"/>
      <c r="D205" s="53"/>
      <c r="E205" s="53"/>
      <c r="F205" s="53"/>
      <c r="G205" s="53"/>
      <c r="H205" s="53"/>
      <c r="I205" s="53"/>
      <c r="J205" s="53"/>
      <c r="K205" s="53"/>
      <c r="L205" s="54"/>
    </row>
    <row r="206" spans="2:16" ht="14.4" customHeight="1" x14ac:dyDescent="0.3">
      <c r="B206" s="15"/>
      <c r="C206" s="15"/>
      <c r="D206" s="15"/>
      <c r="E206" s="3"/>
      <c r="F206" s="3"/>
      <c r="G206" s="3"/>
      <c r="H206" s="3"/>
      <c r="I206" s="3"/>
      <c r="J206" s="3"/>
      <c r="K206" s="3"/>
      <c r="L206" s="3"/>
    </row>
    <row r="207" spans="2:16" ht="14.4" customHeight="1" x14ac:dyDescent="0.3">
      <c r="B207" s="413" t="s">
        <v>208</v>
      </c>
      <c r="C207" s="414"/>
      <c r="D207" s="414"/>
      <c r="E207" s="414"/>
      <c r="F207" s="414"/>
      <c r="G207" s="414"/>
      <c r="H207" s="414"/>
      <c r="I207" s="414"/>
      <c r="J207" s="414"/>
      <c r="K207" s="414"/>
      <c r="L207" s="415"/>
    </row>
    <row r="208" spans="2:16" ht="14.4" customHeight="1" x14ac:dyDescent="0.3">
      <c r="B208" s="55"/>
      <c r="C208" s="56"/>
      <c r="D208" s="56"/>
      <c r="E208" s="56"/>
      <c r="F208" s="56"/>
      <c r="G208" s="56"/>
      <c r="H208" s="56"/>
      <c r="I208" s="56"/>
      <c r="J208" s="56"/>
      <c r="K208" s="56"/>
      <c r="L208" s="57"/>
    </row>
    <row r="209" spans="1:16" ht="14.4" customHeight="1" x14ac:dyDescent="0.3">
      <c r="B209" s="319" t="str">
        <f>IF(Variables!$G$39="English",O209,P209)</f>
        <v>Has your firm permanently closed, shut down or otherwise disposed of any facilities or discontinued any processes affecting its production of certain whole potatoes or made any significant asset disposals since August 1, 2023? If so, please indicate the action taken and the date, location and reasons for such action.</v>
      </c>
      <c r="C209" s="320"/>
      <c r="D209" s="320"/>
      <c r="E209" s="320"/>
      <c r="F209" s="320"/>
      <c r="G209" s="320"/>
      <c r="H209" s="320"/>
      <c r="I209" s="320"/>
      <c r="J209" s="320"/>
      <c r="K209" s="320"/>
      <c r="L209" s="321"/>
      <c r="O209" s="8" t="s">
        <v>216</v>
      </c>
      <c r="P209" t="s">
        <v>288</v>
      </c>
    </row>
    <row r="210" spans="1:16" ht="14.4" customHeight="1" x14ac:dyDescent="0.3">
      <c r="B210" s="319"/>
      <c r="C210" s="320"/>
      <c r="D210" s="320"/>
      <c r="E210" s="320"/>
      <c r="F210" s="320"/>
      <c r="G210" s="320"/>
      <c r="H210" s="320"/>
      <c r="I210" s="320"/>
      <c r="J210" s="320"/>
      <c r="K210" s="320"/>
      <c r="L210" s="321"/>
    </row>
    <row r="211" spans="1:16" ht="14.4" customHeight="1" x14ac:dyDescent="0.3">
      <c r="B211" s="44"/>
      <c r="C211" s="45"/>
      <c r="D211" s="45"/>
      <c r="E211" s="45"/>
      <c r="F211" s="45"/>
      <c r="G211" s="45"/>
      <c r="H211" s="45"/>
      <c r="I211" s="45"/>
      <c r="J211" s="45"/>
      <c r="K211" s="45"/>
      <c r="L211" s="46"/>
    </row>
    <row r="212" spans="1:16" ht="14.4" customHeight="1" x14ac:dyDescent="0.3">
      <c r="A212" s="4" t="s">
        <v>163</v>
      </c>
      <c r="B212" s="423"/>
      <c r="C212" s="424"/>
      <c r="D212" s="424"/>
      <c r="E212" s="424"/>
      <c r="F212" s="424"/>
      <c r="G212" s="424"/>
      <c r="H212" s="424"/>
      <c r="I212" s="424"/>
      <c r="J212" s="424"/>
      <c r="K212" s="424"/>
      <c r="L212" s="425"/>
    </row>
    <row r="213" spans="1:16" ht="14.4" customHeight="1" x14ac:dyDescent="0.3">
      <c r="B213" s="423"/>
      <c r="C213" s="424"/>
      <c r="D213" s="424"/>
      <c r="E213" s="424"/>
      <c r="F213" s="424"/>
      <c r="G213" s="424"/>
      <c r="H213" s="424"/>
      <c r="I213" s="424"/>
      <c r="J213" s="424"/>
      <c r="K213" s="424"/>
      <c r="L213" s="425"/>
    </row>
    <row r="214" spans="1:16" ht="14.4" customHeight="1" x14ac:dyDescent="0.3">
      <c r="B214" s="423"/>
      <c r="C214" s="424"/>
      <c r="D214" s="424"/>
      <c r="E214" s="424"/>
      <c r="F214" s="424"/>
      <c r="G214" s="424"/>
      <c r="H214" s="424"/>
      <c r="I214" s="424"/>
      <c r="J214" s="424"/>
      <c r="K214" s="424"/>
      <c r="L214" s="425"/>
    </row>
    <row r="215" spans="1:16" ht="14.4" customHeight="1" x14ac:dyDescent="0.3">
      <c r="B215" s="423"/>
      <c r="C215" s="424"/>
      <c r="D215" s="424"/>
      <c r="E215" s="424"/>
      <c r="F215" s="424"/>
      <c r="G215" s="424"/>
      <c r="H215" s="424"/>
      <c r="I215" s="424"/>
      <c r="J215" s="424"/>
      <c r="K215" s="424"/>
      <c r="L215" s="425"/>
    </row>
    <row r="216" spans="1:16" ht="14.4" customHeight="1" x14ac:dyDescent="0.3">
      <c r="B216" s="423"/>
      <c r="C216" s="424"/>
      <c r="D216" s="424"/>
      <c r="E216" s="424"/>
      <c r="F216" s="424"/>
      <c r="G216" s="424"/>
      <c r="H216" s="424"/>
      <c r="I216" s="424"/>
      <c r="J216" s="424"/>
      <c r="K216" s="424"/>
      <c r="L216" s="425"/>
    </row>
    <row r="217" spans="1:16" ht="14.4" customHeight="1" x14ac:dyDescent="0.3">
      <c r="B217" s="423"/>
      <c r="C217" s="424"/>
      <c r="D217" s="424"/>
      <c r="E217" s="424"/>
      <c r="F217" s="424"/>
      <c r="G217" s="424"/>
      <c r="H217" s="424"/>
      <c r="I217" s="424"/>
      <c r="J217" s="424"/>
      <c r="K217" s="424"/>
      <c r="L217" s="425"/>
    </row>
    <row r="218" spans="1:16" ht="14.4" customHeight="1" x14ac:dyDescent="0.3">
      <c r="B218" s="423"/>
      <c r="C218" s="424"/>
      <c r="D218" s="424"/>
      <c r="E218" s="424"/>
      <c r="F218" s="424"/>
      <c r="G218" s="424"/>
      <c r="H218" s="424"/>
      <c r="I218" s="424"/>
      <c r="J218" s="424"/>
      <c r="K218" s="424"/>
      <c r="L218" s="425"/>
    </row>
    <row r="219" spans="1:16" ht="14.4" customHeight="1" x14ac:dyDescent="0.3">
      <c r="B219" s="423"/>
      <c r="C219" s="424"/>
      <c r="D219" s="424"/>
      <c r="E219" s="424"/>
      <c r="F219" s="424"/>
      <c r="G219" s="424"/>
      <c r="H219" s="424"/>
      <c r="I219" s="424"/>
      <c r="J219" s="424"/>
      <c r="K219" s="424"/>
      <c r="L219" s="425"/>
    </row>
    <row r="220" spans="1:16" ht="14.4" customHeight="1" x14ac:dyDescent="0.3">
      <c r="B220" s="52"/>
      <c r="C220" s="53"/>
      <c r="D220" s="53"/>
      <c r="E220" s="53"/>
      <c r="F220" s="53"/>
      <c r="G220" s="53"/>
      <c r="H220" s="53"/>
      <c r="I220" s="53"/>
      <c r="J220" s="53"/>
      <c r="K220" s="53"/>
      <c r="L220" s="54"/>
    </row>
    <row r="221" spans="1:16" ht="14.4" customHeight="1" x14ac:dyDescent="0.3">
      <c r="B221" s="407" t="s">
        <v>209</v>
      </c>
      <c r="C221" s="408"/>
      <c r="D221" s="408"/>
      <c r="E221" s="408"/>
      <c r="F221" s="408"/>
      <c r="G221" s="408"/>
      <c r="H221" s="408"/>
      <c r="I221" s="408"/>
      <c r="J221" s="408"/>
      <c r="K221" s="408"/>
      <c r="L221" s="409"/>
    </row>
    <row r="222" spans="1:16" ht="14.4" customHeight="1" x14ac:dyDescent="0.3">
      <c r="B222" s="17"/>
      <c r="C222" s="26"/>
      <c r="D222" s="26"/>
      <c r="E222" s="27"/>
      <c r="F222" s="27"/>
      <c r="G222" s="27"/>
      <c r="H222" s="27"/>
      <c r="I222" s="27"/>
      <c r="J222" s="27"/>
      <c r="K222" s="27"/>
      <c r="L222" s="18"/>
    </row>
    <row r="223" spans="1:16" ht="14.4" customHeight="1" x14ac:dyDescent="0.3">
      <c r="B223" s="319" t="str">
        <f>IF(Variables!$G$39="English",O223,P223)</f>
        <v>What are your firm's channels of distribution for the sale of certain whole potatoes? Explain any changes in these channels during the period from August 1, 2023 to July 31, 2026.</v>
      </c>
      <c r="C223" s="320"/>
      <c r="D223" s="320"/>
      <c r="E223" s="320"/>
      <c r="F223" s="320"/>
      <c r="G223" s="320"/>
      <c r="H223" s="320"/>
      <c r="I223" s="320"/>
      <c r="J223" s="320"/>
      <c r="K223" s="320"/>
      <c r="L223" s="321"/>
      <c r="O223" s="8" t="s">
        <v>360</v>
      </c>
      <c r="P223" t="s">
        <v>289</v>
      </c>
    </row>
    <row r="224" spans="1:16" ht="14.4" customHeight="1" x14ac:dyDescent="0.3">
      <c r="B224" s="44"/>
      <c r="C224" s="45"/>
      <c r="D224" s="45"/>
      <c r="E224" s="45"/>
      <c r="F224" s="45"/>
      <c r="G224" s="45"/>
      <c r="H224" s="45"/>
      <c r="I224" s="45"/>
      <c r="J224" s="45"/>
      <c r="K224" s="45"/>
      <c r="L224" s="46"/>
      <c r="P224"/>
    </row>
    <row r="225" spans="2:16" ht="14.4" customHeight="1" x14ac:dyDescent="0.3">
      <c r="B225" s="416"/>
      <c r="C225" s="417"/>
      <c r="D225" s="417"/>
      <c r="E225" s="417"/>
      <c r="F225" s="417"/>
      <c r="G225" s="417"/>
      <c r="H225" s="417"/>
      <c r="I225" s="417"/>
      <c r="J225" s="417"/>
      <c r="K225" s="417"/>
      <c r="L225" s="418"/>
      <c r="P225"/>
    </row>
    <row r="226" spans="2:16" ht="14.4" customHeight="1" x14ac:dyDescent="0.3">
      <c r="B226" s="416"/>
      <c r="C226" s="417"/>
      <c r="D226" s="417"/>
      <c r="E226" s="417"/>
      <c r="F226" s="417"/>
      <c r="G226" s="417"/>
      <c r="H226" s="417"/>
      <c r="I226" s="417"/>
      <c r="J226" s="417"/>
      <c r="K226" s="417"/>
      <c r="L226" s="418"/>
      <c r="P226"/>
    </row>
    <row r="227" spans="2:16" ht="14.4" customHeight="1" x14ac:dyDescent="0.3">
      <c r="B227" s="416"/>
      <c r="C227" s="417"/>
      <c r="D227" s="417"/>
      <c r="E227" s="417"/>
      <c r="F227" s="417"/>
      <c r="G227" s="417"/>
      <c r="H227" s="417"/>
      <c r="I227" s="417"/>
      <c r="J227" s="417"/>
      <c r="K227" s="417"/>
      <c r="L227" s="418"/>
      <c r="P227"/>
    </row>
    <row r="228" spans="2:16" ht="14.4" customHeight="1" x14ac:dyDescent="0.3">
      <c r="B228" s="416"/>
      <c r="C228" s="417"/>
      <c r="D228" s="417"/>
      <c r="E228" s="417"/>
      <c r="F228" s="417"/>
      <c r="G228" s="417"/>
      <c r="H228" s="417"/>
      <c r="I228" s="417"/>
      <c r="J228" s="417"/>
      <c r="K228" s="417"/>
      <c r="L228" s="418"/>
      <c r="P228"/>
    </row>
    <row r="229" spans="2:16" ht="14.4" customHeight="1" x14ac:dyDescent="0.3">
      <c r="B229" s="416"/>
      <c r="C229" s="417"/>
      <c r="D229" s="417"/>
      <c r="E229" s="417"/>
      <c r="F229" s="417"/>
      <c r="G229" s="417"/>
      <c r="H229" s="417"/>
      <c r="I229" s="417"/>
      <c r="J229" s="417"/>
      <c r="K229" s="417"/>
      <c r="L229" s="418"/>
      <c r="P229"/>
    </row>
    <row r="230" spans="2:16" ht="14.4" customHeight="1" x14ac:dyDescent="0.3">
      <c r="B230" s="416"/>
      <c r="C230" s="417"/>
      <c r="D230" s="417"/>
      <c r="E230" s="417"/>
      <c r="F230" s="417"/>
      <c r="G230" s="417"/>
      <c r="H230" s="417"/>
      <c r="I230" s="417"/>
      <c r="J230" s="417"/>
      <c r="K230" s="417"/>
      <c r="L230" s="418"/>
      <c r="P230"/>
    </row>
    <row r="231" spans="2:16" ht="14.4" customHeight="1" x14ac:dyDescent="0.3">
      <c r="B231" s="416"/>
      <c r="C231" s="417"/>
      <c r="D231" s="417"/>
      <c r="E231" s="417"/>
      <c r="F231" s="417"/>
      <c r="G231" s="417"/>
      <c r="H231" s="417"/>
      <c r="I231" s="417"/>
      <c r="J231" s="417"/>
      <c r="K231" s="417"/>
      <c r="L231" s="418"/>
      <c r="P231"/>
    </row>
    <row r="232" spans="2:16" ht="14.4" customHeight="1" x14ac:dyDescent="0.3">
      <c r="B232" s="416"/>
      <c r="C232" s="417"/>
      <c r="D232" s="417"/>
      <c r="E232" s="417"/>
      <c r="F232" s="417"/>
      <c r="G232" s="417"/>
      <c r="H232" s="417"/>
      <c r="I232" s="417"/>
      <c r="J232" s="417"/>
      <c r="K232" s="417"/>
      <c r="L232" s="418"/>
      <c r="P232"/>
    </row>
    <row r="233" spans="2:16" ht="14.4" customHeight="1" x14ac:dyDescent="0.3">
      <c r="B233" s="52"/>
      <c r="C233" s="53"/>
      <c r="D233" s="53"/>
      <c r="E233" s="53"/>
      <c r="F233" s="53"/>
      <c r="G233" s="53"/>
      <c r="H233" s="53"/>
      <c r="I233" s="53"/>
      <c r="J233" s="53"/>
      <c r="K233" s="53"/>
      <c r="L233" s="54"/>
    </row>
    <row r="234" spans="2:16" ht="14.4" customHeight="1" x14ac:dyDescent="0.3">
      <c r="B234" s="407" t="s">
        <v>210</v>
      </c>
      <c r="C234" s="408"/>
      <c r="D234" s="408"/>
      <c r="E234" s="408"/>
      <c r="F234" s="408"/>
      <c r="G234" s="408"/>
      <c r="H234" s="408"/>
      <c r="I234" s="408"/>
      <c r="J234" s="408"/>
      <c r="K234" s="408"/>
      <c r="L234" s="409"/>
    </row>
    <row r="235" spans="2:16" ht="14.4" customHeight="1" x14ac:dyDescent="0.3">
      <c r="B235" s="94"/>
      <c r="C235" s="95"/>
      <c r="D235" s="95"/>
      <c r="E235" s="95"/>
      <c r="F235" s="95"/>
      <c r="G235" s="95"/>
      <c r="H235" s="95"/>
      <c r="I235" s="95"/>
      <c r="J235" s="95"/>
      <c r="K235" s="95"/>
      <c r="L235" s="96"/>
    </row>
    <row r="236" spans="2:16" ht="14.4" customHeight="1" x14ac:dyDescent="0.3">
      <c r="B236" s="410" t="str">
        <f>IF(Variables!$G$39="English",O236,P236)</f>
        <v>What are your firm's marketing practices for its export sales of certain whole potatoes?</v>
      </c>
      <c r="C236" s="411"/>
      <c r="D236" s="411"/>
      <c r="E236" s="411"/>
      <c r="F236" s="411"/>
      <c r="G236" s="411"/>
      <c r="H236" s="411"/>
      <c r="I236" s="411"/>
      <c r="J236" s="411"/>
      <c r="K236" s="411"/>
      <c r="L236" s="412"/>
      <c r="O236" s="8" t="s">
        <v>212</v>
      </c>
      <c r="P236" t="s">
        <v>290</v>
      </c>
    </row>
    <row r="237" spans="2:16" ht="14.4" customHeight="1" x14ac:dyDescent="0.3">
      <c r="B237" s="94"/>
      <c r="C237" s="145"/>
      <c r="D237" s="145"/>
      <c r="E237" s="145"/>
      <c r="F237" s="145"/>
      <c r="G237" s="145"/>
      <c r="H237" s="145"/>
      <c r="I237" s="145"/>
      <c r="J237" s="145"/>
      <c r="K237" s="145"/>
      <c r="L237" s="175"/>
      <c r="P237"/>
    </row>
    <row r="238" spans="2:16" ht="14.4" customHeight="1" x14ac:dyDescent="0.3">
      <c r="B238" s="416"/>
      <c r="C238" s="417"/>
      <c r="D238" s="417"/>
      <c r="E238" s="417"/>
      <c r="F238" s="417"/>
      <c r="G238" s="417"/>
      <c r="H238" s="417"/>
      <c r="I238" s="417"/>
      <c r="J238" s="417"/>
      <c r="K238" s="417"/>
      <c r="L238" s="418"/>
      <c r="P238"/>
    </row>
    <row r="239" spans="2:16" ht="14.4" customHeight="1" x14ac:dyDescent="0.3">
      <c r="B239" s="416"/>
      <c r="C239" s="417"/>
      <c r="D239" s="417"/>
      <c r="E239" s="417"/>
      <c r="F239" s="417"/>
      <c r="G239" s="417"/>
      <c r="H239" s="417"/>
      <c r="I239" s="417"/>
      <c r="J239" s="417"/>
      <c r="K239" s="417"/>
      <c r="L239" s="418"/>
      <c r="P239"/>
    </row>
    <row r="240" spans="2:16" ht="14.4" customHeight="1" x14ac:dyDescent="0.3">
      <c r="B240" s="416"/>
      <c r="C240" s="417"/>
      <c r="D240" s="417"/>
      <c r="E240" s="417"/>
      <c r="F240" s="417"/>
      <c r="G240" s="417"/>
      <c r="H240" s="417"/>
      <c r="I240" s="417"/>
      <c r="J240" s="417"/>
      <c r="K240" s="417"/>
      <c r="L240" s="418"/>
      <c r="P240"/>
    </row>
    <row r="241" spans="2:16" ht="14.4" customHeight="1" x14ac:dyDescent="0.3">
      <c r="B241" s="416"/>
      <c r="C241" s="417"/>
      <c r="D241" s="417"/>
      <c r="E241" s="417"/>
      <c r="F241" s="417"/>
      <c r="G241" s="417"/>
      <c r="H241" s="417"/>
      <c r="I241" s="417"/>
      <c r="J241" s="417"/>
      <c r="K241" s="417"/>
      <c r="L241" s="418"/>
      <c r="P241"/>
    </row>
    <row r="242" spans="2:16" ht="14.4" customHeight="1" x14ac:dyDescent="0.3">
      <c r="B242" s="416"/>
      <c r="C242" s="417"/>
      <c r="D242" s="417"/>
      <c r="E242" s="417"/>
      <c r="F242" s="417"/>
      <c r="G242" s="417"/>
      <c r="H242" s="417"/>
      <c r="I242" s="417"/>
      <c r="J242" s="417"/>
      <c r="K242" s="417"/>
      <c r="L242" s="418"/>
      <c r="P242"/>
    </row>
    <row r="243" spans="2:16" ht="14.4" customHeight="1" x14ac:dyDescent="0.3">
      <c r="B243" s="416"/>
      <c r="C243" s="417"/>
      <c r="D243" s="417"/>
      <c r="E243" s="417"/>
      <c r="F243" s="417"/>
      <c r="G243" s="417"/>
      <c r="H243" s="417"/>
      <c r="I243" s="417"/>
      <c r="J243" s="417"/>
      <c r="K243" s="417"/>
      <c r="L243" s="418"/>
      <c r="P243"/>
    </row>
    <row r="244" spans="2:16" ht="14.4" customHeight="1" x14ac:dyDescent="0.3">
      <c r="B244" s="416"/>
      <c r="C244" s="417"/>
      <c r="D244" s="417"/>
      <c r="E244" s="417"/>
      <c r="F244" s="417"/>
      <c r="G244" s="417"/>
      <c r="H244" s="417"/>
      <c r="I244" s="417"/>
      <c r="J244" s="417"/>
      <c r="K244" s="417"/>
      <c r="L244" s="418"/>
      <c r="P244"/>
    </row>
    <row r="245" spans="2:16" ht="14.4" customHeight="1" x14ac:dyDescent="0.3">
      <c r="B245" s="416"/>
      <c r="C245" s="417"/>
      <c r="D245" s="417"/>
      <c r="E245" s="417"/>
      <c r="F245" s="417"/>
      <c r="G245" s="417"/>
      <c r="H245" s="417"/>
      <c r="I245" s="417"/>
      <c r="J245" s="417"/>
      <c r="K245" s="417"/>
      <c r="L245" s="418"/>
    </row>
    <row r="246" spans="2:16" ht="14.4" customHeight="1" x14ac:dyDescent="0.3">
      <c r="B246" s="94"/>
      <c r="C246" s="95"/>
      <c r="D246" s="95"/>
      <c r="E246" s="95"/>
      <c r="F246" s="95"/>
      <c r="G246" s="95"/>
      <c r="H246" s="95"/>
      <c r="I246" s="95"/>
      <c r="J246" s="95"/>
      <c r="K246" s="95"/>
      <c r="L246" s="96"/>
    </row>
    <row r="247" spans="2:16" ht="14.4" customHeight="1" x14ac:dyDescent="0.3">
      <c r="B247" s="413" t="s">
        <v>213</v>
      </c>
      <c r="C247" s="414"/>
      <c r="D247" s="414"/>
      <c r="E247" s="414"/>
      <c r="F247" s="414"/>
      <c r="G247" s="414"/>
      <c r="H247" s="414"/>
      <c r="I247" s="414"/>
      <c r="J247" s="414"/>
      <c r="K247" s="414"/>
      <c r="L247" s="415"/>
    </row>
    <row r="248" spans="2:16" ht="14.4" customHeight="1" x14ac:dyDescent="0.3">
      <c r="B248" s="55"/>
      <c r="C248" s="56"/>
      <c r="D248" s="56"/>
      <c r="E248" s="56"/>
      <c r="F248" s="56"/>
      <c r="G248" s="56"/>
      <c r="H248" s="56"/>
      <c r="I248" s="56"/>
      <c r="J248" s="56"/>
      <c r="K248" s="56"/>
      <c r="L248" s="57"/>
    </row>
    <row r="249" spans="2:16" ht="14.4" customHeight="1" x14ac:dyDescent="0.3">
      <c r="B249" s="319" t="str">
        <f>IF(Variables!$G$39="English",O249,P249)</f>
        <v>Has your firm changed the product mix of certain whole potatoes that it sold during the period from August 1, 2023 to July 31, 2026 (e.g., varieties, sources, sizes, etc.)? If so, indicate the type of change, the date, and reasons for the change.</v>
      </c>
      <c r="C249" s="320"/>
      <c r="D249" s="320"/>
      <c r="E249" s="320"/>
      <c r="F249" s="320"/>
      <c r="G249" s="320"/>
      <c r="H249" s="320"/>
      <c r="I249" s="320"/>
      <c r="J249" s="320"/>
      <c r="K249" s="320"/>
      <c r="L249" s="321"/>
      <c r="O249" s="8" t="s">
        <v>361</v>
      </c>
      <c r="P249" t="s">
        <v>291</v>
      </c>
    </row>
    <row r="250" spans="2:16" ht="14.4" customHeight="1" x14ac:dyDescent="0.3">
      <c r="B250" s="319"/>
      <c r="C250" s="320"/>
      <c r="D250" s="320"/>
      <c r="E250" s="320"/>
      <c r="F250" s="320"/>
      <c r="G250" s="320"/>
      <c r="H250" s="320"/>
      <c r="I250" s="320"/>
      <c r="J250" s="320"/>
      <c r="K250" s="320"/>
      <c r="L250" s="321"/>
      <c r="P250"/>
    </row>
    <row r="251" spans="2:16" ht="14.4" customHeight="1" x14ac:dyDescent="0.3">
      <c r="B251" s="44"/>
      <c r="C251" s="45"/>
      <c r="D251" s="45"/>
      <c r="E251" s="45"/>
      <c r="F251" s="45"/>
      <c r="G251" s="45"/>
      <c r="H251" s="45"/>
      <c r="I251" s="45"/>
      <c r="J251" s="45"/>
      <c r="K251" s="45"/>
      <c r="L251" s="46"/>
      <c r="P251"/>
    </row>
    <row r="252" spans="2:16" ht="14.4" customHeight="1" x14ac:dyDescent="0.3">
      <c r="B252" s="416"/>
      <c r="C252" s="417"/>
      <c r="D252" s="417"/>
      <c r="E252" s="417"/>
      <c r="F252" s="417"/>
      <c r="G252" s="417"/>
      <c r="H252" s="417"/>
      <c r="I252" s="417"/>
      <c r="J252" s="417"/>
      <c r="K252" s="417"/>
      <c r="L252" s="418"/>
      <c r="P252" t="s">
        <v>292</v>
      </c>
    </row>
    <row r="253" spans="2:16" ht="14.4" customHeight="1" x14ac:dyDescent="0.3">
      <c r="B253" s="416"/>
      <c r="C253" s="417"/>
      <c r="D253" s="417"/>
      <c r="E253" s="417"/>
      <c r="F253" s="417"/>
      <c r="G253" s="417"/>
      <c r="H253" s="417"/>
      <c r="I253" s="417"/>
      <c r="J253" s="417"/>
      <c r="K253" s="417"/>
      <c r="L253" s="418"/>
      <c r="P253"/>
    </row>
    <row r="254" spans="2:16" ht="14.4" customHeight="1" x14ac:dyDescent="0.3">
      <c r="B254" s="416"/>
      <c r="C254" s="417"/>
      <c r="D254" s="417"/>
      <c r="E254" s="417"/>
      <c r="F254" s="417"/>
      <c r="G254" s="417"/>
      <c r="H254" s="417"/>
      <c r="I254" s="417"/>
      <c r="J254" s="417"/>
      <c r="K254" s="417"/>
      <c r="L254" s="418"/>
      <c r="P254"/>
    </row>
    <row r="255" spans="2:16" ht="14.4" customHeight="1" x14ac:dyDescent="0.3">
      <c r="B255" s="416"/>
      <c r="C255" s="417"/>
      <c r="D255" s="417"/>
      <c r="E255" s="417"/>
      <c r="F255" s="417"/>
      <c r="G255" s="417"/>
      <c r="H255" s="417"/>
      <c r="I255" s="417"/>
      <c r="J255" s="417"/>
      <c r="K255" s="417"/>
      <c r="L255" s="418"/>
      <c r="P255"/>
    </row>
    <row r="256" spans="2:16" ht="14.4" customHeight="1" x14ac:dyDescent="0.3">
      <c r="B256" s="416"/>
      <c r="C256" s="417"/>
      <c r="D256" s="417"/>
      <c r="E256" s="417"/>
      <c r="F256" s="417"/>
      <c r="G256" s="417"/>
      <c r="H256" s="417"/>
      <c r="I256" s="417"/>
      <c r="J256" s="417"/>
      <c r="K256" s="417"/>
      <c r="L256" s="418"/>
      <c r="P256"/>
    </row>
    <row r="257" spans="2:16" ht="14.4" customHeight="1" x14ac:dyDescent="0.3">
      <c r="B257" s="416"/>
      <c r="C257" s="417"/>
      <c r="D257" s="417"/>
      <c r="E257" s="417"/>
      <c r="F257" s="417"/>
      <c r="G257" s="417"/>
      <c r="H257" s="417"/>
      <c r="I257" s="417"/>
      <c r="J257" s="417"/>
      <c r="K257" s="417"/>
      <c r="L257" s="418"/>
      <c r="P257"/>
    </row>
    <row r="258" spans="2:16" ht="14.4" customHeight="1" x14ac:dyDescent="0.3">
      <c r="B258" s="416"/>
      <c r="C258" s="417"/>
      <c r="D258" s="417"/>
      <c r="E258" s="417"/>
      <c r="F258" s="417"/>
      <c r="G258" s="417"/>
      <c r="H258" s="417"/>
      <c r="I258" s="417"/>
      <c r="J258" s="417"/>
      <c r="K258" s="417"/>
      <c r="L258" s="418"/>
      <c r="P258"/>
    </row>
    <row r="259" spans="2:16" ht="14.4" customHeight="1" x14ac:dyDescent="0.3">
      <c r="B259" s="416"/>
      <c r="C259" s="417"/>
      <c r="D259" s="417"/>
      <c r="E259" s="417"/>
      <c r="F259" s="417"/>
      <c r="G259" s="417"/>
      <c r="H259" s="417"/>
      <c r="I259" s="417"/>
      <c r="J259" s="417"/>
      <c r="K259" s="417"/>
      <c r="L259" s="418"/>
    </row>
    <row r="260" spans="2:16" ht="14.4" customHeight="1" x14ac:dyDescent="0.3">
      <c r="B260" s="52"/>
      <c r="C260" s="53"/>
      <c r="D260" s="53"/>
      <c r="E260" s="53"/>
      <c r="F260" s="53"/>
      <c r="G260" s="53"/>
      <c r="H260" s="53"/>
      <c r="I260" s="53"/>
      <c r="J260" s="53"/>
      <c r="K260" s="53"/>
      <c r="L260" s="54"/>
    </row>
    <row r="261" spans="2:16" ht="14.4" customHeight="1" x14ac:dyDescent="0.3">
      <c r="B261" s="407" t="s">
        <v>214</v>
      </c>
      <c r="C261" s="408"/>
      <c r="D261" s="408"/>
      <c r="E261" s="408"/>
      <c r="F261" s="408"/>
      <c r="G261" s="408"/>
      <c r="H261" s="408"/>
      <c r="I261" s="408"/>
      <c r="J261" s="408"/>
      <c r="K261" s="408"/>
      <c r="L261" s="409"/>
    </row>
    <row r="262" spans="2:16" ht="14.4" customHeight="1" x14ac:dyDescent="0.3">
      <c r="B262" s="17"/>
      <c r="C262" s="26"/>
      <c r="D262" s="26"/>
      <c r="E262" s="27"/>
      <c r="F262" s="27"/>
      <c r="G262" s="27"/>
      <c r="H262" s="27"/>
      <c r="I262" s="27"/>
      <c r="J262" s="27"/>
      <c r="K262" s="27"/>
      <c r="L262" s="18"/>
      <c r="O262" s="8" t="s">
        <v>362</v>
      </c>
      <c r="P262" t="s">
        <v>292</v>
      </c>
    </row>
    <row r="263" spans="2:16" ht="14.4" customHeight="1" x14ac:dyDescent="0.3">
      <c r="B263" s="319" t="str">
        <f>IF(Variables!$G$39="English",O262,P262)</f>
        <v>Describe the state of the British Columbian, Canadian and US potato markets during the period from August 1, 2023 to July 31, 2026 and any major changes that occurred. Provide documentary evidence if applicable.</v>
      </c>
      <c r="C263" s="320"/>
      <c r="D263" s="320"/>
      <c r="E263" s="320"/>
      <c r="F263" s="320"/>
      <c r="G263" s="320"/>
      <c r="H263" s="320"/>
      <c r="I263" s="320"/>
      <c r="J263" s="320"/>
      <c r="K263" s="320"/>
      <c r="L263" s="321"/>
    </row>
    <row r="264" spans="2:16" ht="14.4" customHeight="1" x14ac:dyDescent="0.3">
      <c r="B264" s="44"/>
      <c r="C264" s="45"/>
      <c r="D264" s="45"/>
      <c r="E264" s="45"/>
      <c r="F264" s="45"/>
      <c r="G264" s="45"/>
      <c r="H264" s="45"/>
      <c r="I264" s="45"/>
      <c r="J264" s="45"/>
      <c r="K264" s="45"/>
      <c r="L264" s="46"/>
    </row>
    <row r="265" spans="2:16" ht="14.4" customHeight="1" x14ac:dyDescent="0.3">
      <c r="B265" s="416"/>
      <c r="C265" s="417"/>
      <c r="D265" s="417"/>
      <c r="E265" s="417"/>
      <c r="F265" s="417"/>
      <c r="G265" s="417"/>
      <c r="H265" s="417"/>
      <c r="I265" s="417"/>
      <c r="J265" s="417"/>
      <c r="K265" s="417"/>
      <c r="L265" s="418"/>
    </row>
    <row r="266" spans="2:16" ht="14.4" customHeight="1" x14ac:dyDescent="0.3">
      <c r="B266" s="416"/>
      <c r="C266" s="417"/>
      <c r="D266" s="417"/>
      <c r="E266" s="417"/>
      <c r="F266" s="417"/>
      <c r="G266" s="417"/>
      <c r="H266" s="417"/>
      <c r="I266" s="417"/>
      <c r="J266" s="417"/>
      <c r="K266" s="417"/>
      <c r="L266" s="418"/>
    </row>
    <row r="267" spans="2:16" ht="14.4" customHeight="1" x14ac:dyDescent="0.3">
      <c r="B267" s="416"/>
      <c r="C267" s="417"/>
      <c r="D267" s="417"/>
      <c r="E267" s="417"/>
      <c r="F267" s="417"/>
      <c r="G267" s="417"/>
      <c r="H267" s="417"/>
      <c r="I267" s="417"/>
      <c r="J267" s="417"/>
      <c r="K267" s="417"/>
      <c r="L267" s="418"/>
    </row>
    <row r="268" spans="2:16" ht="14.4" customHeight="1" x14ac:dyDescent="0.3">
      <c r="B268" s="416"/>
      <c r="C268" s="417"/>
      <c r="D268" s="417"/>
      <c r="E268" s="417"/>
      <c r="F268" s="417"/>
      <c r="G268" s="417"/>
      <c r="H268" s="417"/>
      <c r="I268" s="417"/>
      <c r="J268" s="417"/>
      <c r="K268" s="417"/>
      <c r="L268" s="418"/>
    </row>
    <row r="269" spans="2:16" ht="14.4" customHeight="1" x14ac:dyDescent="0.3">
      <c r="B269" s="416"/>
      <c r="C269" s="417"/>
      <c r="D269" s="417"/>
      <c r="E269" s="417"/>
      <c r="F269" s="417"/>
      <c r="G269" s="417"/>
      <c r="H269" s="417"/>
      <c r="I269" s="417"/>
      <c r="J269" s="417"/>
      <c r="K269" s="417"/>
      <c r="L269" s="418"/>
    </row>
    <row r="270" spans="2:16" ht="14.4" customHeight="1" x14ac:dyDescent="0.3">
      <c r="B270" s="416"/>
      <c r="C270" s="417"/>
      <c r="D270" s="417"/>
      <c r="E270" s="417"/>
      <c r="F270" s="417"/>
      <c r="G270" s="417"/>
      <c r="H270" s="417"/>
      <c r="I270" s="417"/>
      <c r="J270" s="417"/>
      <c r="K270" s="417"/>
      <c r="L270" s="418"/>
    </row>
    <row r="271" spans="2:16" ht="14.4" customHeight="1" x14ac:dyDescent="0.3">
      <c r="B271" s="416"/>
      <c r="C271" s="417"/>
      <c r="D271" s="417"/>
      <c r="E271" s="417"/>
      <c r="F271" s="417"/>
      <c r="G271" s="417"/>
      <c r="H271" s="417"/>
      <c r="I271" s="417"/>
      <c r="J271" s="417"/>
      <c r="K271" s="417"/>
      <c r="L271" s="418"/>
    </row>
    <row r="272" spans="2:16" ht="14.4" customHeight="1" x14ac:dyDescent="0.3">
      <c r="B272" s="416"/>
      <c r="C272" s="417"/>
      <c r="D272" s="417"/>
      <c r="E272" s="417"/>
      <c r="F272" s="417"/>
      <c r="G272" s="417"/>
      <c r="H272" s="417"/>
      <c r="I272" s="417"/>
      <c r="J272" s="417"/>
      <c r="K272" s="417"/>
      <c r="L272" s="418"/>
    </row>
    <row r="273" spans="2:16" ht="14.4" customHeight="1" x14ac:dyDescent="0.3">
      <c r="B273" s="52"/>
      <c r="C273" s="53"/>
      <c r="D273" s="53"/>
      <c r="E273" s="53"/>
      <c r="F273" s="53"/>
      <c r="G273" s="53"/>
      <c r="H273" s="53"/>
      <c r="I273" s="53"/>
      <c r="J273" s="53"/>
      <c r="K273" s="53"/>
      <c r="L273" s="54"/>
    </row>
    <row r="274" spans="2:16" ht="14.4" customHeight="1" x14ac:dyDescent="0.3">
      <c r="B274" s="407" t="s">
        <v>215</v>
      </c>
      <c r="C274" s="408"/>
      <c r="D274" s="408"/>
      <c r="E274" s="408"/>
      <c r="F274" s="408"/>
      <c r="G274" s="408"/>
      <c r="H274" s="408"/>
      <c r="I274" s="408"/>
      <c r="J274" s="408"/>
      <c r="K274" s="408"/>
      <c r="L274" s="409"/>
    </row>
    <row r="275" spans="2:16" ht="14.4" customHeight="1" x14ac:dyDescent="0.3">
      <c r="B275" s="94"/>
      <c r="C275" s="95"/>
      <c r="D275" s="95"/>
      <c r="E275" s="95"/>
      <c r="F275" s="95"/>
      <c r="G275" s="95"/>
      <c r="H275" s="95"/>
      <c r="I275" s="95"/>
      <c r="J275" s="95"/>
      <c r="K275" s="95"/>
      <c r="L275" s="96"/>
    </row>
    <row r="276" spans="2:16" ht="14.4" customHeight="1" x14ac:dyDescent="0.3">
      <c r="B276" s="410" t="str">
        <f>IF(Variables!$G$39="English",O276,P276)</f>
        <v>Provide electronic copies of all of your firm's annual reports to shareholders since August 2023.</v>
      </c>
      <c r="C276" s="411"/>
      <c r="D276" s="411"/>
      <c r="E276" s="411"/>
      <c r="F276" s="411"/>
      <c r="G276" s="411"/>
      <c r="H276" s="411"/>
      <c r="I276" s="411"/>
      <c r="J276" s="411"/>
      <c r="K276" s="411"/>
      <c r="L276" s="412"/>
      <c r="O276" s="8" t="s">
        <v>293</v>
      </c>
      <c r="P276" t="s">
        <v>294</v>
      </c>
    </row>
    <row r="277" spans="2:16" ht="14.4" customHeight="1" x14ac:dyDescent="0.3">
      <c r="B277" s="94"/>
      <c r="C277" s="145"/>
      <c r="D277" s="145"/>
      <c r="E277" s="145"/>
      <c r="F277" s="145"/>
      <c r="G277" s="145"/>
      <c r="H277" s="145"/>
      <c r="I277" s="145"/>
      <c r="J277" s="145"/>
      <c r="K277" s="145"/>
      <c r="L277" s="175"/>
      <c r="P277"/>
    </row>
    <row r="278" spans="2:16" ht="14.4" customHeight="1" x14ac:dyDescent="0.3">
      <c r="B278" s="416"/>
      <c r="C278" s="417"/>
      <c r="D278" s="417"/>
      <c r="E278" s="417"/>
      <c r="F278" s="417"/>
      <c r="G278" s="417"/>
      <c r="H278" s="417"/>
      <c r="I278" s="417"/>
      <c r="J278" s="417"/>
      <c r="K278" s="417"/>
      <c r="L278" s="418"/>
      <c r="P278"/>
    </row>
    <row r="279" spans="2:16" ht="14.4" customHeight="1" x14ac:dyDescent="0.3">
      <c r="B279" s="416"/>
      <c r="C279" s="417"/>
      <c r="D279" s="417"/>
      <c r="E279" s="417"/>
      <c r="F279" s="417"/>
      <c r="G279" s="417"/>
      <c r="H279" s="417"/>
      <c r="I279" s="417"/>
      <c r="J279" s="417"/>
      <c r="K279" s="417"/>
      <c r="L279" s="418"/>
      <c r="P279"/>
    </row>
    <row r="280" spans="2:16" ht="14.4" customHeight="1" x14ac:dyDescent="0.3">
      <c r="B280" s="416"/>
      <c r="C280" s="417"/>
      <c r="D280" s="417"/>
      <c r="E280" s="417"/>
      <c r="F280" s="417"/>
      <c r="G280" s="417"/>
      <c r="H280" s="417"/>
      <c r="I280" s="417"/>
      <c r="J280" s="417"/>
      <c r="K280" s="417"/>
      <c r="L280" s="418"/>
      <c r="P280"/>
    </row>
    <row r="281" spans="2:16" ht="14.4" customHeight="1" x14ac:dyDescent="0.3">
      <c r="B281" s="416"/>
      <c r="C281" s="417"/>
      <c r="D281" s="417"/>
      <c r="E281" s="417"/>
      <c r="F281" s="417"/>
      <c r="G281" s="417"/>
      <c r="H281" s="417"/>
      <c r="I281" s="417"/>
      <c r="J281" s="417"/>
      <c r="K281" s="417"/>
      <c r="L281" s="418"/>
      <c r="P281"/>
    </row>
    <row r="282" spans="2:16" ht="14.4" customHeight="1" x14ac:dyDescent="0.3">
      <c r="B282" s="416"/>
      <c r="C282" s="417"/>
      <c r="D282" s="417"/>
      <c r="E282" s="417"/>
      <c r="F282" s="417"/>
      <c r="G282" s="417"/>
      <c r="H282" s="417"/>
      <c r="I282" s="417"/>
      <c r="J282" s="417"/>
      <c r="K282" s="417"/>
      <c r="L282" s="418"/>
      <c r="P282"/>
    </row>
    <row r="283" spans="2:16" ht="14.4" customHeight="1" x14ac:dyDescent="0.3">
      <c r="B283" s="416"/>
      <c r="C283" s="417"/>
      <c r="D283" s="417"/>
      <c r="E283" s="417"/>
      <c r="F283" s="417"/>
      <c r="G283" s="417"/>
      <c r="H283" s="417"/>
      <c r="I283" s="417"/>
      <c r="J283" s="417"/>
      <c r="K283" s="417"/>
      <c r="L283" s="418"/>
      <c r="P283"/>
    </row>
    <row r="284" spans="2:16" ht="14.4" customHeight="1" x14ac:dyDescent="0.3">
      <c r="B284" s="416"/>
      <c r="C284" s="417"/>
      <c r="D284" s="417"/>
      <c r="E284" s="417"/>
      <c r="F284" s="417"/>
      <c r="G284" s="417"/>
      <c r="H284" s="417"/>
      <c r="I284" s="417"/>
      <c r="J284" s="417"/>
      <c r="K284" s="417"/>
      <c r="L284" s="418"/>
      <c r="P284"/>
    </row>
    <row r="285" spans="2:16" ht="14.4" customHeight="1" x14ac:dyDescent="0.3">
      <c r="B285" s="416"/>
      <c r="C285" s="417"/>
      <c r="D285" s="417"/>
      <c r="E285" s="417"/>
      <c r="F285" s="417"/>
      <c r="G285" s="417"/>
      <c r="H285" s="417"/>
      <c r="I285" s="417"/>
      <c r="J285" s="417"/>
      <c r="K285" s="417"/>
      <c r="L285" s="418"/>
    </row>
    <row r="286" spans="2:16" ht="14.4" customHeight="1" x14ac:dyDescent="0.3">
      <c r="B286" s="133"/>
      <c r="C286" s="134"/>
      <c r="D286" s="134"/>
      <c r="E286" s="134"/>
      <c r="F286" s="134"/>
      <c r="G286" s="134"/>
      <c r="H286" s="134"/>
      <c r="I286" s="134"/>
      <c r="J286" s="134"/>
      <c r="K286" s="134"/>
      <c r="L286" s="135"/>
    </row>
  </sheetData>
  <sheetProtection algorithmName="SHA-512" hashValue="OnHVC3Nu+BIx7G0hXHVsKZ0n4YC2FHMAoMEMjaE8y9rqE67z94TDdC31uqzJUO/4/pmSf+FcLUHZmQ2TdVzEIg==" saltValue="L5PyVgHK9l0+SvEBE+ZjHg==" spinCount="100000" sheet="1" objects="1" scenarios="1" selectLockedCells="1"/>
  <mergeCells count="135">
    <mergeCell ref="B278:L285"/>
    <mergeCell ref="B194:L195"/>
    <mergeCell ref="B225:L232"/>
    <mergeCell ref="B124:L124"/>
    <mergeCell ref="B238:L245"/>
    <mergeCell ref="B249:L250"/>
    <mergeCell ref="C183:C184"/>
    <mergeCell ref="D183:K184"/>
    <mergeCell ref="C185:C187"/>
    <mergeCell ref="D185:K187"/>
    <mergeCell ref="C188:C190"/>
    <mergeCell ref="D188:K190"/>
    <mergeCell ref="C174:C176"/>
    <mergeCell ref="D174:K176"/>
    <mergeCell ref="C177:C179"/>
    <mergeCell ref="D177:K179"/>
    <mergeCell ref="C181:C182"/>
    <mergeCell ref="D181:K182"/>
    <mergeCell ref="C166:C168"/>
    <mergeCell ref="D166:K168"/>
    <mergeCell ref="C170:C171"/>
    <mergeCell ref="D170:K171"/>
    <mergeCell ref="C172:C173"/>
    <mergeCell ref="D172:K173"/>
    <mergeCell ref="C161:C162"/>
    <mergeCell ref="D161:K162"/>
    <mergeCell ref="C163:C165"/>
    <mergeCell ref="D163:K165"/>
    <mergeCell ref="C148:C149"/>
    <mergeCell ref="D148:K149"/>
    <mergeCell ref="C150:C151"/>
    <mergeCell ref="D150:K151"/>
    <mergeCell ref="B156:L157"/>
    <mergeCell ref="C113:C114"/>
    <mergeCell ref="D113:K114"/>
    <mergeCell ref="C115:C116"/>
    <mergeCell ref="D115:K116"/>
    <mergeCell ref="B120:L122"/>
    <mergeCell ref="C106:C107"/>
    <mergeCell ref="D106:K107"/>
    <mergeCell ref="C108:C109"/>
    <mergeCell ref="D108:K109"/>
    <mergeCell ref="C111:C112"/>
    <mergeCell ref="D111:K112"/>
    <mergeCell ref="C101:C102"/>
    <mergeCell ref="D101:K102"/>
    <mergeCell ref="C104:C105"/>
    <mergeCell ref="D104:K105"/>
    <mergeCell ref="C87:C88"/>
    <mergeCell ref="D87:K88"/>
    <mergeCell ref="C89:C90"/>
    <mergeCell ref="D89:K90"/>
    <mergeCell ref="C97:C98"/>
    <mergeCell ref="D97:K98"/>
    <mergeCell ref="D85:K86"/>
    <mergeCell ref="C73:C74"/>
    <mergeCell ref="D73:K74"/>
    <mergeCell ref="C75:C76"/>
    <mergeCell ref="D75:K76"/>
    <mergeCell ref="C78:C79"/>
    <mergeCell ref="D78:K79"/>
    <mergeCell ref="C99:C100"/>
    <mergeCell ref="D99:K100"/>
    <mergeCell ref="B192:L192"/>
    <mergeCell ref="B221:L221"/>
    <mergeCell ref="B223:L223"/>
    <mergeCell ref="B118:L118"/>
    <mergeCell ref="B119:L119"/>
    <mergeCell ref="C126:C127"/>
    <mergeCell ref="D126:K127"/>
    <mergeCell ref="C128:C129"/>
    <mergeCell ref="D128:K129"/>
    <mergeCell ref="C130:C131"/>
    <mergeCell ref="D130:K131"/>
    <mergeCell ref="C141:C142"/>
    <mergeCell ref="D141:K142"/>
    <mergeCell ref="C144:C145"/>
    <mergeCell ref="D144:K145"/>
    <mergeCell ref="C146:C147"/>
    <mergeCell ref="D146:K147"/>
    <mergeCell ref="D135:K136"/>
    <mergeCell ref="C137:C138"/>
    <mergeCell ref="D137:K138"/>
    <mergeCell ref="C139:C140"/>
    <mergeCell ref="D139:K140"/>
    <mergeCell ref="C159:C160"/>
    <mergeCell ref="D159:K160"/>
    <mergeCell ref="O4:P7"/>
    <mergeCell ref="B68:L69"/>
    <mergeCell ref="B94:L95"/>
    <mergeCell ref="B31:L38"/>
    <mergeCell ref="B15:L15"/>
    <mergeCell ref="B42:L42"/>
    <mergeCell ref="B17:L24"/>
    <mergeCell ref="B12:L12"/>
    <mergeCell ref="B66:L66"/>
    <mergeCell ref="B4:L4"/>
    <mergeCell ref="B5:L5"/>
    <mergeCell ref="B6:L6"/>
    <mergeCell ref="B8:L8"/>
    <mergeCell ref="B29:L29"/>
    <mergeCell ref="B44:L51"/>
    <mergeCell ref="B55:L55"/>
    <mergeCell ref="B57:L64"/>
    <mergeCell ref="C71:C72"/>
    <mergeCell ref="D71:K72"/>
    <mergeCell ref="C80:C81"/>
    <mergeCell ref="D80:K81"/>
    <mergeCell ref="C82:C83"/>
    <mergeCell ref="D82:K83"/>
    <mergeCell ref="C85:C86"/>
    <mergeCell ref="B274:L274"/>
    <mergeCell ref="B276:L276"/>
    <mergeCell ref="B247:L247"/>
    <mergeCell ref="B252:L259"/>
    <mergeCell ref="B261:L261"/>
    <mergeCell ref="B263:L263"/>
    <mergeCell ref="B265:L272"/>
    <mergeCell ref="B9:L9"/>
    <mergeCell ref="B13:L13"/>
    <mergeCell ref="B92:L92"/>
    <mergeCell ref="B53:L53"/>
    <mergeCell ref="B40:L40"/>
    <mergeCell ref="B27:L27"/>
    <mergeCell ref="B234:L234"/>
    <mergeCell ref="B236:L236"/>
    <mergeCell ref="B197:L204"/>
    <mergeCell ref="B207:L207"/>
    <mergeCell ref="B209:L210"/>
    <mergeCell ref="B212:L219"/>
    <mergeCell ref="B154:L154"/>
    <mergeCell ref="B155:L155"/>
    <mergeCell ref="C132:C133"/>
    <mergeCell ref="D132:K133"/>
    <mergeCell ref="C135:C136"/>
  </mergeCells>
  <dataValidations xWindow="422" yWindow="564"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B20 B197:B200 B212:B215" xr:uid="{74820A1A-E331-4017-8D84-506EF46F73C4}">
      <formula1>1000</formula1>
    </dataValidation>
  </dataValidations>
  <printOptions horizontalCentered="1"/>
  <pageMargins left="0.23622047244094491" right="0.23622047244094491" top="0.74803149606299213" bottom="0.74803149606299213" header="0.31496062992125984" footer="0.31496062992125984"/>
  <pageSetup scale="55" fitToHeight="0" orientation="portrait" r:id="rId1"/>
  <headerFooter>
    <oddFooter>&amp;L&amp;A</oddFooter>
  </headerFooter>
  <rowBreaks count="4" manualBreakCount="4">
    <brk id="52" min="1" max="11" man="1"/>
    <brk id="117" min="1" max="11" man="1"/>
    <brk id="191" min="1" max="11" man="1"/>
    <brk id="246"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3"/>
  <sheetViews>
    <sheetView showGridLines="0" zoomScaleNormal="100" workbookViewId="0"/>
  </sheetViews>
  <sheetFormatPr defaultColWidth="9.109375" defaultRowHeight="14.4" customHeight="1"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ht="14.4" customHeight="1" x14ac:dyDescent="0.3">
      <c r="O1" s="8" t="s">
        <v>136</v>
      </c>
      <c r="P1" s="8" t="s">
        <v>136</v>
      </c>
    </row>
    <row r="2" spans="1:16" ht="14.4" customHeight="1" x14ac:dyDescent="0.3">
      <c r="B2" s="10" t="s">
        <v>0</v>
      </c>
      <c r="C2" s="10"/>
      <c r="O2" s="9" t="s">
        <v>39</v>
      </c>
      <c r="P2" s="9" t="s">
        <v>49</v>
      </c>
    </row>
    <row r="3" spans="1:16" ht="14.4" customHeight="1" x14ac:dyDescent="0.3">
      <c r="B3" s="12"/>
      <c r="C3" s="12"/>
      <c r="O3" s="1"/>
      <c r="P3" s="1"/>
    </row>
    <row r="4" spans="1:16" s="1" customFormat="1" ht="14.4" customHeight="1" x14ac:dyDescent="0.3">
      <c r="A4" s="5"/>
      <c r="B4" s="359" t="str">
        <f>Info!B4</f>
        <v>FOREIGN GROWER QUESTIONNAIRE</v>
      </c>
      <c r="C4" s="359"/>
      <c r="D4" s="359"/>
      <c r="E4" s="359"/>
      <c r="F4" s="359"/>
      <c r="G4" s="359"/>
      <c r="H4" s="359"/>
      <c r="I4" s="359"/>
      <c r="J4" s="359"/>
      <c r="K4" s="359"/>
      <c r="L4" s="359"/>
      <c r="M4" s="25"/>
      <c r="N4" s="25"/>
      <c r="O4" s="24"/>
      <c r="P4" s="24"/>
    </row>
    <row r="5" spans="1:16" s="1" customFormat="1" ht="14.4" customHeight="1" x14ac:dyDescent="0.3">
      <c r="A5" s="5"/>
      <c r="B5" s="359" t="str">
        <f>Info!B5</f>
        <v>RR-2026-001</v>
      </c>
      <c r="C5" s="359"/>
      <c r="D5" s="359"/>
      <c r="E5" s="359"/>
      <c r="F5" s="359"/>
      <c r="G5" s="359"/>
      <c r="H5" s="359"/>
      <c r="I5" s="359"/>
      <c r="J5" s="359"/>
      <c r="K5" s="359"/>
      <c r="L5" s="359"/>
      <c r="M5" s="25"/>
      <c r="N5" s="25"/>
      <c r="O5" s="24"/>
      <c r="P5" s="24"/>
    </row>
    <row r="6" spans="1:16" s="6" customFormat="1" ht="14.4" customHeight="1" x14ac:dyDescent="0.3">
      <c r="A6" s="5"/>
      <c r="B6" s="359" t="str">
        <f>Info!B6</f>
        <v>CERTAIN WHOLE POTATOES</v>
      </c>
      <c r="C6" s="359"/>
      <c r="D6" s="359"/>
      <c r="E6" s="359"/>
      <c r="F6" s="359"/>
      <c r="G6" s="359"/>
      <c r="H6" s="359"/>
      <c r="I6" s="359"/>
      <c r="J6" s="359"/>
      <c r="K6" s="359"/>
      <c r="L6" s="359"/>
      <c r="M6" s="24"/>
      <c r="N6" s="24"/>
      <c r="O6" s="16"/>
      <c r="P6" s="16"/>
    </row>
    <row r="7" spans="1:16" s="6" customFormat="1" ht="14.4" customHeight="1" x14ac:dyDescent="0.3">
      <c r="A7" s="5"/>
      <c r="B7" s="15"/>
      <c r="C7" s="15"/>
      <c r="D7" s="3"/>
      <c r="E7" s="3"/>
      <c r="F7" s="3"/>
      <c r="G7" s="3"/>
      <c r="H7" s="3"/>
      <c r="I7" s="3"/>
      <c r="J7" s="3"/>
      <c r="K7" s="3"/>
      <c r="L7" s="3"/>
      <c r="O7" s="16"/>
      <c r="P7" s="16"/>
    </row>
    <row r="8" spans="1:16" ht="14.4" customHeight="1" x14ac:dyDescent="0.3">
      <c r="B8" s="19" t="str">
        <f>UPPER(IF(Variables!$G$39="English",O8,P8))</f>
        <v>PUBLIC COMMENTS</v>
      </c>
      <c r="C8" s="20"/>
      <c r="D8" s="20"/>
      <c r="E8" s="20"/>
      <c r="F8" s="20"/>
      <c r="G8" s="20"/>
      <c r="H8" s="20"/>
      <c r="I8" s="20"/>
      <c r="J8" s="20"/>
      <c r="K8" s="20"/>
      <c r="L8" s="21"/>
      <c r="M8" s="8"/>
      <c r="O8" s="8" t="s">
        <v>35</v>
      </c>
      <c r="P8" s="8" t="s">
        <v>36</v>
      </c>
    </row>
    <row r="9" spans="1:16" ht="14.4" customHeight="1" x14ac:dyDescent="0.3">
      <c r="B9" s="17"/>
      <c r="C9" s="26"/>
      <c r="D9" s="27"/>
      <c r="E9" s="27"/>
      <c r="F9" s="27"/>
      <c r="G9" s="27"/>
      <c r="H9" s="27"/>
      <c r="I9" s="27"/>
      <c r="J9" s="27"/>
      <c r="K9" s="27"/>
      <c r="L9" s="18"/>
      <c r="M9" s="8"/>
    </row>
    <row r="10" spans="1:16" ht="14.4" customHeight="1" x14ac:dyDescent="0.3">
      <c r="B10" s="319" t="str">
        <f>IF(Variables!$G$39="English",O10,P10)</f>
        <v>Should you wish to add any comments related to your responses, submit them here. Be sure to indicate the question number being commented on.</v>
      </c>
      <c r="C10" s="320"/>
      <c r="D10" s="320"/>
      <c r="E10" s="320"/>
      <c r="F10" s="320"/>
      <c r="G10" s="320"/>
      <c r="H10" s="320"/>
      <c r="I10" s="320"/>
      <c r="J10" s="320"/>
      <c r="K10" s="320"/>
      <c r="L10" s="321"/>
      <c r="M10" s="8"/>
      <c r="O10" s="22" t="s">
        <v>363</v>
      </c>
      <c r="P10" s="8" t="s">
        <v>142</v>
      </c>
    </row>
    <row r="11" spans="1:16" ht="14.4" customHeight="1" x14ac:dyDescent="0.3">
      <c r="B11" s="44"/>
      <c r="C11" s="26"/>
      <c r="D11" s="27"/>
      <c r="E11" s="27"/>
      <c r="F11" s="27"/>
      <c r="G11" s="27"/>
      <c r="H11" s="27"/>
      <c r="I11" s="27"/>
      <c r="J11" s="27"/>
      <c r="K11" s="27"/>
      <c r="L11" s="18"/>
      <c r="M11" s="8"/>
      <c r="O11" s="34" t="s">
        <v>127</v>
      </c>
      <c r="P11" s="34" t="s">
        <v>128</v>
      </c>
    </row>
    <row r="12" spans="1:16" ht="14.4" customHeight="1" x14ac:dyDescent="0.3">
      <c r="B12" s="44"/>
      <c r="C12" s="465" t="str">
        <f>IF(Variables!$G$39="English",O11,P11)</f>
        <v>Tab and Question</v>
      </c>
      <c r="D12" s="467" t="str">
        <f>IF(Variables!$G$39="English",O12,P12)</f>
        <v>Comments</v>
      </c>
      <c r="E12" s="468"/>
      <c r="F12" s="468"/>
      <c r="G12" s="468"/>
      <c r="H12" s="468"/>
      <c r="I12" s="468"/>
      <c r="J12" s="468"/>
      <c r="K12" s="468"/>
      <c r="L12" s="469"/>
      <c r="M12" s="8"/>
      <c r="O12" s="22" t="s">
        <v>62</v>
      </c>
      <c r="P12" s="8" t="s">
        <v>63</v>
      </c>
    </row>
    <row r="13" spans="1:16" ht="14.4" customHeight="1" x14ac:dyDescent="0.3">
      <c r="B13" s="44"/>
      <c r="C13" s="466"/>
      <c r="D13" s="470"/>
      <c r="E13" s="471"/>
      <c r="F13" s="471"/>
      <c r="G13" s="471"/>
      <c r="H13" s="471"/>
      <c r="I13" s="471"/>
      <c r="J13" s="471"/>
      <c r="K13" s="471"/>
      <c r="L13" s="472"/>
      <c r="M13" s="8"/>
      <c r="O13" s="22"/>
    </row>
    <row r="14" spans="1:16" ht="14.4" customHeight="1" x14ac:dyDescent="0.3">
      <c r="B14" s="448" t="str">
        <f>IF(Variables!$G$39="English",O14,P14)</f>
        <v>Comment 1</v>
      </c>
      <c r="C14" s="450"/>
      <c r="D14" s="452"/>
      <c r="E14" s="453"/>
      <c r="F14" s="453"/>
      <c r="G14" s="453"/>
      <c r="H14" s="453"/>
      <c r="I14" s="453"/>
      <c r="J14" s="453"/>
      <c r="K14" s="453"/>
      <c r="L14" s="454"/>
      <c r="M14" s="8"/>
      <c r="O14" s="22" t="s">
        <v>64</v>
      </c>
      <c r="P14" s="8" t="s">
        <v>65</v>
      </c>
    </row>
    <row r="15" spans="1:16" ht="14.4" customHeight="1" x14ac:dyDescent="0.3">
      <c r="B15" s="319"/>
      <c r="C15" s="450"/>
      <c r="D15" s="455"/>
      <c r="E15" s="456"/>
      <c r="F15" s="456"/>
      <c r="G15" s="456"/>
      <c r="H15" s="456"/>
      <c r="I15" s="456"/>
      <c r="J15" s="456"/>
      <c r="K15" s="456"/>
      <c r="L15" s="457"/>
      <c r="M15" s="8"/>
      <c r="O15" s="22"/>
    </row>
    <row r="16" spans="1:16" ht="14.4" customHeight="1" x14ac:dyDescent="0.3">
      <c r="B16" s="319"/>
      <c r="C16" s="450"/>
      <c r="D16" s="455"/>
      <c r="E16" s="456"/>
      <c r="F16" s="456"/>
      <c r="G16" s="456"/>
      <c r="H16" s="456"/>
      <c r="I16" s="456"/>
      <c r="J16" s="456"/>
      <c r="K16" s="456"/>
      <c r="L16" s="457"/>
      <c r="M16" s="8"/>
      <c r="O16" s="22"/>
    </row>
    <row r="17" spans="1:16" ht="14.4" customHeight="1" x14ac:dyDescent="0.3">
      <c r="B17" s="319"/>
      <c r="C17" s="450"/>
      <c r="D17" s="455"/>
      <c r="E17" s="456"/>
      <c r="F17" s="456"/>
      <c r="G17" s="456"/>
      <c r="H17" s="456"/>
      <c r="I17" s="456"/>
      <c r="J17" s="456"/>
      <c r="K17" s="456"/>
      <c r="L17" s="457"/>
      <c r="M17" s="8"/>
      <c r="O17" s="22"/>
    </row>
    <row r="18" spans="1:16" ht="14.4" customHeight="1" x14ac:dyDescent="0.3">
      <c r="B18" s="319"/>
      <c r="C18" s="450"/>
      <c r="D18" s="455"/>
      <c r="E18" s="456"/>
      <c r="F18" s="456"/>
      <c r="G18" s="456"/>
      <c r="H18" s="456"/>
      <c r="I18" s="456"/>
      <c r="J18" s="456"/>
      <c r="K18" s="456"/>
      <c r="L18" s="457"/>
      <c r="M18" s="8"/>
      <c r="O18" s="22"/>
    </row>
    <row r="19" spans="1:16" ht="14.4" customHeight="1" x14ac:dyDescent="0.3">
      <c r="B19" s="319"/>
      <c r="C19" s="450"/>
      <c r="D19" s="455"/>
      <c r="E19" s="456"/>
      <c r="F19" s="456"/>
      <c r="G19" s="456"/>
      <c r="H19" s="456"/>
      <c r="I19" s="456"/>
      <c r="J19" s="456"/>
      <c r="K19" s="456"/>
      <c r="L19" s="457"/>
      <c r="M19" s="8"/>
      <c r="O19" s="22"/>
    </row>
    <row r="20" spans="1:16" ht="14.4" customHeight="1" x14ac:dyDescent="0.3">
      <c r="B20" s="319"/>
      <c r="C20" s="450"/>
      <c r="D20" s="455"/>
      <c r="E20" s="456"/>
      <c r="F20" s="456"/>
      <c r="G20" s="456"/>
      <c r="H20" s="456"/>
      <c r="I20" s="456"/>
      <c r="J20" s="456"/>
      <c r="K20" s="456"/>
      <c r="L20" s="457"/>
      <c r="M20" s="8"/>
      <c r="O20" s="22"/>
    </row>
    <row r="21" spans="1:16" ht="14.4" customHeight="1" x14ac:dyDescent="0.3">
      <c r="B21" s="319"/>
      <c r="C21" s="450"/>
      <c r="D21" s="455"/>
      <c r="E21" s="456"/>
      <c r="F21" s="456"/>
      <c r="G21" s="456"/>
      <c r="H21" s="456"/>
      <c r="I21" s="456"/>
      <c r="J21" s="456"/>
      <c r="K21" s="456"/>
      <c r="L21" s="457"/>
      <c r="M21" s="8"/>
      <c r="O21" s="22"/>
    </row>
    <row r="22" spans="1:16" ht="14.4" customHeight="1" x14ac:dyDescent="0.3">
      <c r="B22" s="319"/>
      <c r="C22" s="450"/>
      <c r="D22" s="455"/>
      <c r="E22" s="456"/>
      <c r="F22" s="456"/>
      <c r="G22" s="456"/>
      <c r="H22" s="456"/>
      <c r="I22" s="456"/>
      <c r="J22" s="456"/>
      <c r="K22" s="456"/>
      <c r="L22" s="457"/>
      <c r="M22" s="8"/>
      <c r="O22" s="22"/>
    </row>
    <row r="23" spans="1:16" ht="14.4" customHeight="1" x14ac:dyDescent="0.3">
      <c r="B23" s="464"/>
      <c r="C23" s="450"/>
      <c r="D23" s="458"/>
      <c r="E23" s="459"/>
      <c r="F23" s="459"/>
      <c r="G23" s="459"/>
      <c r="H23" s="459"/>
      <c r="I23" s="459"/>
      <c r="J23" s="459"/>
      <c r="K23" s="459"/>
      <c r="L23" s="460"/>
      <c r="M23" s="8"/>
      <c r="O23" s="22"/>
    </row>
    <row r="24" spans="1:16" ht="14.4" customHeight="1" x14ac:dyDescent="0.3">
      <c r="B24" s="448" t="str">
        <f>IF(Variables!$G$39="English",O24,P24)</f>
        <v>Comment 2</v>
      </c>
      <c r="C24" s="450"/>
      <c r="D24" s="452"/>
      <c r="E24" s="453"/>
      <c r="F24" s="453"/>
      <c r="G24" s="453"/>
      <c r="H24" s="453"/>
      <c r="I24" s="453"/>
      <c r="J24" s="453"/>
      <c r="K24" s="453"/>
      <c r="L24" s="454"/>
      <c r="M24" s="8"/>
      <c r="O24" s="22" t="s">
        <v>66</v>
      </c>
      <c r="P24" s="8" t="s">
        <v>67</v>
      </c>
    </row>
    <row r="25" spans="1:16" ht="14.4" customHeight="1" x14ac:dyDescent="0.3">
      <c r="B25" s="319"/>
      <c r="C25" s="450"/>
      <c r="D25" s="455"/>
      <c r="E25" s="456"/>
      <c r="F25" s="456"/>
      <c r="G25" s="456"/>
      <c r="H25" s="456"/>
      <c r="I25" s="456"/>
      <c r="J25" s="456"/>
      <c r="K25" s="456"/>
      <c r="L25" s="457"/>
      <c r="M25" s="8"/>
    </row>
    <row r="26" spans="1:16" ht="14.4" customHeight="1" x14ac:dyDescent="0.3">
      <c r="B26" s="319"/>
      <c r="C26" s="450"/>
      <c r="D26" s="455"/>
      <c r="E26" s="456"/>
      <c r="F26" s="456"/>
      <c r="G26" s="456"/>
      <c r="H26" s="456"/>
      <c r="I26" s="456"/>
      <c r="J26" s="456"/>
      <c r="K26" s="456"/>
      <c r="L26" s="457"/>
      <c r="M26" s="8"/>
    </row>
    <row r="27" spans="1:16" ht="14.4" customHeight="1" x14ac:dyDescent="0.3">
      <c r="B27" s="319"/>
      <c r="C27" s="450"/>
      <c r="D27" s="455"/>
      <c r="E27" s="456"/>
      <c r="F27" s="456"/>
      <c r="G27" s="456"/>
      <c r="H27" s="456"/>
      <c r="I27" s="456"/>
      <c r="J27" s="456"/>
      <c r="K27" s="456"/>
      <c r="L27" s="457"/>
      <c r="M27" s="8"/>
    </row>
    <row r="28" spans="1:16" ht="14.4" customHeight="1" x14ac:dyDescent="0.3">
      <c r="B28" s="319"/>
      <c r="C28" s="450"/>
      <c r="D28" s="455"/>
      <c r="E28" s="456"/>
      <c r="F28" s="456"/>
      <c r="G28" s="456"/>
      <c r="H28" s="456"/>
      <c r="I28" s="456"/>
      <c r="J28" s="456"/>
      <c r="K28" s="456"/>
      <c r="L28" s="457"/>
      <c r="M28" s="8"/>
      <c r="O28" s="22"/>
    </row>
    <row r="29" spans="1:16" ht="14.4" customHeight="1" x14ac:dyDescent="0.3">
      <c r="B29" s="319"/>
      <c r="C29" s="450"/>
      <c r="D29" s="455"/>
      <c r="E29" s="456"/>
      <c r="F29" s="456"/>
      <c r="G29" s="456"/>
      <c r="H29" s="456"/>
      <c r="I29" s="456"/>
      <c r="J29" s="456"/>
      <c r="K29" s="456"/>
      <c r="L29" s="457"/>
      <c r="M29" s="8"/>
      <c r="O29" s="22"/>
    </row>
    <row r="30" spans="1:16" s="30" customFormat="1" ht="14.4" customHeight="1" x14ac:dyDescent="0.3">
      <c r="A30" s="65"/>
      <c r="B30" s="319"/>
      <c r="C30" s="450"/>
      <c r="D30" s="455"/>
      <c r="E30" s="456"/>
      <c r="F30" s="456"/>
      <c r="G30" s="456"/>
      <c r="H30" s="456"/>
      <c r="I30" s="456"/>
      <c r="J30" s="456"/>
      <c r="K30" s="456"/>
      <c r="L30" s="457"/>
      <c r="N30" s="66"/>
    </row>
    <row r="31" spans="1:16" ht="14.4" customHeight="1" x14ac:dyDescent="0.3">
      <c r="B31" s="319"/>
      <c r="C31" s="450"/>
      <c r="D31" s="455"/>
      <c r="E31" s="456"/>
      <c r="F31" s="456"/>
      <c r="G31" s="456"/>
      <c r="H31" s="456"/>
      <c r="I31" s="456"/>
      <c r="J31" s="456"/>
      <c r="K31" s="456"/>
      <c r="L31" s="457"/>
    </row>
    <row r="32" spans="1:16" ht="14.4" customHeight="1" x14ac:dyDescent="0.3">
      <c r="B32" s="319"/>
      <c r="C32" s="450"/>
      <c r="D32" s="455"/>
      <c r="E32" s="456"/>
      <c r="F32" s="456"/>
      <c r="G32" s="456"/>
      <c r="H32" s="456"/>
      <c r="I32" s="456"/>
      <c r="J32" s="456"/>
      <c r="K32" s="456"/>
      <c r="L32" s="457"/>
    </row>
    <row r="33" spans="2:16" ht="14.4" customHeight="1" x14ac:dyDescent="0.3">
      <c r="B33" s="464"/>
      <c r="C33" s="450"/>
      <c r="D33" s="458"/>
      <c r="E33" s="459"/>
      <c r="F33" s="459"/>
      <c r="G33" s="459"/>
      <c r="H33" s="459"/>
      <c r="I33" s="459"/>
      <c r="J33" s="459"/>
      <c r="K33" s="459"/>
      <c r="L33" s="460"/>
    </row>
    <row r="34" spans="2:16" ht="14.4" customHeight="1" x14ac:dyDescent="0.3">
      <c r="B34" s="448" t="str">
        <f>IF(Variables!$G$39="English",O34,P34)</f>
        <v>Comment 3</v>
      </c>
      <c r="C34" s="450"/>
      <c r="D34" s="452"/>
      <c r="E34" s="453"/>
      <c r="F34" s="453"/>
      <c r="G34" s="453"/>
      <c r="H34" s="453"/>
      <c r="I34" s="453"/>
      <c r="J34" s="453"/>
      <c r="K34" s="453"/>
      <c r="L34" s="454"/>
      <c r="O34" s="22" t="s">
        <v>68</v>
      </c>
      <c r="P34" s="8" t="s">
        <v>69</v>
      </c>
    </row>
    <row r="35" spans="2:16" ht="14.4" customHeight="1" x14ac:dyDescent="0.3">
      <c r="B35" s="319"/>
      <c r="C35" s="450"/>
      <c r="D35" s="455"/>
      <c r="E35" s="456"/>
      <c r="F35" s="456"/>
      <c r="G35" s="456"/>
      <c r="H35" s="456"/>
      <c r="I35" s="456"/>
      <c r="J35" s="456"/>
      <c r="K35" s="456"/>
      <c r="L35" s="457"/>
    </row>
    <row r="36" spans="2:16" ht="14.4" customHeight="1" x14ac:dyDescent="0.3">
      <c r="B36" s="319"/>
      <c r="C36" s="450"/>
      <c r="D36" s="455"/>
      <c r="E36" s="456"/>
      <c r="F36" s="456"/>
      <c r="G36" s="456"/>
      <c r="H36" s="456"/>
      <c r="I36" s="456"/>
      <c r="J36" s="456"/>
      <c r="K36" s="456"/>
      <c r="L36" s="457"/>
    </row>
    <row r="37" spans="2:16" ht="14.4" customHeight="1" x14ac:dyDescent="0.3">
      <c r="B37" s="319"/>
      <c r="C37" s="450"/>
      <c r="D37" s="455"/>
      <c r="E37" s="456"/>
      <c r="F37" s="456"/>
      <c r="G37" s="456"/>
      <c r="H37" s="456"/>
      <c r="I37" s="456"/>
      <c r="J37" s="456"/>
      <c r="K37" s="456"/>
      <c r="L37" s="457"/>
    </row>
    <row r="38" spans="2:16" ht="14.4" customHeight="1" x14ac:dyDescent="0.3">
      <c r="B38" s="319"/>
      <c r="C38" s="450"/>
      <c r="D38" s="455"/>
      <c r="E38" s="456"/>
      <c r="F38" s="456"/>
      <c r="G38" s="456"/>
      <c r="H38" s="456"/>
      <c r="I38" s="456"/>
      <c r="J38" s="456"/>
      <c r="K38" s="456"/>
      <c r="L38" s="457"/>
      <c r="M38" s="8"/>
      <c r="O38" s="22"/>
    </row>
    <row r="39" spans="2:16" ht="14.4" customHeight="1" x14ac:dyDescent="0.3">
      <c r="B39" s="319"/>
      <c r="C39" s="450"/>
      <c r="D39" s="455"/>
      <c r="E39" s="456"/>
      <c r="F39" s="456"/>
      <c r="G39" s="456"/>
      <c r="H39" s="456"/>
      <c r="I39" s="456"/>
      <c r="J39" s="456"/>
      <c r="K39" s="456"/>
      <c r="L39" s="457"/>
      <c r="M39" s="8"/>
      <c r="O39" s="22"/>
    </row>
    <row r="40" spans="2:16" ht="14.4" customHeight="1" x14ac:dyDescent="0.3">
      <c r="B40" s="319"/>
      <c r="C40" s="450"/>
      <c r="D40" s="455"/>
      <c r="E40" s="456"/>
      <c r="F40" s="456"/>
      <c r="G40" s="456"/>
      <c r="H40" s="456"/>
      <c r="I40" s="456"/>
      <c r="J40" s="456"/>
      <c r="K40" s="456"/>
      <c r="L40" s="457"/>
    </row>
    <row r="41" spans="2:16" ht="14.4" customHeight="1" x14ac:dyDescent="0.3">
      <c r="B41" s="319"/>
      <c r="C41" s="450"/>
      <c r="D41" s="455"/>
      <c r="E41" s="456"/>
      <c r="F41" s="456"/>
      <c r="G41" s="456"/>
      <c r="H41" s="456"/>
      <c r="I41" s="456"/>
      <c r="J41" s="456"/>
      <c r="K41" s="456"/>
      <c r="L41" s="457"/>
    </row>
    <row r="42" spans="2:16" ht="14.4" customHeight="1" x14ac:dyDescent="0.3">
      <c r="B42" s="319"/>
      <c r="C42" s="450"/>
      <c r="D42" s="455"/>
      <c r="E42" s="456"/>
      <c r="F42" s="456"/>
      <c r="G42" s="456"/>
      <c r="H42" s="456"/>
      <c r="I42" s="456"/>
      <c r="J42" s="456"/>
      <c r="K42" s="456"/>
      <c r="L42" s="457"/>
    </row>
    <row r="43" spans="2:16" ht="14.4" customHeight="1" x14ac:dyDescent="0.3">
      <c r="B43" s="464"/>
      <c r="C43" s="450"/>
      <c r="D43" s="458"/>
      <c r="E43" s="459"/>
      <c r="F43" s="459"/>
      <c r="G43" s="459"/>
      <c r="H43" s="459"/>
      <c r="I43" s="459"/>
      <c r="J43" s="459"/>
      <c r="K43" s="459"/>
      <c r="L43" s="460"/>
    </row>
    <row r="44" spans="2:16" ht="14.4" customHeight="1" x14ac:dyDescent="0.3">
      <c r="B44" s="448" t="str">
        <f>IF(Variables!$G$39="English",O44,P44)</f>
        <v>Comment 4</v>
      </c>
      <c r="C44" s="450"/>
      <c r="D44" s="452"/>
      <c r="E44" s="453"/>
      <c r="F44" s="453"/>
      <c r="G44" s="453"/>
      <c r="H44" s="453"/>
      <c r="I44" s="453"/>
      <c r="J44" s="453"/>
      <c r="K44" s="453"/>
      <c r="L44" s="454"/>
      <c r="O44" s="22" t="s">
        <v>70</v>
      </c>
      <c r="P44" s="8" t="s">
        <v>71</v>
      </c>
    </row>
    <row r="45" spans="2:16" ht="14.4" customHeight="1" x14ac:dyDescent="0.3">
      <c r="B45" s="319"/>
      <c r="C45" s="450"/>
      <c r="D45" s="455"/>
      <c r="E45" s="456"/>
      <c r="F45" s="456"/>
      <c r="G45" s="456"/>
      <c r="H45" s="456"/>
      <c r="I45" s="456"/>
      <c r="J45" s="456"/>
      <c r="K45" s="456"/>
      <c r="L45" s="457"/>
    </row>
    <row r="46" spans="2:16" ht="14.4" customHeight="1" x14ac:dyDescent="0.3">
      <c r="B46" s="319"/>
      <c r="C46" s="450"/>
      <c r="D46" s="455"/>
      <c r="E46" s="456"/>
      <c r="F46" s="456"/>
      <c r="G46" s="456"/>
      <c r="H46" s="456"/>
      <c r="I46" s="456"/>
      <c r="J46" s="456"/>
      <c r="K46" s="456"/>
      <c r="L46" s="457"/>
    </row>
    <row r="47" spans="2:16" ht="14.4" customHeight="1" x14ac:dyDescent="0.3">
      <c r="B47" s="319"/>
      <c r="C47" s="450"/>
      <c r="D47" s="455"/>
      <c r="E47" s="456"/>
      <c r="F47" s="456"/>
      <c r="G47" s="456"/>
      <c r="H47" s="456"/>
      <c r="I47" s="456"/>
      <c r="J47" s="456"/>
      <c r="K47" s="456"/>
      <c r="L47" s="457"/>
    </row>
    <row r="48" spans="2:16" ht="14.4" customHeight="1" x14ac:dyDescent="0.3">
      <c r="B48" s="319"/>
      <c r="C48" s="450"/>
      <c r="D48" s="455"/>
      <c r="E48" s="456"/>
      <c r="F48" s="456"/>
      <c r="G48" s="456"/>
      <c r="H48" s="456"/>
      <c r="I48" s="456"/>
      <c r="J48" s="456"/>
      <c r="K48" s="456"/>
      <c r="L48" s="457"/>
      <c r="M48" s="8"/>
      <c r="O48" s="22"/>
    </row>
    <row r="49" spans="2:16" ht="14.4" customHeight="1" x14ac:dyDescent="0.3">
      <c r="B49" s="319"/>
      <c r="C49" s="450"/>
      <c r="D49" s="455"/>
      <c r="E49" s="456"/>
      <c r="F49" s="456"/>
      <c r="G49" s="456"/>
      <c r="H49" s="456"/>
      <c r="I49" s="456"/>
      <c r="J49" s="456"/>
      <c r="K49" s="456"/>
      <c r="L49" s="457"/>
      <c r="M49" s="8"/>
      <c r="O49" s="22"/>
    </row>
    <row r="50" spans="2:16" ht="14.4" customHeight="1" x14ac:dyDescent="0.3">
      <c r="B50" s="319"/>
      <c r="C50" s="450"/>
      <c r="D50" s="455"/>
      <c r="E50" s="456"/>
      <c r="F50" s="456"/>
      <c r="G50" s="456"/>
      <c r="H50" s="456"/>
      <c r="I50" s="456"/>
      <c r="J50" s="456"/>
      <c r="K50" s="456"/>
      <c r="L50" s="457"/>
    </row>
    <row r="51" spans="2:16" ht="14.4" customHeight="1" x14ac:dyDescent="0.3">
      <c r="B51" s="319"/>
      <c r="C51" s="450"/>
      <c r="D51" s="455"/>
      <c r="E51" s="456"/>
      <c r="F51" s="456"/>
      <c r="G51" s="456"/>
      <c r="H51" s="456"/>
      <c r="I51" s="456"/>
      <c r="J51" s="456"/>
      <c r="K51" s="456"/>
      <c r="L51" s="457"/>
    </row>
    <row r="52" spans="2:16" ht="14.4" customHeight="1" x14ac:dyDescent="0.3">
      <c r="B52" s="319"/>
      <c r="C52" s="450"/>
      <c r="D52" s="455"/>
      <c r="E52" s="456"/>
      <c r="F52" s="456"/>
      <c r="G52" s="456"/>
      <c r="H52" s="456"/>
      <c r="I52" s="456"/>
      <c r="J52" s="456"/>
      <c r="K52" s="456"/>
      <c r="L52" s="457"/>
    </row>
    <row r="53" spans="2:16" ht="14.4" customHeight="1" x14ac:dyDescent="0.3">
      <c r="B53" s="464"/>
      <c r="C53" s="450"/>
      <c r="D53" s="458"/>
      <c r="E53" s="459"/>
      <c r="F53" s="459"/>
      <c r="G53" s="459"/>
      <c r="H53" s="459"/>
      <c r="I53" s="459"/>
      <c r="J53" s="459"/>
      <c r="K53" s="459"/>
      <c r="L53" s="460"/>
    </row>
    <row r="54" spans="2:16" ht="14.4" customHeight="1" x14ac:dyDescent="0.3">
      <c r="B54" s="448" t="str">
        <f>IF(Variables!$G$39="English",O54,P54)</f>
        <v>Comment 5</v>
      </c>
      <c r="C54" s="450"/>
      <c r="D54" s="452"/>
      <c r="E54" s="453"/>
      <c r="F54" s="453"/>
      <c r="G54" s="453"/>
      <c r="H54" s="453"/>
      <c r="I54" s="453"/>
      <c r="J54" s="453"/>
      <c r="K54" s="453"/>
      <c r="L54" s="454"/>
      <c r="O54" s="22" t="s">
        <v>72</v>
      </c>
      <c r="P54" s="8" t="s">
        <v>73</v>
      </c>
    </row>
    <row r="55" spans="2:16" ht="14.4" customHeight="1" x14ac:dyDescent="0.3">
      <c r="B55" s="319"/>
      <c r="C55" s="450"/>
      <c r="D55" s="455"/>
      <c r="E55" s="456"/>
      <c r="F55" s="456"/>
      <c r="G55" s="456"/>
      <c r="H55" s="456"/>
      <c r="I55" s="456"/>
      <c r="J55" s="456"/>
      <c r="K55" s="456"/>
      <c r="L55" s="457"/>
    </row>
    <row r="56" spans="2:16" ht="14.4" customHeight="1" x14ac:dyDescent="0.3">
      <c r="B56" s="319"/>
      <c r="C56" s="450"/>
      <c r="D56" s="455"/>
      <c r="E56" s="456"/>
      <c r="F56" s="456"/>
      <c r="G56" s="456"/>
      <c r="H56" s="456"/>
      <c r="I56" s="456"/>
      <c r="J56" s="456"/>
      <c r="K56" s="456"/>
      <c r="L56" s="457"/>
    </row>
    <row r="57" spans="2:16" ht="14.4" customHeight="1" x14ac:dyDescent="0.3">
      <c r="B57" s="319"/>
      <c r="C57" s="450"/>
      <c r="D57" s="455"/>
      <c r="E57" s="456"/>
      <c r="F57" s="456"/>
      <c r="G57" s="456"/>
      <c r="H57" s="456"/>
      <c r="I57" s="456"/>
      <c r="J57" s="456"/>
      <c r="K57" s="456"/>
      <c r="L57" s="457"/>
      <c r="M57" s="8"/>
      <c r="O57" s="22"/>
    </row>
    <row r="58" spans="2:16" ht="14.4" customHeight="1" x14ac:dyDescent="0.3">
      <c r="B58" s="319"/>
      <c r="C58" s="450"/>
      <c r="D58" s="455"/>
      <c r="E58" s="456"/>
      <c r="F58" s="456"/>
      <c r="G58" s="456"/>
      <c r="H58" s="456"/>
      <c r="I58" s="456"/>
      <c r="J58" s="456"/>
      <c r="K58" s="456"/>
      <c r="L58" s="457"/>
      <c r="M58" s="8"/>
      <c r="O58" s="22"/>
    </row>
    <row r="59" spans="2:16" ht="14.4" customHeight="1" x14ac:dyDescent="0.3">
      <c r="B59" s="319"/>
      <c r="C59" s="450"/>
      <c r="D59" s="455"/>
      <c r="E59" s="456"/>
      <c r="F59" s="456"/>
      <c r="G59" s="456"/>
      <c r="H59" s="456"/>
      <c r="I59" s="456"/>
      <c r="J59" s="456"/>
      <c r="K59" s="456"/>
      <c r="L59" s="457"/>
    </row>
    <row r="60" spans="2:16" ht="14.4" customHeight="1" x14ac:dyDescent="0.3">
      <c r="B60" s="319"/>
      <c r="C60" s="450"/>
      <c r="D60" s="455"/>
      <c r="E60" s="456"/>
      <c r="F60" s="456"/>
      <c r="G60" s="456"/>
      <c r="H60" s="456"/>
      <c r="I60" s="456"/>
      <c r="J60" s="456"/>
      <c r="K60" s="456"/>
      <c r="L60" s="457"/>
    </row>
    <row r="61" spans="2:16" ht="14.4" customHeight="1" x14ac:dyDescent="0.3">
      <c r="B61" s="319"/>
      <c r="C61" s="450"/>
      <c r="D61" s="455"/>
      <c r="E61" s="456"/>
      <c r="F61" s="456"/>
      <c r="G61" s="456"/>
      <c r="H61" s="456"/>
      <c r="I61" s="456"/>
      <c r="J61" s="456"/>
      <c r="K61" s="456"/>
      <c r="L61" s="457"/>
    </row>
    <row r="62" spans="2:16" ht="14.4" customHeight="1" x14ac:dyDescent="0.3">
      <c r="B62" s="319"/>
      <c r="C62" s="450"/>
      <c r="D62" s="455"/>
      <c r="E62" s="456"/>
      <c r="F62" s="456"/>
      <c r="G62" s="456"/>
      <c r="H62" s="456"/>
      <c r="I62" s="456"/>
      <c r="J62" s="456"/>
      <c r="K62" s="456"/>
      <c r="L62" s="457"/>
    </row>
    <row r="63" spans="2:16" ht="14.4" customHeight="1" x14ac:dyDescent="0.3">
      <c r="B63" s="449"/>
      <c r="C63" s="451"/>
      <c r="D63" s="461"/>
      <c r="E63" s="462"/>
      <c r="F63" s="462"/>
      <c r="G63" s="462"/>
      <c r="H63" s="462"/>
      <c r="I63" s="462"/>
      <c r="J63" s="462"/>
      <c r="K63" s="462"/>
      <c r="L63" s="463"/>
    </row>
  </sheetData>
  <sheetProtection algorithmName="SHA-512" hashValue="S0VLbhcLzCkX/6//PqCUr5EOzFDRCHm7CJXJgW+Gw/6kEy6NHwmSBbMRCRj/fsw6QHaIoa5FeaBwO60MvU54iw==" saltValue="qfHvTekNDNFtR99xwJfXpQ==" spinCount="100000" sheet="1" objects="1" scenarios="1" selectLockedCells="1"/>
  <mergeCells count="21">
    <mergeCell ref="B24:B33"/>
    <mergeCell ref="C14:C23"/>
    <mergeCell ref="C24:C33"/>
    <mergeCell ref="B34:B43"/>
    <mergeCell ref="D24:L33"/>
    <mergeCell ref="D34:L43"/>
    <mergeCell ref="B14:B23"/>
    <mergeCell ref="D14:L23"/>
    <mergeCell ref="C12:C13"/>
    <mergeCell ref="D12:L13"/>
    <mergeCell ref="B4:L4"/>
    <mergeCell ref="B5:L5"/>
    <mergeCell ref="B6:L6"/>
    <mergeCell ref="B10:L10"/>
    <mergeCell ref="B54:B63"/>
    <mergeCell ref="C34:C43"/>
    <mergeCell ref="C44:C53"/>
    <mergeCell ref="C54:C63"/>
    <mergeCell ref="D44:L53"/>
    <mergeCell ref="D54:L63"/>
    <mergeCell ref="B44:B53"/>
  </mergeCells>
  <dataValidations count="1">
    <dataValidation allowBlank="1" showInputMessage="1" showErrorMessage="1" sqref="C14:C63 D14 D24 D34 D44 D54" xr:uid="{34C36520-132A-44D5-AE48-BD8C8FEC8A7A}"/>
  </dataValidation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S229"/>
  <sheetViews>
    <sheetView showGridLines="0" zoomScaleNormal="100" workbookViewId="0"/>
  </sheetViews>
  <sheetFormatPr defaultColWidth="9.109375" defaultRowHeight="14.4" customHeight="1" x14ac:dyDescent="0.3"/>
  <cols>
    <col min="1" max="1" width="1.88671875" style="4" customWidth="1"/>
    <col min="2" max="5" width="14.5546875" style="2" customWidth="1"/>
    <col min="6" max="8" width="26.44140625" style="2" customWidth="1"/>
    <col min="9" max="11" width="3.6640625" style="2" customWidth="1"/>
    <col min="12" max="12" width="14.5546875" style="2" customWidth="1"/>
    <col min="13" max="13" width="14.5546875" style="7" customWidth="1"/>
    <col min="14" max="14" width="14.5546875" style="8" hidden="1" customWidth="1"/>
    <col min="15" max="15" width="23.88671875" style="8" hidden="1" customWidth="1"/>
    <col min="16" max="16" width="14.5546875" style="8" hidden="1" customWidth="1"/>
    <col min="17" max="18" width="9.109375" style="8" customWidth="1"/>
    <col min="19" max="16384" width="9.109375" style="8"/>
  </cols>
  <sheetData>
    <row r="1" spans="1:16" ht="14.4" customHeight="1" x14ac:dyDescent="0.3">
      <c r="O1" s="8" t="s">
        <v>136</v>
      </c>
      <c r="P1" s="8" t="s">
        <v>136</v>
      </c>
    </row>
    <row r="2" spans="1:16" ht="14.4" customHeight="1" x14ac:dyDescent="0.3">
      <c r="B2" s="10" t="str">
        <f>IF(Variables!$G$39="English",O3,P3)</f>
        <v>PROTECTED</v>
      </c>
      <c r="C2" s="10"/>
      <c r="D2" s="10"/>
      <c r="O2" s="9" t="s">
        <v>39</v>
      </c>
      <c r="P2" s="9" t="s">
        <v>49</v>
      </c>
    </row>
    <row r="3" spans="1:16" ht="14.4" customHeight="1" x14ac:dyDescent="0.3">
      <c r="B3" s="12"/>
      <c r="C3" s="12"/>
      <c r="D3" s="12"/>
      <c r="O3" s="1" t="s">
        <v>120</v>
      </c>
      <c r="P3" s="1" t="s">
        <v>121</v>
      </c>
    </row>
    <row r="4" spans="1:16" s="1" customFormat="1" ht="14.4" customHeight="1" x14ac:dyDescent="0.3">
      <c r="A4" s="5"/>
      <c r="B4" s="359" t="str">
        <f>Info!B4</f>
        <v>FOREIGN GROWER QUESTIONNAIRE</v>
      </c>
      <c r="C4" s="359"/>
      <c r="D4" s="359"/>
      <c r="E4" s="359"/>
      <c r="F4" s="359"/>
      <c r="G4" s="359"/>
      <c r="H4" s="359"/>
      <c r="I4" s="359"/>
      <c r="J4" s="359"/>
      <c r="K4" s="359"/>
      <c r="L4" s="359"/>
      <c r="M4" s="25"/>
      <c r="N4" s="25"/>
      <c r="O4" s="24"/>
      <c r="P4" s="24"/>
    </row>
    <row r="5" spans="1:16" s="1" customFormat="1" ht="14.4" customHeight="1" x14ac:dyDescent="0.3">
      <c r="A5" s="5"/>
      <c r="B5" s="359" t="str">
        <f>Info!B5</f>
        <v>RR-2026-001</v>
      </c>
      <c r="C5" s="359"/>
      <c r="D5" s="359"/>
      <c r="E5" s="359"/>
      <c r="F5" s="359"/>
      <c r="G5" s="359"/>
      <c r="H5" s="359"/>
      <c r="I5" s="359"/>
      <c r="J5" s="359"/>
      <c r="K5" s="359"/>
      <c r="L5" s="359"/>
      <c r="M5" s="25"/>
      <c r="N5" s="25"/>
      <c r="O5" s="24"/>
      <c r="P5" s="24"/>
    </row>
    <row r="6" spans="1:16" s="6" customFormat="1" ht="14.4" customHeight="1" x14ac:dyDescent="0.3">
      <c r="A6" s="5"/>
      <c r="B6" s="359" t="str">
        <f>Info!B6</f>
        <v>CERTAIN WHOLE POTATOES</v>
      </c>
      <c r="C6" s="359"/>
      <c r="D6" s="359"/>
      <c r="E6" s="359"/>
      <c r="F6" s="359"/>
      <c r="G6" s="359"/>
      <c r="H6" s="359"/>
      <c r="I6" s="359"/>
      <c r="J6" s="359"/>
      <c r="K6" s="359"/>
      <c r="L6" s="359"/>
      <c r="M6" s="24"/>
      <c r="N6" s="24"/>
      <c r="O6" s="16"/>
      <c r="P6" s="16"/>
    </row>
    <row r="7" spans="1:16" s="6" customFormat="1" ht="14.4" customHeight="1" x14ac:dyDescent="0.3">
      <c r="A7" s="5"/>
      <c r="B7" s="23"/>
      <c r="C7" s="23"/>
      <c r="D7" s="23"/>
      <c r="E7" s="23"/>
      <c r="F7" s="23"/>
      <c r="G7" s="23"/>
      <c r="H7" s="23"/>
      <c r="I7" s="23"/>
      <c r="J7" s="23"/>
      <c r="K7" s="23"/>
      <c r="L7" s="23"/>
      <c r="M7" s="24"/>
      <c r="N7" s="24"/>
      <c r="O7" s="231"/>
    </row>
    <row r="8" spans="1:16" s="6" customFormat="1" ht="14.4" customHeight="1" x14ac:dyDescent="0.3">
      <c r="A8" s="5"/>
      <c r="B8" s="419" t="str">
        <f>Public!B8</f>
        <v>The goods in the following questions refer to certain whole potatoes as defined in the product description on the Intro tab.</v>
      </c>
      <c r="C8" s="419"/>
      <c r="D8" s="419"/>
      <c r="E8" s="419"/>
      <c r="F8" s="419"/>
      <c r="G8" s="419"/>
      <c r="H8" s="419"/>
      <c r="I8" s="419"/>
      <c r="J8" s="419"/>
      <c r="K8" s="419"/>
      <c r="L8" s="419"/>
      <c r="M8" s="24"/>
      <c r="N8" s="24"/>
      <c r="O8" s="16"/>
      <c r="P8" s="16"/>
    </row>
    <row r="9" spans="1:16" s="6" customFormat="1" ht="14.4" customHeight="1" x14ac:dyDescent="0.3">
      <c r="A9" s="5"/>
      <c r="B9" s="419" t="str">
        <f>Public!B9</f>
        <v xml:space="preserve">Product information and a glossary of terms can be found in the Info tab.
</v>
      </c>
      <c r="C9" s="419"/>
      <c r="D9" s="419"/>
      <c r="E9" s="419"/>
      <c r="F9" s="419"/>
      <c r="G9" s="419"/>
      <c r="H9" s="419"/>
      <c r="I9" s="419"/>
      <c r="J9" s="419"/>
      <c r="K9" s="419"/>
      <c r="L9" s="419"/>
      <c r="M9" s="24"/>
      <c r="N9" s="24"/>
      <c r="O9" s="16"/>
    </row>
    <row r="10" spans="1:16" s="6" customFormat="1" ht="14.4" customHeight="1" x14ac:dyDescent="0.3">
      <c r="A10" s="5"/>
      <c r="B10" s="419" t="str">
        <f>IF(Variables!$G$39="English",O10,P10)</f>
        <v xml:space="preserve">Use the AddPro tab if more space is needed.
</v>
      </c>
      <c r="C10" s="419"/>
      <c r="D10" s="419"/>
      <c r="E10" s="419"/>
      <c r="F10" s="419"/>
      <c r="G10" s="419"/>
      <c r="H10" s="419"/>
      <c r="I10" s="419"/>
      <c r="J10" s="419"/>
      <c r="K10" s="419"/>
      <c r="L10" s="419"/>
      <c r="M10" s="24"/>
      <c r="N10" s="24"/>
      <c r="O10" s="16" t="s">
        <v>76</v>
      </c>
      <c r="P10" s="16" t="str">
        <f>"Utilisez l'onglet AddPro si vous avez besoin de plus d'espace."&amp;CHAR(10)</f>
        <v xml:space="preserve">Utilisez l'onglet AddPro si vous avez besoin de plus d'espace.
</v>
      </c>
    </row>
    <row r="11" spans="1:16" s="6" customFormat="1" ht="14.4" customHeight="1" x14ac:dyDescent="0.3">
      <c r="A11" s="5"/>
      <c r="B11" s="419" t="str">
        <f>IF(Variables!$G$39="English",O11,P11)</f>
        <v>All information is requested on a crop-year basis (August 1 - July 31). Where adjustments are required to comply with this requirement, please indicate where adjustments were made and give a full explanation.</v>
      </c>
      <c r="C11" s="419"/>
      <c r="D11" s="419"/>
      <c r="E11" s="419"/>
      <c r="F11" s="419"/>
      <c r="G11" s="419"/>
      <c r="H11" s="419"/>
      <c r="I11" s="419"/>
      <c r="J11" s="419"/>
      <c r="K11" s="419"/>
      <c r="L11" s="419"/>
      <c r="M11" s="24"/>
      <c r="N11" s="24"/>
      <c r="O11" s="16" t="s">
        <v>187</v>
      </c>
      <c r="P11" s="16" t="s">
        <v>61</v>
      </c>
    </row>
    <row r="12" spans="1:16" s="6" customFormat="1" ht="14.4" customHeight="1" x14ac:dyDescent="0.3">
      <c r="A12" s="5"/>
      <c r="B12" s="419"/>
      <c r="C12" s="419"/>
      <c r="D12" s="419"/>
      <c r="E12" s="419"/>
      <c r="F12" s="419"/>
      <c r="G12" s="419"/>
      <c r="H12" s="419"/>
      <c r="I12" s="419"/>
      <c r="J12" s="419"/>
      <c r="K12" s="419"/>
      <c r="L12" s="419"/>
      <c r="M12" s="24"/>
      <c r="N12" s="24"/>
      <c r="O12" s="16"/>
      <c r="P12" s="16"/>
    </row>
    <row r="13" spans="1:16" s="6" customFormat="1" ht="14.4" customHeight="1" x14ac:dyDescent="0.3">
      <c r="A13" s="5"/>
      <c r="B13" s="419" t="str">
        <f>IF(Variables!$G$39="English",O13,P13)</f>
        <v>For the questions in this tab, note the following:</v>
      </c>
      <c r="C13" s="419"/>
      <c r="D13" s="419"/>
      <c r="E13" s="419"/>
      <c r="F13" s="419"/>
      <c r="G13" s="419"/>
      <c r="H13" s="419"/>
      <c r="I13" s="419"/>
      <c r="J13" s="419"/>
      <c r="K13" s="419"/>
      <c r="L13" s="419"/>
      <c r="M13" s="24"/>
      <c r="N13" s="24"/>
      <c r="O13" s="41" t="s">
        <v>348</v>
      </c>
      <c r="P13" s="41" t="s">
        <v>349</v>
      </c>
    </row>
    <row r="14" spans="1:16" s="6" customFormat="1" ht="14.4" customHeight="1" x14ac:dyDescent="0.3">
      <c r="A14" s="5"/>
      <c r="B14" s="419" t="str">
        <f>IF(Variables!$G$39="English",O14,P14)</f>
        <v>• Report only sales of your firm’s production.</v>
      </c>
      <c r="C14" s="419"/>
      <c r="D14" s="419"/>
      <c r="E14" s="419"/>
      <c r="F14" s="419"/>
      <c r="G14" s="419"/>
      <c r="H14" s="419"/>
      <c r="I14" s="419"/>
      <c r="J14" s="419"/>
      <c r="K14" s="419"/>
      <c r="L14" s="419"/>
      <c r="M14" s="24"/>
      <c r="N14" s="24"/>
      <c r="O14" s="41" t="s">
        <v>350</v>
      </c>
      <c r="P14" s="41" t="s">
        <v>351</v>
      </c>
    </row>
    <row r="15" spans="1:16" s="6" customFormat="1" ht="14.4" customHeight="1" x14ac:dyDescent="0.3">
      <c r="A15" s="5"/>
      <c r="B15" s="419" t="str">
        <f>IF(Variables!$G$39="English",O15,P15)</f>
        <v>• Report all sales to Canadian and foreign associated firms.</v>
      </c>
      <c r="C15" s="419"/>
      <c r="D15" s="419"/>
      <c r="E15" s="419"/>
      <c r="F15" s="419"/>
      <c r="G15" s="419"/>
      <c r="H15" s="419"/>
      <c r="I15" s="419"/>
      <c r="J15" s="419"/>
      <c r="K15" s="419"/>
      <c r="L15" s="419"/>
      <c r="M15" s="24"/>
      <c r="N15" s="24"/>
      <c r="O15" s="41" t="s">
        <v>352</v>
      </c>
      <c r="P15" s="41" t="s">
        <v>353</v>
      </c>
    </row>
    <row r="16" spans="1:16" s="6" customFormat="1" ht="14.4" customHeight="1" x14ac:dyDescent="0.3">
      <c r="A16" s="5"/>
      <c r="B16" s="419" t="str">
        <f>IF(Variables!$G$39="English",O16,P16)</f>
        <v>• Report all sales as of the date of shipment to the customer or the customer’s warehouse.</v>
      </c>
      <c r="C16" s="419"/>
      <c r="D16" s="419"/>
      <c r="E16" s="419"/>
      <c r="F16" s="419"/>
      <c r="G16" s="419"/>
      <c r="H16" s="419"/>
      <c r="I16" s="419"/>
      <c r="J16" s="419"/>
      <c r="K16" s="419"/>
      <c r="L16" s="419"/>
      <c r="M16" s="24"/>
      <c r="N16" s="24"/>
      <c r="O16" s="41" t="s">
        <v>354</v>
      </c>
      <c r="P16" s="41" t="s">
        <v>355</v>
      </c>
    </row>
    <row r="17" spans="1:18" s="6" customFormat="1" ht="14.4" customHeight="1" x14ac:dyDescent="0.3">
      <c r="A17" s="5"/>
      <c r="B17" s="419" t="str">
        <f>IF(Variables!$G$39="English",O17,P17)</f>
        <v>• Report all values in Canadian dollars.</v>
      </c>
      <c r="C17" s="419"/>
      <c r="D17" s="419"/>
      <c r="E17" s="419"/>
      <c r="F17" s="419"/>
      <c r="G17" s="419"/>
      <c r="H17" s="419"/>
      <c r="I17" s="419"/>
      <c r="J17" s="419"/>
      <c r="K17" s="419"/>
      <c r="L17" s="419"/>
      <c r="M17" s="24"/>
      <c r="N17" s="24"/>
      <c r="O17" s="41" t="s">
        <v>356</v>
      </c>
      <c r="P17" s="41" t="s">
        <v>357</v>
      </c>
    </row>
    <row r="18" spans="1:18" s="6" customFormat="1" ht="14.4" customHeight="1" x14ac:dyDescent="0.3">
      <c r="A18" s="5"/>
      <c r="B18" s="15"/>
      <c r="C18" s="15"/>
      <c r="D18" s="15"/>
      <c r="E18" s="3"/>
      <c r="F18" s="3"/>
      <c r="G18" s="3"/>
      <c r="H18" s="3"/>
      <c r="I18" s="3"/>
      <c r="J18" s="3"/>
      <c r="K18" s="3"/>
      <c r="L18" s="3"/>
      <c r="O18" s="147"/>
      <c r="P18" s="16"/>
    </row>
    <row r="19" spans="1:18" ht="14.4" customHeight="1" x14ac:dyDescent="0.3">
      <c r="B19" s="546" t="str">
        <f>IF(Variables!$G$39="English",O19,P19)</f>
        <v>ACREAGE, INVENTORIES, HARVEST AND SALES</v>
      </c>
      <c r="C19" s="547"/>
      <c r="D19" s="547"/>
      <c r="E19" s="547"/>
      <c r="F19" s="547"/>
      <c r="G19" s="547"/>
      <c r="H19" s="547"/>
      <c r="I19" s="547"/>
      <c r="J19" s="547"/>
      <c r="K19" s="547"/>
      <c r="L19" s="548"/>
      <c r="M19" s="8"/>
      <c r="O19" s="8" t="s">
        <v>364</v>
      </c>
      <c r="P19" s="8" t="s">
        <v>106</v>
      </c>
    </row>
    <row r="20" spans="1:18" ht="14.4" customHeight="1" x14ac:dyDescent="0.3">
      <c r="B20" s="407" t="s">
        <v>18</v>
      </c>
      <c r="C20" s="408"/>
      <c r="D20" s="408"/>
      <c r="E20" s="408"/>
      <c r="F20" s="408"/>
      <c r="G20" s="408"/>
      <c r="H20" s="408"/>
      <c r="I20" s="408"/>
      <c r="J20" s="408"/>
      <c r="K20" s="408"/>
      <c r="L20" s="409"/>
      <c r="M20" s="8"/>
    </row>
    <row r="21" spans="1:18" ht="14.4" customHeight="1" x14ac:dyDescent="0.3">
      <c r="B21" s="17"/>
      <c r="C21" s="26"/>
      <c r="D21" s="26"/>
      <c r="E21" s="27"/>
      <c r="F21" s="27"/>
      <c r="G21" s="27"/>
      <c r="H21" s="27"/>
      <c r="I21" s="27"/>
      <c r="J21" s="27"/>
      <c r="K21" s="27"/>
      <c r="L21" s="18"/>
      <c r="M21" s="8"/>
    </row>
    <row r="22" spans="1:18" ht="14.4" customHeight="1" x14ac:dyDescent="0.3">
      <c r="B22" s="319" t="str">
        <f>IF(Variables!$G$39="English",O22,P22)</f>
        <v xml:space="preserve">Provide your firm's acreage, inventories, harvest volume and sales. </v>
      </c>
      <c r="C22" s="320"/>
      <c r="D22" s="320"/>
      <c r="E22" s="320"/>
      <c r="F22" s="320"/>
      <c r="G22" s="320"/>
      <c r="H22" s="320"/>
      <c r="I22" s="320"/>
      <c r="J22" s="320"/>
      <c r="K22" s="320"/>
      <c r="L22" s="321"/>
      <c r="M22" s="8"/>
      <c r="O22" t="s">
        <v>217</v>
      </c>
      <c r="P22" t="s">
        <v>311</v>
      </c>
    </row>
    <row r="23" spans="1:18" ht="14.4" customHeight="1" x14ac:dyDescent="0.3">
      <c r="B23" s="541" t="s">
        <v>367</v>
      </c>
      <c r="C23" s="542"/>
      <c r="D23" s="542"/>
      <c r="E23" s="543"/>
      <c r="F23" s="516" t="str">
        <f>Variables!B17</f>
        <v>Aug. 1, 2023 to July 31, 2024</v>
      </c>
      <c r="G23" s="518" t="str">
        <f>Variables!B18</f>
        <v>Aug. 1, 2024 to July 31, 2025</v>
      </c>
      <c r="H23" s="520" t="str">
        <f>Variables!B19</f>
        <v>Aug. 1, 2025 to July 31, 2026</v>
      </c>
      <c r="I23" s="226"/>
      <c r="J23" s="226"/>
      <c r="K23" s="27"/>
      <c r="L23" s="18"/>
      <c r="M23" s="8"/>
      <c r="O23" s="22" t="s">
        <v>258</v>
      </c>
      <c r="P23" t="s">
        <v>312</v>
      </c>
    </row>
    <row r="24" spans="1:18" ht="14.4" customHeight="1" x14ac:dyDescent="0.3">
      <c r="A24" s="4" t="s">
        <v>178</v>
      </c>
      <c r="B24" s="541"/>
      <c r="C24" s="542"/>
      <c r="D24" s="542"/>
      <c r="E24" s="543"/>
      <c r="F24" s="517"/>
      <c r="G24" s="519"/>
      <c r="H24" s="521"/>
      <c r="I24" s="227"/>
      <c r="J24" s="227"/>
      <c r="K24" s="31"/>
      <c r="L24" s="58"/>
      <c r="M24" s="8"/>
      <c r="O24" t="s">
        <v>257</v>
      </c>
      <c r="P24" t="s">
        <v>313</v>
      </c>
    </row>
    <row r="25" spans="1:18" ht="14.4" customHeight="1" x14ac:dyDescent="0.3">
      <c r="B25" s="563" t="str">
        <f>IF(Variables!$G$39="English",O25,P25)</f>
        <v>A. Land Use (acres)</v>
      </c>
      <c r="C25" s="564"/>
      <c r="D25" s="564"/>
      <c r="E25" s="564"/>
      <c r="F25" s="179"/>
      <c r="G25" s="179"/>
      <c r="H25" s="179"/>
      <c r="I25" s="179"/>
      <c r="J25" s="179"/>
      <c r="K25" s="31"/>
      <c r="L25" s="58"/>
      <c r="M25" s="8"/>
      <c r="O25" t="s">
        <v>369</v>
      </c>
      <c r="P25" t="s">
        <v>319</v>
      </c>
    </row>
    <row r="26" spans="1:18" ht="14.4" customHeight="1" x14ac:dyDescent="0.3">
      <c r="B26" s="311" t="str">
        <f>IF(Variables!$G$39="English",O26,P26)</f>
        <v>Acres used to grow certain whole potatoes</v>
      </c>
      <c r="C26" s="312"/>
      <c r="D26" s="312"/>
      <c r="E26" s="312"/>
      <c r="F26" s="189"/>
      <c r="G26" s="190"/>
      <c r="H26" s="191"/>
      <c r="I26" s="228"/>
      <c r="J26" s="228"/>
      <c r="K26" s="31"/>
      <c r="L26" s="58"/>
      <c r="M26" s="8"/>
      <c r="O26" s="232" t="s">
        <v>218</v>
      </c>
      <c r="P26" s="147" t="s">
        <v>314</v>
      </c>
    </row>
    <row r="27" spans="1:18" ht="14.4" customHeight="1" x14ac:dyDescent="0.3">
      <c r="B27" s="311" t="str">
        <f>IF(Variables!$G$39="English",O27,P27)</f>
        <v>Acres used to grow other goods</v>
      </c>
      <c r="C27" s="312"/>
      <c r="D27" s="312"/>
      <c r="E27" s="312"/>
      <c r="F27" s="192"/>
      <c r="G27" s="43"/>
      <c r="H27" s="105"/>
      <c r="I27" s="228"/>
      <c r="J27" s="228"/>
      <c r="K27" s="31"/>
      <c r="L27" s="58"/>
      <c r="M27" s="8"/>
      <c r="O27" s="232" t="s">
        <v>219</v>
      </c>
      <c r="P27" s="147" t="s">
        <v>315</v>
      </c>
    </row>
    <row r="28" spans="1:18" s="9" customFormat="1" ht="14.4" customHeight="1" x14ac:dyDescent="0.3">
      <c r="A28" s="68"/>
      <c r="B28" s="523" t="str">
        <f>IF(Variables!$G$39="English",O28,P27)</f>
        <v>Total acres</v>
      </c>
      <c r="C28" s="524"/>
      <c r="D28" s="524"/>
      <c r="E28" s="524"/>
      <c r="F28" s="199">
        <f>F26+F27</f>
        <v>0</v>
      </c>
      <c r="G28" s="200">
        <f>G26+G27</f>
        <v>0</v>
      </c>
      <c r="H28" s="201">
        <f>H26+H27</f>
        <v>0</v>
      </c>
      <c r="I28" s="185"/>
      <c r="J28" s="185"/>
      <c r="K28" s="31"/>
      <c r="L28" s="58"/>
      <c r="O28" s="232" t="s">
        <v>220</v>
      </c>
      <c r="P28" t="s">
        <v>316</v>
      </c>
    </row>
    <row r="29" spans="1:18" s="9" customFormat="1" ht="14.4" customHeight="1" x14ac:dyDescent="0.3">
      <c r="A29" s="68"/>
      <c r="B29" s="565" t="str">
        <f>IF(Variables!$G$39="English",O29,P29)</f>
        <v>% Acres used to grow certain whole potatoes</v>
      </c>
      <c r="C29" s="566"/>
      <c r="D29" s="566"/>
      <c r="E29" s="566"/>
      <c r="F29" s="202" t="str">
        <f>IF(ISERROR(F26/F28),"-",F26/F28)</f>
        <v>-</v>
      </c>
      <c r="G29" s="202" t="str">
        <f t="shared" ref="G29:H29" si="0">IF(ISERROR(G26/G28),"-",G26/G28)</f>
        <v>-</v>
      </c>
      <c r="H29" s="202" t="str">
        <f t="shared" si="0"/>
        <v>-</v>
      </c>
      <c r="I29" s="185"/>
      <c r="J29" s="185"/>
      <c r="K29" s="31"/>
      <c r="L29" s="58"/>
      <c r="O29" s="232" t="s">
        <v>221</v>
      </c>
      <c r="P29" t="s">
        <v>317</v>
      </c>
    </row>
    <row r="30" spans="1:18" s="9" customFormat="1" ht="14.4" customHeight="1" x14ac:dyDescent="0.3">
      <c r="A30" s="68"/>
      <c r="B30" s="122"/>
      <c r="C30" s="123"/>
      <c r="D30" s="123"/>
      <c r="E30" s="128"/>
      <c r="F30" s="195"/>
      <c r="G30" s="195"/>
      <c r="H30" s="195"/>
      <c r="I30" s="185"/>
      <c r="J30" s="185"/>
      <c r="K30" s="31"/>
      <c r="L30" s="58"/>
      <c r="O30" s="233"/>
      <c r="P30" s="7"/>
    </row>
    <row r="31" spans="1:18" s="155" customFormat="1" ht="14.4" customHeight="1" x14ac:dyDescent="0.3">
      <c r="A31" s="154"/>
      <c r="B31" s="492" t="str">
        <f>IF(Variables!$G$39="English",O31,P31)</f>
        <v>B. Beginning Inventory and Production (cwt)</v>
      </c>
      <c r="C31" s="544"/>
      <c r="D31" s="544"/>
      <c r="E31" s="544"/>
      <c r="F31" s="170"/>
      <c r="G31" s="170"/>
      <c r="H31" s="170"/>
      <c r="I31" s="115"/>
      <c r="J31" s="115"/>
      <c r="K31" s="42"/>
      <c r="L31" s="229"/>
      <c r="O31" s="233" t="s">
        <v>370</v>
      </c>
      <c r="P31" t="s">
        <v>318</v>
      </c>
    </row>
    <row r="32" spans="1:18" s="155" customFormat="1" ht="14.4" customHeight="1" x14ac:dyDescent="0.3">
      <c r="A32" s="154" t="s">
        <v>178</v>
      </c>
      <c r="B32" s="522" t="str">
        <f>IF(Variables!$G$39="English",O32,P32)</f>
        <v>Beginning inventory of certain whole potatoes in home market</v>
      </c>
      <c r="C32" s="507"/>
      <c r="D32" s="507"/>
      <c r="E32" s="558"/>
      <c r="F32" s="203"/>
      <c r="G32" s="197">
        <f>F49</f>
        <v>0</v>
      </c>
      <c r="H32" s="198">
        <f>G49</f>
        <v>0</v>
      </c>
      <c r="I32" s="186"/>
      <c r="J32" s="185"/>
      <c r="K32" s="42"/>
      <c r="L32" s="229"/>
      <c r="O32" s="234" t="s">
        <v>368</v>
      </c>
      <c r="P32" t="s">
        <v>322</v>
      </c>
      <c r="Q32" s="146"/>
      <c r="R32" s="115"/>
    </row>
    <row r="33" spans="1:16" s="9" customFormat="1" ht="14.4" customHeight="1" x14ac:dyDescent="0.3">
      <c r="A33" s="68"/>
      <c r="B33" s="522" t="str">
        <f>IF(Variables!$G$39="English",O33,P33)</f>
        <v>Total certain whole potatoes harvested</v>
      </c>
      <c r="C33" s="507"/>
      <c r="D33" s="507"/>
      <c r="E33" s="174"/>
      <c r="F33" s="204"/>
      <c r="G33" s="205"/>
      <c r="H33" s="206"/>
      <c r="I33" s="186"/>
      <c r="J33" s="185"/>
      <c r="K33" s="31"/>
      <c r="L33" s="58"/>
      <c r="O33" s="233" t="s">
        <v>222</v>
      </c>
      <c r="P33" t="s">
        <v>323</v>
      </c>
    </row>
    <row r="34" spans="1:16" s="9" customFormat="1" ht="14.4" customHeight="1" x14ac:dyDescent="0.3">
      <c r="A34" s="68"/>
      <c r="B34" s="122"/>
      <c r="C34" s="123"/>
      <c r="D34" s="123"/>
      <c r="E34" s="187"/>
      <c r="F34" s="124"/>
      <c r="G34" s="124"/>
      <c r="H34" s="124"/>
      <c r="I34" s="185"/>
      <c r="J34" s="185"/>
      <c r="K34" s="31"/>
      <c r="L34" s="58"/>
      <c r="O34" s="233"/>
      <c r="P34" s="7"/>
    </row>
    <row r="35" spans="1:16" s="9" customFormat="1" ht="14.4" customHeight="1" x14ac:dyDescent="0.3">
      <c r="A35" s="68"/>
      <c r="B35" s="492" t="str">
        <f>IF(Variables!$G$39="English",O35,P35)</f>
        <v>C. Sales of Certain Whole Potatoes</v>
      </c>
      <c r="C35" s="544"/>
      <c r="D35" s="544"/>
      <c r="E35" s="544"/>
      <c r="F35" s="170"/>
      <c r="G35" s="170"/>
      <c r="H35" s="170"/>
      <c r="I35" s="115"/>
      <c r="J35" s="115"/>
      <c r="K35" s="31"/>
      <c r="L35" s="58"/>
      <c r="O35" s="233" t="s">
        <v>259</v>
      </c>
      <c r="P35" t="s">
        <v>324</v>
      </c>
    </row>
    <row r="36" spans="1:16" s="9" customFormat="1" ht="14.4" customHeight="1" x14ac:dyDescent="0.3">
      <c r="A36" s="68" t="s">
        <v>271</v>
      </c>
      <c r="B36" s="522" t="str">
        <f>IF(Variables!$G$39="English",O36,P36)</f>
        <v>Home Market Sales of certain whole potatoes</v>
      </c>
      <c r="C36" s="527"/>
      <c r="D36" s="527"/>
      <c r="E36" s="545"/>
      <c r="F36" s="287"/>
      <c r="G36" s="288"/>
      <c r="H36" s="289"/>
      <c r="I36" s="186"/>
      <c r="J36" s="185"/>
      <c r="K36" s="31"/>
      <c r="L36" s="58"/>
      <c r="O36" s="233" t="s">
        <v>223</v>
      </c>
      <c r="P36" s="163" t="s">
        <v>300</v>
      </c>
    </row>
    <row r="37" spans="1:16" s="9" customFormat="1" ht="14.4" customHeight="1" x14ac:dyDescent="0.3">
      <c r="A37" s="68"/>
      <c r="B37" s="522" t="str">
        <f>O37</f>
        <v>Export Sales to:</v>
      </c>
      <c r="C37" s="527"/>
      <c r="D37" s="527"/>
      <c r="E37" s="527"/>
      <c r="F37" s="171"/>
      <c r="G37" s="171"/>
      <c r="H37" s="171"/>
      <c r="I37" s="115"/>
      <c r="J37" s="115"/>
      <c r="K37" s="31"/>
      <c r="L37" s="58"/>
      <c r="O37" s="233" t="s">
        <v>224</v>
      </c>
      <c r="P37" s="145" t="s">
        <v>301</v>
      </c>
    </row>
    <row r="38" spans="1:16" s="9" customFormat="1" ht="14.4" customHeight="1" x14ac:dyDescent="0.3">
      <c r="A38" s="68"/>
      <c r="B38" s="528" t="str">
        <f>O38</f>
        <v>British Columbia</v>
      </c>
      <c r="C38" s="529"/>
      <c r="D38" s="529"/>
      <c r="E38" s="529"/>
      <c r="F38" s="203"/>
      <c r="G38" s="290"/>
      <c r="H38" s="291"/>
      <c r="I38" s="186"/>
      <c r="J38" s="185"/>
      <c r="K38" s="31"/>
      <c r="L38" s="58"/>
      <c r="O38" s="235" t="s">
        <v>225</v>
      </c>
      <c r="P38" s="145" t="s">
        <v>302</v>
      </c>
    </row>
    <row r="39" spans="1:16" s="9" customFormat="1" ht="14.4" customHeight="1" x14ac:dyDescent="0.3">
      <c r="A39" s="68"/>
      <c r="B39" s="528" t="str">
        <f t="shared" ref="B39:B40" si="1">O39</f>
        <v>Other Canadian Provinces</v>
      </c>
      <c r="C39" s="529"/>
      <c r="D39" s="529"/>
      <c r="E39" s="529"/>
      <c r="F39" s="292"/>
      <c r="G39" s="293"/>
      <c r="H39" s="294"/>
      <c r="I39" s="186"/>
      <c r="J39" s="185"/>
      <c r="K39" s="31"/>
      <c r="L39" s="58"/>
      <c r="O39" s="235" t="s">
        <v>226</v>
      </c>
      <c r="P39" s="145" t="s">
        <v>303</v>
      </c>
    </row>
    <row r="40" spans="1:16" s="9" customFormat="1" ht="14.4" customHeight="1" x14ac:dyDescent="0.3">
      <c r="A40" s="68"/>
      <c r="B40" s="528" t="str">
        <f t="shared" si="1"/>
        <v>Other Countries</v>
      </c>
      <c r="C40" s="529"/>
      <c r="D40" s="529"/>
      <c r="E40" s="529"/>
      <c r="F40" s="292"/>
      <c r="G40" s="293"/>
      <c r="H40" s="294"/>
      <c r="I40" s="186"/>
      <c r="J40" s="185"/>
      <c r="K40" s="31"/>
      <c r="L40" s="58"/>
      <c r="O40" s="235" t="s">
        <v>227</v>
      </c>
      <c r="P40" s="145" t="s">
        <v>304</v>
      </c>
    </row>
    <row r="41" spans="1:16" s="9" customFormat="1" ht="14.4" customHeight="1" x14ac:dyDescent="0.3">
      <c r="A41" s="68"/>
      <c r="B41" s="556" t="str">
        <f t="shared" ref="B41" si="2">O41</f>
        <v>Please specify other countries:</v>
      </c>
      <c r="C41" s="557"/>
      <c r="D41" s="80"/>
      <c r="E41" s="80"/>
      <c r="F41" s="270"/>
      <c r="G41" s="270"/>
      <c r="H41" s="270"/>
      <c r="I41" s="185"/>
      <c r="J41" s="185"/>
      <c r="K41" s="31"/>
      <c r="L41" s="58"/>
      <c r="O41" s="235" t="s">
        <v>386</v>
      </c>
      <c r="P41" s="145"/>
    </row>
    <row r="42" spans="1:16" s="9" customFormat="1" ht="14.4" customHeight="1" x14ac:dyDescent="0.3">
      <c r="A42" s="68"/>
      <c r="B42" s="207"/>
      <c r="C42" s="579"/>
      <c r="D42" s="580"/>
      <c r="E42" s="580"/>
      <c r="F42" s="580"/>
      <c r="G42" s="581"/>
      <c r="H42" s="185"/>
      <c r="I42" s="185"/>
      <c r="J42" s="185"/>
      <c r="K42" s="31"/>
      <c r="L42" s="58"/>
      <c r="O42" s="235"/>
      <c r="P42" s="145"/>
    </row>
    <row r="43" spans="1:16" s="9" customFormat="1" ht="14.4" customHeight="1" x14ac:dyDescent="0.3">
      <c r="A43" s="68"/>
      <c r="B43" s="207"/>
      <c r="C43" s="582"/>
      <c r="D43" s="583"/>
      <c r="E43" s="583"/>
      <c r="F43" s="583"/>
      <c r="G43" s="584"/>
      <c r="H43" s="185"/>
      <c r="I43" s="185"/>
      <c r="J43" s="185"/>
      <c r="K43" s="31"/>
      <c r="L43" s="58"/>
      <c r="O43" s="235"/>
      <c r="P43" s="145"/>
    </row>
    <row r="44" spans="1:16" s="9" customFormat="1" ht="14.4" customHeight="1" x14ac:dyDescent="0.3">
      <c r="A44" s="68"/>
      <c r="B44" s="207"/>
      <c r="C44" s="585"/>
      <c r="D44" s="586"/>
      <c r="E44" s="586"/>
      <c r="F44" s="586"/>
      <c r="G44" s="587"/>
      <c r="H44" s="185"/>
      <c r="I44" s="185"/>
      <c r="J44" s="185"/>
      <c r="K44" s="31"/>
      <c r="L44" s="58"/>
      <c r="O44" s="235"/>
      <c r="P44" s="145"/>
    </row>
    <row r="45" spans="1:16" s="9" customFormat="1" ht="14.4" customHeight="1" x14ac:dyDescent="0.3">
      <c r="A45" s="68"/>
      <c r="B45" s="207"/>
      <c r="C45" s="208"/>
      <c r="D45" s="80"/>
      <c r="E45" s="80"/>
      <c r="F45" s="271"/>
      <c r="G45" s="271"/>
      <c r="H45" s="271"/>
      <c r="I45" s="185"/>
      <c r="J45" s="185"/>
      <c r="K45" s="31"/>
      <c r="L45" s="58"/>
      <c r="O45" s="235"/>
      <c r="P45" s="145"/>
    </row>
    <row r="46" spans="1:16" s="9" customFormat="1" ht="14.4" customHeight="1" x14ac:dyDescent="0.3">
      <c r="A46" s="68"/>
      <c r="B46" s="523" t="str">
        <f>IF(Variables!$G$39="English",O47,P46)</f>
        <v>Total Exports of certain whole potatoes</v>
      </c>
      <c r="C46" s="524"/>
      <c r="D46" s="524"/>
      <c r="E46" s="10"/>
      <c r="F46" s="199">
        <f>F38+F39+F40</f>
        <v>0</v>
      </c>
      <c r="G46" s="200">
        <f t="shared" ref="G46:H46" si="3">G38+G39+G40</f>
        <v>0</v>
      </c>
      <c r="H46" s="201">
        <f t="shared" si="3"/>
        <v>0</v>
      </c>
      <c r="I46" s="186"/>
      <c r="J46" s="185"/>
      <c r="K46" s="31"/>
      <c r="L46" s="58"/>
      <c r="O46" s="236" t="s">
        <v>228</v>
      </c>
      <c r="P46" s="145" t="s">
        <v>305</v>
      </c>
    </row>
    <row r="47" spans="1:16" s="9" customFormat="1" ht="14.4" customHeight="1" x14ac:dyDescent="0.3">
      <c r="A47" s="68"/>
      <c r="B47" s="492" t="str">
        <f>IF(Variables!$G$39="English",O48,P47)</f>
        <v>Total Sales of certain whole potatoes</v>
      </c>
      <c r="C47" s="493"/>
      <c r="D47" s="493"/>
      <c r="E47" s="494"/>
      <c r="F47" s="209">
        <f>F36+F46</f>
        <v>0</v>
      </c>
      <c r="G47" s="210">
        <f>G36+G46</f>
        <v>0</v>
      </c>
      <c r="H47" s="211">
        <f>H36+H46</f>
        <v>0</v>
      </c>
      <c r="I47" s="186"/>
      <c r="J47" s="185"/>
      <c r="K47" s="31"/>
      <c r="L47" s="58"/>
      <c r="O47" s="237" t="s">
        <v>229</v>
      </c>
      <c r="P47" s="145" t="s">
        <v>306</v>
      </c>
    </row>
    <row r="48" spans="1:16" s="9" customFormat="1" ht="14.4" customHeight="1" x14ac:dyDescent="0.3">
      <c r="A48" s="68"/>
      <c r="B48" s="194"/>
      <c r="C48" s="196"/>
      <c r="D48" s="196"/>
      <c r="E48" s="128"/>
      <c r="F48" s="125"/>
      <c r="G48" s="125"/>
      <c r="H48" s="125"/>
      <c r="I48" s="185"/>
      <c r="J48" s="185"/>
      <c r="K48" s="31"/>
      <c r="L48" s="58"/>
      <c r="O48" s="237" t="s">
        <v>230</v>
      </c>
      <c r="P48" s="145" t="s">
        <v>307</v>
      </c>
    </row>
    <row r="49" spans="1:16" s="9" customFormat="1" ht="14.4" customHeight="1" x14ac:dyDescent="0.3">
      <c r="A49" s="68"/>
      <c r="B49" s="492" t="str">
        <f>IF(Variables!$G$39="English",O49,P49)</f>
        <v>D. Ending Inventory of certain whole potatoes in home market</v>
      </c>
      <c r="C49" s="493"/>
      <c r="D49" s="493"/>
      <c r="E49" s="494"/>
      <c r="F49" s="287"/>
      <c r="G49" s="288"/>
      <c r="H49" s="289"/>
      <c r="I49" s="186"/>
      <c r="J49" s="185"/>
      <c r="K49" s="31"/>
      <c r="L49" s="58"/>
      <c r="O49" s="237" t="s">
        <v>407</v>
      </c>
      <c r="P49" s="145" t="s">
        <v>308</v>
      </c>
    </row>
    <row r="50" spans="1:16" s="9" customFormat="1" ht="14.4" customHeight="1" x14ac:dyDescent="0.3">
      <c r="A50" s="68"/>
      <c r="B50" s="122"/>
      <c r="C50" s="123"/>
      <c r="D50" s="123"/>
      <c r="E50" s="128"/>
      <c r="F50" s="124"/>
      <c r="G50" s="124"/>
      <c r="H50" s="124"/>
      <c r="I50" s="185"/>
      <c r="J50" s="185"/>
      <c r="K50" s="31"/>
      <c r="L50" s="58"/>
    </row>
    <row r="51" spans="1:16" ht="14.4" customHeight="1" x14ac:dyDescent="0.3">
      <c r="B51" s="172" t="str">
        <f>O52</f>
        <v>Reconciliation Check</v>
      </c>
      <c r="C51" s="173"/>
      <c r="D51" s="173"/>
      <c r="E51" s="173"/>
      <c r="F51" s="173"/>
      <c r="G51" s="173"/>
      <c r="H51" s="173"/>
      <c r="I51" s="173"/>
      <c r="J51" s="173"/>
      <c r="L51" s="127"/>
      <c r="O51" s="237"/>
    </row>
    <row r="52" spans="1:16" s="9" customFormat="1" ht="14.4" customHeight="1" x14ac:dyDescent="0.3">
      <c r="A52" s="68"/>
      <c r="B52" s="526" t="str">
        <f>O53</f>
        <v>Does Beginning Inventory + Production - Total Reported Sales = Ending Inventory?</v>
      </c>
      <c r="C52" s="530"/>
      <c r="D52" s="530"/>
      <c r="E52" s="530"/>
      <c r="F52" s="530"/>
      <c r="G52" s="530"/>
      <c r="H52" s="530"/>
      <c r="I52" s="115"/>
      <c r="J52" s="115"/>
      <c r="K52" s="31"/>
      <c r="L52" s="58"/>
      <c r="O52" s="238" t="s">
        <v>232</v>
      </c>
      <c r="P52" s="7"/>
    </row>
    <row r="53" spans="1:16" s="9" customFormat="1" ht="14.4" customHeight="1" x14ac:dyDescent="0.3">
      <c r="A53" s="68"/>
      <c r="B53" s="122"/>
      <c r="C53" s="123"/>
      <c r="D53" s="123"/>
      <c r="E53" s="128"/>
      <c r="F53" s="124"/>
      <c r="G53" s="124"/>
      <c r="H53" s="124"/>
      <c r="I53" s="185"/>
      <c r="J53" s="185"/>
      <c r="K53" s="31"/>
      <c r="L53" s="58"/>
      <c r="O53" s="159" t="s">
        <v>430</v>
      </c>
      <c r="P53" s="7"/>
    </row>
    <row r="54" spans="1:16" s="9" customFormat="1" ht="14.4" customHeight="1" x14ac:dyDescent="0.3">
      <c r="A54" s="68"/>
      <c r="B54" s="526" t="str">
        <f>O54</f>
        <v>Calculated Volume of Ending Inventory (cwt)</v>
      </c>
      <c r="C54" s="494"/>
      <c r="D54" s="494"/>
      <c r="E54" s="128"/>
      <c r="F54" s="156">
        <f>(F32+F33)-(F47)</f>
        <v>0</v>
      </c>
      <c r="G54" s="156">
        <f t="shared" ref="G54:H54" si="4">(G32+G33)-(G47)</f>
        <v>0</v>
      </c>
      <c r="H54" s="156">
        <f t="shared" si="4"/>
        <v>0</v>
      </c>
      <c r="I54" s="186"/>
      <c r="J54" s="185"/>
      <c r="K54" s="31"/>
      <c r="L54" s="58"/>
      <c r="O54" s="239" t="s">
        <v>371</v>
      </c>
      <c r="P54" s="7"/>
    </row>
    <row r="55" spans="1:16" ht="14.4" customHeight="1" x14ac:dyDescent="0.3">
      <c r="B55" s="319" t="str">
        <f>O55</f>
        <v>Reported Volume equals Calculated Volume:</v>
      </c>
      <c r="C55" s="525"/>
      <c r="D55" s="525"/>
      <c r="E55" s="26"/>
      <c r="F55" s="212" t="b">
        <f>F49=F54</f>
        <v>1</v>
      </c>
      <c r="G55" s="212" t="b">
        <f t="shared" ref="G55:H55" si="5">G49=G54</f>
        <v>1</v>
      </c>
      <c r="H55" s="212" t="b">
        <f t="shared" si="5"/>
        <v>1</v>
      </c>
      <c r="I55" s="230"/>
      <c r="J55" s="29"/>
      <c r="K55" s="31"/>
      <c r="L55" s="58"/>
      <c r="M55" s="8"/>
      <c r="O55" s="239" t="s">
        <v>233</v>
      </c>
    </row>
    <row r="56" spans="1:16" ht="14.4" customHeight="1" x14ac:dyDescent="0.3">
      <c r="B56" s="44"/>
      <c r="C56" s="147"/>
      <c r="D56" s="147"/>
      <c r="E56" s="26"/>
      <c r="F56" s="29"/>
      <c r="G56" s="29"/>
      <c r="H56" s="29"/>
      <c r="I56" s="29"/>
      <c r="J56" s="29"/>
      <c r="K56" s="31"/>
      <c r="L56" s="58"/>
      <c r="M56" s="8"/>
      <c r="O56" s="240"/>
    </row>
    <row r="57" spans="1:16" ht="14.4" customHeight="1" x14ac:dyDescent="0.3">
      <c r="B57" s="531" t="str">
        <f>O57</f>
        <v>If reported and calculated ending inventory volumes do not match, please explain.</v>
      </c>
      <c r="C57" s="532"/>
      <c r="D57" s="532"/>
      <c r="E57" s="532"/>
      <c r="F57" s="533"/>
      <c r="G57" s="534"/>
      <c r="H57" s="535"/>
      <c r="I57" s="29"/>
      <c r="J57" s="29"/>
      <c r="K57" s="31"/>
      <c r="L57" s="58"/>
      <c r="M57" s="8"/>
      <c r="O57" s="239" t="s">
        <v>372</v>
      </c>
    </row>
    <row r="58" spans="1:16" ht="14.4" customHeight="1" x14ac:dyDescent="0.3">
      <c r="B58" s="531"/>
      <c r="C58" s="532"/>
      <c r="D58" s="532"/>
      <c r="E58" s="532"/>
      <c r="F58" s="536"/>
      <c r="G58" s="424"/>
      <c r="H58" s="537"/>
      <c r="I58" s="29"/>
      <c r="J58" s="29"/>
      <c r="K58" s="31"/>
      <c r="L58" s="58"/>
      <c r="M58" s="8"/>
      <c r="O58" s="239"/>
    </row>
    <row r="59" spans="1:16" ht="14.4" customHeight="1" x14ac:dyDescent="0.3">
      <c r="B59" s="531"/>
      <c r="C59" s="532"/>
      <c r="D59" s="532"/>
      <c r="E59" s="532"/>
      <c r="F59" s="536"/>
      <c r="G59" s="424"/>
      <c r="H59" s="537"/>
      <c r="I59" s="29"/>
      <c r="J59" s="29"/>
      <c r="K59" s="31"/>
      <c r="L59" s="58"/>
      <c r="M59" s="8"/>
      <c r="O59" s="239"/>
    </row>
    <row r="60" spans="1:16" ht="14.4" customHeight="1" x14ac:dyDescent="0.3">
      <c r="B60" s="531"/>
      <c r="C60" s="532"/>
      <c r="D60" s="532"/>
      <c r="E60" s="532"/>
      <c r="F60" s="536"/>
      <c r="G60" s="424"/>
      <c r="H60" s="537"/>
      <c r="I60" s="29"/>
      <c r="J60" s="29"/>
      <c r="K60" s="31"/>
      <c r="L60" s="58"/>
      <c r="M60" s="8"/>
      <c r="O60" s="239"/>
    </row>
    <row r="61" spans="1:16" ht="14.4" customHeight="1" x14ac:dyDescent="0.3">
      <c r="B61" s="531"/>
      <c r="C61" s="532"/>
      <c r="D61" s="532"/>
      <c r="E61" s="532"/>
      <c r="F61" s="536"/>
      <c r="G61" s="424"/>
      <c r="H61" s="537"/>
      <c r="I61" s="29"/>
      <c r="J61" s="29"/>
      <c r="K61" s="31"/>
      <c r="L61" s="58"/>
      <c r="M61" s="8"/>
      <c r="O61" s="239"/>
    </row>
    <row r="62" spans="1:16" ht="14.4" customHeight="1" x14ac:dyDescent="0.3">
      <c r="B62" s="531"/>
      <c r="C62" s="532"/>
      <c r="D62" s="532"/>
      <c r="E62" s="532"/>
      <c r="F62" s="536"/>
      <c r="G62" s="424"/>
      <c r="H62" s="537"/>
      <c r="I62" s="29"/>
      <c r="J62" s="29"/>
      <c r="K62" s="31"/>
      <c r="L62" s="58"/>
      <c r="M62" s="8"/>
      <c r="O62" s="239"/>
    </row>
    <row r="63" spans="1:16" ht="14.4" customHeight="1" x14ac:dyDescent="0.3">
      <c r="B63" s="531"/>
      <c r="C63" s="532"/>
      <c r="D63" s="532"/>
      <c r="E63" s="532"/>
      <c r="F63" s="536"/>
      <c r="G63" s="424"/>
      <c r="H63" s="537"/>
      <c r="I63" s="29"/>
      <c r="J63" s="29"/>
      <c r="K63" s="31"/>
      <c r="L63" s="58"/>
      <c r="M63" s="8"/>
      <c r="O63" s="239"/>
    </row>
    <row r="64" spans="1:16" ht="14.4" customHeight="1" x14ac:dyDescent="0.3">
      <c r="B64" s="531"/>
      <c r="C64" s="532"/>
      <c r="D64" s="532"/>
      <c r="E64" s="532"/>
      <c r="F64" s="538"/>
      <c r="G64" s="539"/>
      <c r="H64" s="540"/>
      <c r="I64" s="29"/>
      <c r="J64" s="29"/>
      <c r="K64" s="31"/>
      <c r="L64" s="58"/>
      <c r="M64" s="8"/>
      <c r="O64" s="239"/>
    </row>
    <row r="65" spans="1:15" s="7" customFormat="1" ht="14.4" customHeight="1" x14ac:dyDescent="0.3">
      <c r="A65" s="104"/>
      <c r="B65" s="158"/>
      <c r="C65" s="159"/>
      <c r="D65" s="159"/>
      <c r="E65" s="160"/>
      <c r="F65" s="161"/>
      <c r="G65" s="161"/>
      <c r="H65" s="161"/>
      <c r="I65" s="161"/>
      <c r="J65" s="161"/>
      <c r="K65" s="42"/>
      <c r="L65" s="229"/>
      <c r="O65" s="239"/>
    </row>
    <row r="66" spans="1:15" s="7" customFormat="1" ht="14.4" customHeight="1" x14ac:dyDescent="0.3">
      <c r="A66" s="104"/>
      <c r="B66" s="483" t="s">
        <v>19</v>
      </c>
      <c r="C66" s="484"/>
      <c r="D66" s="484"/>
      <c r="E66" s="484"/>
      <c r="F66" s="484"/>
      <c r="G66" s="484"/>
      <c r="H66" s="484"/>
      <c r="I66" s="484"/>
      <c r="J66" s="484"/>
      <c r="K66" s="484"/>
      <c r="L66" s="485"/>
      <c r="O66" s="302"/>
    </row>
    <row r="67" spans="1:15" s="7" customFormat="1" ht="14.4" customHeight="1" x14ac:dyDescent="0.3">
      <c r="A67" s="104"/>
      <c r="B67" s="158"/>
      <c r="C67" s="159"/>
      <c r="D67" s="159"/>
      <c r="E67" s="160"/>
      <c r="F67" s="161"/>
      <c r="G67" s="161"/>
      <c r="H67" s="161"/>
      <c r="I67" s="161"/>
      <c r="J67" s="161"/>
      <c r="K67" s="42"/>
      <c r="L67" s="229"/>
      <c r="O67" s="239"/>
    </row>
    <row r="68" spans="1:15" s="7" customFormat="1" ht="14.4" customHeight="1" x14ac:dyDescent="0.3">
      <c r="A68" s="104"/>
      <c r="B68" s="319" t="str">
        <f>IF(Variables!$G$39="English",O68,P68)</f>
        <v>Explain any changes to your firm's export activity of the goods since August 1, 2023.</v>
      </c>
      <c r="C68" s="320"/>
      <c r="D68" s="320"/>
      <c r="E68" s="320"/>
      <c r="F68" s="320"/>
      <c r="G68" s="320"/>
      <c r="H68" s="320"/>
      <c r="I68" s="320"/>
      <c r="J68" s="320"/>
      <c r="K68" s="320"/>
      <c r="L68" s="321"/>
      <c r="O68" s="302" t="s">
        <v>432</v>
      </c>
    </row>
    <row r="69" spans="1:15" s="7" customFormat="1" ht="14.4" customHeight="1" x14ac:dyDescent="0.3">
      <c r="A69" s="104"/>
      <c r="B69" s="158"/>
      <c r="C69" s="159"/>
      <c r="D69" s="159"/>
      <c r="E69" s="160"/>
      <c r="F69" s="161"/>
      <c r="G69" s="161"/>
      <c r="H69" s="161"/>
      <c r="I69" s="161"/>
      <c r="J69" s="161"/>
      <c r="K69" s="42"/>
      <c r="L69" s="229"/>
      <c r="O69" s="239"/>
    </row>
    <row r="70" spans="1:15" s="7" customFormat="1" ht="14.4" customHeight="1" x14ac:dyDescent="0.3">
      <c r="A70" s="104"/>
      <c r="B70" s="435"/>
      <c r="C70" s="436"/>
      <c r="D70" s="436"/>
      <c r="E70" s="436"/>
      <c r="F70" s="436"/>
      <c r="G70" s="436"/>
      <c r="H70" s="436"/>
      <c r="I70" s="436"/>
      <c r="J70" s="436"/>
      <c r="K70" s="436"/>
      <c r="L70" s="437"/>
      <c r="O70" s="239"/>
    </row>
    <row r="71" spans="1:15" s="7" customFormat="1" ht="14.4" customHeight="1" x14ac:dyDescent="0.3">
      <c r="A71" s="104"/>
      <c r="B71" s="438"/>
      <c r="C71" s="439"/>
      <c r="D71" s="439"/>
      <c r="E71" s="439"/>
      <c r="F71" s="439"/>
      <c r="G71" s="439"/>
      <c r="H71" s="439"/>
      <c r="I71" s="439"/>
      <c r="J71" s="439"/>
      <c r="K71" s="439"/>
      <c r="L71" s="440"/>
      <c r="O71" s="239"/>
    </row>
    <row r="72" spans="1:15" s="7" customFormat="1" ht="14.4" customHeight="1" x14ac:dyDescent="0.3">
      <c r="A72" s="104"/>
      <c r="B72" s="438"/>
      <c r="C72" s="439"/>
      <c r="D72" s="439"/>
      <c r="E72" s="439"/>
      <c r="F72" s="439"/>
      <c r="G72" s="439"/>
      <c r="H72" s="439"/>
      <c r="I72" s="439"/>
      <c r="J72" s="439"/>
      <c r="K72" s="439"/>
      <c r="L72" s="440"/>
      <c r="O72" s="239"/>
    </row>
    <row r="73" spans="1:15" s="7" customFormat="1" ht="14.4" customHeight="1" x14ac:dyDescent="0.3">
      <c r="A73" s="104"/>
      <c r="B73" s="438"/>
      <c r="C73" s="439"/>
      <c r="D73" s="439"/>
      <c r="E73" s="439"/>
      <c r="F73" s="439"/>
      <c r="G73" s="439"/>
      <c r="H73" s="439"/>
      <c r="I73" s="439"/>
      <c r="J73" s="439"/>
      <c r="K73" s="439"/>
      <c r="L73" s="440"/>
      <c r="O73" s="239"/>
    </row>
    <row r="74" spans="1:15" s="7" customFormat="1" ht="14.4" customHeight="1" x14ac:dyDescent="0.3">
      <c r="A74" s="104"/>
      <c r="B74" s="438"/>
      <c r="C74" s="439"/>
      <c r="D74" s="439"/>
      <c r="E74" s="439"/>
      <c r="F74" s="439"/>
      <c r="G74" s="439"/>
      <c r="H74" s="439"/>
      <c r="I74" s="439"/>
      <c r="J74" s="439"/>
      <c r="K74" s="439"/>
      <c r="L74" s="440"/>
      <c r="O74" s="239"/>
    </row>
    <row r="75" spans="1:15" s="7" customFormat="1" ht="14.4" customHeight="1" x14ac:dyDescent="0.3">
      <c r="A75" s="104"/>
      <c r="B75" s="438"/>
      <c r="C75" s="439"/>
      <c r="D75" s="439"/>
      <c r="E75" s="439"/>
      <c r="F75" s="439"/>
      <c r="G75" s="439"/>
      <c r="H75" s="439"/>
      <c r="I75" s="439"/>
      <c r="J75" s="439"/>
      <c r="K75" s="439"/>
      <c r="L75" s="440"/>
      <c r="O75" s="239"/>
    </row>
    <row r="76" spans="1:15" s="7" customFormat="1" ht="14.4" customHeight="1" x14ac:dyDescent="0.3">
      <c r="A76" s="104"/>
      <c r="B76" s="438"/>
      <c r="C76" s="439"/>
      <c r="D76" s="439"/>
      <c r="E76" s="439"/>
      <c r="F76" s="439"/>
      <c r="G76" s="439"/>
      <c r="H76" s="439"/>
      <c r="I76" s="439"/>
      <c r="J76" s="439"/>
      <c r="K76" s="439"/>
      <c r="L76" s="440"/>
      <c r="O76" s="239"/>
    </row>
    <row r="77" spans="1:15" s="7" customFormat="1" ht="14.4" customHeight="1" x14ac:dyDescent="0.3">
      <c r="A77" s="104"/>
      <c r="B77" s="441"/>
      <c r="C77" s="442"/>
      <c r="D77" s="442"/>
      <c r="E77" s="442"/>
      <c r="F77" s="442"/>
      <c r="G77" s="442"/>
      <c r="H77" s="442"/>
      <c r="I77" s="442"/>
      <c r="J77" s="442"/>
      <c r="K77" s="442"/>
      <c r="L77" s="443"/>
      <c r="O77" s="239"/>
    </row>
    <row r="78" spans="1:15" s="7" customFormat="1" ht="14.4" customHeight="1" x14ac:dyDescent="0.3">
      <c r="A78" s="104"/>
      <c r="B78" s="158"/>
      <c r="C78" s="159"/>
      <c r="D78" s="159"/>
      <c r="E78" s="160"/>
      <c r="F78" s="161"/>
      <c r="G78" s="161"/>
      <c r="H78" s="161"/>
      <c r="I78" s="161"/>
      <c r="J78" s="161"/>
      <c r="K78" s="42"/>
      <c r="L78" s="229"/>
      <c r="O78" s="239"/>
    </row>
    <row r="79" spans="1:15" s="7" customFormat="1" ht="14.4" customHeight="1" x14ac:dyDescent="0.3">
      <c r="A79" s="104"/>
      <c r="B79" s="483" t="s">
        <v>20</v>
      </c>
      <c r="C79" s="484"/>
      <c r="D79" s="484"/>
      <c r="E79" s="484"/>
      <c r="F79" s="484"/>
      <c r="G79" s="484"/>
      <c r="H79" s="484"/>
      <c r="I79" s="484"/>
      <c r="J79" s="484"/>
      <c r="K79" s="484"/>
      <c r="L79" s="485"/>
      <c r="O79" s="239"/>
    </row>
    <row r="80" spans="1:15" s="7" customFormat="1" ht="14.4" customHeight="1" x14ac:dyDescent="0.3">
      <c r="A80" s="104"/>
      <c r="B80" s="158"/>
      <c r="C80" s="159"/>
      <c r="D80" s="159"/>
      <c r="E80" s="160"/>
      <c r="F80" s="161"/>
      <c r="G80" s="161"/>
      <c r="H80" s="161"/>
      <c r="I80" s="161"/>
      <c r="J80" s="161"/>
      <c r="K80" s="42"/>
      <c r="L80" s="229"/>
      <c r="O80" s="239"/>
    </row>
    <row r="81" spans="1:16" s="7" customFormat="1" ht="14.4" customHeight="1" x14ac:dyDescent="0.3">
      <c r="A81" s="104"/>
      <c r="B81" s="319" t="str">
        <f>IF(Variables!$G$39="English",O81,P81)</f>
        <v>Report your firm's volumes of finished inventory of the goods produced for the Canadian market.</v>
      </c>
      <c r="C81" s="320"/>
      <c r="D81" s="320"/>
      <c r="E81" s="320"/>
      <c r="F81" s="320"/>
      <c r="G81" s="320"/>
      <c r="H81" s="320"/>
      <c r="I81" s="320"/>
      <c r="J81" s="320"/>
      <c r="K81" s="320"/>
      <c r="L81" s="321"/>
      <c r="O81" s="7" t="s">
        <v>433</v>
      </c>
      <c r="P81" s="7" t="s">
        <v>434</v>
      </c>
    </row>
    <row r="82" spans="1:16" s="7" customFormat="1" ht="14.4" customHeight="1" x14ac:dyDescent="0.3">
      <c r="A82" s="104"/>
      <c r="B82" s="158"/>
      <c r="C82" s="159"/>
      <c r="D82" s="159"/>
      <c r="E82" s="160"/>
      <c r="F82" s="161"/>
      <c r="G82" s="161"/>
      <c r="H82" s="161"/>
      <c r="I82" s="161"/>
      <c r="J82" s="161"/>
      <c r="K82" s="42"/>
      <c r="L82" s="229"/>
      <c r="O82" s="239"/>
    </row>
    <row r="83" spans="1:16" s="7" customFormat="1" ht="14.4" customHeight="1" x14ac:dyDescent="0.3">
      <c r="A83" s="104"/>
      <c r="B83" s="475" t="s">
        <v>367</v>
      </c>
      <c r="C83" s="476"/>
      <c r="D83" s="477"/>
      <c r="E83" s="305"/>
      <c r="F83" s="481" t="str">
        <f>Variables!B17</f>
        <v>Aug. 1, 2023 to July 31, 2024</v>
      </c>
      <c r="G83" s="481" t="str">
        <f>Variables!B18</f>
        <v>Aug. 1, 2024 to July 31, 2025</v>
      </c>
      <c r="H83" s="486" t="str">
        <f>Variables!B19</f>
        <v>Aug. 1, 2025 to July 31, 2026</v>
      </c>
      <c r="I83" s="488"/>
      <c r="J83" s="488"/>
      <c r="K83" s="488"/>
      <c r="L83" s="229"/>
      <c r="O83" s="239"/>
    </row>
    <row r="84" spans="1:16" s="7" customFormat="1" ht="14.4" customHeight="1" x14ac:dyDescent="0.3">
      <c r="A84" s="104"/>
      <c r="B84" s="478"/>
      <c r="C84" s="479"/>
      <c r="D84" s="480"/>
      <c r="E84" s="306"/>
      <c r="F84" s="482"/>
      <c r="G84" s="482"/>
      <c r="H84" s="487"/>
      <c r="I84" s="488"/>
      <c r="J84" s="488"/>
      <c r="K84" s="488"/>
      <c r="L84" s="229"/>
      <c r="O84" s="239"/>
    </row>
    <row r="85" spans="1:16" s="7" customFormat="1" ht="14.4" customHeight="1" x14ac:dyDescent="0.3">
      <c r="A85" s="104"/>
      <c r="B85" s="473" t="str">
        <f>IF(Variables!$G$39="English",O85,P85)</f>
        <v>Finished ending inventory for the Canadian market</v>
      </c>
      <c r="C85" s="474"/>
      <c r="D85" s="474"/>
      <c r="E85" s="474"/>
      <c r="F85" s="303"/>
      <c r="G85" s="303"/>
      <c r="H85" s="304"/>
      <c r="I85" s="307"/>
      <c r="J85" s="307"/>
      <c r="K85" s="307"/>
      <c r="L85" s="229"/>
      <c r="O85" s="7" t="s">
        <v>435</v>
      </c>
      <c r="P85" s="7" t="s">
        <v>436</v>
      </c>
    </row>
    <row r="86" spans="1:16" s="7" customFormat="1" ht="14.4" customHeight="1" x14ac:dyDescent="0.3">
      <c r="A86" s="104"/>
      <c r="B86" s="158"/>
      <c r="C86" s="159"/>
      <c r="D86" s="159"/>
      <c r="E86" s="160"/>
      <c r="F86" s="161"/>
      <c r="G86" s="161"/>
      <c r="H86" s="161"/>
      <c r="I86" s="161"/>
      <c r="J86" s="161"/>
      <c r="K86" s="42"/>
      <c r="L86" s="229"/>
      <c r="O86" s="239"/>
    </row>
    <row r="87" spans="1:16" s="7" customFormat="1" ht="14.4" customHeight="1" x14ac:dyDescent="0.3">
      <c r="A87" s="104"/>
      <c r="B87" s="546" t="str">
        <f>IF(Variables!$G$39="English",O87,P87)</f>
        <v>EMPLOYMENT</v>
      </c>
      <c r="C87" s="547"/>
      <c r="D87" s="547"/>
      <c r="E87" s="547"/>
      <c r="F87" s="547"/>
      <c r="G87" s="547"/>
      <c r="H87" s="547"/>
      <c r="I87" s="547"/>
      <c r="J87" s="547"/>
      <c r="K87" s="547"/>
      <c r="L87" s="548"/>
      <c r="O87" s="239" t="s">
        <v>365</v>
      </c>
    </row>
    <row r="88" spans="1:16" ht="14.4" customHeight="1" x14ac:dyDescent="0.3">
      <c r="B88" s="569" t="s">
        <v>21</v>
      </c>
      <c r="C88" s="570"/>
      <c r="D88" s="570"/>
      <c r="E88" s="570"/>
      <c r="F88" s="570"/>
      <c r="G88" s="570"/>
      <c r="H88" s="570"/>
      <c r="I88" s="570"/>
      <c r="J88" s="570"/>
      <c r="K88" s="570"/>
      <c r="L88" s="571"/>
      <c r="M88" s="8"/>
    </row>
    <row r="89" spans="1:16" ht="14.4" customHeight="1" x14ac:dyDescent="0.3">
      <c r="B89" s="94"/>
      <c r="C89" s="95"/>
      <c r="D89" s="95"/>
      <c r="E89" s="95"/>
      <c r="F89" s="95"/>
      <c r="G89" s="95"/>
      <c r="H89" s="95"/>
      <c r="I89" s="95"/>
      <c r="J89" s="95"/>
      <c r="K89" s="95"/>
      <c r="L89" s="96"/>
      <c r="M89" s="8"/>
      <c r="O89" s="22"/>
      <c r="P89" s="8" t="s">
        <v>78</v>
      </c>
    </row>
    <row r="90" spans="1:16" ht="14.4" customHeight="1" x14ac:dyDescent="0.3">
      <c r="B90" s="319" t="str">
        <f>O90</f>
        <v>Report your firm’s number of employees and hours worked in relation to certain whole potatoes.</v>
      </c>
      <c r="C90" s="320"/>
      <c r="D90" s="320"/>
      <c r="E90" s="320"/>
      <c r="F90" s="320"/>
      <c r="G90" s="320"/>
      <c r="H90" s="320"/>
      <c r="I90" s="320"/>
      <c r="J90" s="320"/>
      <c r="K90" s="320"/>
      <c r="L90" s="321"/>
      <c r="M90" s="8"/>
      <c r="O90" t="s">
        <v>234</v>
      </c>
    </row>
    <row r="91" spans="1:16" ht="14.4" customHeight="1" x14ac:dyDescent="0.3">
      <c r="B91" s="59"/>
      <c r="C91" s="60"/>
      <c r="D91" s="60"/>
      <c r="E91" s="60"/>
      <c r="F91" s="60"/>
      <c r="G91" s="60"/>
      <c r="H91" s="60"/>
      <c r="I91" s="60"/>
      <c r="J91" s="60"/>
      <c r="K91" s="60"/>
      <c r="L91" s="61"/>
      <c r="M91" s="8"/>
    </row>
    <row r="92" spans="1:16" ht="14.4" customHeight="1" x14ac:dyDescent="0.3">
      <c r="A92" s="126"/>
      <c r="B92" s="213"/>
      <c r="C92" s="214"/>
      <c r="D92" s="214"/>
      <c r="E92" s="214"/>
      <c r="F92" s="516" t="str">
        <f>Variables!B17</f>
        <v>Aug. 1, 2023 to July 31, 2024</v>
      </c>
      <c r="G92" s="518" t="str">
        <f>Variables!B18</f>
        <v>Aug. 1, 2024 to July 31, 2025</v>
      </c>
      <c r="H92" s="520" t="str">
        <f>Variables!B19</f>
        <v>Aug. 1, 2025 to July 31, 2026</v>
      </c>
      <c r="I92" s="214"/>
      <c r="J92" s="214"/>
      <c r="K92" s="244"/>
      <c r="L92" s="245"/>
      <c r="M92" s="8"/>
      <c r="P92" s="22"/>
    </row>
    <row r="93" spans="1:16" ht="14.4" customHeight="1" x14ac:dyDescent="0.3">
      <c r="A93" s="4" t="s">
        <v>178</v>
      </c>
      <c r="B93" s="561"/>
      <c r="C93" s="494"/>
      <c r="D93" s="494"/>
      <c r="E93" s="494"/>
      <c r="F93" s="517"/>
      <c r="G93" s="519"/>
      <c r="H93" s="521"/>
      <c r="I93" s="227"/>
      <c r="J93" s="227"/>
      <c r="L93" s="127"/>
      <c r="O93" s="22" t="s">
        <v>263</v>
      </c>
      <c r="P93" s="8" t="s">
        <v>135</v>
      </c>
    </row>
    <row r="94" spans="1:16" ht="14.4" customHeight="1" x14ac:dyDescent="0.3">
      <c r="B94" s="561" t="s">
        <v>263</v>
      </c>
      <c r="C94" s="562"/>
      <c r="D94" s="562"/>
      <c r="E94" s="562"/>
      <c r="F94" s="179"/>
      <c r="G94" s="179"/>
      <c r="H94" s="179"/>
      <c r="I94" s="179"/>
      <c r="J94" s="179"/>
      <c r="L94" s="127"/>
      <c r="O94" s="22"/>
    </row>
    <row r="95" spans="1:16" ht="14.4" customHeight="1" x14ac:dyDescent="0.3">
      <c r="B95" s="311" t="str">
        <f>IF(Variables!$G$39="English",O95,P95)</f>
        <v>Direct Employment</v>
      </c>
      <c r="C95" s="312"/>
      <c r="D95" s="312"/>
      <c r="E95" s="507"/>
      <c r="F95" s="189"/>
      <c r="G95" s="190"/>
      <c r="H95" s="191"/>
      <c r="I95" s="228"/>
      <c r="J95" s="228"/>
      <c r="L95" s="127"/>
      <c r="O95" t="s">
        <v>262</v>
      </c>
      <c r="P95" s="8" t="s">
        <v>25</v>
      </c>
    </row>
    <row r="96" spans="1:16" ht="14.4" customHeight="1" x14ac:dyDescent="0.3">
      <c r="B96" s="311" t="str">
        <f>IF(Variables!$G$39="English",O96,P96)</f>
        <v>Indirect Employment</v>
      </c>
      <c r="C96" s="312"/>
      <c r="D96" s="312"/>
      <c r="E96" s="507"/>
      <c r="F96" s="192"/>
      <c r="G96" s="43"/>
      <c r="H96" s="105"/>
      <c r="I96" s="228"/>
      <c r="J96" s="228"/>
      <c r="L96" s="127"/>
      <c r="O96" t="s">
        <v>376</v>
      </c>
      <c r="P96" s="8" t="s">
        <v>26</v>
      </c>
    </row>
    <row r="97" spans="1:16" ht="14.4" customHeight="1" x14ac:dyDescent="0.3">
      <c r="B97" s="523" t="str">
        <f>IF(Variables!$G$39="English",O97,P97)</f>
        <v xml:space="preserve">Total </v>
      </c>
      <c r="C97" s="524"/>
      <c r="D97" s="524"/>
      <c r="E97" s="496"/>
      <c r="F97" s="193">
        <f>F95+F96</f>
        <v>0</v>
      </c>
      <c r="G97" s="106">
        <f>G95+G96</f>
        <v>0</v>
      </c>
      <c r="H97" s="107">
        <f>H95+H96</f>
        <v>0</v>
      </c>
      <c r="I97" s="185"/>
      <c r="J97" s="185"/>
      <c r="L97" s="127"/>
      <c r="O97" s="8" t="s">
        <v>180</v>
      </c>
      <c r="P97" s="8" t="s">
        <v>77</v>
      </c>
    </row>
    <row r="98" spans="1:16" ht="14.4" customHeight="1" x14ac:dyDescent="0.3">
      <c r="B98" s="188"/>
      <c r="C98" s="10"/>
      <c r="D98" s="10"/>
      <c r="E98" s="115"/>
      <c r="F98" s="185"/>
      <c r="G98" s="185"/>
      <c r="H98" s="185"/>
      <c r="I98" s="185"/>
      <c r="J98" s="185"/>
      <c r="K98" s="60"/>
      <c r="L98" s="61"/>
      <c r="M98" s="8"/>
      <c r="O98"/>
    </row>
    <row r="99" spans="1:16" ht="14.4" customHeight="1" x14ac:dyDescent="0.3">
      <c r="B99" s="504" t="str">
        <f>O99</f>
        <v xml:space="preserve"> Hours Worked (000)</v>
      </c>
      <c r="C99" s="505"/>
      <c r="D99" s="505"/>
      <c r="E99" s="505"/>
      <c r="F99" s="216"/>
      <c r="G99" s="216"/>
      <c r="H99" s="216"/>
      <c r="I99" s="215"/>
      <c r="J99" s="215"/>
      <c r="L99" s="127"/>
      <c r="O99" t="s">
        <v>231</v>
      </c>
    </row>
    <row r="100" spans="1:16" ht="14.4" customHeight="1" x14ac:dyDescent="0.3">
      <c r="B100" s="506" t="str">
        <f>O95</f>
        <v>Direct Employment</v>
      </c>
      <c r="C100" s="507"/>
      <c r="D100" s="507"/>
      <c r="E100" s="507"/>
      <c r="F100" s="189"/>
      <c r="G100" s="190"/>
      <c r="H100" s="191"/>
      <c r="I100" s="246"/>
      <c r="J100" s="228"/>
      <c r="L100" s="127"/>
    </row>
    <row r="101" spans="1:16" ht="14.4" customHeight="1" x14ac:dyDescent="0.3">
      <c r="B101" s="506" t="str">
        <f>O96</f>
        <v>Indirect Employment</v>
      </c>
      <c r="C101" s="507"/>
      <c r="D101" s="507"/>
      <c r="E101" s="507"/>
      <c r="F101" s="192"/>
      <c r="G101" s="43"/>
      <c r="H101" s="105"/>
      <c r="I101" s="59"/>
      <c r="J101" s="60"/>
      <c r="L101" s="127"/>
    </row>
    <row r="102" spans="1:16" ht="14.4" customHeight="1" x14ac:dyDescent="0.3">
      <c r="B102" s="504" t="str">
        <f>O97</f>
        <v xml:space="preserve">Total </v>
      </c>
      <c r="C102" s="552"/>
      <c r="D102" s="552"/>
      <c r="E102" s="552"/>
      <c r="F102" s="193">
        <f>F100+F101</f>
        <v>0</v>
      </c>
      <c r="G102" s="106">
        <f>G100+G101</f>
        <v>0</v>
      </c>
      <c r="H102" s="107">
        <f>H100+H101</f>
        <v>0</v>
      </c>
      <c r="I102" s="59"/>
      <c r="J102" s="60"/>
      <c r="L102" s="127"/>
    </row>
    <row r="103" spans="1:16" ht="14.4" customHeight="1" x14ac:dyDescent="0.3">
      <c r="B103" s="319"/>
      <c r="C103" s="320"/>
      <c r="D103" s="320"/>
      <c r="E103" s="320"/>
      <c r="F103" s="320"/>
      <c r="G103" s="320"/>
      <c r="H103" s="320"/>
      <c r="I103" s="320"/>
      <c r="J103" s="320"/>
      <c r="K103" s="320"/>
      <c r="L103" s="321"/>
      <c r="M103" s="8"/>
      <c r="O103"/>
    </row>
    <row r="104" spans="1:16" ht="14.4" customHeight="1" x14ac:dyDescent="0.3">
      <c r="B104" s="546" t="str">
        <f>IF(Variables!$G$39="English",O104,P104)</f>
        <v>DISTRIBUTION OF SALES OF CERTAIN WHOLE POTATOES</v>
      </c>
      <c r="C104" s="547"/>
      <c r="D104" s="547"/>
      <c r="E104" s="547"/>
      <c r="F104" s="547"/>
      <c r="G104" s="547"/>
      <c r="H104" s="547"/>
      <c r="I104" s="547"/>
      <c r="J104" s="547"/>
      <c r="K104" s="547"/>
      <c r="L104" s="548"/>
      <c r="M104" s="8"/>
      <c r="O104" s="8" t="s">
        <v>366</v>
      </c>
    </row>
    <row r="105" spans="1:16" ht="14.4" customHeight="1" x14ac:dyDescent="0.3">
      <c r="B105" s="569" t="s">
        <v>22</v>
      </c>
      <c r="C105" s="570"/>
      <c r="D105" s="570"/>
      <c r="E105" s="570"/>
      <c r="F105" s="570"/>
      <c r="G105" s="570"/>
      <c r="H105" s="570"/>
      <c r="I105" s="570"/>
      <c r="J105" s="570"/>
      <c r="K105" s="570"/>
      <c r="L105" s="571"/>
      <c r="M105" s="8"/>
      <c r="O105" s="22"/>
    </row>
    <row r="106" spans="1:16" ht="14.4" customHeight="1" x14ac:dyDescent="0.3">
      <c r="B106" s="44"/>
      <c r="C106" s="45"/>
      <c r="D106" s="8"/>
      <c r="E106" s="26"/>
      <c r="F106" s="29"/>
      <c r="G106" s="29"/>
      <c r="H106" s="29"/>
      <c r="I106" s="29"/>
      <c r="J106" s="29"/>
      <c r="K106" s="31"/>
      <c r="L106" s="58"/>
      <c r="M106" s="8"/>
      <c r="O106"/>
    </row>
    <row r="107" spans="1:16" ht="14.4" customHeight="1" x14ac:dyDescent="0.3">
      <c r="A107" s="4" t="s">
        <v>163</v>
      </c>
      <c r="B107" s="319" t="str">
        <f>O107</f>
        <v>Report the distribution of sales of certain whole potatoes exported by your firm for use or consumption in BC,  by type and packaging.</v>
      </c>
      <c r="C107" s="320"/>
      <c r="D107" s="320"/>
      <c r="E107" s="320"/>
      <c r="F107" s="320"/>
      <c r="G107" s="320"/>
      <c r="H107" s="320"/>
      <c r="I107" s="320"/>
      <c r="J107" s="320"/>
      <c r="K107" s="320"/>
      <c r="L107" s="321"/>
      <c r="M107" s="8"/>
      <c r="O107" t="s">
        <v>431</v>
      </c>
    </row>
    <row r="108" spans="1:16" ht="14.4" customHeight="1" x14ac:dyDescent="0.3">
      <c r="B108" s="217"/>
      <c r="C108"/>
      <c r="D108"/>
      <c r="E108"/>
      <c r="F108"/>
      <c r="G108"/>
      <c r="H108"/>
      <c r="I108"/>
      <c r="J108"/>
      <c r="K108"/>
      <c r="L108" s="218"/>
      <c r="M108" s="8"/>
      <c r="O108" s="22"/>
    </row>
    <row r="109" spans="1:16" ht="14.4" customHeight="1" x14ac:dyDescent="0.3">
      <c r="B109" s="567" t="str">
        <f>O109</f>
        <v>Potato Type (e.g. Russet, White)</v>
      </c>
      <c r="C109" s="481"/>
      <c r="D109" s="481"/>
      <c r="E109" s="481"/>
      <c r="F109" s="481" t="s">
        <v>186</v>
      </c>
      <c r="G109" s="486" t="s">
        <v>373</v>
      </c>
      <c r="H109" s="551"/>
      <c r="I109" s="551"/>
      <c r="J109" s="551"/>
      <c r="K109" s="31"/>
      <c r="L109" s="58"/>
      <c r="M109" s="8"/>
      <c r="O109" t="s">
        <v>235</v>
      </c>
      <c r="P109" s="22"/>
    </row>
    <row r="110" spans="1:16" ht="14.4" customHeight="1" x14ac:dyDescent="0.3">
      <c r="B110" s="568"/>
      <c r="C110" s="482"/>
      <c r="D110" s="482"/>
      <c r="E110" s="482"/>
      <c r="F110" s="482"/>
      <c r="G110" s="487"/>
      <c r="H110" s="551"/>
      <c r="I110" s="551"/>
      <c r="J110" s="551"/>
      <c r="K110" s="31"/>
      <c r="L110" s="58"/>
      <c r="M110" s="8"/>
      <c r="O110" t="s">
        <v>179</v>
      </c>
      <c r="P110" s="22"/>
    </row>
    <row r="111" spans="1:16" ht="14.4" customHeight="1" x14ac:dyDescent="0.3">
      <c r="B111" s="553" t="str">
        <f>IF(Variables!$G$39="English",O111,P111)</f>
        <v>Russet</v>
      </c>
      <c r="C111" s="554"/>
      <c r="D111" s="554"/>
      <c r="E111" s="555"/>
      <c r="F111" s="220"/>
      <c r="G111" s="222"/>
      <c r="H111" s="224"/>
      <c r="I111" s="224"/>
      <c r="J111" s="224"/>
      <c r="K111" s="31"/>
      <c r="L111" s="58"/>
      <c r="M111" s="8"/>
      <c r="O111" s="241" t="s">
        <v>374</v>
      </c>
    </row>
    <row r="112" spans="1:16" ht="14.4" customHeight="1" x14ac:dyDescent="0.3">
      <c r="B112" s="553" t="str">
        <f>IF(Variables!$G$39="English",O112,P112)</f>
        <v>White</v>
      </c>
      <c r="C112" s="554"/>
      <c r="D112" s="554"/>
      <c r="E112" s="555"/>
      <c r="F112" s="220"/>
      <c r="G112" s="222"/>
      <c r="H112" s="224"/>
      <c r="I112" s="224"/>
      <c r="J112" s="224"/>
      <c r="K112" s="31"/>
      <c r="L112" s="58"/>
      <c r="M112" s="8"/>
      <c r="O112" s="241" t="s">
        <v>375</v>
      </c>
    </row>
    <row r="113" spans="1:16" ht="14.4" customHeight="1" x14ac:dyDescent="0.3">
      <c r="B113" s="510" t="str">
        <f>IF(Variables!$G$39="English",O113,P113)</f>
        <v>Other: please specify</v>
      </c>
      <c r="C113" s="511"/>
      <c r="D113" s="508"/>
      <c r="E113" s="509"/>
      <c r="F113" s="220"/>
      <c r="G113" s="222"/>
      <c r="H113" s="224"/>
      <c r="I113" s="224"/>
      <c r="J113" s="224"/>
      <c r="K113" s="31"/>
      <c r="L113" s="58"/>
      <c r="M113" s="8"/>
      <c r="O113" s="241" t="s">
        <v>247</v>
      </c>
    </row>
    <row r="114" spans="1:16" ht="14.4" customHeight="1" x14ac:dyDescent="0.3">
      <c r="B114" s="510" t="str">
        <f>IF(Variables!$G$39="English",O114,P114)</f>
        <v>Other: please specify</v>
      </c>
      <c r="C114" s="511"/>
      <c r="D114" s="508"/>
      <c r="E114" s="509"/>
      <c r="F114" s="220"/>
      <c r="G114" s="222"/>
      <c r="H114" s="224"/>
      <c r="I114" s="224"/>
      <c r="J114" s="224"/>
      <c r="K114" s="31"/>
      <c r="L114" s="58"/>
      <c r="M114" s="8"/>
      <c r="O114" s="241" t="s">
        <v>247</v>
      </c>
    </row>
    <row r="115" spans="1:16" ht="14.4" customHeight="1" x14ac:dyDescent="0.3">
      <c r="B115" s="510" t="str">
        <f>IF(Variables!$G$39="English",O115,P115)</f>
        <v>Other: please specify</v>
      </c>
      <c r="C115" s="511"/>
      <c r="D115" s="508"/>
      <c r="E115" s="509"/>
      <c r="F115" s="220"/>
      <c r="G115" s="222"/>
      <c r="H115" s="224"/>
      <c r="I115" s="224"/>
      <c r="J115" s="224"/>
      <c r="K115" s="31"/>
      <c r="L115" s="58"/>
      <c r="M115" s="8"/>
      <c r="O115" s="241" t="s">
        <v>247</v>
      </c>
    </row>
    <row r="116" spans="1:16" ht="14.4" customHeight="1" x14ac:dyDescent="0.3">
      <c r="B116" s="510" t="str">
        <f>IF(Variables!$G$39="English",O116,P116)</f>
        <v>Other: please specify</v>
      </c>
      <c r="C116" s="511"/>
      <c r="D116" s="508"/>
      <c r="E116" s="509"/>
      <c r="F116" s="220"/>
      <c r="G116" s="222"/>
      <c r="H116" s="224"/>
      <c r="I116" s="224"/>
      <c r="J116" s="224"/>
      <c r="K116" s="31"/>
      <c r="L116" s="58"/>
      <c r="M116" s="8"/>
      <c r="O116" s="241" t="s">
        <v>247</v>
      </c>
    </row>
    <row r="117" spans="1:16" ht="14.4" customHeight="1" x14ac:dyDescent="0.3">
      <c r="B117" s="510" t="str">
        <f>IF(Variables!$G$39="English",O117,P117)</f>
        <v>Other: please specify</v>
      </c>
      <c r="C117" s="511"/>
      <c r="D117" s="508"/>
      <c r="E117" s="509"/>
      <c r="F117" s="220"/>
      <c r="G117" s="222"/>
      <c r="H117" s="224"/>
      <c r="I117" s="224"/>
      <c r="J117" s="224"/>
      <c r="K117" s="31"/>
      <c r="L117" s="58"/>
      <c r="M117" s="8"/>
      <c r="O117" s="241" t="s">
        <v>247</v>
      </c>
    </row>
    <row r="118" spans="1:16" ht="14.4" customHeight="1" x14ac:dyDescent="0.3">
      <c r="B118" s="510" t="str">
        <f>IF(Variables!$G$39="English",O118,P118)</f>
        <v>Other: please specify</v>
      </c>
      <c r="C118" s="511"/>
      <c r="D118" s="508"/>
      <c r="E118" s="509"/>
      <c r="F118" s="220"/>
      <c r="G118" s="222"/>
      <c r="H118" s="224"/>
      <c r="I118" s="224"/>
      <c r="J118" s="224"/>
      <c r="K118" s="31"/>
      <c r="L118" s="58"/>
      <c r="M118" s="8"/>
      <c r="O118" s="241" t="s">
        <v>247</v>
      </c>
    </row>
    <row r="119" spans="1:16" ht="14.4" customHeight="1" x14ac:dyDescent="0.3">
      <c r="B119" s="510" t="str">
        <f>IF(Variables!$G$39="English",O119,P119)</f>
        <v>Other: please specify</v>
      </c>
      <c r="C119" s="511"/>
      <c r="D119" s="508"/>
      <c r="E119" s="509"/>
      <c r="F119" s="220"/>
      <c r="G119" s="222"/>
      <c r="H119" s="224"/>
      <c r="I119" s="224"/>
      <c r="J119" s="224"/>
      <c r="K119" s="31"/>
      <c r="L119" s="58"/>
      <c r="M119" s="8"/>
      <c r="O119" s="241" t="s">
        <v>247</v>
      </c>
    </row>
    <row r="120" spans="1:16" ht="14.4" customHeight="1" x14ac:dyDescent="0.3">
      <c r="B120" s="510" t="str">
        <f>IF(Variables!$G$39="English",O120,P120)</f>
        <v>Other: please specify</v>
      </c>
      <c r="C120" s="511"/>
      <c r="D120" s="508"/>
      <c r="E120" s="509"/>
      <c r="F120" s="221"/>
      <c r="G120" s="222"/>
      <c r="H120" s="225"/>
      <c r="I120" s="225"/>
      <c r="J120" s="225"/>
      <c r="K120" s="31"/>
      <c r="L120" s="58"/>
      <c r="M120" s="8"/>
      <c r="O120" s="241" t="s">
        <v>247</v>
      </c>
    </row>
    <row r="121" spans="1:16" s="9" customFormat="1" ht="14.4" customHeight="1" x14ac:dyDescent="0.3">
      <c r="A121" s="68"/>
      <c r="B121" s="514" t="str">
        <f>IF(Variables!$G$39="English",O121,P121)</f>
        <v>Total Percentage</v>
      </c>
      <c r="C121" s="515"/>
      <c r="D121" s="515"/>
      <c r="E121" s="515"/>
      <c r="F121" s="596"/>
      <c r="G121" s="223">
        <f>SUM(G111:G120)</f>
        <v>0</v>
      </c>
      <c r="H121" s="124"/>
      <c r="I121" s="124"/>
      <c r="J121" s="124"/>
      <c r="K121" s="31"/>
      <c r="L121" s="58"/>
      <c r="O121" s="242" t="s">
        <v>236</v>
      </c>
      <c r="P121" s="242" t="s">
        <v>77</v>
      </c>
    </row>
    <row r="122" spans="1:16" ht="14.4" customHeight="1" x14ac:dyDescent="0.3">
      <c r="B122" s="597" t="str">
        <f>O122</f>
        <v>Sales Volumes Unaccounted for:</v>
      </c>
      <c r="C122" s="598"/>
      <c r="D122" s="598"/>
      <c r="E122" s="598"/>
      <c r="F122" s="599"/>
      <c r="G122" s="219">
        <f>1-G121</f>
        <v>1</v>
      </c>
      <c r="H122" s="27"/>
      <c r="I122" s="27"/>
      <c r="J122" s="27"/>
      <c r="K122" s="27"/>
      <c r="L122" s="18"/>
      <c r="M122" s="8"/>
      <c r="O122" s="22" t="s">
        <v>237</v>
      </c>
    </row>
    <row r="123" spans="1:16" ht="14.4" customHeight="1" x14ac:dyDescent="0.3">
      <c r="B123" s="44"/>
      <c r="C123" s="115"/>
      <c r="D123" s="115"/>
      <c r="E123" s="115"/>
      <c r="F123" s="27"/>
      <c r="G123" s="27"/>
      <c r="H123" s="27"/>
      <c r="I123" s="27"/>
      <c r="J123" s="27"/>
      <c r="K123" s="27"/>
      <c r="L123" s="18"/>
      <c r="M123" s="8"/>
    </row>
    <row r="124" spans="1:16" ht="14.4" customHeight="1" x14ac:dyDescent="0.3">
      <c r="B124" s="44"/>
      <c r="C124" s="115"/>
      <c r="D124" s="115"/>
      <c r="E124" s="115"/>
      <c r="F124" s="8"/>
      <c r="G124" s="27"/>
      <c r="H124" s="27"/>
      <c r="I124" s="27"/>
      <c r="J124" s="27"/>
      <c r="K124" s="27"/>
      <c r="L124" s="130"/>
      <c r="M124" s="8"/>
      <c r="N124" s="22"/>
      <c r="O124" s="22"/>
    </row>
    <row r="125" spans="1:16" ht="14.4" customHeight="1" x14ac:dyDescent="0.3">
      <c r="B125" s="591" t="str">
        <f>N126</f>
        <v>Potato Packaging</v>
      </c>
      <c r="C125" s="592"/>
      <c r="D125" s="592"/>
      <c r="E125" s="592"/>
      <c r="F125" s="520" t="s">
        <v>373</v>
      </c>
      <c r="G125" s="27"/>
      <c r="H125" s="27"/>
      <c r="I125" s="27"/>
      <c r="J125" s="27"/>
      <c r="K125" s="27"/>
      <c r="L125" s="130"/>
      <c r="M125" s="8"/>
      <c r="N125" s="22"/>
      <c r="O125" s="22"/>
    </row>
    <row r="126" spans="1:16" ht="14.4" customHeight="1" x14ac:dyDescent="0.3">
      <c r="B126" s="593"/>
      <c r="C126" s="594"/>
      <c r="D126" s="594"/>
      <c r="E126" s="594"/>
      <c r="F126" s="595"/>
      <c r="G126" s="27"/>
      <c r="H126" s="27"/>
      <c r="I126" s="27"/>
      <c r="J126" s="27"/>
      <c r="K126" s="27"/>
      <c r="L126" s="130"/>
      <c r="M126" s="8"/>
      <c r="N126" s="22" t="s">
        <v>238</v>
      </c>
    </row>
    <row r="127" spans="1:16" ht="14.4" customHeight="1" x14ac:dyDescent="0.3">
      <c r="B127" s="499" t="str">
        <f t="shared" ref="B127:B134" si="6">N127</f>
        <v>5 x 10 lb. film/mesh bag</v>
      </c>
      <c r="C127" s="500"/>
      <c r="D127" s="500"/>
      <c r="E127" s="501"/>
      <c r="F127" s="248"/>
      <c r="G127" s="27"/>
      <c r="H127" s="27"/>
      <c r="I127" s="27"/>
      <c r="J127" s="27"/>
      <c r="K127" s="27"/>
      <c r="L127" s="130"/>
      <c r="M127" s="8"/>
      <c r="N127" s="129" t="s">
        <v>239</v>
      </c>
    </row>
    <row r="128" spans="1:16" ht="14.4" customHeight="1" x14ac:dyDescent="0.3">
      <c r="B128" s="499" t="str">
        <f t="shared" si="6"/>
        <v>10 X 5 lb. film/mesh bag</v>
      </c>
      <c r="C128" s="502"/>
      <c r="D128" s="502"/>
      <c r="E128" s="503"/>
      <c r="F128" s="249"/>
      <c r="G128" s="27"/>
      <c r="H128" s="27"/>
      <c r="I128" s="27"/>
      <c r="J128" s="27"/>
      <c r="K128" s="27"/>
      <c r="L128" s="130"/>
      <c r="M128" s="8"/>
      <c r="N128" s="129" t="s">
        <v>240</v>
      </c>
    </row>
    <row r="129" spans="1:19" ht="14.4" customHeight="1" x14ac:dyDescent="0.3">
      <c r="B129" s="109" t="str">
        <f t="shared" si="6"/>
        <v>50 lb. carton</v>
      </c>
      <c r="C129" s="110"/>
      <c r="D129" s="110"/>
      <c r="E129" s="111"/>
      <c r="F129" s="249"/>
      <c r="G129" s="27"/>
      <c r="H129" s="27"/>
      <c r="I129" s="27"/>
      <c r="J129" s="27"/>
      <c r="K129" s="27"/>
      <c r="L129" s="130"/>
      <c r="M129" s="8"/>
      <c r="N129" s="129" t="s">
        <v>241</v>
      </c>
    </row>
    <row r="130" spans="1:19" ht="14.4" customHeight="1" x14ac:dyDescent="0.3">
      <c r="B130" s="109" t="str">
        <f t="shared" si="6"/>
        <v>50 lb. sack</v>
      </c>
      <c r="C130" s="110"/>
      <c r="D130" s="110"/>
      <c r="E130" s="111"/>
      <c r="F130" s="249"/>
      <c r="G130" s="27"/>
      <c r="H130" s="27"/>
      <c r="I130" s="27"/>
      <c r="J130" s="27"/>
      <c r="K130" s="27"/>
      <c r="L130" s="130"/>
      <c r="M130" s="8"/>
      <c r="N130" s="129" t="s">
        <v>242</v>
      </c>
    </row>
    <row r="131" spans="1:19" ht="14.4" customHeight="1" x14ac:dyDescent="0.3">
      <c r="B131" s="109" t="str">
        <f t="shared" si="6"/>
        <v>100 lb. sack</v>
      </c>
      <c r="C131" s="110"/>
      <c r="D131" s="110"/>
      <c r="E131" s="111"/>
      <c r="F131" s="249"/>
      <c r="G131" s="27"/>
      <c r="H131" s="27"/>
      <c r="I131" s="27"/>
      <c r="J131" s="27"/>
      <c r="K131" s="27"/>
      <c r="L131" s="130"/>
      <c r="M131" s="8"/>
      <c r="N131" s="129" t="s">
        <v>243</v>
      </c>
    </row>
    <row r="132" spans="1:19" ht="14.4" customHeight="1" x14ac:dyDescent="0.3">
      <c r="B132" s="499" t="str">
        <f t="shared" si="6"/>
        <v>10 lb. paper/poly bags</v>
      </c>
      <c r="C132" s="502"/>
      <c r="D132" s="502"/>
      <c r="E132" s="503"/>
      <c r="F132" s="249"/>
      <c r="G132" s="27"/>
      <c r="H132" s="27"/>
      <c r="I132" s="27"/>
      <c r="J132" s="27"/>
      <c r="K132" s="27"/>
      <c r="L132" s="130"/>
      <c r="M132" s="8"/>
      <c r="N132" s="129" t="s">
        <v>244</v>
      </c>
    </row>
    <row r="133" spans="1:19" ht="14.4" customHeight="1" x14ac:dyDescent="0.3">
      <c r="B133" s="499" t="str">
        <f t="shared" si="6"/>
        <v>15 lb. paper/poly bags</v>
      </c>
      <c r="C133" s="502"/>
      <c r="D133" s="502"/>
      <c r="E133" s="503"/>
      <c r="F133" s="249"/>
      <c r="G133" s="27"/>
      <c r="H133" s="27"/>
      <c r="I133" s="27"/>
      <c r="J133" s="27"/>
      <c r="K133" s="27"/>
      <c r="L133" s="130"/>
      <c r="M133" s="8"/>
      <c r="N133" s="129" t="s">
        <v>245</v>
      </c>
    </row>
    <row r="134" spans="1:19" ht="14.4" customHeight="1" x14ac:dyDescent="0.3">
      <c r="B134" s="499" t="str">
        <f t="shared" si="6"/>
        <v>20 lb. paper/poly bags</v>
      </c>
      <c r="C134" s="502"/>
      <c r="D134" s="502"/>
      <c r="E134" s="503"/>
      <c r="F134" s="249"/>
      <c r="G134" s="27"/>
      <c r="H134" s="27"/>
      <c r="I134" s="27"/>
      <c r="J134" s="27"/>
      <c r="K134" s="27"/>
      <c r="L134" s="130"/>
      <c r="M134" s="8"/>
      <c r="N134" s="129" t="s">
        <v>246</v>
      </c>
    </row>
    <row r="135" spans="1:19" ht="14.4" customHeight="1" x14ac:dyDescent="0.3">
      <c r="B135" s="499" t="s">
        <v>264</v>
      </c>
      <c r="C135" s="502"/>
      <c r="D135" s="549"/>
      <c r="E135" s="550"/>
      <c r="F135" s="249"/>
      <c r="G135" s="27"/>
      <c r="H135" s="27"/>
      <c r="I135" s="27"/>
      <c r="J135" s="27"/>
      <c r="K135" s="27"/>
      <c r="L135" s="130"/>
      <c r="M135" s="8"/>
    </row>
    <row r="136" spans="1:19" ht="14.4" customHeight="1" x14ac:dyDescent="0.3">
      <c r="B136" s="499" t="s">
        <v>264</v>
      </c>
      <c r="C136" s="502"/>
      <c r="D136" s="549"/>
      <c r="E136" s="550"/>
      <c r="F136" s="250"/>
      <c r="G136" s="27"/>
      <c r="H136" s="27"/>
      <c r="I136" s="27"/>
      <c r="J136" s="27"/>
      <c r="K136" s="27"/>
      <c r="L136" s="130"/>
      <c r="M136" s="8"/>
      <c r="N136" s="243" t="s">
        <v>247</v>
      </c>
    </row>
    <row r="137" spans="1:19" ht="14.4" customHeight="1" x14ac:dyDescent="0.3">
      <c r="B137" s="499" t="s">
        <v>264</v>
      </c>
      <c r="C137" s="502"/>
      <c r="D137" s="549"/>
      <c r="E137" s="550"/>
      <c r="F137" s="250"/>
      <c r="G137" s="27"/>
      <c r="H137" s="27"/>
      <c r="I137" s="27"/>
      <c r="J137" s="27"/>
      <c r="K137" s="27"/>
      <c r="L137" s="130"/>
      <c r="M137" s="8"/>
      <c r="N137" s="243"/>
    </row>
    <row r="138" spans="1:19" ht="14.4" customHeight="1" x14ac:dyDescent="0.3">
      <c r="B138" s="514" t="s">
        <v>248</v>
      </c>
      <c r="C138" s="515"/>
      <c r="D138" s="515"/>
      <c r="E138" s="515"/>
      <c r="F138" s="251">
        <f>SUM(F127:F137)</f>
        <v>0</v>
      </c>
      <c r="G138" s="27"/>
      <c r="H138" s="27"/>
      <c r="I138" s="27"/>
      <c r="J138" s="27"/>
      <c r="K138" s="27"/>
      <c r="L138" s="130"/>
      <c r="M138" s="8"/>
      <c r="N138" s="243" t="s">
        <v>247</v>
      </c>
    </row>
    <row r="139" spans="1:19" ht="14.4" customHeight="1" x14ac:dyDescent="0.3">
      <c r="B139" s="497" t="s">
        <v>237</v>
      </c>
      <c r="C139" s="498"/>
      <c r="D139" s="498"/>
      <c r="E139" s="498"/>
      <c r="F139" s="247">
        <f>1-F138</f>
        <v>1</v>
      </c>
      <c r="G139" s="27"/>
      <c r="H139" s="27"/>
      <c r="I139" s="27"/>
      <c r="J139" s="27"/>
      <c r="K139" s="27"/>
      <c r="L139" s="130"/>
      <c r="M139" s="8"/>
      <c r="N139" s="243"/>
    </row>
    <row r="140" spans="1:19" ht="14.4" customHeight="1" x14ac:dyDescent="0.3">
      <c r="B140" s="157"/>
      <c r="C140" s="162"/>
      <c r="D140" s="162"/>
      <c r="E140" s="162"/>
      <c r="F140" s="138"/>
      <c r="G140" s="139"/>
      <c r="H140" s="139"/>
      <c r="I140" s="139"/>
      <c r="J140" s="139"/>
      <c r="K140" s="139"/>
      <c r="L140" s="140"/>
      <c r="M140" s="8"/>
      <c r="N140" s="243"/>
    </row>
    <row r="141" spans="1:19" s="9" customFormat="1" ht="14.4" customHeight="1" x14ac:dyDescent="0.3">
      <c r="A141" s="4"/>
      <c r="B141" s="407" t="s">
        <v>23</v>
      </c>
      <c r="C141" s="408"/>
      <c r="D141" s="408"/>
      <c r="E141" s="408"/>
      <c r="F141" s="408"/>
      <c r="G141" s="408"/>
      <c r="H141" s="408"/>
      <c r="I141" s="408"/>
      <c r="J141" s="408"/>
      <c r="K141" s="408"/>
      <c r="L141" s="409"/>
      <c r="M141" s="69"/>
      <c r="N141" s="243" t="s">
        <v>247</v>
      </c>
      <c r="O141" s="8"/>
      <c r="P141" s="8"/>
      <c r="S141" s="252"/>
    </row>
    <row r="142" spans="1:19" ht="14.4" customHeight="1" x14ac:dyDescent="0.3">
      <c r="B142" s="59"/>
      <c r="C142" s="60"/>
      <c r="D142" s="60"/>
      <c r="E142" s="60"/>
      <c r="F142" s="60"/>
      <c r="G142" s="60"/>
      <c r="H142" s="60"/>
      <c r="I142" s="60"/>
      <c r="J142" s="60"/>
      <c r="K142" s="60"/>
      <c r="L142" s="61"/>
      <c r="M142" s="8"/>
    </row>
    <row r="143" spans="1:19" ht="14.4" customHeight="1" x14ac:dyDescent="0.3">
      <c r="B143" s="512" t="s">
        <v>377</v>
      </c>
      <c r="C143" s="513"/>
      <c r="D143" s="513"/>
      <c r="E143" s="513"/>
      <c r="F143" s="60"/>
      <c r="G143" s="60"/>
      <c r="H143" s="60"/>
      <c r="I143" s="60"/>
      <c r="J143" s="60"/>
      <c r="K143" s="60"/>
      <c r="L143" s="61"/>
      <c r="M143" s="8"/>
    </row>
    <row r="144" spans="1:19" ht="14.4" customHeight="1" x14ac:dyDescent="0.3">
      <c r="B144" s="59"/>
      <c r="C144" s="60"/>
      <c r="D144" s="60"/>
      <c r="E144" s="60"/>
      <c r="F144" s="60"/>
      <c r="G144" s="60"/>
      <c r="H144" s="60"/>
      <c r="I144" s="60"/>
      <c r="J144" s="60"/>
      <c r="K144" s="60"/>
      <c r="L144" s="61"/>
      <c r="M144" s="8"/>
    </row>
    <row r="145" spans="1:19" ht="14.4" customHeight="1" x14ac:dyDescent="0.3">
      <c r="B145" s="343" t="str">
        <f>O145</f>
        <v>Your firm's sales volume of certain whole potatoes as a percentage of its total sales volume in 2025 (%).</v>
      </c>
      <c r="C145" s="344"/>
      <c r="D145" s="344"/>
      <c r="E145" s="344"/>
      <c r="F145" s="572"/>
      <c r="G145" s="255"/>
      <c r="H145" s="145"/>
      <c r="I145" s="145"/>
      <c r="J145" s="145"/>
      <c r="K145" s="102"/>
      <c r="L145" s="103"/>
      <c r="M145" s="8"/>
      <c r="O145" s="8" t="s">
        <v>265</v>
      </c>
    </row>
    <row r="146" spans="1:19" ht="14.4" customHeight="1" x14ac:dyDescent="0.3">
      <c r="B146" s="343"/>
      <c r="C146" s="344"/>
      <c r="D146" s="344"/>
      <c r="E146" s="344"/>
      <c r="F146" s="572"/>
      <c r="G146" s="255"/>
      <c r="H146" s="145"/>
      <c r="I146" s="145"/>
      <c r="J146" s="145"/>
      <c r="K146" s="102"/>
      <c r="L146" s="103"/>
      <c r="M146" s="8"/>
    </row>
    <row r="147" spans="1:19" ht="14.4" customHeight="1" x14ac:dyDescent="0.3">
      <c r="B147" s="343" t="str">
        <f>O148</f>
        <v>Your firm's sales value of certain whole potatoes as a percentage of its total sales value in 2025 (%).</v>
      </c>
      <c r="C147" s="344"/>
      <c r="D147" s="344"/>
      <c r="E147" s="344"/>
      <c r="F147" s="572"/>
      <c r="G147" s="255"/>
      <c r="H147" s="145"/>
      <c r="I147" s="145"/>
      <c r="J147" s="145"/>
      <c r="K147" s="102"/>
      <c r="L147" s="103"/>
      <c r="M147" s="8"/>
    </row>
    <row r="148" spans="1:19" ht="14.4" customHeight="1" x14ac:dyDescent="0.3">
      <c r="B148" s="343"/>
      <c r="C148" s="344"/>
      <c r="D148" s="344"/>
      <c r="E148" s="344"/>
      <c r="F148" s="572"/>
      <c r="G148" s="255"/>
      <c r="H148" s="145"/>
      <c r="I148" s="145"/>
      <c r="J148" s="145"/>
      <c r="K148" s="102"/>
      <c r="L148" s="103"/>
      <c r="M148" s="8"/>
      <c r="O148" s="8" t="s">
        <v>266</v>
      </c>
    </row>
    <row r="149" spans="1:19" ht="14.4" customHeight="1" x14ac:dyDescent="0.3">
      <c r="B149" s="47"/>
      <c r="C149" s="176"/>
      <c r="D149" s="176"/>
      <c r="E149" s="176"/>
      <c r="F149" s="253"/>
      <c r="G149" s="254"/>
      <c r="H149" s="254"/>
      <c r="I149" s="254"/>
      <c r="J149" s="254"/>
      <c r="K149" s="102"/>
      <c r="L149" s="103"/>
      <c r="M149" s="8"/>
    </row>
    <row r="150" spans="1:19" s="9" customFormat="1" ht="14.4" customHeight="1" x14ac:dyDescent="0.3">
      <c r="A150" s="4"/>
      <c r="B150" s="407" t="s">
        <v>24</v>
      </c>
      <c r="C150" s="408"/>
      <c r="D150" s="408"/>
      <c r="E150" s="408"/>
      <c r="F150" s="408"/>
      <c r="G150" s="408"/>
      <c r="H150" s="408"/>
      <c r="I150" s="408"/>
      <c r="J150" s="408"/>
      <c r="K150" s="408"/>
      <c r="L150" s="409"/>
      <c r="M150" s="69"/>
      <c r="N150" s="8"/>
      <c r="O150" s="8"/>
      <c r="P150" s="8"/>
      <c r="S150" s="252"/>
    </row>
    <row r="151" spans="1:19" s="9" customFormat="1" ht="14.4" customHeight="1" x14ac:dyDescent="0.3">
      <c r="A151" s="4"/>
      <c r="B151" s="181"/>
      <c r="C151" s="182"/>
      <c r="D151" s="182"/>
      <c r="E151" s="182"/>
      <c r="F151" s="182"/>
      <c r="G151" s="182"/>
      <c r="H151" s="182"/>
      <c r="I151" s="182"/>
      <c r="J151" s="182"/>
      <c r="K151" s="182"/>
      <c r="L151" s="183"/>
      <c r="M151" s="69"/>
      <c r="N151" s="8"/>
      <c r="O151" s="8"/>
      <c r="P151" s="8"/>
      <c r="S151" s="252"/>
    </row>
    <row r="152" spans="1:19" ht="14.4" customHeight="1" x14ac:dyDescent="0.3">
      <c r="B152" s="495" t="s">
        <v>249</v>
      </c>
      <c r="C152" s="496"/>
      <c r="D152" s="496"/>
      <c r="E152" s="496"/>
      <c r="F152" s="60"/>
      <c r="G152" s="60"/>
      <c r="H152" s="60"/>
      <c r="I152" s="60"/>
      <c r="J152" s="60"/>
      <c r="K152" s="60"/>
      <c r="L152" s="61"/>
      <c r="M152" s="8"/>
    </row>
    <row r="153" spans="1:19" ht="14.4" customHeight="1" x14ac:dyDescent="0.3">
      <c r="B153" s="59"/>
      <c r="C153" s="115"/>
      <c r="D153" s="115"/>
      <c r="E153" s="115"/>
      <c r="F153" s="60"/>
      <c r="G153" s="60"/>
      <c r="H153" s="60"/>
      <c r="I153" s="60"/>
      <c r="J153" s="60"/>
      <c r="K153" s="60"/>
      <c r="L153" s="61"/>
      <c r="M153" s="8"/>
    </row>
    <row r="154" spans="1:19" ht="14.4" customHeight="1" x14ac:dyDescent="0.3">
      <c r="B154" s="588" t="str">
        <f>O154</f>
        <v>Your firm's percentage share of your country's total production of certain whole potatoes in 2025 (%).</v>
      </c>
      <c r="C154" s="589"/>
      <c r="D154" s="589"/>
      <c r="E154" s="589"/>
      <c r="F154" s="590"/>
      <c r="G154" s="145"/>
      <c r="H154" s="145"/>
      <c r="I154" s="145"/>
      <c r="J154" s="145"/>
      <c r="K154" s="102"/>
      <c r="L154" s="103"/>
      <c r="M154" s="8"/>
      <c r="O154" s="8" t="s">
        <v>267</v>
      </c>
    </row>
    <row r="155" spans="1:19" ht="14.4" customHeight="1" x14ac:dyDescent="0.3">
      <c r="B155" s="588"/>
      <c r="C155" s="589"/>
      <c r="D155" s="589"/>
      <c r="E155" s="589"/>
      <c r="F155" s="590"/>
      <c r="G155" s="176"/>
      <c r="H155" s="176"/>
      <c r="I155" s="176"/>
      <c r="J155" s="176"/>
      <c r="K155" s="102"/>
      <c r="L155" s="103"/>
      <c r="M155" s="8"/>
    </row>
    <row r="156" spans="1:19" ht="14.4" customHeight="1" x14ac:dyDescent="0.3">
      <c r="B156" s="588" t="str">
        <f>O157</f>
        <v>Your firm's percentage share of your country's total volume of exports of certain whole potatoes to Canada in 2025 (%).</v>
      </c>
      <c r="C156" s="589"/>
      <c r="D156" s="589"/>
      <c r="E156" s="589"/>
      <c r="F156" s="590"/>
      <c r="G156" s="176"/>
      <c r="H156" s="176"/>
      <c r="I156" s="176"/>
      <c r="J156" s="176"/>
      <c r="K156" s="102"/>
      <c r="L156" s="103"/>
      <c r="M156" s="8"/>
    </row>
    <row r="157" spans="1:19" ht="14.4" customHeight="1" x14ac:dyDescent="0.3">
      <c r="B157" s="588"/>
      <c r="C157" s="589"/>
      <c r="D157" s="589"/>
      <c r="E157" s="589"/>
      <c r="F157" s="590"/>
      <c r="G157" s="145"/>
      <c r="H157" s="145"/>
      <c r="I157" s="145"/>
      <c r="J157" s="145"/>
      <c r="K157" s="102"/>
      <c r="L157" s="103"/>
      <c r="M157" s="8"/>
      <c r="O157" s="8" t="s">
        <v>268</v>
      </c>
    </row>
    <row r="158" spans="1:19" ht="14.4" customHeight="1" x14ac:dyDescent="0.3">
      <c r="B158" s="308"/>
      <c r="C158" s="559"/>
      <c r="D158" s="559"/>
      <c r="E158" s="559"/>
      <c r="F158" s="559"/>
      <c r="G158" s="559"/>
      <c r="H158" s="559"/>
      <c r="I158" s="559"/>
      <c r="J158" s="559"/>
      <c r="K158" s="559"/>
      <c r="L158" s="560"/>
    </row>
    <row r="159" spans="1:19" s="9" customFormat="1" ht="14.4" customHeight="1" x14ac:dyDescent="0.3">
      <c r="A159" s="4"/>
      <c r="B159" s="413" t="s">
        <v>201</v>
      </c>
      <c r="C159" s="414"/>
      <c r="D159" s="414"/>
      <c r="E159" s="414"/>
      <c r="F159" s="414"/>
      <c r="G159" s="414"/>
      <c r="H159" s="414"/>
      <c r="I159" s="414"/>
      <c r="J159" s="414"/>
      <c r="K159" s="414"/>
      <c r="L159" s="415"/>
      <c r="M159" s="69"/>
      <c r="O159" s="8"/>
    </row>
    <row r="160" spans="1:19" s="31" customFormat="1" ht="14.4" customHeight="1" x14ac:dyDescent="0.3">
      <c r="A160" s="51"/>
      <c r="B160" s="55"/>
      <c r="C160" s="56"/>
      <c r="D160" s="56"/>
      <c r="E160" s="56"/>
      <c r="F160" s="56"/>
      <c r="G160" s="56"/>
      <c r="H160" s="56"/>
      <c r="I160" s="56"/>
      <c r="J160" s="56"/>
      <c r="K160" s="56"/>
      <c r="L160" s="57"/>
      <c r="O160" s="9"/>
    </row>
    <row r="161" spans="1:16" s="31" customFormat="1" ht="14.4" customHeight="1" x14ac:dyDescent="0.3">
      <c r="A161" s="51"/>
      <c r="B161" s="319" t="str">
        <f>IF(Variables!$G$39="English",O162,P161)</f>
        <v>Does your firm have any plans to expand, curtail or sell off any acreage used for growing certain whole potatoes in 2027-2028? If so, please describe those plans, including target dates and capacity/production quantities, list the plants involved and give the reasons for the change.</v>
      </c>
      <c r="C161" s="320"/>
      <c r="D161" s="320"/>
      <c r="E161" s="320"/>
      <c r="F161" s="320"/>
      <c r="G161" s="320"/>
      <c r="H161" s="320"/>
      <c r="I161" s="320"/>
      <c r="J161" s="320"/>
      <c r="K161" s="320"/>
      <c r="L161" s="321"/>
      <c r="N161" s="8"/>
      <c r="P161" s="114" t="s">
        <v>185</v>
      </c>
    </row>
    <row r="162" spans="1:16" s="31" customFormat="1" ht="14.4" customHeight="1" x14ac:dyDescent="0.3">
      <c r="A162" s="51"/>
      <c r="B162" s="319"/>
      <c r="C162" s="320"/>
      <c r="D162" s="320"/>
      <c r="E162" s="320"/>
      <c r="F162" s="320"/>
      <c r="G162" s="320"/>
      <c r="H162" s="320"/>
      <c r="I162" s="320"/>
      <c r="J162" s="320"/>
      <c r="K162" s="320"/>
      <c r="L162" s="321"/>
      <c r="O162" s="8" t="s">
        <v>378</v>
      </c>
    </row>
    <row r="163" spans="1:16" s="31" customFormat="1" ht="14.4" customHeight="1" x14ac:dyDescent="0.3">
      <c r="A163" s="51"/>
      <c r="B163" s="44"/>
      <c r="C163" s="45"/>
      <c r="D163" s="45"/>
      <c r="E163" s="45"/>
      <c r="F163" s="45"/>
      <c r="G163" s="45"/>
      <c r="H163" s="45"/>
      <c r="I163" s="45"/>
      <c r="J163" s="45"/>
      <c r="K163" s="45"/>
      <c r="L163" s="46"/>
      <c r="O163" s="114"/>
    </row>
    <row r="164" spans="1:16" ht="14.4" customHeight="1" x14ac:dyDescent="0.3">
      <c r="A164" s="4" t="s">
        <v>163</v>
      </c>
      <c r="B164" s="489"/>
      <c r="C164" s="436"/>
      <c r="D164" s="436"/>
      <c r="E164" s="436"/>
      <c r="F164" s="436"/>
      <c r="G164" s="436"/>
      <c r="H164" s="436"/>
      <c r="I164" s="436"/>
      <c r="J164" s="436"/>
      <c r="K164" s="436"/>
      <c r="L164" s="437"/>
      <c r="M164" s="8"/>
      <c r="O164" s="31"/>
    </row>
    <row r="165" spans="1:16" ht="14.4" customHeight="1" x14ac:dyDescent="0.3">
      <c r="B165" s="490"/>
      <c r="C165" s="439"/>
      <c r="D165" s="439"/>
      <c r="E165" s="439"/>
      <c r="F165" s="439"/>
      <c r="G165" s="439"/>
      <c r="H165" s="439"/>
      <c r="I165" s="439"/>
      <c r="J165" s="439"/>
      <c r="K165" s="439"/>
      <c r="L165" s="440"/>
      <c r="M165" s="8"/>
      <c r="O165" s="31"/>
    </row>
    <row r="166" spans="1:16" ht="14.4" customHeight="1" x14ac:dyDescent="0.3">
      <c r="B166" s="490"/>
      <c r="C166" s="439"/>
      <c r="D166" s="439"/>
      <c r="E166" s="439"/>
      <c r="F166" s="439"/>
      <c r="G166" s="439"/>
      <c r="H166" s="439"/>
      <c r="I166" s="439"/>
      <c r="J166" s="439"/>
      <c r="K166" s="439"/>
      <c r="L166" s="440"/>
      <c r="M166" s="8"/>
      <c r="O166" s="31"/>
    </row>
    <row r="167" spans="1:16" ht="14.4" customHeight="1" x14ac:dyDescent="0.3">
      <c r="B167" s="490"/>
      <c r="C167" s="439"/>
      <c r="D167" s="439"/>
      <c r="E167" s="439"/>
      <c r="F167" s="439"/>
      <c r="G167" s="439"/>
      <c r="H167" s="439"/>
      <c r="I167" s="439"/>
      <c r="J167" s="439"/>
      <c r="K167" s="439"/>
      <c r="L167" s="440"/>
      <c r="M167" s="8"/>
      <c r="O167" s="31"/>
    </row>
    <row r="168" spans="1:16" ht="14.4" customHeight="1" x14ac:dyDescent="0.3">
      <c r="B168" s="490"/>
      <c r="C168" s="439"/>
      <c r="D168" s="439"/>
      <c r="E168" s="439"/>
      <c r="F168" s="439"/>
      <c r="G168" s="439"/>
      <c r="H168" s="439"/>
      <c r="I168" s="439"/>
      <c r="J168" s="439"/>
      <c r="K168" s="439"/>
      <c r="L168" s="440"/>
      <c r="M168" s="8"/>
      <c r="O168" s="31"/>
    </row>
    <row r="169" spans="1:16" ht="14.4" customHeight="1" x14ac:dyDescent="0.3">
      <c r="B169" s="490"/>
      <c r="C169" s="439"/>
      <c r="D169" s="439"/>
      <c r="E169" s="439"/>
      <c r="F169" s="439"/>
      <c r="G169" s="439"/>
      <c r="H169" s="439"/>
      <c r="I169" s="439"/>
      <c r="J169" s="439"/>
      <c r="K169" s="439"/>
      <c r="L169" s="440"/>
      <c r="M169" s="8"/>
      <c r="O169" s="31"/>
    </row>
    <row r="170" spans="1:16" ht="14.4" customHeight="1" x14ac:dyDescent="0.3">
      <c r="B170" s="490"/>
      <c r="C170" s="439"/>
      <c r="D170" s="439"/>
      <c r="E170" s="439"/>
      <c r="F170" s="439"/>
      <c r="G170" s="439"/>
      <c r="H170" s="439"/>
      <c r="I170" s="439"/>
      <c r="J170" s="439"/>
      <c r="K170" s="439"/>
      <c r="L170" s="440"/>
      <c r="M170" s="8"/>
      <c r="O170" s="31"/>
    </row>
    <row r="171" spans="1:16" ht="14.4" customHeight="1" x14ac:dyDescent="0.3">
      <c r="A171" s="4" t="s">
        <v>163</v>
      </c>
      <c r="B171" s="491"/>
      <c r="C171" s="442"/>
      <c r="D171" s="442"/>
      <c r="E171" s="442"/>
      <c r="F171" s="442"/>
      <c r="G171" s="442"/>
      <c r="H171" s="442"/>
      <c r="I171" s="442"/>
      <c r="J171" s="442"/>
      <c r="K171" s="442"/>
      <c r="L171" s="443"/>
      <c r="M171" s="8"/>
    </row>
    <row r="172" spans="1:16" s="7" customFormat="1" ht="14.4" customHeight="1" x14ac:dyDescent="0.3">
      <c r="A172" s="104"/>
      <c r="B172" s="131"/>
      <c r="C172" s="132"/>
      <c r="D172" s="132"/>
      <c r="E172" s="132"/>
      <c r="F172" s="132"/>
      <c r="G172" s="132"/>
      <c r="H172" s="132"/>
      <c r="I172" s="132"/>
      <c r="J172" s="132"/>
      <c r="K172" s="132"/>
      <c r="L172" s="132"/>
      <c r="O172" s="8"/>
    </row>
    <row r="173" spans="1:16" s="9" customFormat="1" ht="14.4" customHeight="1" x14ac:dyDescent="0.3">
      <c r="A173" s="4"/>
      <c r="B173" s="407" t="s">
        <v>207</v>
      </c>
      <c r="C173" s="408"/>
      <c r="D173" s="408"/>
      <c r="E173" s="408"/>
      <c r="F173" s="408"/>
      <c r="G173" s="408"/>
      <c r="H173" s="408"/>
      <c r="I173" s="408"/>
      <c r="J173" s="408"/>
      <c r="K173" s="408"/>
      <c r="L173" s="409"/>
      <c r="M173" s="69"/>
      <c r="O173" s="7"/>
    </row>
    <row r="174" spans="1:16" s="31" customFormat="1" ht="14.4" customHeight="1" x14ac:dyDescent="0.3">
      <c r="A174" s="51"/>
      <c r="B174" s="55"/>
      <c r="C174" s="56"/>
      <c r="D174" s="56"/>
      <c r="E174" s="56"/>
      <c r="F174" s="56"/>
      <c r="G174" s="56"/>
      <c r="H174" s="56"/>
      <c r="I174" s="56"/>
      <c r="J174" s="56"/>
      <c r="K174" s="56"/>
      <c r="L174" s="57"/>
      <c r="O174" s="9"/>
    </row>
    <row r="175" spans="1:16" s="31" customFormat="1" ht="14.4" customHeight="1" x14ac:dyDescent="0.3">
      <c r="A175" s="51"/>
      <c r="B175" s="410" t="str">
        <f>IF(Variables!$G$39="English",O176,P176)</f>
        <v>Provide the names and addresses of the Canadian importers of your firm's certain whole potatoes from August 1, 2023 to July 31, 2026.</v>
      </c>
      <c r="C175" s="433"/>
      <c r="D175" s="433"/>
      <c r="E175" s="433"/>
      <c r="F175" s="433"/>
      <c r="G175" s="433"/>
      <c r="H175" s="433"/>
      <c r="I175" s="433"/>
      <c r="J175" s="433"/>
      <c r="K175" s="433"/>
      <c r="L175" s="434"/>
    </row>
    <row r="176" spans="1:16" s="31" customFormat="1" ht="14.4" customHeight="1" x14ac:dyDescent="0.3">
      <c r="A176" s="51"/>
      <c r="B176" s="410"/>
      <c r="C176" s="433"/>
      <c r="D176" s="433"/>
      <c r="E176" s="433"/>
      <c r="F176" s="433"/>
      <c r="G176" s="433"/>
      <c r="H176" s="433"/>
      <c r="I176" s="433"/>
      <c r="J176" s="433"/>
      <c r="K176" s="433"/>
      <c r="L176" s="434"/>
      <c r="O176" s="8" t="s">
        <v>379</v>
      </c>
      <c r="P176" t="s">
        <v>325</v>
      </c>
    </row>
    <row r="177" spans="1:12" s="31" customFormat="1" ht="14.4" customHeight="1" x14ac:dyDescent="0.3">
      <c r="A177" s="51"/>
      <c r="B177" s="94"/>
      <c r="C177" s="95"/>
      <c r="D177" s="95"/>
      <c r="E177" s="95"/>
      <c r="F177" s="95"/>
      <c r="G177" s="95"/>
      <c r="H177" s="95"/>
      <c r="I177" s="95"/>
      <c r="J177" s="95"/>
      <c r="K177" s="95"/>
      <c r="L177" s="96"/>
    </row>
    <row r="178" spans="1:12" s="31" customFormat="1" ht="14.4" customHeight="1" x14ac:dyDescent="0.3">
      <c r="A178" s="51"/>
      <c r="B178" s="136"/>
      <c r="C178" s="575" t="s">
        <v>193</v>
      </c>
      <c r="D178" s="576"/>
      <c r="E178" s="576"/>
      <c r="F178" s="576"/>
      <c r="G178" s="576"/>
      <c r="H178" s="576"/>
      <c r="I178" s="145"/>
      <c r="J178" s="145"/>
      <c r="K178" s="145"/>
      <c r="L178" s="96"/>
    </row>
    <row r="179" spans="1:12" s="31" customFormat="1" ht="14.4" customHeight="1" x14ac:dyDescent="0.3">
      <c r="A179" s="51"/>
      <c r="B179" s="136"/>
      <c r="C179" s="575"/>
      <c r="D179" s="576"/>
      <c r="E179" s="576"/>
      <c r="F179" s="576"/>
      <c r="G179" s="576"/>
      <c r="H179" s="576"/>
      <c r="I179" s="145"/>
      <c r="J179" s="145"/>
      <c r="K179" s="145"/>
      <c r="L179" s="96"/>
    </row>
    <row r="180" spans="1:12" s="31" customFormat="1" ht="14.4" customHeight="1" x14ac:dyDescent="0.3">
      <c r="A180" s="51"/>
      <c r="B180" s="136"/>
      <c r="C180" s="575" t="s">
        <v>194</v>
      </c>
      <c r="D180" s="576"/>
      <c r="E180" s="576"/>
      <c r="F180" s="576"/>
      <c r="G180" s="576"/>
      <c r="H180" s="576"/>
      <c r="I180" s="145"/>
      <c r="J180" s="145"/>
      <c r="K180" s="145"/>
      <c r="L180" s="96"/>
    </row>
    <row r="181" spans="1:12" s="31" customFormat="1" ht="14.4" customHeight="1" x14ac:dyDescent="0.3">
      <c r="A181" s="51"/>
      <c r="B181" s="137"/>
      <c r="C181" s="575"/>
      <c r="D181" s="576"/>
      <c r="E181" s="576"/>
      <c r="F181" s="576"/>
      <c r="G181" s="576"/>
      <c r="H181" s="576"/>
      <c r="I181" s="145"/>
      <c r="J181" s="145"/>
      <c r="K181" s="145"/>
      <c r="L181" s="96"/>
    </row>
    <row r="182" spans="1:12" s="31" customFormat="1" ht="14.4" customHeight="1" x14ac:dyDescent="0.3">
      <c r="A182" s="51"/>
      <c r="B182" s="137"/>
      <c r="C182" s="162"/>
      <c r="D182" s="295"/>
      <c r="E182" s="295"/>
      <c r="F182" s="295"/>
      <c r="G182" s="295"/>
      <c r="H182" s="295"/>
      <c r="I182" s="95"/>
      <c r="J182" s="95"/>
      <c r="K182" s="95"/>
      <c r="L182" s="96"/>
    </row>
    <row r="183" spans="1:12" s="31" customFormat="1" ht="14.4" customHeight="1" x14ac:dyDescent="0.3">
      <c r="A183" s="51"/>
      <c r="B183" s="136"/>
      <c r="C183" s="575" t="s">
        <v>193</v>
      </c>
      <c r="D183" s="576"/>
      <c r="E183" s="576"/>
      <c r="F183" s="576"/>
      <c r="G183" s="576"/>
      <c r="H183" s="576"/>
      <c r="I183" s="145"/>
      <c r="J183" s="145"/>
      <c r="K183" s="145"/>
      <c r="L183" s="96"/>
    </row>
    <row r="184" spans="1:12" s="31" customFormat="1" ht="14.4" customHeight="1" x14ac:dyDescent="0.3">
      <c r="A184" s="51"/>
      <c r="B184" s="136"/>
      <c r="C184" s="575"/>
      <c r="D184" s="576"/>
      <c r="E184" s="576"/>
      <c r="F184" s="576"/>
      <c r="G184" s="576"/>
      <c r="H184" s="576"/>
      <c r="I184" s="145"/>
      <c r="J184" s="145"/>
      <c r="K184" s="145"/>
      <c r="L184" s="96"/>
    </row>
    <row r="185" spans="1:12" s="31" customFormat="1" ht="14.4" customHeight="1" x14ac:dyDescent="0.3">
      <c r="A185" s="51"/>
      <c r="B185" s="136"/>
      <c r="C185" s="575" t="s">
        <v>194</v>
      </c>
      <c r="D185" s="576"/>
      <c r="E185" s="576"/>
      <c r="F185" s="576"/>
      <c r="G185" s="576"/>
      <c r="H185" s="576"/>
      <c r="I185" s="145"/>
      <c r="J185" s="145"/>
      <c r="K185" s="145"/>
      <c r="L185" s="96"/>
    </row>
    <row r="186" spans="1:12" s="31" customFormat="1" ht="14.4" customHeight="1" x14ac:dyDescent="0.3">
      <c r="A186" s="51"/>
      <c r="B186" s="137"/>
      <c r="C186" s="575"/>
      <c r="D186" s="576"/>
      <c r="E186" s="576"/>
      <c r="F186" s="576"/>
      <c r="G186" s="576"/>
      <c r="H186" s="576"/>
      <c r="I186" s="145"/>
      <c r="J186" s="145"/>
      <c r="K186" s="145"/>
      <c r="L186" s="96"/>
    </row>
    <row r="187" spans="1:12" s="31" customFormat="1" ht="14.4" customHeight="1" x14ac:dyDescent="0.3">
      <c r="A187" s="51"/>
      <c r="B187" s="137"/>
      <c r="C187" s="296"/>
      <c r="D187" s="117"/>
      <c r="E187" s="577"/>
      <c r="F187" s="578"/>
      <c r="G187" s="578"/>
      <c r="H187" s="578"/>
      <c r="I187" s="411"/>
      <c r="J187" s="411"/>
      <c r="K187" s="411"/>
      <c r="L187" s="96"/>
    </row>
    <row r="188" spans="1:12" s="31" customFormat="1" ht="14.4" customHeight="1" x14ac:dyDescent="0.3">
      <c r="A188" s="51"/>
      <c r="B188" s="136"/>
      <c r="C188" s="575" t="s">
        <v>193</v>
      </c>
      <c r="D188" s="576"/>
      <c r="E188" s="576"/>
      <c r="F188" s="576"/>
      <c r="G188" s="576"/>
      <c r="H188" s="576"/>
      <c r="I188" s="255"/>
      <c r="J188" s="145"/>
      <c r="K188" s="145"/>
      <c r="L188" s="96"/>
    </row>
    <row r="189" spans="1:12" s="31" customFormat="1" ht="14.4" customHeight="1" x14ac:dyDescent="0.3">
      <c r="A189" s="51"/>
      <c r="B189" s="136"/>
      <c r="C189" s="575"/>
      <c r="D189" s="576"/>
      <c r="E189" s="576"/>
      <c r="F189" s="576"/>
      <c r="G189" s="576"/>
      <c r="H189" s="576"/>
      <c r="I189" s="145"/>
      <c r="J189" s="145"/>
      <c r="K189" s="145"/>
      <c r="L189" s="96"/>
    </row>
    <row r="190" spans="1:12" s="31" customFormat="1" ht="14.4" customHeight="1" x14ac:dyDescent="0.3">
      <c r="A190" s="51"/>
      <c r="B190" s="136"/>
      <c r="C190" s="575" t="s">
        <v>194</v>
      </c>
      <c r="D190" s="576"/>
      <c r="E190" s="576"/>
      <c r="F190" s="576"/>
      <c r="G190" s="576"/>
      <c r="H190" s="576"/>
      <c r="I190" s="145"/>
      <c r="J190" s="145"/>
      <c r="K190" s="145"/>
      <c r="L190" s="96"/>
    </row>
    <row r="191" spans="1:12" s="31" customFormat="1" ht="14.4" customHeight="1" x14ac:dyDescent="0.3">
      <c r="A191" s="51"/>
      <c r="B191" s="137"/>
      <c r="C191" s="575"/>
      <c r="D191" s="576"/>
      <c r="E191" s="576"/>
      <c r="F191" s="576"/>
      <c r="G191" s="576"/>
      <c r="H191" s="576"/>
      <c r="I191" s="145"/>
      <c r="J191" s="145"/>
      <c r="K191" s="145"/>
      <c r="L191" s="96"/>
    </row>
    <row r="192" spans="1:12" s="31" customFormat="1" ht="14.4" customHeight="1" x14ac:dyDescent="0.3">
      <c r="A192" s="51"/>
      <c r="B192" s="137"/>
      <c r="C192" s="297"/>
      <c r="D192" s="298"/>
      <c r="E192" s="298"/>
      <c r="F192" s="298"/>
      <c r="G192" s="298"/>
      <c r="H192" s="298"/>
      <c r="I192" s="145"/>
      <c r="J192" s="145"/>
      <c r="K192" s="145"/>
      <c r="L192" s="96"/>
    </row>
    <row r="193" spans="1:12" s="31" customFormat="1" ht="14.4" customHeight="1" x14ac:dyDescent="0.3">
      <c r="A193" s="51"/>
      <c r="B193" s="136"/>
      <c r="C193" s="575" t="s">
        <v>193</v>
      </c>
      <c r="D193" s="576"/>
      <c r="E193" s="576"/>
      <c r="F193" s="576"/>
      <c r="G193" s="576"/>
      <c r="H193" s="576"/>
      <c r="I193" s="145"/>
      <c r="J193" s="145"/>
      <c r="K193" s="145"/>
      <c r="L193" s="96"/>
    </row>
    <row r="194" spans="1:12" s="31" customFormat="1" ht="14.4" customHeight="1" x14ac:dyDescent="0.3">
      <c r="A194" s="51"/>
      <c r="B194" s="136"/>
      <c r="C194" s="575"/>
      <c r="D194" s="576"/>
      <c r="E194" s="576"/>
      <c r="F194" s="576"/>
      <c r="G194" s="576"/>
      <c r="H194" s="576"/>
      <c r="I194" s="145"/>
      <c r="J194" s="145"/>
      <c r="K194" s="145"/>
      <c r="L194" s="96"/>
    </row>
    <row r="195" spans="1:12" s="31" customFormat="1" ht="14.4" customHeight="1" x14ac:dyDescent="0.3">
      <c r="A195" s="51"/>
      <c r="B195" s="136"/>
      <c r="C195" s="575" t="s">
        <v>194</v>
      </c>
      <c r="D195" s="576"/>
      <c r="E195" s="576"/>
      <c r="F195" s="576"/>
      <c r="G195" s="576"/>
      <c r="H195" s="576"/>
      <c r="I195" s="145"/>
      <c r="J195" s="145"/>
      <c r="K195" s="145"/>
      <c r="L195" s="96"/>
    </row>
    <row r="196" spans="1:12" s="31" customFormat="1" ht="14.4" customHeight="1" x14ac:dyDescent="0.3">
      <c r="A196" s="51"/>
      <c r="B196" s="137"/>
      <c r="C196" s="575"/>
      <c r="D196" s="576"/>
      <c r="E196" s="576"/>
      <c r="F196" s="576"/>
      <c r="G196" s="576"/>
      <c r="H196" s="576"/>
      <c r="I196" s="145"/>
      <c r="J196" s="145"/>
      <c r="K196" s="145"/>
      <c r="L196" s="96"/>
    </row>
    <row r="197" spans="1:12" s="31" customFormat="1" ht="14.4" customHeight="1" x14ac:dyDescent="0.3">
      <c r="A197" s="51"/>
      <c r="B197" s="137"/>
      <c r="C197" s="176"/>
      <c r="D197" s="102"/>
      <c r="E197" s="102"/>
      <c r="F197" s="102"/>
      <c r="G197" s="102"/>
      <c r="H197" s="102"/>
      <c r="I197" s="145"/>
      <c r="J197" s="145"/>
      <c r="K197" s="145"/>
      <c r="L197" s="96"/>
    </row>
    <row r="198" spans="1:12" s="31" customFormat="1" ht="14.4" customHeight="1" x14ac:dyDescent="0.3">
      <c r="A198" s="51"/>
      <c r="B198" s="136"/>
      <c r="C198" s="575" t="s">
        <v>193</v>
      </c>
      <c r="D198" s="576"/>
      <c r="E198" s="576"/>
      <c r="F198" s="576"/>
      <c r="G198" s="576"/>
      <c r="H198" s="576"/>
      <c r="I198" s="255"/>
      <c r="J198" s="145"/>
      <c r="K198" s="145"/>
      <c r="L198" s="96"/>
    </row>
    <row r="199" spans="1:12" s="31" customFormat="1" ht="14.4" customHeight="1" x14ac:dyDescent="0.3">
      <c r="A199" s="51"/>
      <c r="B199" s="136"/>
      <c r="C199" s="575"/>
      <c r="D199" s="576"/>
      <c r="E199" s="576"/>
      <c r="F199" s="576"/>
      <c r="G199" s="576"/>
      <c r="H199" s="576"/>
      <c r="I199" s="145"/>
      <c r="J199" s="145"/>
      <c r="K199" s="145"/>
      <c r="L199" s="96"/>
    </row>
    <row r="200" spans="1:12" s="31" customFormat="1" ht="14.4" customHeight="1" x14ac:dyDescent="0.3">
      <c r="A200" s="51"/>
      <c r="B200" s="136"/>
      <c r="C200" s="575" t="s">
        <v>194</v>
      </c>
      <c r="D200" s="576"/>
      <c r="E200" s="576"/>
      <c r="F200" s="576"/>
      <c r="G200" s="576"/>
      <c r="H200" s="576"/>
      <c r="I200" s="145"/>
      <c r="J200" s="145"/>
      <c r="K200" s="145"/>
      <c r="L200" s="96"/>
    </row>
    <row r="201" spans="1:12" s="31" customFormat="1" ht="14.4" customHeight="1" x14ac:dyDescent="0.3">
      <c r="A201" s="51"/>
      <c r="B201" s="137"/>
      <c r="C201" s="575"/>
      <c r="D201" s="576"/>
      <c r="E201" s="576"/>
      <c r="F201" s="576"/>
      <c r="G201" s="576"/>
      <c r="H201" s="576"/>
      <c r="I201" s="145"/>
      <c r="J201" s="145"/>
      <c r="K201" s="145"/>
      <c r="L201" s="96"/>
    </row>
    <row r="202" spans="1:12" s="31" customFormat="1" ht="14.4" customHeight="1" x14ac:dyDescent="0.3">
      <c r="A202" s="51"/>
      <c r="B202" s="137"/>
      <c r="C202" s="297"/>
      <c r="D202" s="298"/>
      <c r="E202" s="298"/>
      <c r="F202" s="298"/>
      <c r="G202" s="298"/>
      <c r="H202" s="298"/>
      <c r="I202" s="145"/>
      <c r="J202" s="145"/>
      <c r="K202" s="145"/>
      <c r="L202" s="96"/>
    </row>
    <row r="203" spans="1:12" s="31" customFormat="1" x14ac:dyDescent="0.3">
      <c r="A203" s="51"/>
      <c r="B203" s="136"/>
      <c r="C203" s="575" t="s">
        <v>193</v>
      </c>
      <c r="D203" s="576"/>
      <c r="E203" s="576"/>
      <c r="F203" s="576"/>
      <c r="G203" s="576"/>
      <c r="H203" s="576"/>
      <c r="I203" s="145"/>
      <c r="J203" s="145"/>
      <c r="K203" s="145"/>
      <c r="L203" s="96"/>
    </row>
    <row r="204" spans="1:12" s="31" customFormat="1" x14ac:dyDescent="0.3">
      <c r="A204" s="51"/>
      <c r="B204" s="136"/>
      <c r="C204" s="575"/>
      <c r="D204" s="576"/>
      <c r="E204" s="576"/>
      <c r="F204" s="576"/>
      <c r="G204" s="576"/>
      <c r="H204" s="576"/>
      <c r="I204" s="145"/>
      <c r="J204" s="145"/>
      <c r="K204" s="145"/>
      <c r="L204" s="96"/>
    </row>
    <row r="205" spans="1:12" s="31" customFormat="1" x14ac:dyDescent="0.3">
      <c r="A205" s="51"/>
      <c r="B205" s="136"/>
      <c r="C205" s="575" t="s">
        <v>194</v>
      </c>
      <c r="D205" s="576"/>
      <c r="E205" s="576"/>
      <c r="F205" s="576"/>
      <c r="G205" s="576"/>
      <c r="H205" s="576"/>
      <c r="I205" s="145"/>
      <c r="J205" s="145"/>
      <c r="K205" s="145"/>
      <c r="L205" s="96"/>
    </row>
    <row r="206" spans="1:12" s="31" customFormat="1" x14ac:dyDescent="0.3">
      <c r="A206" s="51"/>
      <c r="B206" s="137"/>
      <c r="C206" s="575"/>
      <c r="D206" s="576"/>
      <c r="E206" s="576"/>
      <c r="F206" s="576"/>
      <c r="G206" s="576"/>
      <c r="H206" s="576"/>
      <c r="I206" s="145"/>
      <c r="J206" s="145"/>
      <c r="K206" s="145"/>
      <c r="L206" s="96"/>
    </row>
    <row r="207" spans="1:12" s="31" customFormat="1" x14ac:dyDescent="0.3">
      <c r="A207" s="51"/>
      <c r="B207" s="137"/>
      <c r="C207" s="176"/>
      <c r="D207" s="102"/>
      <c r="E207" s="102"/>
      <c r="F207" s="102"/>
      <c r="G207" s="102"/>
      <c r="H207" s="102"/>
      <c r="I207" s="145"/>
      <c r="J207" s="145"/>
      <c r="K207" s="145"/>
      <c r="L207" s="96"/>
    </row>
    <row r="208" spans="1:12" ht="14.4" customHeight="1" x14ac:dyDescent="0.3">
      <c r="B208" s="407" t="s">
        <v>208</v>
      </c>
      <c r="C208" s="408"/>
      <c r="D208" s="408"/>
      <c r="E208" s="408"/>
      <c r="F208" s="408"/>
      <c r="G208" s="408"/>
      <c r="H208" s="408"/>
      <c r="I208" s="408"/>
      <c r="J208" s="408"/>
      <c r="K208" s="408"/>
      <c r="L208" s="409"/>
    </row>
    <row r="209" spans="1:15" ht="14.4" customHeight="1" x14ac:dyDescent="0.3">
      <c r="B209" s="275"/>
      <c r="L209" s="127"/>
    </row>
    <row r="210" spans="1:15" ht="14.4" customHeight="1" x14ac:dyDescent="0.3">
      <c r="A210" s="4" t="s">
        <v>269</v>
      </c>
      <c r="B210" s="319" t="str">
        <f>O210</f>
        <v>Provide any documents, plans, forecasts, market analyses or other information setting out your firm’s strategies and objectives, for the crop years 2026-2027 and 2027-2028, concerning certain whole potatoes it sells in BC with respect to the following factors:
-production;
-home market sales from production; 
-imports and sales of imports;
-inventories;
-market size and growth;
-market share; 
-price levels; 
-financial performance; 
-export sales; 
-capacity and utilization; 
-investments;
-Canadian and global demand for certain whole potatoes.  
Provide the rationale and assumptions underlying any plans and forecasts, and indicate whether the plans and forecasts were prepared internally or by an outside consultant.
Note: These specific plans and forecasts may already be in the form of “business plans” or equivalent used by your firm. If these types of documents are readily available, you may submit them in lieu of the above. However, if no formal forecast documents exist, provide your firm’s best estimates with regard to the above-mentioned factors.
You are not required to provide the plans and forecasts dealing with products or activities other than certain whole potatoes. Submit as an electronic attachement</v>
      </c>
      <c r="C210" s="320"/>
      <c r="D210" s="320"/>
      <c r="E210" s="320"/>
      <c r="F210" s="320"/>
      <c r="G210" s="320"/>
      <c r="H210" s="320"/>
      <c r="I210" s="320"/>
      <c r="J210" s="320"/>
      <c r="K210" s="320"/>
      <c r="L210" s="321"/>
      <c r="O210" s="179" t="s">
        <v>437</v>
      </c>
    </row>
    <row r="211" spans="1:15" ht="14.4" customHeight="1" x14ac:dyDescent="0.3">
      <c r="B211" s="319"/>
      <c r="C211" s="320"/>
      <c r="D211" s="320"/>
      <c r="E211" s="320"/>
      <c r="F211" s="320"/>
      <c r="G211" s="320"/>
      <c r="H211" s="320"/>
      <c r="I211" s="320"/>
      <c r="J211" s="320"/>
      <c r="K211" s="320"/>
      <c r="L211" s="321"/>
      <c r="O211" s="179"/>
    </row>
    <row r="212" spans="1:15" ht="14.4" customHeight="1" x14ac:dyDescent="0.3">
      <c r="B212" s="319"/>
      <c r="C212" s="320"/>
      <c r="D212" s="320"/>
      <c r="E212" s="320"/>
      <c r="F212" s="320"/>
      <c r="G212" s="320"/>
      <c r="H212" s="320"/>
      <c r="I212" s="320"/>
      <c r="J212" s="320"/>
      <c r="K212" s="320"/>
      <c r="L212" s="321"/>
      <c r="O212" s="179"/>
    </row>
    <row r="213" spans="1:15" ht="14.4" customHeight="1" x14ac:dyDescent="0.3">
      <c r="B213" s="319"/>
      <c r="C213" s="320"/>
      <c r="D213" s="320"/>
      <c r="E213" s="320"/>
      <c r="F213" s="320"/>
      <c r="G213" s="320"/>
      <c r="H213" s="320"/>
      <c r="I213" s="320"/>
      <c r="J213" s="320"/>
      <c r="K213" s="320"/>
      <c r="L213" s="321"/>
      <c r="O213" s="179"/>
    </row>
    <row r="214" spans="1:15" ht="14.4" customHeight="1" x14ac:dyDescent="0.3">
      <c r="B214" s="319"/>
      <c r="C214" s="320"/>
      <c r="D214" s="320"/>
      <c r="E214" s="320"/>
      <c r="F214" s="320"/>
      <c r="G214" s="320"/>
      <c r="H214" s="320"/>
      <c r="I214" s="320"/>
      <c r="J214" s="320"/>
      <c r="K214" s="320"/>
      <c r="L214" s="321"/>
      <c r="O214" s="179"/>
    </row>
    <row r="215" spans="1:15" ht="14.4" customHeight="1" x14ac:dyDescent="0.3">
      <c r="B215" s="319"/>
      <c r="C215" s="320"/>
      <c r="D215" s="320"/>
      <c r="E215" s="320"/>
      <c r="F215" s="320"/>
      <c r="G215" s="320"/>
      <c r="H215" s="320"/>
      <c r="I215" s="320"/>
      <c r="J215" s="320"/>
      <c r="K215" s="320"/>
      <c r="L215" s="321"/>
      <c r="O215" s="179"/>
    </row>
    <row r="216" spans="1:15" ht="14.4" customHeight="1" x14ac:dyDescent="0.3">
      <c r="B216" s="319"/>
      <c r="C216" s="320"/>
      <c r="D216" s="320"/>
      <c r="E216" s="320"/>
      <c r="F216" s="320"/>
      <c r="G216" s="320"/>
      <c r="H216" s="320"/>
      <c r="I216" s="320"/>
      <c r="J216" s="320"/>
      <c r="K216" s="320"/>
      <c r="L216" s="321"/>
      <c r="O216" s="179"/>
    </row>
    <row r="217" spans="1:15" ht="14.4" customHeight="1" x14ac:dyDescent="0.3">
      <c r="B217" s="319"/>
      <c r="C217" s="320"/>
      <c r="D217" s="320"/>
      <c r="E217" s="320"/>
      <c r="F217" s="320"/>
      <c r="G217" s="320"/>
      <c r="H217" s="320"/>
      <c r="I217" s="320"/>
      <c r="J217" s="320"/>
      <c r="K217" s="320"/>
      <c r="L217" s="321"/>
      <c r="O217" s="179"/>
    </row>
    <row r="218" spans="1:15" ht="14.4" customHeight="1" x14ac:dyDescent="0.3">
      <c r="B218" s="319"/>
      <c r="C218" s="320"/>
      <c r="D218" s="320"/>
      <c r="E218" s="320"/>
      <c r="F218" s="320"/>
      <c r="G218" s="320"/>
      <c r="H218" s="320"/>
      <c r="I218" s="320"/>
      <c r="J218" s="320"/>
      <c r="K218" s="320"/>
      <c r="L218" s="321"/>
      <c r="O218" s="179"/>
    </row>
    <row r="219" spans="1:15" ht="14.4" customHeight="1" x14ac:dyDescent="0.3">
      <c r="B219" s="319"/>
      <c r="C219" s="320"/>
      <c r="D219" s="320"/>
      <c r="E219" s="320"/>
      <c r="F219" s="320"/>
      <c r="G219" s="320"/>
      <c r="H219" s="320"/>
      <c r="I219" s="320"/>
      <c r="J219" s="320"/>
      <c r="K219" s="320"/>
      <c r="L219" s="321"/>
      <c r="O219" s="179"/>
    </row>
    <row r="220" spans="1:15" ht="14.4" customHeight="1" x14ac:dyDescent="0.3">
      <c r="B220" s="319"/>
      <c r="C220" s="320"/>
      <c r="D220" s="320"/>
      <c r="E220" s="320"/>
      <c r="F220" s="320"/>
      <c r="G220" s="320"/>
      <c r="H220" s="320"/>
      <c r="I220" s="320"/>
      <c r="J220" s="320"/>
      <c r="K220" s="320"/>
      <c r="L220" s="321"/>
      <c r="O220" s="179"/>
    </row>
    <row r="221" spans="1:15" ht="14.4" customHeight="1" x14ac:dyDescent="0.3">
      <c r="B221" s="319"/>
      <c r="C221" s="320"/>
      <c r="D221" s="320"/>
      <c r="E221" s="320"/>
      <c r="F221" s="320"/>
      <c r="G221" s="320"/>
      <c r="H221" s="320"/>
      <c r="I221" s="320"/>
      <c r="J221" s="320"/>
      <c r="K221" s="320"/>
      <c r="L221" s="321"/>
      <c r="O221" s="179"/>
    </row>
    <row r="222" spans="1:15" ht="14.4" customHeight="1" x14ac:dyDescent="0.3">
      <c r="B222" s="319"/>
      <c r="C222" s="320"/>
      <c r="D222" s="320"/>
      <c r="E222" s="320"/>
      <c r="F222" s="320"/>
      <c r="G222" s="320"/>
      <c r="H222" s="320"/>
      <c r="I222" s="320"/>
      <c r="J222" s="320"/>
      <c r="K222" s="320"/>
      <c r="L222" s="321"/>
      <c r="O222" s="179"/>
    </row>
    <row r="223" spans="1:15" ht="14.4" customHeight="1" x14ac:dyDescent="0.3">
      <c r="B223" s="319"/>
      <c r="C223" s="320"/>
      <c r="D223" s="320"/>
      <c r="E223" s="320"/>
      <c r="F223" s="320"/>
      <c r="G223" s="320"/>
      <c r="H223" s="320"/>
      <c r="I223" s="320"/>
      <c r="J223" s="320"/>
      <c r="K223" s="320"/>
      <c r="L223" s="321"/>
      <c r="O223" s="179"/>
    </row>
    <row r="224" spans="1:15" ht="14.4" customHeight="1" x14ac:dyDescent="0.3">
      <c r="B224" s="319"/>
      <c r="C224" s="320"/>
      <c r="D224" s="320"/>
      <c r="E224" s="320"/>
      <c r="F224" s="320"/>
      <c r="G224" s="320"/>
      <c r="H224" s="320"/>
      <c r="I224" s="320"/>
      <c r="J224" s="320"/>
      <c r="K224" s="320"/>
      <c r="L224" s="321"/>
      <c r="O224" s="179"/>
    </row>
    <row r="225" spans="2:15" ht="14.4" customHeight="1" x14ac:dyDescent="0.3">
      <c r="B225" s="319"/>
      <c r="C225" s="320"/>
      <c r="D225" s="320"/>
      <c r="E225" s="320"/>
      <c r="F225" s="320"/>
      <c r="G225" s="320"/>
      <c r="H225" s="320"/>
      <c r="I225" s="320"/>
      <c r="J225" s="320"/>
      <c r="K225" s="320"/>
      <c r="L225" s="321"/>
      <c r="O225" s="179"/>
    </row>
    <row r="226" spans="2:15" ht="14.4" customHeight="1" x14ac:dyDescent="0.3">
      <c r="B226" s="319"/>
      <c r="C226" s="320"/>
      <c r="D226" s="320"/>
      <c r="E226" s="320"/>
      <c r="F226" s="320"/>
      <c r="G226" s="320"/>
      <c r="H226" s="320"/>
      <c r="I226" s="320"/>
      <c r="J226" s="320"/>
      <c r="K226" s="320"/>
      <c r="L226" s="321"/>
      <c r="O226" s="179"/>
    </row>
    <row r="227" spans="2:15" ht="14.4" customHeight="1" x14ac:dyDescent="0.3">
      <c r="B227" s="319"/>
      <c r="C227" s="320"/>
      <c r="D227" s="320"/>
      <c r="E227" s="320"/>
      <c r="F227" s="320"/>
      <c r="G227" s="320"/>
      <c r="H227" s="320"/>
      <c r="I227" s="320"/>
      <c r="J227" s="320"/>
      <c r="K227" s="320"/>
      <c r="L227" s="321"/>
      <c r="O227" s="179"/>
    </row>
    <row r="228" spans="2:15" ht="14.4" customHeight="1" x14ac:dyDescent="0.3">
      <c r="B228" s="319"/>
      <c r="C228" s="320"/>
      <c r="D228" s="320"/>
      <c r="E228" s="320"/>
      <c r="F228" s="320"/>
      <c r="G228" s="320"/>
      <c r="H228" s="320"/>
      <c r="I228" s="320"/>
      <c r="J228" s="320"/>
      <c r="K228" s="320"/>
      <c r="L228" s="321"/>
      <c r="O228" s="179"/>
    </row>
    <row r="229" spans="2:15" ht="14.4" customHeight="1" x14ac:dyDescent="0.3">
      <c r="B229" s="449"/>
      <c r="C229" s="573"/>
      <c r="D229" s="573"/>
      <c r="E229" s="573"/>
      <c r="F229" s="573"/>
      <c r="G229" s="573"/>
      <c r="H229" s="573"/>
      <c r="I229" s="573"/>
      <c r="J229" s="573"/>
      <c r="K229" s="573"/>
      <c r="L229" s="574"/>
    </row>
  </sheetData>
  <sheetProtection algorithmName="SHA-512" hashValue="eoa92QFueimfTa5DETV/VybYYgT3zjeliHp4LBkKZ4G3ug15x+QuzBctVMh6DE8SJXyRR4s74I7QN1Cb/mmV0Q==" saltValue="7XBtgiN99gDeVFAHrym1bw==" spinCount="100000" sheet="1" objects="1" scenarios="1" selectLockedCells="1"/>
  <mergeCells count="162">
    <mergeCell ref="C42:G44"/>
    <mergeCell ref="C198:C199"/>
    <mergeCell ref="D198:H199"/>
    <mergeCell ref="C200:C201"/>
    <mergeCell ref="D200:H201"/>
    <mergeCell ref="C203:C204"/>
    <mergeCell ref="D203:H204"/>
    <mergeCell ref="C205:C206"/>
    <mergeCell ref="D205:H206"/>
    <mergeCell ref="B154:E155"/>
    <mergeCell ref="F154:F155"/>
    <mergeCell ref="B156:E157"/>
    <mergeCell ref="F156:F157"/>
    <mergeCell ref="C178:C179"/>
    <mergeCell ref="D178:H179"/>
    <mergeCell ref="C180:C181"/>
    <mergeCell ref="D180:H181"/>
    <mergeCell ref="B120:C120"/>
    <mergeCell ref="D120:E120"/>
    <mergeCell ref="B125:E126"/>
    <mergeCell ref="F125:F126"/>
    <mergeCell ref="B121:F121"/>
    <mergeCell ref="B122:F122"/>
    <mergeCell ref="B145:E146"/>
    <mergeCell ref="B210:L229"/>
    <mergeCell ref="C195:C196"/>
    <mergeCell ref="D195:H196"/>
    <mergeCell ref="C183:C184"/>
    <mergeCell ref="D183:H184"/>
    <mergeCell ref="C185:C186"/>
    <mergeCell ref="D185:H186"/>
    <mergeCell ref="C188:C189"/>
    <mergeCell ref="D188:H189"/>
    <mergeCell ref="C190:C191"/>
    <mergeCell ref="D190:H191"/>
    <mergeCell ref="C193:C194"/>
    <mergeCell ref="D193:H194"/>
    <mergeCell ref="B208:L208"/>
    <mergeCell ref="E187:K187"/>
    <mergeCell ref="B41:C41"/>
    <mergeCell ref="B32:E32"/>
    <mergeCell ref="B158:L158"/>
    <mergeCell ref="G92:G93"/>
    <mergeCell ref="H92:H93"/>
    <mergeCell ref="B94:E94"/>
    <mergeCell ref="B112:E112"/>
    <mergeCell ref="B25:E25"/>
    <mergeCell ref="B26:E26"/>
    <mergeCell ref="B27:E27"/>
    <mergeCell ref="B28:E28"/>
    <mergeCell ref="B29:E29"/>
    <mergeCell ref="B109:E110"/>
    <mergeCell ref="F109:F110"/>
    <mergeCell ref="G109:G110"/>
    <mergeCell ref="B88:L88"/>
    <mergeCell ref="B103:L103"/>
    <mergeCell ref="B105:L105"/>
    <mergeCell ref="B107:L107"/>
    <mergeCell ref="B93:E93"/>
    <mergeCell ref="F145:F146"/>
    <mergeCell ref="F147:F148"/>
    <mergeCell ref="B147:E148"/>
    <mergeCell ref="B113:C113"/>
    <mergeCell ref="B135:C135"/>
    <mergeCell ref="D135:E135"/>
    <mergeCell ref="B136:C136"/>
    <mergeCell ref="D136:E136"/>
    <mergeCell ref="B137:C137"/>
    <mergeCell ref="D137:E137"/>
    <mergeCell ref="B49:E49"/>
    <mergeCell ref="B100:E100"/>
    <mergeCell ref="J109:J110"/>
    <mergeCell ref="H109:H110"/>
    <mergeCell ref="I109:I110"/>
    <mergeCell ref="B102:E102"/>
    <mergeCell ref="B111:E111"/>
    <mergeCell ref="B87:L87"/>
    <mergeCell ref="B104:L104"/>
    <mergeCell ref="D113:E113"/>
    <mergeCell ref="B114:C114"/>
    <mergeCell ref="D114:E114"/>
    <mergeCell ref="B115:C115"/>
    <mergeCell ref="D115:E115"/>
    <mergeCell ref="B116:C116"/>
    <mergeCell ref="D116:E116"/>
    <mergeCell ref="B117:C117"/>
    <mergeCell ref="B66:L66"/>
    <mergeCell ref="B10:L10"/>
    <mergeCell ref="B19:L19"/>
    <mergeCell ref="B20:L20"/>
    <mergeCell ref="B4:L4"/>
    <mergeCell ref="B5:L5"/>
    <mergeCell ref="B6:L6"/>
    <mergeCell ref="B8:L8"/>
    <mergeCell ref="B9:L9"/>
    <mergeCell ref="B11:L11"/>
    <mergeCell ref="B12:L12"/>
    <mergeCell ref="B13:L13"/>
    <mergeCell ref="B14:L14"/>
    <mergeCell ref="B15:L15"/>
    <mergeCell ref="B16:L16"/>
    <mergeCell ref="B17:L17"/>
    <mergeCell ref="B22:L22"/>
    <mergeCell ref="F23:F24"/>
    <mergeCell ref="G23:G24"/>
    <mergeCell ref="H23:H24"/>
    <mergeCell ref="B33:D33"/>
    <mergeCell ref="B97:E97"/>
    <mergeCell ref="B95:E95"/>
    <mergeCell ref="B96:E96"/>
    <mergeCell ref="B46:D46"/>
    <mergeCell ref="B55:D55"/>
    <mergeCell ref="B54:D54"/>
    <mergeCell ref="B37:E37"/>
    <mergeCell ref="B38:E38"/>
    <mergeCell ref="B39:E39"/>
    <mergeCell ref="B52:H52"/>
    <mergeCell ref="B57:E64"/>
    <mergeCell ref="F57:H64"/>
    <mergeCell ref="B90:L90"/>
    <mergeCell ref="F92:F93"/>
    <mergeCell ref="B23:E24"/>
    <mergeCell ref="B31:E31"/>
    <mergeCell ref="B35:E35"/>
    <mergeCell ref="B36:E36"/>
    <mergeCell ref="B40:E40"/>
    <mergeCell ref="B161:L162"/>
    <mergeCell ref="B164:L171"/>
    <mergeCell ref="B173:L173"/>
    <mergeCell ref="B175:L176"/>
    <mergeCell ref="B47:E47"/>
    <mergeCell ref="B150:L150"/>
    <mergeCell ref="B152:E152"/>
    <mergeCell ref="B159:L159"/>
    <mergeCell ref="B139:E139"/>
    <mergeCell ref="B127:E127"/>
    <mergeCell ref="B132:E132"/>
    <mergeCell ref="B133:E133"/>
    <mergeCell ref="B134:E134"/>
    <mergeCell ref="B128:E128"/>
    <mergeCell ref="B99:E99"/>
    <mergeCell ref="B101:E101"/>
    <mergeCell ref="D117:E117"/>
    <mergeCell ref="B118:C118"/>
    <mergeCell ref="D118:E118"/>
    <mergeCell ref="B119:C119"/>
    <mergeCell ref="D119:E119"/>
    <mergeCell ref="B143:E143"/>
    <mergeCell ref="B138:E138"/>
    <mergeCell ref="B141:L141"/>
    <mergeCell ref="B85:E85"/>
    <mergeCell ref="B83:D84"/>
    <mergeCell ref="F83:F84"/>
    <mergeCell ref="B68:L68"/>
    <mergeCell ref="B70:L77"/>
    <mergeCell ref="B79:L79"/>
    <mergeCell ref="B81:L81"/>
    <mergeCell ref="G83:G84"/>
    <mergeCell ref="H83:H84"/>
    <mergeCell ref="I83:I84"/>
    <mergeCell ref="J83:J84"/>
    <mergeCell ref="K83:K84"/>
  </mergeCells>
  <phoneticPr fontId="18" type="noConversion"/>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102:H102 F97:J98 F138:F140 F36:J36 F32:J34 G121:J121 F28:J30 F53:J54 H38:J50 F38:G41 F45:G50" xr:uid="{102DFA18-B4AE-4543-8974-ABA606ED0B7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26:J27 F100:J100 F127:F137 F95:J96 F111:J120 F85:K85" xr:uid="{97CF6429-7137-4B36-9E43-4A572CA8B43B}">
      <formula1>0</formula1>
    </dataValidation>
    <dataValidation type="textLength" operator="lessThanOrEqual" allowBlank="1" showInputMessage="1" showErrorMessage="1" sqref="S141 S150:S151 O46:O48 N136:N141 N127:N134" xr:uid="{56F58C99-D6DE-4576-8868-C3C350ECE63D}">
      <formula1>1000</formula1>
    </dataValidation>
  </dataValidations>
  <printOptions horizontalCentered="1"/>
  <pageMargins left="0.25" right="0.25" top="0.75" bottom="0.75" header="0.3" footer="0.3"/>
  <pageSetup scale="62" fitToHeight="0" orientation="portrait" r:id="rId1"/>
  <headerFooter>
    <oddFooter>&amp;L&amp;A</oddFooter>
  </headerFooter>
  <rowBreaks count="4" manualBreakCount="4">
    <brk id="65" min="1" max="11" man="1"/>
    <brk id="103" min="1" max="11" man="1"/>
    <brk id="140" min="1" max="11" man="1"/>
    <brk id="20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Q63"/>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hidden="1" customWidth="1"/>
    <col min="18" max="19" width="0" style="8" hidden="1" customWidth="1"/>
    <col min="20" max="16384" width="9.109375" style="8"/>
  </cols>
  <sheetData>
    <row r="1" spans="1:16" x14ac:dyDescent="0.3">
      <c r="O1" s="8" t="s">
        <v>136</v>
      </c>
      <c r="P1" s="8" t="s">
        <v>136</v>
      </c>
    </row>
    <row r="2" spans="1:16" x14ac:dyDescent="0.3">
      <c r="B2" s="10" t="str">
        <f>UPPER(IF(Variables!$G$39="English",O3,P3))</f>
        <v>PROTECTED</v>
      </c>
      <c r="C2" s="10"/>
      <c r="O2" s="9" t="s">
        <v>39</v>
      </c>
      <c r="P2" s="9" t="s">
        <v>49</v>
      </c>
    </row>
    <row r="3" spans="1:16" x14ac:dyDescent="0.3">
      <c r="B3" s="12"/>
      <c r="C3" s="12"/>
      <c r="O3" s="1" t="s">
        <v>74</v>
      </c>
      <c r="P3" s="1" t="s">
        <v>75</v>
      </c>
    </row>
    <row r="4" spans="1:16" s="1" customFormat="1" x14ac:dyDescent="0.3">
      <c r="A4" s="5"/>
      <c r="B4" s="359" t="str">
        <f>Info!B4</f>
        <v>FOREIGN GROWER QUESTIONNAIRE</v>
      </c>
      <c r="C4" s="359"/>
      <c r="D4" s="359"/>
      <c r="E4" s="359"/>
      <c r="F4" s="359"/>
      <c r="G4" s="359"/>
      <c r="H4" s="359"/>
      <c r="I4" s="359"/>
      <c r="J4" s="359"/>
      <c r="K4" s="359"/>
      <c r="L4" s="359"/>
      <c r="M4" s="25"/>
      <c r="N4" s="25"/>
      <c r="O4" s="24"/>
      <c r="P4" s="24"/>
    </row>
    <row r="5" spans="1:16" s="1" customFormat="1" x14ac:dyDescent="0.3">
      <c r="A5" s="5"/>
      <c r="B5" s="359" t="str">
        <f>Info!B5</f>
        <v>RR-2026-001</v>
      </c>
      <c r="C5" s="359"/>
      <c r="D5" s="359"/>
      <c r="E5" s="359"/>
      <c r="F5" s="359"/>
      <c r="G5" s="359"/>
      <c r="H5" s="359"/>
      <c r="I5" s="359"/>
      <c r="J5" s="359"/>
      <c r="K5" s="359"/>
      <c r="L5" s="359"/>
      <c r="M5" s="25"/>
      <c r="N5" s="25"/>
      <c r="O5" s="24"/>
      <c r="P5" s="24"/>
    </row>
    <row r="6" spans="1:16" s="6" customFormat="1" x14ac:dyDescent="0.3">
      <c r="A6" s="5"/>
      <c r="B6" s="359" t="str">
        <f>Info!B6</f>
        <v>CERTAIN WHOLE POTATOES</v>
      </c>
      <c r="C6" s="359"/>
      <c r="D6" s="359"/>
      <c r="E6" s="359"/>
      <c r="F6" s="359"/>
      <c r="G6" s="359"/>
      <c r="H6" s="359"/>
      <c r="I6" s="359"/>
      <c r="J6" s="359"/>
      <c r="K6" s="359"/>
      <c r="L6" s="359"/>
      <c r="M6" s="24"/>
      <c r="N6" s="24"/>
      <c r="O6" s="16"/>
      <c r="P6" s="16"/>
    </row>
    <row r="7" spans="1:16" s="6" customFormat="1" x14ac:dyDescent="0.3">
      <c r="A7" s="5"/>
      <c r="B7" s="15"/>
      <c r="C7" s="15"/>
      <c r="D7" s="3"/>
      <c r="E7" s="3"/>
      <c r="F7" s="3"/>
      <c r="G7" s="3"/>
      <c r="H7" s="3"/>
      <c r="I7" s="3"/>
      <c r="J7" s="3"/>
      <c r="K7" s="3"/>
      <c r="L7" s="3"/>
      <c r="O7" s="16"/>
      <c r="P7" s="16"/>
    </row>
    <row r="8" spans="1:16" x14ac:dyDescent="0.3">
      <c r="B8" s="322" t="str">
        <f>UPPER(IF(Variables!$G$39="English",O8,P8))</f>
        <v>PROTECTED COMMENTS</v>
      </c>
      <c r="C8" s="323"/>
      <c r="D8" s="323"/>
      <c r="E8" s="323"/>
      <c r="F8" s="323"/>
      <c r="G8" s="323"/>
      <c r="H8" s="323"/>
      <c r="I8" s="323"/>
      <c r="J8" s="323"/>
      <c r="K8" s="323"/>
      <c r="L8" s="324"/>
      <c r="M8" s="8"/>
      <c r="O8" s="8" t="s">
        <v>37</v>
      </c>
      <c r="P8" s="8" t="s">
        <v>91</v>
      </c>
    </row>
    <row r="9" spans="1:16" x14ac:dyDescent="0.3">
      <c r="B9" s="17"/>
      <c r="C9" s="26"/>
      <c r="D9" s="27"/>
      <c r="E9" s="27"/>
      <c r="F9" s="27"/>
      <c r="G9" s="27"/>
      <c r="H9" s="27"/>
      <c r="I9" s="27"/>
      <c r="J9" s="27"/>
      <c r="K9" s="27"/>
      <c r="L9" s="18"/>
      <c r="M9" s="8"/>
    </row>
    <row r="10" spans="1:16" x14ac:dyDescent="0.3">
      <c r="B10" s="319" t="str">
        <f>IF(Variables!$G$39="English",O10,P10)</f>
        <v>Should you wish to add any comments related to its responses, submit them here. Be sure to indicate the question number being commented on.</v>
      </c>
      <c r="C10" s="320"/>
      <c r="D10" s="320"/>
      <c r="E10" s="320"/>
      <c r="F10" s="320"/>
      <c r="G10" s="320"/>
      <c r="H10" s="320"/>
      <c r="I10" s="320"/>
      <c r="J10" s="320"/>
      <c r="K10" s="320"/>
      <c r="L10" s="321"/>
      <c r="M10" s="8"/>
      <c r="O10" s="22" t="s">
        <v>429</v>
      </c>
      <c r="P10" s="8" t="s">
        <v>321</v>
      </c>
    </row>
    <row r="11" spans="1:16" x14ac:dyDescent="0.3">
      <c r="B11" s="44"/>
      <c r="C11" s="26"/>
      <c r="D11" s="27"/>
      <c r="E11" s="27"/>
      <c r="F11" s="27"/>
      <c r="G11" s="27"/>
      <c r="H11" s="27"/>
      <c r="I11" s="27"/>
      <c r="J11" s="27"/>
      <c r="K11" s="27"/>
      <c r="L11" s="18"/>
      <c r="M11" s="8"/>
      <c r="O11" s="34" t="s">
        <v>127</v>
      </c>
      <c r="P11" s="34" t="s">
        <v>128</v>
      </c>
    </row>
    <row r="12" spans="1:16" ht="28.8" x14ac:dyDescent="0.3">
      <c r="B12" s="44"/>
      <c r="C12" s="92" t="str">
        <f>IF(Variables!$G$39="English",O11,P11)</f>
        <v>Tab and Question</v>
      </c>
      <c r="D12" s="600" t="str">
        <f>IF(Variables!$G$39="English",O12,P12)</f>
        <v>Comments</v>
      </c>
      <c r="E12" s="601"/>
      <c r="F12" s="601"/>
      <c r="G12" s="601"/>
      <c r="H12" s="601"/>
      <c r="I12" s="601"/>
      <c r="J12" s="601"/>
      <c r="K12" s="601"/>
      <c r="L12" s="602"/>
      <c r="M12" s="8"/>
      <c r="O12" s="22" t="s">
        <v>62</v>
      </c>
      <c r="P12" s="8" t="s">
        <v>63</v>
      </c>
    </row>
    <row r="13" spans="1:16" x14ac:dyDescent="0.3">
      <c r="B13" s="448" t="str">
        <f>IF(Variables!$G$39="English",O13,P13)</f>
        <v>Comment 1</v>
      </c>
      <c r="C13" s="450"/>
      <c r="D13" s="452"/>
      <c r="E13" s="453"/>
      <c r="F13" s="453"/>
      <c r="G13" s="453"/>
      <c r="H13" s="453"/>
      <c r="I13" s="453"/>
      <c r="J13" s="453"/>
      <c r="K13" s="453"/>
      <c r="L13" s="454"/>
      <c r="M13" s="8"/>
      <c r="O13" s="22" t="s">
        <v>64</v>
      </c>
      <c r="P13" s="8" t="s">
        <v>65</v>
      </c>
    </row>
    <row r="14" spans="1:16" x14ac:dyDescent="0.3">
      <c r="B14" s="319"/>
      <c r="C14" s="450"/>
      <c r="D14" s="455"/>
      <c r="E14" s="456"/>
      <c r="F14" s="456"/>
      <c r="G14" s="456"/>
      <c r="H14" s="456"/>
      <c r="I14" s="456"/>
      <c r="J14" s="456"/>
      <c r="K14" s="456"/>
      <c r="L14" s="457"/>
      <c r="M14" s="8"/>
      <c r="O14" s="22"/>
    </row>
    <row r="15" spans="1:16" x14ac:dyDescent="0.3">
      <c r="B15" s="319"/>
      <c r="C15" s="450"/>
      <c r="D15" s="455"/>
      <c r="E15" s="456"/>
      <c r="F15" s="456"/>
      <c r="G15" s="456"/>
      <c r="H15" s="456"/>
      <c r="I15" s="456"/>
      <c r="J15" s="456"/>
      <c r="K15" s="456"/>
      <c r="L15" s="457"/>
      <c r="M15" s="8"/>
      <c r="O15" s="22"/>
    </row>
    <row r="16" spans="1:16" x14ac:dyDescent="0.3">
      <c r="B16" s="319"/>
      <c r="C16" s="450"/>
      <c r="D16" s="455"/>
      <c r="E16" s="456"/>
      <c r="F16" s="456"/>
      <c r="G16" s="456"/>
      <c r="H16" s="456"/>
      <c r="I16" s="456"/>
      <c r="J16" s="456"/>
      <c r="K16" s="456"/>
      <c r="L16" s="457"/>
      <c r="M16" s="8"/>
      <c r="O16" s="22"/>
    </row>
    <row r="17" spans="1:16" x14ac:dyDescent="0.3">
      <c r="B17" s="319"/>
      <c r="C17" s="450"/>
      <c r="D17" s="455"/>
      <c r="E17" s="456"/>
      <c r="F17" s="456"/>
      <c r="G17" s="456"/>
      <c r="H17" s="456"/>
      <c r="I17" s="456"/>
      <c r="J17" s="456"/>
      <c r="K17" s="456"/>
      <c r="L17" s="457"/>
      <c r="M17" s="8"/>
      <c r="O17" s="22"/>
    </row>
    <row r="18" spans="1:16" x14ac:dyDescent="0.3">
      <c r="B18" s="319"/>
      <c r="C18" s="450"/>
      <c r="D18" s="455"/>
      <c r="E18" s="456"/>
      <c r="F18" s="456"/>
      <c r="G18" s="456"/>
      <c r="H18" s="456"/>
      <c r="I18" s="456"/>
      <c r="J18" s="456"/>
      <c r="K18" s="456"/>
      <c r="L18" s="457"/>
      <c r="M18" s="8"/>
      <c r="O18" s="22"/>
    </row>
    <row r="19" spans="1:16" x14ac:dyDescent="0.3">
      <c r="B19" s="319"/>
      <c r="C19" s="450"/>
      <c r="D19" s="455"/>
      <c r="E19" s="456"/>
      <c r="F19" s="456"/>
      <c r="G19" s="456"/>
      <c r="H19" s="456"/>
      <c r="I19" s="456"/>
      <c r="J19" s="456"/>
      <c r="K19" s="456"/>
      <c r="L19" s="457"/>
      <c r="M19" s="8"/>
      <c r="O19" s="22"/>
    </row>
    <row r="20" spans="1:16" x14ac:dyDescent="0.3">
      <c r="B20" s="319"/>
      <c r="C20" s="450"/>
      <c r="D20" s="455"/>
      <c r="E20" s="456"/>
      <c r="F20" s="456"/>
      <c r="G20" s="456"/>
      <c r="H20" s="456"/>
      <c r="I20" s="456"/>
      <c r="J20" s="456"/>
      <c r="K20" s="456"/>
      <c r="L20" s="457"/>
      <c r="M20" s="8"/>
      <c r="O20" s="22"/>
    </row>
    <row r="21" spans="1:16" x14ac:dyDescent="0.3">
      <c r="B21" s="319"/>
      <c r="C21" s="450"/>
      <c r="D21" s="455"/>
      <c r="E21" s="456"/>
      <c r="F21" s="456"/>
      <c r="G21" s="456"/>
      <c r="H21" s="456"/>
      <c r="I21" s="456"/>
      <c r="J21" s="456"/>
      <c r="K21" s="456"/>
      <c r="L21" s="457"/>
      <c r="M21" s="8"/>
      <c r="O21" s="22"/>
    </row>
    <row r="22" spans="1:16" x14ac:dyDescent="0.3">
      <c r="B22" s="464"/>
      <c r="C22" s="450"/>
      <c r="D22" s="458"/>
      <c r="E22" s="459"/>
      <c r="F22" s="459"/>
      <c r="G22" s="459"/>
      <c r="H22" s="459"/>
      <c r="I22" s="459"/>
      <c r="J22" s="459"/>
      <c r="K22" s="459"/>
      <c r="L22" s="460"/>
      <c r="M22" s="8"/>
      <c r="O22" s="22"/>
    </row>
    <row r="23" spans="1:16" x14ac:dyDescent="0.3">
      <c r="B23" s="448" t="str">
        <f>IF(Variables!$G$39="English",O23,P23)</f>
        <v>Comment 2</v>
      </c>
      <c r="C23" s="450"/>
      <c r="D23" s="452"/>
      <c r="E23" s="453"/>
      <c r="F23" s="453"/>
      <c r="G23" s="453"/>
      <c r="H23" s="453"/>
      <c r="I23" s="453"/>
      <c r="J23" s="453"/>
      <c r="K23" s="453"/>
      <c r="L23" s="454"/>
      <c r="M23" s="8"/>
      <c r="O23" s="22" t="s">
        <v>66</v>
      </c>
      <c r="P23" s="8" t="s">
        <v>67</v>
      </c>
    </row>
    <row r="24" spans="1:16" x14ac:dyDescent="0.3">
      <c r="B24" s="319"/>
      <c r="C24" s="450"/>
      <c r="D24" s="455"/>
      <c r="E24" s="456"/>
      <c r="F24" s="456"/>
      <c r="G24" s="456"/>
      <c r="H24" s="456"/>
      <c r="I24" s="456"/>
      <c r="J24" s="456"/>
      <c r="K24" s="456"/>
      <c r="L24" s="457"/>
      <c r="M24" s="8"/>
    </row>
    <row r="25" spans="1:16" x14ac:dyDescent="0.3">
      <c r="B25" s="319"/>
      <c r="C25" s="450"/>
      <c r="D25" s="455"/>
      <c r="E25" s="456"/>
      <c r="F25" s="456"/>
      <c r="G25" s="456"/>
      <c r="H25" s="456"/>
      <c r="I25" s="456"/>
      <c r="J25" s="456"/>
      <c r="K25" s="456"/>
      <c r="L25" s="457"/>
      <c r="M25" s="8"/>
    </row>
    <row r="26" spans="1:16" x14ac:dyDescent="0.3">
      <c r="B26" s="319"/>
      <c r="C26" s="450"/>
      <c r="D26" s="455"/>
      <c r="E26" s="456"/>
      <c r="F26" s="456"/>
      <c r="G26" s="456"/>
      <c r="H26" s="456"/>
      <c r="I26" s="456"/>
      <c r="J26" s="456"/>
      <c r="K26" s="456"/>
      <c r="L26" s="457"/>
      <c r="M26" s="8"/>
      <c r="O26" s="22"/>
    </row>
    <row r="27" spans="1:16" x14ac:dyDescent="0.3">
      <c r="B27" s="319"/>
      <c r="C27" s="450"/>
      <c r="D27" s="455"/>
      <c r="E27" s="456"/>
      <c r="F27" s="456"/>
      <c r="G27" s="456"/>
      <c r="H27" s="456"/>
      <c r="I27" s="456"/>
      <c r="J27" s="456"/>
      <c r="K27" s="456"/>
      <c r="L27" s="457"/>
      <c r="M27" s="8"/>
      <c r="O27" s="22"/>
    </row>
    <row r="28" spans="1:16" x14ac:dyDescent="0.3">
      <c r="B28" s="319"/>
      <c r="C28" s="450"/>
      <c r="D28" s="455"/>
      <c r="E28" s="456"/>
      <c r="F28" s="456"/>
      <c r="G28" s="456"/>
      <c r="H28" s="456"/>
      <c r="I28" s="456"/>
      <c r="J28" s="456"/>
      <c r="K28" s="456"/>
      <c r="L28" s="457"/>
      <c r="M28" s="8"/>
    </row>
    <row r="29" spans="1:16" s="30" customFormat="1" x14ac:dyDescent="0.3">
      <c r="A29" s="65"/>
      <c r="B29" s="319"/>
      <c r="C29" s="450"/>
      <c r="D29" s="455"/>
      <c r="E29" s="456"/>
      <c r="F29" s="456"/>
      <c r="G29" s="456"/>
      <c r="H29" s="456"/>
      <c r="I29" s="456"/>
      <c r="J29" s="456"/>
      <c r="K29" s="456"/>
      <c r="L29" s="457"/>
      <c r="N29" s="66"/>
    </row>
    <row r="30" spans="1:16" x14ac:dyDescent="0.3">
      <c r="B30" s="319"/>
      <c r="C30" s="450"/>
      <c r="D30" s="455"/>
      <c r="E30" s="456"/>
      <c r="F30" s="456"/>
      <c r="G30" s="456"/>
      <c r="H30" s="456"/>
      <c r="I30" s="456"/>
      <c r="J30" s="456"/>
      <c r="K30" s="456"/>
      <c r="L30" s="457"/>
    </row>
    <row r="31" spans="1:16" x14ac:dyDescent="0.3">
      <c r="B31" s="319"/>
      <c r="C31" s="450"/>
      <c r="D31" s="455"/>
      <c r="E31" s="456"/>
      <c r="F31" s="456"/>
      <c r="G31" s="456"/>
      <c r="H31" s="456"/>
      <c r="I31" s="456"/>
      <c r="J31" s="456"/>
      <c r="K31" s="456"/>
      <c r="L31" s="457"/>
    </row>
    <row r="32" spans="1:16" x14ac:dyDescent="0.3">
      <c r="B32" s="464"/>
      <c r="C32" s="450"/>
      <c r="D32" s="458"/>
      <c r="E32" s="459"/>
      <c r="F32" s="459"/>
      <c r="G32" s="459"/>
      <c r="H32" s="459"/>
      <c r="I32" s="459"/>
      <c r="J32" s="459"/>
      <c r="K32" s="459"/>
      <c r="L32" s="460"/>
    </row>
    <row r="33" spans="2:16" x14ac:dyDescent="0.3">
      <c r="B33" s="448" t="str">
        <f>IF(Variables!$G$39="English",O33,P33)</f>
        <v>Comment 3</v>
      </c>
      <c r="C33" s="450"/>
      <c r="D33" s="452"/>
      <c r="E33" s="453"/>
      <c r="F33" s="453"/>
      <c r="G33" s="453"/>
      <c r="H33" s="453"/>
      <c r="I33" s="453"/>
      <c r="J33" s="453"/>
      <c r="K33" s="453"/>
      <c r="L33" s="454"/>
      <c r="O33" s="22" t="s">
        <v>68</v>
      </c>
      <c r="P33" s="8" t="s">
        <v>69</v>
      </c>
    </row>
    <row r="34" spans="2:16" x14ac:dyDescent="0.3">
      <c r="B34" s="319"/>
      <c r="C34" s="450"/>
      <c r="D34" s="455"/>
      <c r="E34" s="456"/>
      <c r="F34" s="456"/>
      <c r="G34" s="456"/>
      <c r="H34" s="456"/>
      <c r="I34" s="456"/>
      <c r="J34" s="456"/>
      <c r="K34" s="456"/>
      <c r="L34" s="457"/>
    </row>
    <row r="35" spans="2:16" x14ac:dyDescent="0.3">
      <c r="B35" s="319"/>
      <c r="C35" s="450"/>
      <c r="D35" s="455"/>
      <c r="E35" s="456"/>
      <c r="F35" s="456"/>
      <c r="G35" s="456"/>
      <c r="H35" s="456"/>
      <c r="I35" s="456"/>
      <c r="J35" s="456"/>
      <c r="K35" s="456"/>
      <c r="L35" s="457"/>
    </row>
    <row r="36" spans="2:16" x14ac:dyDescent="0.3">
      <c r="B36" s="319"/>
      <c r="C36" s="450"/>
      <c r="D36" s="455"/>
      <c r="E36" s="456"/>
      <c r="F36" s="456"/>
      <c r="G36" s="456"/>
      <c r="H36" s="456"/>
      <c r="I36" s="456"/>
      <c r="J36" s="456"/>
      <c r="K36" s="456"/>
      <c r="L36" s="457"/>
    </row>
    <row r="37" spans="2:16" x14ac:dyDescent="0.3">
      <c r="B37" s="319"/>
      <c r="C37" s="450"/>
      <c r="D37" s="455"/>
      <c r="E37" s="456"/>
      <c r="F37" s="456"/>
      <c r="G37" s="456"/>
      <c r="H37" s="456"/>
      <c r="I37" s="456"/>
      <c r="J37" s="456"/>
      <c r="K37" s="456"/>
      <c r="L37" s="457"/>
      <c r="M37" s="8"/>
      <c r="O37" s="22"/>
    </row>
    <row r="38" spans="2:16" x14ac:dyDescent="0.3">
      <c r="B38" s="319"/>
      <c r="C38" s="450"/>
      <c r="D38" s="455"/>
      <c r="E38" s="456"/>
      <c r="F38" s="456"/>
      <c r="G38" s="456"/>
      <c r="H38" s="456"/>
      <c r="I38" s="456"/>
      <c r="J38" s="456"/>
      <c r="K38" s="456"/>
      <c r="L38" s="457"/>
      <c r="M38" s="8"/>
      <c r="O38" s="22"/>
    </row>
    <row r="39" spans="2:16" x14ac:dyDescent="0.3">
      <c r="B39" s="319"/>
      <c r="C39" s="450"/>
      <c r="D39" s="455"/>
      <c r="E39" s="456"/>
      <c r="F39" s="456"/>
      <c r="G39" s="456"/>
      <c r="H39" s="456"/>
      <c r="I39" s="456"/>
      <c r="J39" s="456"/>
      <c r="K39" s="456"/>
      <c r="L39" s="457"/>
    </row>
    <row r="40" spans="2:16" x14ac:dyDescent="0.3">
      <c r="B40" s="319"/>
      <c r="C40" s="450"/>
      <c r="D40" s="455"/>
      <c r="E40" s="456"/>
      <c r="F40" s="456"/>
      <c r="G40" s="456"/>
      <c r="H40" s="456"/>
      <c r="I40" s="456"/>
      <c r="J40" s="456"/>
      <c r="K40" s="456"/>
      <c r="L40" s="457"/>
    </row>
    <row r="41" spans="2:16" x14ac:dyDescent="0.3">
      <c r="B41" s="319"/>
      <c r="C41" s="450"/>
      <c r="D41" s="455"/>
      <c r="E41" s="456"/>
      <c r="F41" s="456"/>
      <c r="G41" s="456"/>
      <c r="H41" s="456"/>
      <c r="I41" s="456"/>
      <c r="J41" s="456"/>
      <c r="K41" s="456"/>
      <c r="L41" s="457"/>
    </row>
    <row r="42" spans="2:16" x14ac:dyDescent="0.3">
      <c r="B42" s="464"/>
      <c r="C42" s="450"/>
      <c r="D42" s="458"/>
      <c r="E42" s="459"/>
      <c r="F42" s="459"/>
      <c r="G42" s="459"/>
      <c r="H42" s="459"/>
      <c r="I42" s="459"/>
      <c r="J42" s="459"/>
      <c r="K42" s="459"/>
      <c r="L42" s="460"/>
    </row>
    <row r="43" spans="2:16" x14ac:dyDescent="0.3">
      <c r="B43" s="448" t="str">
        <f>IF(Variables!$G$39="English",O43,P43)</f>
        <v>Comment 4</v>
      </c>
      <c r="C43" s="450"/>
      <c r="D43" s="452"/>
      <c r="E43" s="453"/>
      <c r="F43" s="453"/>
      <c r="G43" s="453"/>
      <c r="H43" s="453"/>
      <c r="I43" s="453"/>
      <c r="J43" s="453"/>
      <c r="K43" s="453"/>
      <c r="L43" s="454"/>
      <c r="O43" s="22" t="s">
        <v>70</v>
      </c>
      <c r="P43" s="8" t="s">
        <v>71</v>
      </c>
    </row>
    <row r="44" spans="2:16" x14ac:dyDescent="0.3">
      <c r="B44" s="319"/>
      <c r="C44" s="450"/>
      <c r="D44" s="455"/>
      <c r="E44" s="456"/>
      <c r="F44" s="456"/>
      <c r="G44" s="456"/>
      <c r="H44" s="456"/>
      <c r="I44" s="456"/>
      <c r="J44" s="456"/>
      <c r="K44" s="456"/>
      <c r="L44" s="457"/>
    </row>
    <row r="45" spans="2:16" x14ac:dyDescent="0.3">
      <c r="B45" s="319"/>
      <c r="C45" s="450"/>
      <c r="D45" s="455"/>
      <c r="E45" s="456"/>
      <c r="F45" s="456"/>
      <c r="G45" s="456"/>
      <c r="H45" s="456"/>
      <c r="I45" s="456"/>
      <c r="J45" s="456"/>
      <c r="K45" s="456"/>
      <c r="L45" s="457"/>
    </row>
    <row r="46" spans="2:16" x14ac:dyDescent="0.3">
      <c r="B46" s="319"/>
      <c r="C46" s="450"/>
      <c r="D46" s="455"/>
      <c r="E46" s="456"/>
      <c r="F46" s="456"/>
      <c r="G46" s="456"/>
      <c r="H46" s="456"/>
      <c r="I46" s="456"/>
      <c r="J46" s="456"/>
      <c r="K46" s="456"/>
      <c r="L46" s="457"/>
    </row>
    <row r="47" spans="2:16" x14ac:dyDescent="0.3">
      <c r="B47" s="319"/>
      <c r="C47" s="450"/>
      <c r="D47" s="455"/>
      <c r="E47" s="456"/>
      <c r="F47" s="456"/>
      <c r="G47" s="456"/>
      <c r="H47" s="456"/>
      <c r="I47" s="456"/>
      <c r="J47" s="456"/>
      <c r="K47" s="456"/>
      <c r="L47" s="457"/>
      <c r="M47" s="8"/>
      <c r="O47" s="22"/>
    </row>
    <row r="48" spans="2:16" x14ac:dyDescent="0.3">
      <c r="B48" s="319"/>
      <c r="C48" s="450"/>
      <c r="D48" s="455"/>
      <c r="E48" s="456"/>
      <c r="F48" s="456"/>
      <c r="G48" s="456"/>
      <c r="H48" s="456"/>
      <c r="I48" s="456"/>
      <c r="J48" s="456"/>
      <c r="K48" s="456"/>
      <c r="L48" s="457"/>
      <c r="M48" s="8"/>
      <c r="O48" s="22"/>
    </row>
    <row r="49" spans="1:16" x14ac:dyDescent="0.3">
      <c r="B49" s="319"/>
      <c r="C49" s="450"/>
      <c r="D49" s="455"/>
      <c r="E49" s="456"/>
      <c r="F49" s="456"/>
      <c r="G49" s="456"/>
      <c r="H49" s="456"/>
      <c r="I49" s="456"/>
      <c r="J49" s="456"/>
      <c r="K49" s="456"/>
      <c r="L49" s="457"/>
    </row>
    <row r="50" spans="1:16" x14ac:dyDescent="0.3">
      <c r="B50" s="319"/>
      <c r="C50" s="450"/>
      <c r="D50" s="455"/>
      <c r="E50" s="456"/>
      <c r="F50" s="456"/>
      <c r="G50" s="456"/>
      <c r="H50" s="456"/>
      <c r="I50" s="456"/>
      <c r="J50" s="456"/>
      <c r="K50" s="456"/>
      <c r="L50" s="457"/>
    </row>
    <row r="51" spans="1:16" x14ac:dyDescent="0.3">
      <c r="B51" s="319"/>
      <c r="C51" s="450"/>
      <c r="D51" s="455"/>
      <c r="E51" s="456"/>
      <c r="F51" s="456"/>
      <c r="G51" s="456"/>
      <c r="H51" s="456"/>
      <c r="I51" s="456"/>
      <c r="J51" s="456"/>
      <c r="K51" s="456"/>
      <c r="L51" s="457"/>
    </row>
    <row r="52" spans="1:16" x14ac:dyDescent="0.3">
      <c r="B52" s="464"/>
      <c r="C52" s="450"/>
      <c r="D52" s="458"/>
      <c r="E52" s="459"/>
      <c r="F52" s="459"/>
      <c r="G52" s="459"/>
      <c r="H52" s="459"/>
      <c r="I52" s="459"/>
      <c r="J52" s="459"/>
      <c r="K52" s="459"/>
      <c r="L52" s="460"/>
    </row>
    <row r="53" spans="1:16" x14ac:dyDescent="0.3">
      <c r="B53" s="448" t="str">
        <f>IF(Variables!$G$39="English",O53,P53)</f>
        <v>Comment 5</v>
      </c>
      <c r="C53" s="450"/>
      <c r="D53" s="452"/>
      <c r="E53" s="453"/>
      <c r="F53" s="453"/>
      <c r="G53" s="453"/>
      <c r="H53" s="453"/>
      <c r="I53" s="453"/>
      <c r="J53" s="453"/>
      <c r="K53" s="453"/>
      <c r="L53" s="454"/>
      <c r="O53" s="22" t="s">
        <v>72</v>
      </c>
      <c r="P53" s="8" t="s">
        <v>73</v>
      </c>
    </row>
    <row r="54" spans="1:16" x14ac:dyDescent="0.3">
      <c r="B54" s="319"/>
      <c r="C54" s="450"/>
      <c r="D54" s="455"/>
      <c r="E54" s="456"/>
      <c r="F54" s="456"/>
      <c r="G54" s="456"/>
      <c r="H54" s="456"/>
      <c r="I54" s="456"/>
      <c r="J54" s="456"/>
      <c r="K54" s="456"/>
      <c r="L54" s="457"/>
    </row>
    <row r="55" spans="1:16" x14ac:dyDescent="0.3">
      <c r="B55" s="319"/>
      <c r="C55" s="450"/>
      <c r="D55" s="455"/>
      <c r="E55" s="456"/>
      <c r="F55" s="456"/>
      <c r="G55" s="456"/>
      <c r="H55" s="456"/>
      <c r="I55" s="456"/>
      <c r="J55" s="456"/>
      <c r="K55" s="456"/>
      <c r="L55" s="457"/>
    </row>
    <row r="56" spans="1:16" x14ac:dyDescent="0.3">
      <c r="B56" s="319"/>
      <c r="C56" s="450"/>
      <c r="D56" s="455"/>
      <c r="E56" s="456"/>
      <c r="F56" s="456"/>
      <c r="G56" s="456"/>
      <c r="H56" s="456"/>
      <c r="I56" s="456"/>
      <c r="J56" s="456"/>
      <c r="K56" s="456"/>
      <c r="L56" s="457"/>
      <c r="M56" s="8"/>
      <c r="O56" s="22"/>
    </row>
    <row r="57" spans="1:16" x14ac:dyDescent="0.3">
      <c r="B57" s="319"/>
      <c r="C57" s="450"/>
      <c r="D57" s="455"/>
      <c r="E57" s="456"/>
      <c r="F57" s="456"/>
      <c r="G57" s="456"/>
      <c r="H57" s="456"/>
      <c r="I57" s="456"/>
      <c r="J57" s="456"/>
      <c r="K57" s="456"/>
      <c r="L57" s="457"/>
      <c r="M57" s="8"/>
      <c r="O57" s="22"/>
    </row>
    <row r="58" spans="1:16" x14ac:dyDescent="0.3">
      <c r="B58" s="319"/>
      <c r="C58" s="450"/>
      <c r="D58" s="455"/>
      <c r="E58" s="456"/>
      <c r="F58" s="456"/>
      <c r="G58" s="456"/>
      <c r="H58" s="456"/>
      <c r="I58" s="456"/>
      <c r="J58" s="456"/>
      <c r="K58" s="456"/>
      <c r="L58" s="457"/>
    </row>
    <row r="59" spans="1:16" x14ac:dyDescent="0.3">
      <c r="B59" s="319"/>
      <c r="C59" s="450"/>
      <c r="D59" s="455"/>
      <c r="E59" s="456"/>
      <c r="F59" s="456"/>
      <c r="G59" s="456"/>
      <c r="H59" s="456"/>
      <c r="I59" s="456"/>
      <c r="J59" s="456"/>
      <c r="K59" s="456"/>
      <c r="L59" s="457"/>
    </row>
    <row r="60" spans="1:16" x14ac:dyDescent="0.3">
      <c r="B60" s="319"/>
      <c r="C60" s="450"/>
      <c r="D60" s="455"/>
      <c r="E60" s="456"/>
      <c r="F60" s="456"/>
      <c r="G60" s="456"/>
      <c r="H60" s="456"/>
      <c r="I60" s="456"/>
      <c r="J60" s="456"/>
      <c r="K60" s="456"/>
      <c r="L60" s="457"/>
    </row>
    <row r="61" spans="1:16" x14ac:dyDescent="0.3">
      <c r="B61" s="319"/>
      <c r="C61" s="450"/>
      <c r="D61" s="455"/>
      <c r="E61" s="456"/>
      <c r="F61" s="456"/>
      <c r="G61" s="456"/>
      <c r="H61" s="456"/>
      <c r="I61" s="456"/>
      <c r="J61" s="456"/>
      <c r="K61" s="456"/>
      <c r="L61" s="457"/>
    </row>
    <row r="62" spans="1:16" x14ac:dyDescent="0.3">
      <c r="B62" s="449"/>
      <c r="C62" s="451"/>
      <c r="D62" s="461"/>
      <c r="E62" s="462"/>
      <c r="F62" s="462"/>
      <c r="G62" s="462"/>
      <c r="H62" s="462"/>
      <c r="I62" s="462"/>
      <c r="J62" s="462"/>
      <c r="K62" s="462"/>
      <c r="L62" s="463"/>
    </row>
    <row r="63" spans="1:16" s="30" customFormat="1" x14ac:dyDescent="0.3">
      <c r="A63" s="65"/>
      <c r="B63" s="5"/>
      <c r="C63" s="67"/>
      <c r="D63" s="67"/>
      <c r="E63" s="67"/>
      <c r="F63" s="67"/>
      <c r="G63" s="67"/>
      <c r="H63" s="67"/>
      <c r="I63" s="67"/>
      <c r="J63" s="67"/>
      <c r="K63" s="67"/>
      <c r="L63" s="67"/>
      <c r="N63" s="66"/>
    </row>
  </sheetData>
  <sheetProtection algorithmName="SHA-512" hashValue="UwietBtiks/TT50ATsbWwaBQ/UEq73s1v4aT4Q3RSYeBli8JBmy7z9Z7bNUxSZf/vvbZjLnTa4v1uQPSilGi3w==" saltValue="Nib2k+EVHdS64w8xbbzccA==" spinCount="100000" sheet="1" objects="1" scenarios="1" selectLockedCells="1"/>
  <mergeCells count="21">
    <mergeCell ref="B4:L4"/>
    <mergeCell ref="B5:L5"/>
    <mergeCell ref="B6:L6"/>
    <mergeCell ref="B8:L8"/>
    <mergeCell ref="D12:L12"/>
    <mergeCell ref="B10:L10"/>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dataValidations count="1">
    <dataValidation allowBlank="1" showInputMessage="1" showErrorMessage="1" sqref="C13:C62 D13 D23 D33 D43 D53" xr:uid="{6A49B456-01D6-4751-A22B-413518085119}"/>
  </dataValidations>
  <printOptions horizontalCentered="1"/>
  <pageMargins left="0.25" right="0.25" top="0.75" bottom="0.75" header="0.3" footer="0.3"/>
  <pageSetup scale="63" fitToHeight="0" orientation="portrait" r:id="rId1"/>
  <headerFooter>
    <oddFooter>&amp;L&amp;A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Q42"/>
  <sheetViews>
    <sheetView showGridLines="0" zoomScaleNormal="10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136</v>
      </c>
      <c r="P1" s="8" t="s">
        <v>136</v>
      </c>
    </row>
    <row r="2" spans="1:16" x14ac:dyDescent="0.3">
      <c r="B2" s="10" t="s">
        <v>0</v>
      </c>
      <c r="C2" s="10"/>
      <c r="D2" s="10"/>
      <c r="O2" s="9" t="s">
        <v>39</v>
      </c>
      <c r="P2" s="9" t="s">
        <v>49</v>
      </c>
    </row>
    <row r="3" spans="1:16" x14ac:dyDescent="0.3">
      <c r="B3" s="12"/>
      <c r="C3" s="12"/>
      <c r="D3" s="12"/>
      <c r="O3" s="1"/>
      <c r="P3" s="1"/>
    </row>
    <row r="4" spans="1:16" s="1" customFormat="1" x14ac:dyDescent="0.3">
      <c r="A4" s="5"/>
      <c r="B4" s="359" t="str">
        <f>Info!B4</f>
        <v>FOREIGN GROWER QUESTIONNAIRE</v>
      </c>
      <c r="C4" s="359"/>
      <c r="D4" s="359"/>
      <c r="E4" s="359"/>
      <c r="F4" s="359"/>
      <c r="G4" s="359"/>
      <c r="H4" s="359"/>
      <c r="I4" s="359"/>
      <c r="J4" s="359"/>
      <c r="K4" s="359"/>
      <c r="L4" s="359"/>
      <c r="M4" s="25"/>
      <c r="N4" s="25"/>
      <c r="O4" s="24"/>
      <c r="P4" s="24"/>
    </row>
    <row r="5" spans="1:16" s="1" customFormat="1" x14ac:dyDescent="0.3">
      <c r="A5" s="5"/>
      <c r="B5" s="359" t="str">
        <f>Info!B5</f>
        <v>RR-2026-001</v>
      </c>
      <c r="C5" s="359"/>
      <c r="D5" s="359"/>
      <c r="E5" s="359"/>
      <c r="F5" s="359"/>
      <c r="G5" s="359"/>
      <c r="H5" s="359"/>
      <c r="I5" s="359"/>
      <c r="J5" s="359"/>
      <c r="K5" s="359"/>
      <c r="L5" s="359"/>
      <c r="M5" s="25"/>
      <c r="N5" s="25"/>
      <c r="O5" s="24"/>
      <c r="P5" s="24"/>
    </row>
    <row r="6" spans="1:16" s="6" customFormat="1" x14ac:dyDescent="0.3">
      <c r="A6" s="5"/>
      <c r="B6" s="359" t="str">
        <f>Info!B6</f>
        <v>CERTAIN WHOLE POTATOES</v>
      </c>
      <c r="C6" s="359"/>
      <c r="D6" s="359"/>
      <c r="E6" s="359"/>
      <c r="F6" s="359"/>
      <c r="G6" s="359"/>
      <c r="H6" s="359"/>
      <c r="I6" s="359"/>
      <c r="J6" s="359"/>
      <c r="K6" s="359"/>
      <c r="L6" s="359"/>
      <c r="M6" s="24"/>
      <c r="N6" s="24"/>
      <c r="O6" s="16"/>
      <c r="P6" s="16"/>
    </row>
    <row r="7" spans="1:16" s="6" customFormat="1" x14ac:dyDescent="0.3">
      <c r="A7" s="5"/>
      <c r="B7" s="15"/>
      <c r="C7" s="15"/>
      <c r="D7" s="15"/>
      <c r="E7" s="3"/>
      <c r="F7" s="3"/>
      <c r="G7" s="3"/>
      <c r="H7" s="3"/>
      <c r="I7" s="3"/>
      <c r="J7" s="3"/>
      <c r="K7" s="3"/>
      <c r="L7" s="3"/>
      <c r="O7" s="16"/>
      <c r="P7" s="16"/>
    </row>
    <row r="8" spans="1:16" x14ac:dyDescent="0.3">
      <c r="B8" s="546" t="str">
        <f>UPPER(IF(Variables!$G$39="English",O8,P8))</f>
        <v>CONFIRMATION OF REPORTED DATA</v>
      </c>
      <c r="C8" s="547"/>
      <c r="D8" s="547"/>
      <c r="E8" s="547"/>
      <c r="F8" s="547"/>
      <c r="G8" s="547"/>
      <c r="H8" s="547"/>
      <c r="I8" s="547"/>
      <c r="J8" s="547"/>
      <c r="K8" s="547"/>
      <c r="L8" s="548"/>
      <c r="M8" s="8"/>
      <c r="O8" s="8" t="s">
        <v>29</v>
      </c>
      <c r="P8" s="8" t="s">
        <v>16</v>
      </c>
    </row>
    <row r="9" spans="1:16" x14ac:dyDescent="0.3">
      <c r="B9" s="59"/>
      <c r="C9" s="60"/>
      <c r="D9" s="60"/>
      <c r="E9" s="60"/>
      <c r="F9" s="60"/>
      <c r="G9" s="60"/>
      <c r="H9" s="60"/>
      <c r="I9" s="60"/>
      <c r="J9" s="60"/>
      <c r="K9" s="60"/>
      <c r="L9" s="61"/>
      <c r="M9" s="8"/>
    </row>
    <row r="10" spans="1:16" x14ac:dyDescent="0.3">
      <c r="B10" s="59"/>
      <c r="C10" s="60"/>
      <c r="D10" s="60"/>
      <c r="E10" s="60"/>
      <c r="F10" s="60"/>
      <c r="G10" s="60"/>
      <c r="H10" s="60"/>
      <c r="I10" s="60"/>
      <c r="J10" s="91" t="str">
        <f>IF(Variables!$G$39="English",O10,P10)</f>
        <v>Select Yes or No</v>
      </c>
      <c r="K10" s="60"/>
      <c r="L10" s="61"/>
      <c r="M10" s="8"/>
      <c r="O10" s="22" t="s">
        <v>82</v>
      </c>
      <c r="P10" s="8" t="s">
        <v>124</v>
      </c>
    </row>
    <row r="11" spans="1:16" s="31" customFormat="1" x14ac:dyDescent="0.3">
      <c r="A11" s="51"/>
      <c r="B11" s="588" t="str">
        <f>IF(Variables!$G$39="English",O11,P11)</f>
        <v>Confirm that all data reported pertain to the goods as defined in the "Intro" tab.</v>
      </c>
      <c r="C11" s="589"/>
      <c r="D11" s="589"/>
      <c r="E11" s="589"/>
      <c r="F11" s="589"/>
      <c r="G11" s="589"/>
      <c r="H11" s="589"/>
      <c r="I11" s="589"/>
      <c r="J11" s="82"/>
      <c r="K11" s="56"/>
      <c r="L11" s="57"/>
      <c r="O11" s="31" t="s">
        <v>125</v>
      </c>
      <c r="P11" s="31" t="s">
        <v>126</v>
      </c>
    </row>
    <row r="12" spans="1:16" s="31" customFormat="1" ht="14.25" customHeight="1" x14ac:dyDescent="0.3">
      <c r="A12" s="51"/>
      <c r="B12" s="588" t="str">
        <f>IF(Variables!$G$39="English",O12,P12)</f>
        <v>Confirm that all volumes reported are in hundredweight (cwt)</v>
      </c>
      <c r="C12" s="589"/>
      <c r="D12" s="589"/>
      <c r="E12" s="589"/>
      <c r="F12" s="589"/>
      <c r="G12" s="589"/>
      <c r="H12" s="589"/>
      <c r="I12" s="589"/>
      <c r="J12" s="82"/>
      <c r="L12" s="58"/>
      <c r="O12" s="31" t="s">
        <v>270</v>
      </c>
      <c r="P12" t="s">
        <v>309</v>
      </c>
    </row>
    <row r="13" spans="1:16" s="31" customFormat="1" ht="14.25" customHeight="1" x14ac:dyDescent="0.3">
      <c r="A13" s="51"/>
      <c r="B13" s="588" t="str">
        <f>IF(Variables!$G$39="English",O13,P13)</f>
        <v>Confirm that all values reported are in Canadian dollars.</v>
      </c>
      <c r="C13" s="589"/>
      <c r="D13" s="589"/>
      <c r="E13" s="589"/>
      <c r="F13" s="589"/>
      <c r="G13" s="589"/>
      <c r="H13" s="589"/>
      <c r="I13" s="589"/>
      <c r="J13" s="82"/>
      <c r="L13" s="58"/>
      <c r="O13" s="8" t="s">
        <v>97</v>
      </c>
      <c r="P13" s="8" t="s">
        <v>98</v>
      </c>
    </row>
    <row r="14" spans="1:16" s="31" customFormat="1" ht="14.25" customHeight="1" x14ac:dyDescent="0.3">
      <c r="A14" s="51"/>
      <c r="B14" s="588" t="str">
        <f>IF(Variables!$G$39="English",O14,P14)</f>
        <v>Confirm that all yearly information reported is based on the crop year from August to July, except where otherwise indicated.</v>
      </c>
      <c r="C14" s="589"/>
      <c r="D14" s="589"/>
      <c r="E14" s="589"/>
      <c r="F14" s="589"/>
      <c r="G14" s="589"/>
      <c r="H14" s="589"/>
      <c r="I14" s="589"/>
      <c r="J14" s="82"/>
      <c r="K14" s="56"/>
      <c r="L14" s="57"/>
      <c r="O14" s="8" t="s">
        <v>310</v>
      </c>
      <c r="P14" s="147" t="s">
        <v>320</v>
      </c>
    </row>
    <row r="15" spans="1:16" x14ac:dyDescent="0.3">
      <c r="B15" s="59"/>
      <c r="C15" s="60"/>
      <c r="D15" s="60"/>
      <c r="E15" s="60"/>
      <c r="F15" s="60"/>
      <c r="G15" s="60"/>
      <c r="H15" s="60"/>
      <c r="I15" s="60"/>
      <c r="J15" s="60"/>
      <c r="K15" s="60"/>
      <c r="L15" s="61"/>
      <c r="M15" s="8"/>
    </row>
    <row r="16" spans="1:16" s="31" customFormat="1" x14ac:dyDescent="0.3">
      <c r="A16" s="51"/>
      <c r="B16" s="319" t="str">
        <f>IF(Variables!$G$39="English",O16,P16)</f>
        <v>If no, explain.</v>
      </c>
      <c r="C16" s="320"/>
      <c r="D16" s="320"/>
      <c r="E16" s="320"/>
      <c r="F16" s="320"/>
      <c r="G16" s="320"/>
      <c r="H16" s="320"/>
      <c r="I16" s="320"/>
      <c r="J16" s="320"/>
      <c r="K16" s="80"/>
      <c r="L16" s="57"/>
      <c r="O16" s="87" t="s">
        <v>122</v>
      </c>
      <c r="P16" s="6" t="s">
        <v>123</v>
      </c>
    </row>
    <row r="17" spans="1:17" s="31" customFormat="1" x14ac:dyDescent="0.3">
      <c r="A17" s="51"/>
      <c r="B17" s="44"/>
      <c r="C17" s="45"/>
      <c r="D17" s="45"/>
      <c r="E17" s="45"/>
      <c r="F17" s="45"/>
      <c r="G17" s="45"/>
      <c r="H17" s="45"/>
      <c r="I17" s="45"/>
      <c r="J17" s="45"/>
      <c r="K17" s="80"/>
      <c r="L17" s="57"/>
      <c r="O17" s="87"/>
      <c r="P17" s="6"/>
    </row>
    <row r="18" spans="1:17" s="31" customFormat="1" x14ac:dyDescent="0.3">
      <c r="A18" s="51"/>
      <c r="B18" s="603"/>
      <c r="C18" s="456"/>
      <c r="D18" s="456"/>
      <c r="E18" s="456"/>
      <c r="F18" s="456"/>
      <c r="G18" s="456"/>
      <c r="H18" s="456"/>
      <c r="I18" s="456"/>
      <c r="J18" s="456"/>
      <c r="K18" s="456"/>
      <c r="L18" s="457"/>
    </row>
    <row r="19" spans="1:17" s="31" customFormat="1" x14ac:dyDescent="0.3">
      <c r="A19" s="51"/>
      <c r="B19" s="603"/>
      <c r="C19" s="456"/>
      <c r="D19" s="456"/>
      <c r="E19" s="456"/>
      <c r="F19" s="456"/>
      <c r="G19" s="456"/>
      <c r="H19" s="456"/>
      <c r="I19" s="456"/>
      <c r="J19" s="456"/>
      <c r="K19" s="456"/>
      <c r="L19" s="457"/>
    </row>
    <row r="20" spans="1:17" s="31" customFormat="1" x14ac:dyDescent="0.3">
      <c r="A20" s="51"/>
      <c r="B20" s="603"/>
      <c r="C20" s="456"/>
      <c r="D20" s="456"/>
      <c r="E20" s="456"/>
      <c r="F20" s="456"/>
      <c r="G20" s="456"/>
      <c r="H20" s="456"/>
      <c r="I20" s="456"/>
      <c r="J20" s="456"/>
      <c r="K20" s="456"/>
      <c r="L20" s="457"/>
    </row>
    <row r="21" spans="1:17" s="31" customFormat="1" x14ac:dyDescent="0.3">
      <c r="A21" s="51"/>
      <c r="B21" s="603"/>
      <c r="C21" s="456"/>
      <c r="D21" s="456"/>
      <c r="E21" s="456"/>
      <c r="F21" s="456"/>
      <c r="G21" s="456"/>
      <c r="H21" s="456"/>
      <c r="I21" s="456"/>
      <c r="J21" s="456"/>
      <c r="K21" s="456"/>
      <c r="L21" s="457"/>
    </row>
    <row r="22" spans="1:17" s="31" customFormat="1" x14ac:dyDescent="0.3">
      <c r="A22" s="51"/>
      <c r="B22" s="603"/>
      <c r="C22" s="456"/>
      <c r="D22" s="456"/>
      <c r="E22" s="456"/>
      <c r="F22" s="456"/>
      <c r="G22" s="456"/>
      <c r="H22" s="456"/>
      <c r="I22" s="456"/>
      <c r="J22" s="456"/>
      <c r="K22" s="456"/>
      <c r="L22" s="457"/>
    </row>
    <row r="23" spans="1:17" s="31" customFormat="1" x14ac:dyDescent="0.3">
      <c r="A23" s="51"/>
      <c r="B23" s="603"/>
      <c r="C23" s="456"/>
      <c r="D23" s="456"/>
      <c r="E23" s="456"/>
      <c r="F23" s="456"/>
      <c r="G23" s="456"/>
      <c r="H23" s="456"/>
      <c r="I23" s="456"/>
      <c r="J23" s="456"/>
      <c r="K23" s="456"/>
      <c r="L23" s="457"/>
    </row>
    <row r="24" spans="1:17" s="31" customFormat="1" x14ac:dyDescent="0.3">
      <c r="A24" s="51"/>
      <c r="B24" s="603"/>
      <c r="C24" s="456"/>
      <c r="D24" s="456"/>
      <c r="E24" s="456"/>
      <c r="F24" s="456"/>
      <c r="G24" s="456"/>
      <c r="H24" s="456"/>
      <c r="I24" s="456"/>
      <c r="J24" s="456"/>
      <c r="K24" s="456"/>
      <c r="L24" s="457"/>
    </row>
    <row r="25" spans="1:17" s="31" customFormat="1" x14ac:dyDescent="0.3">
      <c r="A25" s="51"/>
      <c r="B25" s="603"/>
      <c r="C25" s="456"/>
      <c r="D25" s="456"/>
      <c r="E25" s="456"/>
      <c r="F25" s="456"/>
      <c r="G25" s="456"/>
      <c r="H25" s="456"/>
      <c r="I25" s="456"/>
      <c r="J25" s="456"/>
      <c r="K25" s="456"/>
      <c r="L25" s="457"/>
    </row>
    <row r="26" spans="1:17" x14ac:dyDescent="0.3">
      <c r="B26" s="62"/>
      <c r="C26" s="63"/>
      <c r="D26" s="63"/>
      <c r="E26" s="63"/>
      <c r="F26" s="63"/>
      <c r="G26" s="63"/>
      <c r="H26" s="63"/>
      <c r="I26" s="63"/>
      <c r="J26" s="63"/>
      <c r="K26" s="63"/>
      <c r="L26" s="64"/>
      <c r="M26" s="8"/>
    </row>
    <row r="27" spans="1:17" x14ac:dyDescent="0.3">
      <c r="B27" s="272"/>
      <c r="C27" s="273"/>
      <c r="D27" s="273"/>
      <c r="E27" s="273"/>
      <c r="F27" s="273"/>
      <c r="G27" s="273"/>
      <c r="H27" s="273"/>
      <c r="I27" s="273"/>
      <c r="J27" s="273"/>
      <c r="K27" s="273"/>
      <c r="L27" s="274"/>
      <c r="M27" s="8"/>
    </row>
    <row r="28" spans="1:17" ht="14.4" customHeight="1" x14ac:dyDescent="0.3">
      <c r="B28" s="624" t="s">
        <v>387</v>
      </c>
      <c r="C28" s="625"/>
      <c r="D28" s="625"/>
      <c r="E28" s="625"/>
      <c r="F28" s="625"/>
      <c r="G28" s="625"/>
      <c r="H28" s="625"/>
      <c r="I28" s="625"/>
      <c r="J28" s="625"/>
      <c r="K28" s="625"/>
      <c r="L28" s="626"/>
      <c r="M28" s="8"/>
    </row>
    <row r="29" spans="1:17" ht="14.4" customHeight="1" x14ac:dyDescent="0.3">
      <c r="B29" s="624"/>
      <c r="C29" s="625"/>
      <c r="D29" s="625"/>
      <c r="E29" s="625"/>
      <c r="F29" s="625"/>
      <c r="G29" s="625"/>
      <c r="H29" s="625"/>
      <c r="I29" s="625"/>
      <c r="J29" s="625"/>
      <c r="K29" s="625"/>
      <c r="L29" s="626"/>
    </row>
    <row r="30" spans="1:17" x14ac:dyDescent="0.3">
      <c r="B30" s="275"/>
      <c r="L30" s="127"/>
    </row>
    <row r="31" spans="1:17" ht="14.4" customHeight="1" x14ac:dyDescent="0.3">
      <c r="B31" s="613" t="s">
        <v>380</v>
      </c>
      <c r="C31" s="614"/>
      <c r="D31" s="614"/>
      <c r="E31" s="614"/>
      <c r="F31" s="615"/>
      <c r="G31" s="619" t="s">
        <v>340</v>
      </c>
      <c r="H31" s="619" t="s">
        <v>341</v>
      </c>
      <c r="I31" s="621" t="s">
        <v>342</v>
      </c>
      <c r="J31" s="267"/>
      <c r="K31" s="604"/>
      <c r="L31" s="633"/>
      <c r="M31" s="604"/>
      <c r="P31" s="22"/>
    </row>
    <row r="32" spans="1:17" x14ac:dyDescent="0.3">
      <c r="B32" s="616"/>
      <c r="C32" s="617"/>
      <c r="D32" s="617"/>
      <c r="E32" s="617"/>
      <c r="F32" s="618"/>
      <c r="G32" s="620"/>
      <c r="H32" s="620"/>
      <c r="I32" s="622"/>
      <c r="J32" s="267"/>
      <c r="K32" s="604"/>
      <c r="L32" s="633"/>
      <c r="M32" s="604"/>
      <c r="P32" s="22" t="s">
        <v>380</v>
      </c>
      <c r="Q32" s="261"/>
    </row>
    <row r="33" spans="2:17" x14ac:dyDescent="0.3">
      <c r="B33" s="256"/>
      <c r="C33" s="257"/>
      <c r="D33" s="257"/>
      <c r="E33" s="257"/>
      <c r="F33" s="257"/>
      <c r="G33" s="258"/>
      <c r="H33" s="258"/>
      <c r="I33" s="258"/>
      <c r="J33" s="276"/>
      <c r="K33" s="268"/>
      <c r="L33" s="277"/>
      <c r="M33" s="31"/>
      <c r="P33" s="22"/>
      <c r="Q33" s="261"/>
    </row>
    <row r="34" spans="2:17" ht="14.4" customHeight="1" x14ac:dyDescent="0.3">
      <c r="B34" s="522" t="s">
        <v>383</v>
      </c>
      <c r="C34" s="527"/>
      <c r="D34" s="527"/>
      <c r="E34" s="527"/>
      <c r="F34" s="623"/>
      <c r="G34" s="259" t="str">
        <f>IF(SUM(Pro!F33&lt;&gt;0),"X","-")</f>
        <v>-</v>
      </c>
      <c r="H34" s="259" t="str">
        <f>IF(SUM(Pro!G33&lt;&gt;0),"X","-")</f>
        <v>-</v>
      </c>
      <c r="I34" s="259" t="str">
        <f>IF(SUM(Pro!H33&lt;&gt;0),"X","-")</f>
        <v>-</v>
      </c>
      <c r="J34"/>
      <c r="K34"/>
      <c r="L34" s="218"/>
      <c r="M34" s="31"/>
      <c r="N34" s="31"/>
      <c r="O34" s="31"/>
      <c r="P34" s="262" t="s">
        <v>381</v>
      </c>
      <c r="Q34" s="263"/>
    </row>
    <row r="35" spans="2:17" ht="14.4" customHeight="1" x14ac:dyDescent="0.3">
      <c r="B35" s="607" t="s">
        <v>384</v>
      </c>
      <c r="C35" s="608"/>
      <c r="D35" s="608"/>
      <c r="E35" s="608"/>
      <c r="F35" s="608"/>
      <c r="G35" s="259" t="str">
        <f>IF(SUM(Pro!F36&lt;&gt;0),"X","-")</f>
        <v>-</v>
      </c>
      <c r="H35" s="259" t="str">
        <f>IF(SUM(Pro!G36&lt;&gt;0),"X","-")</f>
        <v>-</v>
      </c>
      <c r="I35" s="259" t="str">
        <f>IF(SUM(Pro!H36&lt;&gt;0),"X","-")</f>
        <v>-</v>
      </c>
      <c r="J35" s="260"/>
      <c r="K35" s="260"/>
      <c r="L35" s="278"/>
      <c r="M35" s="260"/>
      <c r="N35" s="31"/>
      <c r="O35" s="31"/>
      <c r="P35" s="264" t="s">
        <v>382</v>
      </c>
      <c r="Q35"/>
    </row>
    <row r="36" spans="2:17" ht="14.4" customHeight="1" x14ac:dyDescent="0.3">
      <c r="B36" s="609" t="s">
        <v>224</v>
      </c>
      <c r="C36" s="610"/>
      <c r="D36" s="610"/>
      <c r="E36" s="610"/>
      <c r="F36" s="610"/>
      <c r="G36" s="269"/>
      <c r="H36" s="269"/>
      <c r="I36" s="269"/>
      <c r="J36" s="260"/>
      <c r="K36" s="31"/>
      <c r="L36" s="58"/>
      <c r="M36" s="31"/>
      <c r="N36" s="31"/>
      <c r="O36" s="31"/>
      <c r="P36" s="265"/>
      <c r="Q36"/>
    </row>
    <row r="37" spans="2:17" ht="14.4" customHeight="1" x14ac:dyDescent="0.3">
      <c r="B37" s="611" t="s">
        <v>225</v>
      </c>
      <c r="C37" s="612"/>
      <c r="D37" s="612"/>
      <c r="E37" s="612"/>
      <c r="F37" s="612"/>
      <c r="G37" s="259" t="str">
        <f>IF(SUM(Pro!F38&lt;&gt;0),"X","-")</f>
        <v>-</v>
      </c>
      <c r="H37" s="259" t="str">
        <f>IF(SUM(Pro!G38&lt;&gt;0),"X","-")</f>
        <v>-</v>
      </c>
      <c r="I37" s="259" t="str">
        <f>IF(SUM(Pro!H38&lt;&gt;0),"X","-")</f>
        <v>-</v>
      </c>
      <c r="J37" s="266"/>
      <c r="K37" s="266"/>
      <c r="L37" s="279"/>
      <c r="M37" s="31"/>
      <c r="N37" s="31"/>
      <c r="O37" s="31"/>
      <c r="P37" s="31"/>
      <c r="Q37" s="31"/>
    </row>
    <row r="38" spans="2:17" ht="14.4" customHeight="1" x14ac:dyDescent="0.3">
      <c r="B38" s="611" t="s">
        <v>226</v>
      </c>
      <c r="C38" s="612"/>
      <c r="D38" s="612"/>
      <c r="E38" s="612"/>
      <c r="F38" s="612"/>
      <c r="G38" s="259" t="str">
        <f>IF(SUM(Pro!F39&lt;&gt;0),"X","-")</f>
        <v>-</v>
      </c>
      <c r="H38" s="259" t="str">
        <f>IF(SUM(Pro!G39&lt;&gt;0),"X","-")</f>
        <v>-</v>
      </c>
      <c r="I38" s="259" t="str">
        <f>IF(SUM(Pro!H39&lt;&gt;0),"X","-")</f>
        <v>-</v>
      </c>
      <c r="L38" s="127"/>
    </row>
    <row r="39" spans="2:17" ht="14.4" customHeight="1" x14ac:dyDescent="0.3">
      <c r="B39" s="611" t="s">
        <v>227</v>
      </c>
      <c r="C39" s="612"/>
      <c r="D39" s="612"/>
      <c r="E39" s="612"/>
      <c r="F39" s="612"/>
      <c r="G39" s="259" t="str">
        <f>IF(SUM(Pro!F40&lt;&gt;0),"X","-")</f>
        <v>-</v>
      </c>
      <c r="H39" s="259" t="str">
        <f>IF(SUM(Pro!G40&lt;&gt;0),"X","-")</f>
        <v>-</v>
      </c>
      <c r="I39" s="259" t="str">
        <f>IF(SUM(Pro!H40&lt;&gt;0),"X","-")</f>
        <v>-</v>
      </c>
      <c r="L39" s="127"/>
    </row>
    <row r="40" spans="2:17" ht="14.4" customHeight="1" x14ac:dyDescent="0.3">
      <c r="B40" s="605" t="s">
        <v>385</v>
      </c>
      <c r="C40" s="606"/>
      <c r="D40" s="606"/>
      <c r="E40" s="606"/>
      <c r="F40" s="606"/>
      <c r="G40" s="627" t="str">
        <f>IF(Pro!C42="","-",Pro!C42)</f>
        <v>-</v>
      </c>
      <c r="H40" s="628"/>
      <c r="I40" s="629"/>
      <c r="L40" s="127"/>
    </row>
    <row r="41" spans="2:17" x14ac:dyDescent="0.3">
      <c r="B41" s="275"/>
      <c r="D41" s="280"/>
      <c r="E41" s="280"/>
      <c r="F41" s="280"/>
      <c r="G41" s="630"/>
      <c r="H41" s="631"/>
      <c r="I41" s="632"/>
      <c r="L41" s="127"/>
    </row>
    <row r="42" spans="2:17" x14ac:dyDescent="0.3">
      <c r="B42" s="133"/>
      <c r="C42" s="134"/>
      <c r="D42" s="134"/>
      <c r="E42" s="134"/>
      <c r="F42" s="134"/>
      <c r="G42" s="134"/>
      <c r="H42" s="134"/>
      <c r="I42" s="134"/>
      <c r="J42" s="134"/>
      <c r="K42" s="134"/>
      <c r="L42" s="135"/>
    </row>
  </sheetData>
  <sheetProtection algorithmName="SHA-512" hashValue="L3CcZ2cVopI9D3bqQisGrfZWAliFtfDucd7SpySQWlwnom/Jz1G7eoVUMR/oK04dn43ZWu1ChMNhotpMzfBW3Q==" saltValue="z4J7jdNlTB2/CPi/SjFLKA==" spinCount="100000" sheet="1" objects="1" scenarios="1" selectLockedCells="1"/>
  <mergeCells count="26">
    <mergeCell ref="B28:L29"/>
    <mergeCell ref="B39:F39"/>
    <mergeCell ref="B38:F38"/>
    <mergeCell ref="G40:I41"/>
    <mergeCell ref="K31:K32"/>
    <mergeCell ref="L31:L32"/>
    <mergeCell ref="M31:M32"/>
    <mergeCell ref="B40:F40"/>
    <mergeCell ref="B35:F35"/>
    <mergeCell ref="B36:F36"/>
    <mergeCell ref="B37:F37"/>
    <mergeCell ref="B31:F32"/>
    <mergeCell ref="G31:G32"/>
    <mergeCell ref="H31:H32"/>
    <mergeCell ref="I31:I32"/>
    <mergeCell ref="B34:F34"/>
    <mergeCell ref="B18:L25"/>
    <mergeCell ref="B13:I13"/>
    <mergeCell ref="B14:I14"/>
    <mergeCell ref="B11:I11"/>
    <mergeCell ref="B4:L4"/>
    <mergeCell ref="B5:L5"/>
    <mergeCell ref="B6:L6"/>
    <mergeCell ref="B8:L8"/>
    <mergeCell ref="B16:J16"/>
    <mergeCell ref="B12:I12"/>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8:B23" xr:uid="{34B1D40F-61E3-46EE-B7F9-B64D438F120A}">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Variables!$D$36:$D$37</xm:f>
          </x14:formula1>
          <xm:sqref>J11:J14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E8B5-7FDE-4F88-A079-11D5C6D9774C}">
  <sheetPr>
    <tabColor rgb="FFFF0000"/>
  </sheetPr>
  <dimension ref="A2:I60"/>
  <sheetViews>
    <sheetView workbookViewId="0">
      <selection activeCell="H64" sqref="H64"/>
    </sheetView>
  </sheetViews>
  <sheetFormatPr defaultRowHeight="14.4" x14ac:dyDescent="0.3"/>
  <cols>
    <col min="2" max="2" width="48.88671875" customWidth="1"/>
    <col min="8" max="8" width="26.44140625" customWidth="1"/>
  </cols>
  <sheetData>
    <row r="2" spans="2:5" x14ac:dyDescent="0.3">
      <c r="B2" t="s">
        <v>388</v>
      </c>
    </row>
    <row r="4" spans="2:5" x14ac:dyDescent="0.3">
      <c r="C4" t="s">
        <v>389</v>
      </c>
    </row>
    <row r="5" spans="2:5" x14ac:dyDescent="0.3">
      <c r="C5" t="s">
        <v>390</v>
      </c>
      <c r="D5" t="s">
        <v>391</v>
      </c>
      <c r="E5" t="s">
        <v>392</v>
      </c>
    </row>
    <row r="6" spans="2:5" x14ac:dyDescent="0.3">
      <c r="B6" t="s">
        <v>393</v>
      </c>
    </row>
    <row r="7" spans="2:5" x14ac:dyDescent="0.3">
      <c r="B7" t="s">
        <v>218</v>
      </c>
      <c r="C7">
        <f>Pro!F26</f>
        <v>0</v>
      </c>
      <c r="D7">
        <f>Pro!G26</f>
        <v>0</v>
      </c>
      <c r="E7">
        <f>Pro!H26</f>
        <v>0</v>
      </c>
    </row>
    <row r="8" spans="2:5" x14ac:dyDescent="0.3">
      <c r="B8" t="s">
        <v>219</v>
      </c>
      <c r="C8">
        <f>Pro!F27</f>
        <v>0</v>
      </c>
      <c r="D8">
        <f>Pro!G27</f>
        <v>0</v>
      </c>
      <c r="E8">
        <f>Pro!H27</f>
        <v>0</v>
      </c>
    </row>
    <row r="9" spans="2:5" s="299" customFormat="1" x14ac:dyDescent="0.3">
      <c r="B9" s="299" t="s">
        <v>394</v>
      </c>
      <c r="C9" s="299">
        <v>0</v>
      </c>
      <c r="D9" s="299">
        <v>0</v>
      </c>
      <c r="E9" s="299">
        <v>0</v>
      </c>
    </row>
    <row r="11" spans="2:5" x14ac:dyDescent="0.3">
      <c r="B11" t="s">
        <v>395</v>
      </c>
      <c r="C11">
        <f>Pro!F33</f>
        <v>0</v>
      </c>
      <c r="D11">
        <f>Pro!G33</f>
        <v>0</v>
      </c>
      <c r="E11">
        <f>Pro!H33</f>
        <v>0</v>
      </c>
    </row>
    <row r="13" spans="2:5" x14ac:dyDescent="0.3">
      <c r="B13" t="s">
        <v>396</v>
      </c>
    </row>
    <row r="14" spans="2:5" s="299" customFormat="1" x14ac:dyDescent="0.3">
      <c r="B14" s="299" t="s">
        <v>397</v>
      </c>
      <c r="C14" s="299">
        <v>0</v>
      </c>
      <c r="D14" s="299">
        <v>0</v>
      </c>
      <c r="E14" s="299">
        <v>0</v>
      </c>
    </row>
    <row r="15" spans="2:5" s="299" customFormat="1" x14ac:dyDescent="0.3">
      <c r="B15" s="299" t="s">
        <v>398</v>
      </c>
      <c r="C15" s="299">
        <v>0</v>
      </c>
      <c r="D15" s="299">
        <v>0</v>
      </c>
      <c r="E15" s="299">
        <v>0</v>
      </c>
    </row>
    <row r="17" spans="1:5" s="299" customFormat="1" x14ac:dyDescent="0.3">
      <c r="B17" s="299" t="s">
        <v>399</v>
      </c>
      <c r="C17" s="299">
        <v>0</v>
      </c>
      <c r="D17" s="299">
        <v>0</v>
      </c>
      <c r="E17" s="299">
        <v>0</v>
      </c>
    </row>
    <row r="19" spans="1:5" x14ac:dyDescent="0.3">
      <c r="B19" t="s">
        <v>400</v>
      </c>
      <c r="C19">
        <f>Pro!F36</f>
        <v>0</v>
      </c>
      <c r="D19">
        <f>Pro!G36</f>
        <v>0</v>
      </c>
      <c r="E19">
        <f>Pro!H36</f>
        <v>0</v>
      </c>
    </row>
    <row r="21" spans="1:5" x14ac:dyDescent="0.3">
      <c r="B21" t="s">
        <v>401</v>
      </c>
    </row>
    <row r="22" spans="1:5" x14ac:dyDescent="0.3">
      <c r="B22" t="s">
        <v>225</v>
      </c>
      <c r="C22">
        <f>Pro!F38</f>
        <v>0</v>
      </c>
      <c r="D22">
        <f>Pro!G38</f>
        <v>0</v>
      </c>
      <c r="E22">
        <f>Pro!H38</f>
        <v>0</v>
      </c>
    </row>
    <row r="23" spans="1:5" x14ac:dyDescent="0.3">
      <c r="B23" t="s">
        <v>226</v>
      </c>
      <c r="C23">
        <f>Pro!F39</f>
        <v>0</v>
      </c>
      <c r="D23">
        <f>Pro!G39</f>
        <v>0</v>
      </c>
      <c r="E23">
        <f>Pro!H39</f>
        <v>0</v>
      </c>
    </row>
    <row r="24" spans="1:5" x14ac:dyDescent="0.3">
      <c r="A24">
        <f>Pro!C42</f>
        <v>0</v>
      </c>
      <c r="B24" t="s">
        <v>227</v>
      </c>
      <c r="C24">
        <f>Pro!F40</f>
        <v>0</v>
      </c>
      <c r="D24">
        <f>Pro!G40</f>
        <v>0</v>
      </c>
      <c r="E24">
        <f>Pro!H40</f>
        <v>0</v>
      </c>
    </row>
    <row r="25" spans="1:5" s="300" customFormat="1" x14ac:dyDescent="0.3">
      <c r="B25" s="300" t="s">
        <v>402</v>
      </c>
      <c r="C25" s="300">
        <v>0</v>
      </c>
      <c r="D25" s="300">
        <v>0</v>
      </c>
      <c r="E25" s="300">
        <v>0</v>
      </c>
    </row>
    <row r="27" spans="1:5" x14ac:dyDescent="0.3">
      <c r="B27" t="s">
        <v>403</v>
      </c>
    </row>
    <row r="28" spans="1:5" x14ac:dyDescent="0.3">
      <c r="B28" t="s">
        <v>404</v>
      </c>
      <c r="C28">
        <f>Pro!F95</f>
        <v>0</v>
      </c>
      <c r="D28">
        <f>Pro!G95</f>
        <v>0</v>
      </c>
      <c r="E28">
        <f>Pro!H95</f>
        <v>0</v>
      </c>
    </row>
    <row r="29" spans="1:5" x14ac:dyDescent="0.3">
      <c r="B29" t="s">
        <v>405</v>
      </c>
      <c r="C29">
        <f>Pro!F96</f>
        <v>0</v>
      </c>
      <c r="D29">
        <f>Pro!G96</f>
        <v>0</v>
      </c>
      <c r="E29">
        <f>Pro!H96</f>
        <v>0</v>
      </c>
    </row>
    <row r="30" spans="1:5" s="300" customFormat="1" x14ac:dyDescent="0.3">
      <c r="B30" s="300" t="s">
        <v>77</v>
      </c>
      <c r="C30" s="300">
        <v>0</v>
      </c>
      <c r="D30" s="300">
        <v>0</v>
      </c>
      <c r="E30" s="300">
        <v>0</v>
      </c>
    </row>
    <row r="32" spans="1:5" x14ac:dyDescent="0.3">
      <c r="B32" t="s">
        <v>406</v>
      </c>
    </row>
    <row r="33" spans="2:9" x14ac:dyDescent="0.3">
      <c r="B33" t="s">
        <v>404</v>
      </c>
      <c r="C33">
        <f>Pro!F100</f>
        <v>0</v>
      </c>
      <c r="D33">
        <f>Pro!G100</f>
        <v>0</v>
      </c>
      <c r="E33">
        <f>Pro!H100</f>
        <v>0</v>
      </c>
    </row>
    <row r="34" spans="2:9" x14ac:dyDescent="0.3">
      <c r="B34" t="s">
        <v>405</v>
      </c>
      <c r="C34">
        <f>Pro!F101</f>
        <v>0</v>
      </c>
      <c r="D34">
        <f>Pro!G101</f>
        <v>0</v>
      </c>
      <c r="E34">
        <f>Pro!H101</f>
        <v>0</v>
      </c>
    </row>
    <row r="35" spans="2:9" s="300" customFormat="1" x14ac:dyDescent="0.3">
      <c r="B35" s="300" t="s">
        <v>77</v>
      </c>
      <c r="C35" s="300">
        <v>0</v>
      </c>
      <c r="D35" s="300">
        <v>0</v>
      </c>
      <c r="E35" s="300">
        <v>0</v>
      </c>
    </row>
    <row r="38" spans="2:9" x14ac:dyDescent="0.3">
      <c r="B38" t="s">
        <v>408</v>
      </c>
    </row>
    <row r="39" spans="2:9" x14ac:dyDescent="0.3">
      <c r="B39" t="s">
        <v>81</v>
      </c>
    </row>
    <row r="40" spans="2:9" x14ac:dyDescent="0.3">
      <c r="B40" t="s">
        <v>409</v>
      </c>
      <c r="C40" t="s">
        <v>410</v>
      </c>
      <c r="D40" t="s">
        <v>411</v>
      </c>
      <c r="E40" t="s">
        <v>412</v>
      </c>
      <c r="F40" t="s">
        <v>413</v>
      </c>
      <c r="G40" t="s">
        <v>414</v>
      </c>
      <c r="H40" t="s">
        <v>415</v>
      </c>
      <c r="I40" t="s">
        <v>416</v>
      </c>
    </row>
    <row r="41" spans="2:9" x14ac:dyDescent="0.3">
      <c r="B41">
        <f>Intro!$E$45</f>
        <v>0</v>
      </c>
      <c r="C41" t="s">
        <v>388</v>
      </c>
      <c r="D41" t="s">
        <v>417</v>
      </c>
      <c r="E41" t="s">
        <v>418</v>
      </c>
      <c r="F41" t="s">
        <v>374</v>
      </c>
      <c r="H41">
        <f>$E$22*I41</f>
        <v>0</v>
      </c>
      <c r="I41" s="301">
        <f>Pro!G111</f>
        <v>0</v>
      </c>
    </row>
    <row r="42" spans="2:9" x14ac:dyDescent="0.3">
      <c r="B42">
        <f>Intro!$E$45</f>
        <v>0</v>
      </c>
      <c r="C42" t="s">
        <v>388</v>
      </c>
      <c r="D42" t="s">
        <v>417</v>
      </c>
      <c r="E42" t="s">
        <v>419</v>
      </c>
      <c r="F42" t="s">
        <v>375</v>
      </c>
      <c r="H42">
        <f t="shared" ref="H42:H45" si="0">$E$22*I42</f>
        <v>0</v>
      </c>
      <c r="I42" s="301">
        <f>Pro!G112</f>
        <v>0</v>
      </c>
    </row>
    <row r="43" spans="2:9" x14ac:dyDescent="0.3">
      <c r="B43">
        <f>Intro!$E$45</f>
        <v>0</v>
      </c>
      <c r="C43" t="s">
        <v>388</v>
      </c>
      <c r="D43" t="s">
        <v>417</v>
      </c>
      <c r="E43" t="s">
        <v>420</v>
      </c>
      <c r="F43" t="s">
        <v>421</v>
      </c>
      <c r="G43">
        <f>Pro!D113</f>
        <v>0</v>
      </c>
      <c r="H43">
        <f t="shared" si="0"/>
        <v>0</v>
      </c>
      <c r="I43" s="301">
        <f>Pro!G113</f>
        <v>0</v>
      </c>
    </row>
    <row r="44" spans="2:9" x14ac:dyDescent="0.3">
      <c r="B44">
        <f>Intro!$E$45</f>
        <v>0</v>
      </c>
      <c r="C44" t="s">
        <v>388</v>
      </c>
      <c r="D44" t="s">
        <v>417</v>
      </c>
      <c r="E44" t="s">
        <v>420</v>
      </c>
      <c r="F44" t="s">
        <v>421</v>
      </c>
      <c r="G44">
        <f>Pro!D114</f>
        <v>0</v>
      </c>
      <c r="H44">
        <f t="shared" si="0"/>
        <v>0</v>
      </c>
      <c r="I44" s="301">
        <f>Pro!G114</f>
        <v>0</v>
      </c>
    </row>
    <row r="45" spans="2:9" x14ac:dyDescent="0.3">
      <c r="B45">
        <f>Intro!$E$45</f>
        <v>0</v>
      </c>
      <c r="C45" t="s">
        <v>388</v>
      </c>
      <c r="D45" t="s">
        <v>417</v>
      </c>
      <c r="E45" t="s">
        <v>420</v>
      </c>
      <c r="F45" t="s">
        <v>421</v>
      </c>
      <c r="G45">
        <f>Pro!D115</f>
        <v>0</v>
      </c>
      <c r="H45">
        <f t="shared" si="0"/>
        <v>0</v>
      </c>
      <c r="I45" s="301">
        <f>Pro!G115</f>
        <v>0</v>
      </c>
    </row>
    <row r="48" spans="2:9" x14ac:dyDescent="0.3">
      <c r="B48" t="s">
        <v>422</v>
      </c>
    </row>
    <row r="49" spans="2:9" x14ac:dyDescent="0.3">
      <c r="B49" t="s">
        <v>409</v>
      </c>
      <c r="C49" t="s">
        <v>410</v>
      </c>
      <c r="D49" t="s">
        <v>411</v>
      </c>
      <c r="E49" t="s">
        <v>412</v>
      </c>
      <c r="F49" t="s">
        <v>238</v>
      </c>
      <c r="G49" t="s">
        <v>414</v>
      </c>
      <c r="H49" t="s">
        <v>415</v>
      </c>
      <c r="I49" t="s">
        <v>416</v>
      </c>
    </row>
    <row r="50" spans="2:9" x14ac:dyDescent="0.3">
      <c r="B50">
        <f>$B$41</f>
        <v>0</v>
      </c>
      <c r="C50" t="s">
        <v>388</v>
      </c>
      <c r="D50" t="s">
        <v>417</v>
      </c>
      <c r="E50" t="s">
        <v>418</v>
      </c>
      <c r="F50" t="s">
        <v>239</v>
      </c>
      <c r="H50">
        <f>$E$22*I50</f>
        <v>0</v>
      </c>
      <c r="I50" s="301">
        <f>Pro!F127</f>
        <v>0</v>
      </c>
    </row>
    <row r="51" spans="2:9" x14ac:dyDescent="0.3">
      <c r="B51">
        <f t="shared" ref="B51:B60" si="1">$B$41</f>
        <v>0</v>
      </c>
      <c r="C51" t="s">
        <v>388</v>
      </c>
      <c r="D51" t="s">
        <v>417</v>
      </c>
      <c r="E51" t="s">
        <v>419</v>
      </c>
      <c r="F51" t="s">
        <v>240</v>
      </c>
      <c r="H51">
        <f t="shared" ref="H51:H60" si="2">$E$22*I51</f>
        <v>0</v>
      </c>
      <c r="I51" s="301">
        <f>Pro!F128</f>
        <v>0</v>
      </c>
    </row>
    <row r="52" spans="2:9" x14ac:dyDescent="0.3">
      <c r="B52">
        <f t="shared" si="1"/>
        <v>0</v>
      </c>
      <c r="C52" t="s">
        <v>388</v>
      </c>
      <c r="D52" t="s">
        <v>417</v>
      </c>
      <c r="E52" t="s">
        <v>420</v>
      </c>
      <c r="F52" t="s">
        <v>241</v>
      </c>
      <c r="H52">
        <f t="shared" si="2"/>
        <v>0</v>
      </c>
      <c r="I52" s="301">
        <f>Pro!F129</f>
        <v>0</v>
      </c>
    </row>
    <row r="53" spans="2:9" x14ac:dyDescent="0.3">
      <c r="B53">
        <f t="shared" si="1"/>
        <v>0</v>
      </c>
      <c r="C53" t="s">
        <v>388</v>
      </c>
      <c r="D53" t="s">
        <v>417</v>
      </c>
      <c r="E53" t="s">
        <v>423</v>
      </c>
      <c r="F53" t="s">
        <v>242</v>
      </c>
      <c r="H53">
        <f t="shared" si="2"/>
        <v>0</v>
      </c>
      <c r="I53" s="301">
        <f>Pro!F130</f>
        <v>0</v>
      </c>
    </row>
    <row r="54" spans="2:9" x14ac:dyDescent="0.3">
      <c r="B54">
        <f t="shared" si="1"/>
        <v>0</v>
      </c>
      <c r="C54" t="s">
        <v>388</v>
      </c>
      <c r="D54" t="s">
        <v>417</v>
      </c>
      <c r="E54" t="s">
        <v>424</v>
      </c>
      <c r="F54" t="s">
        <v>243</v>
      </c>
      <c r="H54">
        <f t="shared" si="2"/>
        <v>0</v>
      </c>
      <c r="I54" s="301">
        <f>Pro!F131</f>
        <v>0</v>
      </c>
    </row>
    <row r="55" spans="2:9" x14ac:dyDescent="0.3">
      <c r="B55">
        <f t="shared" si="1"/>
        <v>0</v>
      </c>
      <c r="C55" t="s">
        <v>388</v>
      </c>
      <c r="D55" t="s">
        <v>417</v>
      </c>
      <c r="E55" t="s">
        <v>425</v>
      </c>
      <c r="F55" t="s">
        <v>244</v>
      </c>
      <c r="H55">
        <f t="shared" si="2"/>
        <v>0</v>
      </c>
      <c r="I55" s="301">
        <f>Pro!F132</f>
        <v>0</v>
      </c>
    </row>
    <row r="56" spans="2:9" x14ac:dyDescent="0.3">
      <c r="B56">
        <f t="shared" si="1"/>
        <v>0</v>
      </c>
      <c r="C56" t="s">
        <v>388</v>
      </c>
      <c r="D56" t="s">
        <v>417</v>
      </c>
      <c r="E56" t="s">
        <v>426</v>
      </c>
      <c r="F56" t="s">
        <v>245</v>
      </c>
      <c r="H56">
        <f t="shared" si="2"/>
        <v>0</v>
      </c>
      <c r="I56" s="301">
        <f>Pro!F133</f>
        <v>0</v>
      </c>
    </row>
    <row r="57" spans="2:9" x14ac:dyDescent="0.3">
      <c r="B57">
        <f t="shared" si="1"/>
        <v>0</v>
      </c>
      <c r="C57" t="s">
        <v>388</v>
      </c>
      <c r="D57" t="s">
        <v>417</v>
      </c>
      <c r="E57" t="s">
        <v>427</v>
      </c>
      <c r="F57" t="s">
        <v>246</v>
      </c>
      <c r="H57">
        <f t="shared" si="2"/>
        <v>0</v>
      </c>
      <c r="I57" s="301">
        <f>Pro!F134</f>
        <v>0</v>
      </c>
    </row>
    <row r="58" spans="2:9" x14ac:dyDescent="0.3">
      <c r="B58">
        <f t="shared" si="1"/>
        <v>0</v>
      </c>
      <c r="C58" t="s">
        <v>388</v>
      </c>
      <c r="D58" t="s">
        <v>417</v>
      </c>
      <c r="E58" t="s">
        <v>428</v>
      </c>
      <c r="F58" t="s">
        <v>421</v>
      </c>
      <c r="G58">
        <f>Pro!D135</f>
        <v>0</v>
      </c>
      <c r="H58">
        <f t="shared" si="2"/>
        <v>0</v>
      </c>
      <c r="I58" s="301">
        <f>Pro!F135</f>
        <v>0</v>
      </c>
    </row>
    <row r="59" spans="2:9" x14ac:dyDescent="0.3">
      <c r="B59">
        <f t="shared" si="1"/>
        <v>0</v>
      </c>
      <c r="C59" t="s">
        <v>388</v>
      </c>
      <c r="D59" t="s">
        <v>417</v>
      </c>
      <c r="E59" t="s">
        <v>428</v>
      </c>
      <c r="F59" t="s">
        <v>421</v>
      </c>
      <c r="G59">
        <f>Pro!D136</f>
        <v>0</v>
      </c>
      <c r="H59">
        <f t="shared" si="2"/>
        <v>0</v>
      </c>
      <c r="I59" s="301">
        <f>Pro!F136</f>
        <v>0</v>
      </c>
    </row>
    <row r="60" spans="2:9" x14ac:dyDescent="0.3">
      <c r="B60">
        <f t="shared" si="1"/>
        <v>0</v>
      </c>
      <c r="C60" t="s">
        <v>388</v>
      </c>
      <c r="D60" t="s">
        <v>417</v>
      </c>
      <c r="E60" t="s">
        <v>428</v>
      </c>
      <c r="F60" t="s">
        <v>421</v>
      </c>
      <c r="G60">
        <f>Pro!D137</f>
        <v>0</v>
      </c>
      <c r="H60">
        <f t="shared" si="2"/>
        <v>0</v>
      </c>
      <c r="I60" s="301">
        <f>Pro!F137</f>
        <v>0</v>
      </c>
    </row>
  </sheetData>
  <sheetProtection algorithmName="SHA-512" hashValue="gB20WfMGpWPZz5GCJIB8lyd4nkAtn5UCoQ+Qh3DW8nnF/fzbmmZ5R77kSuIWxgdEGeAMZte/FcogKgLsUB6s6Q==" saltValue="r+HuyvUFkXlo8HMpCnJ9cw=="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Variables</vt:lpstr>
      <vt:lpstr>Intro</vt:lpstr>
      <vt:lpstr>Info</vt:lpstr>
      <vt:lpstr>Public</vt:lpstr>
      <vt:lpstr>AddPub</vt:lpstr>
      <vt:lpstr>Pro</vt:lpstr>
      <vt:lpstr>AddPro</vt:lpstr>
      <vt:lpstr>Confirm</vt:lpstr>
      <vt:lpstr>DB</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St-Amand, Josee</cp:lastModifiedBy>
  <cp:lastPrinted>2026-08-28T20:23:08Z</cp:lastPrinted>
  <dcterms:created xsi:type="dcterms:W3CDTF">2023-04-17T11:32:06Z</dcterms:created>
  <dcterms:modified xsi:type="dcterms:W3CDTF">2026-08-30T22:33:25Z</dcterms:modified>
</cp:coreProperties>
</file>