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O:\CITT\Cases\SIMA\PI-2026-001\Working Files\Research\Questionnaires\Final for website\"/>
    </mc:Choice>
  </mc:AlternateContent>
  <xr:revisionPtr revIDLastSave="0" documentId="13_ncr:1_{3AB73FAB-FEB4-4246-BF01-7B3BD5BC3BC1}" xr6:coauthVersionLast="47" xr6:coauthVersionMax="47" xr10:uidLastSave="{00000000-0000-0000-0000-000000000000}"/>
  <workbookProtection workbookAlgorithmName="SHA-512" workbookHashValue="LqPAXEMqU/FLN+3ro67woic5/QgEG18Sh639n7S7CEYv8uLGnpxgCl9QmUUrtWTZbTA2QRsFvjjDB/r/OJdr/w==" workbookSaltValue="yvYZOseh+5m+006FyhuX0w==" workbookSpinCount="100000" lockStructure="1"/>
  <bookViews>
    <workbookView xWindow="420" yWindow="0" windowWidth="24090" windowHeight="14100" firstSheet="1" activeTab="1" xr2:uid="{AD65B3E1-E6CC-4570-BB3B-FC957545DFB8}"/>
  </bookViews>
  <sheets>
    <sheet name="Variables" sheetId="23" state="hidden" r:id="rId1"/>
    <sheet name="Intro" sheetId="24" r:id="rId2"/>
    <sheet name="Info" sheetId="25" r:id="rId3"/>
    <sheet name="Public" sheetId="26" r:id="rId4"/>
    <sheet name="AddPub" sheetId="27" r:id="rId5"/>
    <sheet name="Pro" sheetId="30" r:id="rId6"/>
    <sheet name="AddPro" sheetId="32" r:id="rId7"/>
    <sheet name="Confirm" sheetId="33" r:id="rId8"/>
    <sheet name="DB" sheetId="34" state="hidden" r:id="rId9"/>
    <sheet name="ImpactsDB" sheetId="35" state="hidden" r:id="rId10"/>
  </sheets>
  <definedNames>
    <definedName name="assofirm">#REF!</definedName>
    <definedName name="cogm">#REF!</definedName>
    <definedName name="cogs">#REF!</definedName>
    <definedName name="demp">#REF!</definedName>
    <definedName name="diremp">#REF!</definedName>
    <definedName name="fexp">#REF!</definedName>
    <definedName name="gsa">#REF!</definedName>
    <definedName name="iemp">#REF!</definedName>
    <definedName name="indemp">#REF!</definedName>
    <definedName name="ndsv">#REF!</definedName>
    <definedName name="nsv">#REF!</definedName>
    <definedName name="POR">#REF!</definedName>
    <definedName name="ppc">#REF!</definedName>
    <definedName name="_xlnm.Print_Area" localSheetId="6">AddPro!$B$1:$L$62</definedName>
    <definedName name="_xlnm.Print_Area" localSheetId="4">AddPub!$B$1:$L$62</definedName>
    <definedName name="_xlnm.Print_Area" localSheetId="7">Confirm!$B$1:$L$27</definedName>
    <definedName name="_xlnm.Print_Area" localSheetId="2">Info!$B$1:$L$49</definedName>
    <definedName name="_xlnm.Print_Area" localSheetId="1">Intro!$B$1:$L$135</definedName>
    <definedName name="_xlnm.Print_Area" localSheetId="5">Pro!$B$1:$L$104</definedName>
    <definedName name="_xlnm.Print_Area" localSheetId="3">Public!$B$1:$L$315</definedName>
    <definedName name="_xlnm.Print_Titles" localSheetId="6">AddPro!$1:$7</definedName>
    <definedName name="_xlnm.Print_Titles" localSheetId="4">AddPub!$1:$7</definedName>
    <definedName name="_xlnm.Print_Titles" localSheetId="7">Confirm!$1:$7</definedName>
    <definedName name="_xlnm.Print_Titles" localSheetId="2">Info!$1:$7</definedName>
    <definedName name="_xlnm.Print_Titles" localSheetId="1">Intro!$1:$7</definedName>
    <definedName name="_xlnm.Print_Titles" localSheetId="5">Pro!$1:$7</definedName>
    <definedName name="_xlnm.Print_Titles" localSheetId="3">Public!$1:$7</definedName>
    <definedName name="quest8" localSheetId="6">AddPro!#REF!</definedName>
    <definedName name="quest8" localSheetId="4">AddPub!#REF!</definedName>
    <definedName name="quest8" localSheetId="7">Confirm!#REF!</definedName>
    <definedName name="quest8" localSheetId="2">Info!#REF!</definedName>
    <definedName name="quest8" localSheetId="1">Intro!#REF!</definedName>
    <definedName name="quest8" localSheetId="5">Pro!#REF!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35" l="1"/>
  <c r="C5" i="34"/>
  <c r="G23" i="34"/>
  <c r="I22" i="34"/>
  <c r="H22" i="34"/>
  <c r="G22" i="34"/>
  <c r="F22" i="34"/>
  <c r="I21" i="34"/>
  <c r="I23" i="34" s="1"/>
  <c r="H21" i="34"/>
  <c r="H23" i="34" s="1"/>
  <c r="G21" i="34"/>
  <c r="F21" i="34"/>
  <c r="F23" i="34" s="1"/>
  <c r="I17" i="34"/>
  <c r="H17" i="34"/>
  <c r="G17" i="34"/>
  <c r="F17" i="34"/>
  <c r="I16" i="34"/>
  <c r="I18" i="34" s="1"/>
  <c r="H16" i="34"/>
  <c r="H18" i="34" s="1"/>
  <c r="G16" i="34"/>
  <c r="G18" i="34" s="1"/>
  <c r="F16" i="34"/>
  <c r="F18" i="34" s="1"/>
  <c r="I12" i="34"/>
  <c r="H12" i="34"/>
  <c r="G12" i="34"/>
  <c r="F12" i="34"/>
  <c r="I11" i="34"/>
  <c r="I13" i="34" s="1"/>
  <c r="H11" i="34"/>
  <c r="H13" i="34" s="1"/>
  <c r="G11" i="34"/>
  <c r="G13" i="34" s="1"/>
  <c r="F11" i="34"/>
  <c r="F13" i="34" s="1"/>
  <c r="E22" i="34"/>
  <c r="E21" i="34"/>
  <c r="E17" i="34"/>
  <c r="E16" i="34"/>
  <c r="E12" i="34"/>
  <c r="E11" i="34"/>
  <c r="B289" i="26"/>
  <c r="J135" i="24"/>
  <c r="E135" i="24"/>
  <c r="B135" i="24"/>
  <c r="F7" i="34" l="1"/>
  <c r="G7" i="34"/>
  <c r="H7" i="34"/>
  <c r="I7" i="34"/>
  <c r="F8" i="34"/>
  <c r="G8" i="34"/>
  <c r="H8" i="34"/>
  <c r="I8" i="34"/>
  <c r="E8" i="34"/>
  <c r="E7" i="34"/>
  <c r="L9" i="35"/>
  <c r="H9" i="35"/>
  <c r="G9" i="35"/>
  <c r="F9" i="35"/>
  <c r="E9" i="35"/>
  <c r="D9" i="35"/>
  <c r="I6" i="35"/>
  <c r="H6" i="35"/>
  <c r="G6" i="35"/>
  <c r="F6" i="35"/>
  <c r="E6" i="35"/>
  <c r="D6" i="35"/>
  <c r="C9" i="35"/>
  <c r="E23" i="34"/>
  <c r="E18" i="34"/>
  <c r="C12" i="35"/>
  <c r="E13" i="34"/>
  <c r="B23" i="25" l="1"/>
  <c r="B24" i="25"/>
  <c r="B22" i="25"/>
  <c r="H10" i="24"/>
  <c r="P33" i="25" l="1"/>
  <c r="D31" i="25" s="1"/>
  <c r="O33" i="25"/>
  <c r="B99" i="24" l="1"/>
  <c r="B97" i="24"/>
  <c r="B95" i="24"/>
  <c r="B93" i="24"/>
  <c r="B91" i="24"/>
  <c r="B53" i="32"/>
  <c r="B43" i="32"/>
  <c r="B33" i="32"/>
  <c r="B23" i="32"/>
  <c r="B13" i="32"/>
  <c r="D12" i="32"/>
  <c r="C12" i="32"/>
  <c r="C12" i="27"/>
  <c r="B23" i="27"/>
  <c r="B33" i="27"/>
  <c r="B43" i="27"/>
  <c r="B53" i="27"/>
  <c r="O66" i="24"/>
  <c r="P66" i="24"/>
  <c r="P65" i="24"/>
  <c r="O65" i="24"/>
  <c r="J10" i="33"/>
  <c r="B21" i="25"/>
  <c r="F36" i="30" l="1"/>
  <c r="G36" i="30"/>
  <c r="H36" i="30"/>
  <c r="I36" i="30"/>
  <c r="E36" i="30"/>
  <c r="B24" i="30" l="1"/>
  <c r="B23" i="30"/>
  <c r="B10" i="24" l="1"/>
  <c r="D12" i="27"/>
  <c r="B6" i="25"/>
  <c r="B17" i="33"/>
  <c r="E65" i="24"/>
  <c r="D25" i="23"/>
  <c r="D24" i="23"/>
  <c r="B6" i="24"/>
  <c r="B305" i="26"/>
  <c r="O63" i="24"/>
  <c r="B302" i="26"/>
  <c r="B93" i="30" l="1"/>
  <c r="B81" i="30"/>
  <c r="B69" i="30"/>
  <c r="B57" i="30"/>
  <c r="B171" i="26"/>
  <c r="B181" i="26"/>
  <c r="B191" i="26"/>
  <c r="B201" i="26"/>
  <c r="B211" i="26"/>
  <c r="B221" i="26"/>
  <c r="B231" i="26"/>
  <c r="B241" i="26"/>
  <c r="B251" i="26"/>
  <c r="B261" i="26"/>
  <c r="C116" i="26"/>
  <c r="C112" i="26"/>
  <c r="C108" i="26"/>
  <c r="C104" i="26"/>
  <c r="C100" i="26"/>
  <c r="C96" i="26"/>
  <c r="C92" i="26"/>
  <c r="C88" i="26"/>
  <c r="C80" i="26"/>
  <c r="B61" i="26"/>
  <c r="C84" i="26"/>
  <c r="B70" i="26"/>
  <c r="B69" i="26"/>
  <c r="B68" i="26"/>
  <c r="B67" i="26"/>
  <c r="B66" i="26"/>
  <c r="B65" i="26"/>
  <c r="B64" i="26"/>
  <c r="B63" i="26"/>
  <c r="B62" i="26"/>
  <c r="B8" i="33"/>
  <c r="B8" i="32"/>
  <c r="B12" i="30"/>
  <c r="B2" i="30"/>
  <c r="B2" i="32" s="1"/>
  <c r="B8" i="27"/>
  <c r="B272" i="26"/>
  <c r="B121" i="26"/>
  <c r="B154" i="26"/>
  <c r="B59" i="26"/>
  <c r="B12" i="26"/>
  <c r="B120" i="24" l="1"/>
  <c r="B102" i="24"/>
  <c r="B81" i="24"/>
  <c r="B75" i="24"/>
  <c r="B69" i="24"/>
  <c r="B25" i="24"/>
  <c r="B5" i="24"/>
  <c r="B5" i="25" s="1"/>
  <c r="C8" i="23" l="1"/>
  <c r="C6" i="23"/>
  <c r="P63" i="24" s="1"/>
  <c r="B12" i="33"/>
  <c r="B65" i="24" l="1"/>
  <c r="B63" i="24" l="1"/>
  <c r="P31" i="25"/>
  <c r="O31" i="25"/>
  <c r="E14" i="33" l="1"/>
  <c r="F14" i="33"/>
  <c r="G14" i="33"/>
  <c r="H14" i="33"/>
  <c r="I14" i="33"/>
  <c r="E15" i="33"/>
  <c r="F15" i="33"/>
  <c r="G15" i="33"/>
  <c r="H15" i="33"/>
  <c r="I15" i="33"/>
  <c r="I72" i="26"/>
  <c r="J72" i="26"/>
  <c r="K72" i="26"/>
  <c r="L72" i="26"/>
  <c r="H72" i="26"/>
  <c r="I71" i="26"/>
  <c r="F23" i="30" s="1"/>
  <c r="J71" i="26"/>
  <c r="G23" i="30" s="1"/>
  <c r="K71" i="26"/>
  <c r="H23" i="30" s="1"/>
  <c r="L71" i="26"/>
  <c r="I23" i="30" s="1"/>
  <c r="H71" i="26"/>
  <c r="E23" i="30" s="1"/>
  <c r="P275" i="26" l="1"/>
  <c r="O275" i="26"/>
  <c r="C78" i="26" l="1"/>
  <c r="O38" i="30"/>
  <c r="I18" i="30" l="1"/>
  <c r="I32" i="30" s="1"/>
  <c r="H18" i="30"/>
  <c r="H32" i="30" s="1"/>
  <c r="H22" i="30"/>
  <c r="H24" i="30" s="1"/>
  <c r="I22" i="30"/>
  <c r="I24" i="30" s="1"/>
  <c r="H30" i="30"/>
  <c r="I30" i="30"/>
  <c r="L59" i="26"/>
  <c r="K59" i="26"/>
  <c r="H26" i="30" l="1"/>
  <c r="I26" i="30"/>
  <c r="F160" i="26" l="1"/>
  <c r="O157" i="26"/>
  <c r="P157" i="26"/>
  <c r="E160" i="26"/>
  <c r="B161" i="26"/>
  <c r="B157" i="26" l="1"/>
  <c r="P151" i="26"/>
  <c r="P124" i="26"/>
  <c r="P76" i="26"/>
  <c r="P57" i="26"/>
  <c r="P30" i="26"/>
  <c r="P38" i="30"/>
  <c r="B40" i="30" s="1"/>
  <c r="O151" i="26"/>
  <c r="O124" i="26"/>
  <c r="O76" i="26"/>
  <c r="O57" i="26"/>
  <c r="O30" i="26"/>
  <c r="G30" i="30" l="1"/>
  <c r="F30" i="30"/>
  <c r="E30" i="30"/>
  <c r="G22" i="30"/>
  <c r="G24" i="30" s="1"/>
  <c r="F22" i="30"/>
  <c r="F24" i="30" s="1"/>
  <c r="E22" i="30"/>
  <c r="E24" i="30" s="1"/>
  <c r="B134" i="24" l="1"/>
  <c r="E134" i="24"/>
  <c r="J134" i="24"/>
  <c r="D47" i="25" l="1"/>
  <c r="B47" i="25"/>
  <c r="D43" i="25"/>
  <c r="B43" i="25"/>
  <c r="B42" i="25"/>
  <c r="K126" i="26" l="1"/>
  <c r="I126" i="26"/>
  <c r="G126" i="26"/>
  <c r="E126" i="26"/>
  <c r="B126" i="26"/>
  <c r="B124" i="26"/>
  <c r="B6" i="33" l="1"/>
  <c r="B6" i="27"/>
  <c r="B6" i="32"/>
  <c r="B6" i="26"/>
  <c r="B6" i="30"/>
  <c r="F78" i="26"/>
  <c r="B76" i="26"/>
  <c r="B72" i="26" l="1"/>
  <c r="B71" i="26"/>
  <c r="H59" i="26"/>
  <c r="B57" i="26"/>
  <c r="I59" i="26" l="1"/>
  <c r="J59" i="26" s="1"/>
  <c r="B15" i="33" l="1"/>
  <c r="B14" i="33"/>
  <c r="B11" i="33"/>
  <c r="B45" i="30"/>
  <c r="G43" i="30"/>
  <c r="E43" i="30"/>
  <c r="D43" i="30"/>
  <c r="C43" i="30"/>
  <c r="B34" i="30"/>
  <c r="E32" i="30"/>
  <c r="B32" i="30"/>
  <c r="E26" i="30"/>
  <c r="B26" i="30"/>
  <c r="B22" i="30"/>
  <c r="B21" i="30"/>
  <c r="B20" i="30"/>
  <c r="B28" i="30" s="1"/>
  <c r="E18" i="30"/>
  <c r="B18" i="30"/>
  <c r="B15" i="30"/>
  <c r="P10" i="30"/>
  <c r="B10" i="30" s="1"/>
  <c r="B13" i="27"/>
  <c r="B10" i="27"/>
  <c r="B10" i="32" s="1"/>
  <c r="B275" i="26"/>
  <c r="B151" i="26"/>
  <c r="J32" i="26"/>
  <c r="F32" i="26"/>
  <c r="C32" i="26"/>
  <c r="B30" i="26"/>
  <c r="B15" i="26"/>
  <c r="B10" i="26"/>
  <c r="B9" i="26"/>
  <c r="B9" i="30" s="1"/>
  <c r="B8" i="26"/>
  <c r="B8" i="30" s="1"/>
  <c r="B29" i="25"/>
  <c r="L27" i="25"/>
  <c r="K27" i="25"/>
  <c r="J27" i="25"/>
  <c r="I27" i="25"/>
  <c r="H27" i="25"/>
  <c r="G27" i="25"/>
  <c r="F27" i="25"/>
  <c r="E27" i="25"/>
  <c r="D27" i="25"/>
  <c r="B27" i="25"/>
  <c r="L19" i="25"/>
  <c r="K19" i="25"/>
  <c r="J19" i="25"/>
  <c r="I19" i="25"/>
  <c r="H19" i="25"/>
  <c r="G19" i="25"/>
  <c r="F19" i="25"/>
  <c r="E19" i="25"/>
  <c r="D19" i="25"/>
  <c r="B19" i="25"/>
  <c r="B15" i="25"/>
  <c r="B12" i="25"/>
  <c r="B10" i="25"/>
  <c r="L8" i="25"/>
  <c r="K8" i="25"/>
  <c r="J8" i="25"/>
  <c r="I8" i="25"/>
  <c r="H8" i="25"/>
  <c r="G8" i="25"/>
  <c r="F8" i="25"/>
  <c r="E8" i="25"/>
  <c r="D8" i="25"/>
  <c r="B8" i="25"/>
  <c r="B4" i="25"/>
  <c r="J133" i="24"/>
  <c r="E133" i="24"/>
  <c r="B133" i="24"/>
  <c r="B131" i="24"/>
  <c r="L129" i="24"/>
  <c r="K129" i="24"/>
  <c r="J129" i="24"/>
  <c r="I129" i="24"/>
  <c r="H129" i="24"/>
  <c r="G129" i="24"/>
  <c r="F129" i="24"/>
  <c r="E129" i="24"/>
  <c r="C129" i="24"/>
  <c r="B129" i="24"/>
  <c r="B124" i="24"/>
  <c r="B126" i="24"/>
  <c r="B123" i="24"/>
  <c r="B122" i="24"/>
  <c r="L120" i="24"/>
  <c r="K120" i="24"/>
  <c r="J120" i="24"/>
  <c r="I120" i="24"/>
  <c r="H120" i="24"/>
  <c r="G120" i="24"/>
  <c r="F120" i="24"/>
  <c r="E120" i="24"/>
  <c r="C120" i="24"/>
  <c r="B117" i="24"/>
  <c r="B112" i="24"/>
  <c r="B110" i="24"/>
  <c r="B108" i="24"/>
  <c r="B106" i="24"/>
  <c r="B104" i="24"/>
  <c r="B87" i="24"/>
  <c r="B85" i="24"/>
  <c r="B83" i="24"/>
  <c r="B77" i="24"/>
  <c r="L75" i="24"/>
  <c r="K75" i="24"/>
  <c r="J75" i="24"/>
  <c r="I75" i="24"/>
  <c r="H75" i="24"/>
  <c r="G75" i="24"/>
  <c r="F75" i="24"/>
  <c r="E75" i="24"/>
  <c r="C75" i="24"/>
  <c r="P71" i="24"/>
  <c r="O71" i="24"/>
  <c r="L69" i="24"/>
  <c r="K69" i="24"/>
  <c r="J69" i="24"/>
  <c r="I69" i="24"/>
  <c r="H69" i="24"/>
  <c r="G69" i="24"/>
  <c r="F69" i="24"/>
  <c r="E69" i="24"/>
  <c r="C69" i="24"/>
  <c r="B61" i="24"/>
  <c r="B58" i="24"/>
  <c r="P29" i="24"/>
  <c r="O29" i="24"/>
  <c r="B27" i="24"/>
  <c r="L25" i="24"/>
  <c r="K25" i="24"/>
  <c r="J25" i="24"/>
  <c r="I25" i="24"/>
  <c r="H25" i="24"/>
  <c r="G25" i="24"/>
  <c r="F25" i="24"/>
  <c r="E25" i="24"/>
  <c r="C25" i="24"/>
  <c r="B35" i="30" l="1"/>
  <c r="B29" i="30"/>
  <c r="B30" i="30"/>
  <c r="B36" i="30"/>
  <c r="B4" i="32"/>
  <c r="B4" i="33"/>
  <c r="B4" i="30"/>
  <c r="B4" i="27"/>
  <c r="B4" i="26"/>
  <c r="C29" i="24"/>
  <c r="D71" i="24"/>
  <c r="F18" i="30"/>
  <c r="G18" i="30" s="1"/>
  <c r="F26" i="30"/>
  <c r="G26" i="30" s="1"/>
  <c r="F32" i="30"/>
  <c r="G32" i="30" s="1"/>
  <c r="B5" i="30" l="1"/>
  <c r="B5" i="33"/>
  <c r="B5" i="27"/>
  <c r="B5" i="32"/>
  <c r="B5"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0E8AB369-210F-42C4-9C84-587C1525BF96}">
      <text>
        <r>
          <rPr>
            <sz val="9"/>
            <color indexed="81"/>
            <rFont val="Tahoma"/>
            <family val="2"/>
          </rPr>
          <t>If there is more than one type (i.e. dumping for China, dumping &amp; subsidizing for Korea), you must manually modify the Intro paragraph.</t>
        </r>
      </text>
    </comment>
    <comment ref="A17" authorId="0" shapeId="0" xr:uid="{CF530A3C-205B-4E65-BF54-A75D1712091F}">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tc={56817C85-5786-49E5-A39E-4350D76F8E2C}</author>
  </authors>
  <commentList>
    <comment ref="O1" authorId="0" shapeId="0" xr:uid="{56817C85-5786-49E5-A39E-4350D76F8E2C}">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<sst xmlns="http://schemas.openxmlformats.org/spreadsheetml/2006/main" count="509" uniqueCount="364">
  <si>
    <t>PUBLIC</t>
  </si>
  <si>
    <t>QUESTIONNAIRE DUE DATE</t>
  </si>
  <si>
    <t>DATE D'ÉCHÉANCE DU QUESTIONNAIRE</t>
  </si>
  <si>
    <t>Veuillez retourner le questionnaire rempli en utilisant l’une des options suivantes :</t>
  </si>
  <si>
    <t>CERTIFICATION</t>
  </si>
  <si>
    <t>ATTESTATION</t>
  </si>
  <si>
    <t>UNION INFORMATION</t>
  </si>
  <si>
    <t>RENSEIGNEMENTS SUR LE SYNDICAT</t>
  </si>
  <si>
    <t>Union Address</t>
  </si>
  <si>
    <t>Adresse du syndicat</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</si>
  <si>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</si>
  <si>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</si>
  <si>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</si>
  <si>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</si>
  <si>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</si>
  <si>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</si>
  <si>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</si>
  <si>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</si>
  <si>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</si>
  <si>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DES DONNÉES DÉCLARÉES</t>
  </si>
  <si>
    <t>Date</t>
  </si>
  <si>
    <t>Question 1</t>
  </si>
  <si>
    <t>Question 2</t>
  </si>
  <si>
    <t>Question 3</t>
  </si>
  <si>
    <t>Question 4</t>
  </si>
  <si>
    <t>Question 5</t>
  </si>
  <si>
    <t>Question 6</t>
  </si>
  <si>
    <t>Question 7</t>
  </si>
  <si>
    <t>Emploi direct</t>
  </si>
  <si>
    <t>Emploi indirect</t>
  </si>
  <si>
    <t>I understand that checking this box constitutes my legally binding signature.</t>
  </si>
  <si>
    <t>Je comprends que le fait de cocher cette case constitue ma signature juridiquement contraignante.</t>
  </si>
  <si>
    <t>CONFIRMATION OF REPORTED DATA</t>
  </si>
  <si>
    <t>SUBMITTING THE QUESTIONNAIRE RESPONSE</t>
  </si>
  <si>
    <t>TRANSMISSION DU QUESTIONNAIRE REMPLI</t>
  </si>
  <si>
    <t>Adresse de courrier électronique</t>
  </si>
  <si>
    <t>Question 8</t>
  </si>
  <si>
    <t>CUSTOMS TARIFF</t>
  </si>
  <si>
    <t>TARIF DES DOUANES</t>
  </si>
  <si>
    <t>Provide a brief history of your union, with particular emphasis on activities involving employees that have produced the goods.</t>
  </si>
  <si>
    <t>Donnez un bref historique de votre syndicat, en insistant plus particulièrement sur les activités concernant les employés ayant produit les marchandises.</t>
  </si>
  <si>
    <t>Firm Name and Facility</t>
  </si>
  <si>
    <t>Facility Address</t>
  </si>
  <si>
    <t>Local Union or Bargaining Unit</t>
  </si>
  <si>
    <t xml:space="preserve">Dénomination sociale de l’entreprise et installation </t>
  </si>
  <si>
    <t>Adresse de l’installation</t>
  </si>
  <si>
    <t>Union local</t>
  </si>
  <si>
    <t>Prior Negotiating Period</t>
  </si>
  <si>
    <t>Période de négociation précédente</t>
  </si>
  <si>
    <t>Collective Agreement Start Date</t>
  </si>
  <si>
    <t>Date de début de la convention collective</t>
  </si>
  <si>
    <t>Collective Agreement End Date</t>
  </si>
  <si>
    <t>Date de fin de la convention collective</t>
  </si>
  <si>
    <t>Next Negotiating Period</t>
  </si>
  <si>
    <t>Prochaine période de négociation</t>
  </si>
  <si>
    <t>PUBLIC COMMENTS</t>
  </si>
  <si>
    <t>COMMENTAIRES PUBLICS</t>
  </si>
  <si>
    <t>Should your firm wish to add any comments related to its responses, submit them here. Be sure to indicate the question number being commented on.</t>
  </si>
  <si>
    <t>Glossary</t>
  </si>
  <si>
    <t>Glossaire</t>
  </si>
  <si>
    <t>Year</t>
  </si>
  <si>
    <t>Nombre de membres concernés</t>
  </si>
  <si>
    <t>Année</t>
  </si>
  <si>
    <t>Raison</t>
  </si>
  <si>
    <t>PROTECTED COMMENTS</t>
  </si>
  <si>
    <t>Confirm that all information is reported on a calendar-year basis.</t>
  </si>
  <si>
    <t>Confirmez que tous les renseignements déclarés le sont selon l’année civile.</t>
  </si>
  <si>
    <t>Cause</t>
  </si>
  <si>
    <t>Variable</t>
  </si>
  <si>
    <t>English</t>
  </si>
  <si>
    <t>French</t>
  </si>
  <si>
    <t>Data Validation comments</t>
  </si>
  <si>
    <t>Case Number</t>
  </si>
  <si>
    <t>The Goods</t>
  </si>
  <si>
    <t>Due Date</t>
  </si>
  <si>
    <t>Product Defn</t>
  </si>
  <si>
    <t>HS Code defn change date</t>
  </si>
  <si>
    <t>HS Codes before change</t>
  </si>
  <si>
    <t>HS Codes after change</t>
  </si>
  <si>
    <t>Français</t>
  </si>
  <si>
    <t>In which language would you prefer to complete this questionnaire?</t>
  </si>
  <si>
    <t>Yes or No</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</si>
  <si>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</si>
  <si>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</si>
  <si>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Questions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</si>
  <si>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</si>
  <si>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</si>
  <si>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</si>
  <si>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</si>
  <si>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</si>
  <si>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</si>
  <si>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</si>
  <si>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</si>
  <si>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</si>
  <si>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</si>
  <si>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</si>
  <si>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</si>
  <si>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</si>
  <si>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</si>
  <si>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</si>
  <si>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</si>
  <si>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</si>
  <si>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</si>
  <si>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</si>
  <si>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</si>
  <si>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</si>
  <si>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</si>
  <si>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</si>
  <si>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Total</t>
  </si>
  <si>
    <t>#</t>
  </si>
  <si>
    <t>Emploi direct - ventes nationales et ventes à l'exportation</t>
  </si>
  <si>
    <t>Duration</t>
  </si>
  <si>
    <t xml:space="preserve">Durée  </t>
  </si>
  <si>
    <t>Event 1</t>
  </si>
  <si>
    <t>Événement 1</t>
  </si>
  <si>
    <t>Event 2</t>
  </si>
  <si>
    <t>Événement 2</t>
  </si>
  <si>
    <t>Event 3</t>
  </si>
  <si>
    <t>Événement 3</t>
  </si>
  <si>
    <t>Event 4</t>
  </si>
  <si>
    <t>Événement 4</t>
  </si>
  <si>
    <t>Event 5</t>
  </si>
  <si>
    <t>Événement 5</t>
  </si>
  <si>
    <t>For additional details, view the Info tab.</t>
  </si>
  <si>
    <t>Pour plus de détails, consultez l'onglet Info.</t>
  </si>
  <si>
    <t>Members employed</t>
  </si>
  <si>
    <t>Membres employés</t>
  </si>
  <si>
    <t>Total members employed</t>
  </si>
  <si>
    <t>Total unionized workplaces</t>
  </si>
  <si>
    <t>Nombre total de membres employés</t>
  </si>
  <si>
    <t>Total des lieux de travail syndiqués</t>
  </si>
  <si>
    <t>Actions affecting members (closure, disposal of assets, changes in technology or other changes)</t>
  </si>
  <si>
    <t>Actions touchant les membres (fermeture, cession d'actifs, des changements technologiques ou autres changements)</t>
  </si>
  <si>
    <t>References to "the goods" in this questionnaire refer to:</t>
  </si>
  <si>
    <t>Les références aux « marchandises » dans ce questionnaire font référence à :</t>
  </si>
  <si>
    <t>Number of Members Affected</t>
  </si>
  <si>
    <t>Bargaining Concessions</t>
  </si>
  <si>
    <t>Concessions de négociation</t>
  </si>
  <si>
    <t>Layoffs and Reduced Hours</t>
  </si>
  <si>
    <t>Licenciements et réduction des heures</t>
  </si>
  <si>
    <t>Strikes and Other Job Actions</t>
  </si>
  <si>
    <t>Grèves et autres actions syndicales</t>
  </si>
  <si>
    <t>Type</t>
  </si>
  <si>
    <t>Hiring Practices</t>
  </si>
  <si>
    <t>Pratiques d’embauche</t>
  </si>
  <si>
    <t>Wages</t>
  </si>
  <si>
    <t>Salaires</t>
  </si>
  <si>
    <t>Quality of Employment</t>
  </si>
  <si>
    <t>Qualité de l'emploi</t>
  </si>
  <si>
    <t>Employment Benefits</t>
  </si>
  <si>
    <t>Avantages en matière d’emploi</t>
  </si>
  <si>
    <t>Community Impact</t>
  </si>
  <si>
    <t>Workplace Conditions</t>
  </si>
  <si>
    <t>Conditions de travail</t>
  </si>
  <si>
    <t>Employee Well-being</t>
  </si>
  <si>
    <t>Bien-être des employés</t>
  </si>
  <si>
    <t>Other Factors</t>
  </si>
  <si>
    <t>Autres facteurs</t>
  </si>
  <si>
    <t>Select Yes or No</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</si>
  <si>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</si>
  <si>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</si>
  <si>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Oui ou non</t>
  </si>
  <si>
    <t>Direct employment</t>
  </si>
  <si>
    <t>L’emploi direct</t>
  </si>
  <si>
    <t>GLOSSAIRE</t>
  </si>
  <si>
    <t/>
  </si>
  <si>
    <t xml:space="preserve">Toutes les questions relatives au présent questionnaire doivent être adressées à :
</t>
  </si>
  <si>
    <t>Union Name (In English and French, if applicable)</t>
  </si>
  <si>
    <t xml:space="preserve">Questions relating to this questionnaire should be directed to: 
</t>
  </si>
  <si>
    <t>Nom du syndicat (en français et en anglais, le cas échéant)</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</si>
  <si>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</si>
  <si>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</si>
  <si>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Includes 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t>
  </si>
  <si>
    <t>Si votre entreprise désire ajouter des commentaires concernant vos réponses, vous les inscrivez ici. Indiquez à quelle question se rapportent vos commentaires.</t>
  </si>
  <si>
    <t>Incidence sur la communauté</t>
  </si>
  <si>
    <t>COMMENTAIRES PROTÉGÉS</t>
  </si>
  <si>
    <t>Confirm that all values reported in this questionnaire are in Canadian dollars.</t>
  </si>
  <si>
    <t>Confirmez que toutes les valeurs déclarées dans ce questionnaire sont en dollars canadiens.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</si>
  <si>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</si>
  <si>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</si>
  <si>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</si>
  <si>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Question 9</t>
  </si>
  <si>
    <t>Int period 1</t>
  </si>
  <si>
    <t>Int period 2</t>
  </si>
  <si>
    <t>CAD</t>
  </si>
  <si>
    <t>Indirect employment</t>
  </si>
  <si>
    <t>For greater certainty, if the goods are imported blended with other substances, only the renewable diesel component is considered the goods and any other substances are not. In the case of a rail car being imported that contains 99% renewable diesel and 1% fossil diesel (often referred to as “R99” renewable diesel), only the 99% renewable diesel constitutes the goods and the accompanying 1% fossil diesel does not.</t>
  </si>
  <si>
    <t>Il est entendu que, si les marchandises sont importées mélangées avec d’autres substances, seule la composante de diesel renouvelable est considérée comme des marchandises, et toute autre substance ne l’est pas. Dans le cas d’un wagon importé qui contient 99 % de diesel renouvelable et 1 % de diesel fossile (souvent appelé diesel renouvelable « R99 »), seul le diesel renouvelable à 99 % constitue des marchandises, et le diesel fossile à 1 % qui l’accompagne ne l’est pas.</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</si>
  <si>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</si>
  <si>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</si>
  <si>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Expliquez les changements que vous prévoyez voir sur le marché canadien et sur d’autres marchés mondiaux pour les marchandises au cours des deux prochaines années. Les facteurs à prendre en compte dans votre réponse comprennent, sans toutefois s'y limiter, l'emploi associé à la production des marchandises au Canada.</t>
  </si>
  <si>
    <t>Explain any changes you expect to see in the Canadian market and in other markets globally for the goods during the next two years. Factors to consider in your response include, but are not limited to, employment associated with the production of the goods in Canada.</t>
  </si>
  <si>
    <t>HS Codes</t>
  </si>
  <si>
    <t>Date of change</t>
  </si>
  <si>
    <t>L'emploi indirect</t>
  </si>
  <si>
    <t>Includes plant personnel such as supervisors, superintendents and quality control employees, but does not include sales and administrative personnel.</t>
  </si>
  <si>
    <t>Comprend le personnel des usines, comme les surveillants, les chefs d’usine et les préposés au contrôle de la qualité, mais exclut le personnel de vente et d’administration.</t>
  </si>
  <si>
    <t>First Year of POI</t>
  </si>
  <si>
    <t>Last Day of POI</t>
  </si>
  <si>
    <t>Last Year of POI</t>
  </si>
  <si>
    <t>Confirm that all data provided only pertains to your union's members employed in the production of the goods in Canada.</t>
  </si>
  <si>
    <t>Confirmez que toutes les données déclarées ne concernent que les membres de votre syndicat employés dans la production des marchandises au Canada.</t>
  </si>
  <si>
    <t>Subject Countries (incl. French pronouns)</t>
  </si>
  <si>
    <t>Analyst 1</t>
  </si>
  <si>
    <t>Analyst 2</t>
  </si>
  <si>
    <t>Additional Product Info</t>
  </si>
  <si>
    <t>Important notes for formatting</t>
  </si>
  <si>
    <t>Insert and merge rows where needed to expand height of text boxes.</t>
  </si>
  <si>
    <t>UNIONS' QUESTIONNAIRE | QUESTIONNAIRE À L'INTENTION DES SYNDICATS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</si>
  <si>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</si>
  <si>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</si>
  <si>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</si>
  <si>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</si>
  <si>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</si>
  <si>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</si>
  <si>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</si>
  <si>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</si>
  <si>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</si>
  <si>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QUESTIONNAIRE OUTLINE</t>
  </si>
  <si>
    <t>APERÇU DU QUESTIONNAIRE</t>
  </si>
  <si>
    <t>UNIONS' QUESTIONNAIRE</t>
  </si>
  <si>
    <t>QUESTIONNAIRE À L’INTENTION DES SYNDICATS</t>
  </si>
  <si>
    <t>ADDITIONAL PRODUCT INFORMATION</t>
  </si>
  <si>
    <t>RENSEIGNEMENTS ADDITIONNELS SUR LE PRODUIT</t>
  </si>
  <si>
    <t>Les marchandises sont généralement classées dans le Tarif des douanes sous les numéros suivants du Système harmonisé de désignation et de codification des marchandises (SH) :</t>
  </si>
  <si>
    <t>The following questions refer to the goods as defined in the product description on the Intro tab.</t>
  </si>
  <si>
    <t>GENERAL FIRM INFORMATION</t>
  </si>
  <si>
    <t>INFORMATIONS GÉNÉRALES SUR L'ENTREPRISE</t>
  </si>
  <si>
    <t>PRODUCTION</t>
  </si>
  <si>
    <t>COLLECTIVE AGREEMENTS</t>
  </si>
  <si>
    <t>CONVENTIONS COLLECTIVES</t>
  </si>
  <si>
    <t>IMPACTS</t>
  </si>
  <si>
    <t>EFFETS</t>
  </si>
  <si>
    <t>MARKETS</t>
  </si>
  <si>
    <t>MARCHÉS</t>
  </si>
  <si>
    <t>PROTECTED</t>
  </si>
  <si>
    <t>PROTÉGÉ</t>
  </si>
  <si>
    <t>EMPLOYMENT</t>
  </si>
  <si>
    <t>EMPLOI</t>
  </si>
  <si>
    <t>Based on the response in Question 1 of the Pro tab, describe the method used to allocate employment, hours worked and wages paid.</t>
  </si>
  <si>
    <t>Sur la base de la réponse à la question 1 dans l'onglet Pro, décrivez la méthode utilisée pour répartir l’emploi, les heures travaillées et les salaires versés.</t>
  </si>
  <si>
    <t>Question 10</t>
  </si>
  <si>
    <t>Yes</t>
  </si>
  <si>
    <t>No</t>
  </si>
  <si>
    <t>Oui</t>
  </si>
  <si>
    <t>Non</t>
  </si>
  <si>
    <t>Drop down lists (MODIFY AS PER CASE SPECIFICS)</t>
  </si>
  <si>
    <t>If no, explain.</t>
  </si>
  <si>
    <t>Si non, expliquez.</t>
  </si>
  <si>
    <t>DEVEZ-VOUS REMPLIR CE QUESTIONNAIRE?</t>
  </si>
  <si>
    <t>Section locale du syndicat ou unité de négociation</t>
  </si>
  <si>
    <t>Section locale du syndicat</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</si>
  <si>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</si>
  <si>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Sélectionnez oui ou non</t>
  </si>
  <si>
    <t>Les questions suivantes font référence aux marchandises comme définies dans la description du produit de l'onglet Intro.</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</si>
  <si>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</si>
  <si>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</si>
  <si>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</si>
  <si>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</si>
  <si>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Difference (correct if not zero)</t>
  </si>
  <si>
    <t>Total - Public tab, Question 3</t>
  </si>
  <si>
    <t>Total - onglet Public, Question 3</t>
  </si>
  <si>
    <t>Différence (corrigez si le résultat n'est pas zéro)</t>
  </si>
  <si>
    <t>i.e. columns B-L should be 160 pixels each.</t>
  </si>
  <si>
    <t>When adding or modifying columns, please ensure the total of all column widths in a tab equals 1760 pixels to allow for consistent scaling when exported to PDF.</t>
  </si>
  <si>
    <t>Please provide the following employment-related information concerning the production of the goods. Include employment used in the production for domestic sales, for export sales, and for internal use or further processing.</t>
  </si>
  <si>
    <t>Number of unionized employees involved in the production process</t>
  </si>
  <si>
    <t>Total hours worked by these employees</t>
  </si>
  <si>
    <t>Total wages paid to these employees</t>
  </si>
  <si>
    <t>Nombre d'employés syndiqués impliqués dans le processus de production</t>
  </si>
  <si>
    <t>Nombre d'heures travaillées par ces employés</t>
  </si>
  <si>
    <t>Salaires payés à ces employés</t>
  </si>
  <si>
    <t>Fournissez les informations suivantes liées à l'emploi, concernant la production des marchandises. Inclure le nombre d'employés relativement à la production des marchandises pour les ventes intérieures, pour les ventes à l’exportation, pour un usage interne ou pour une transformation ultérieure.</t>
  </si>
  <si>
    <t>hiddenc</t>
  </si>
  <si>
    <t>Comprends les coûts de main-d’œuvre des employés dont les tâches peuvent être facilement associées (par observation) à la production des marchandises; ces coûts sont pris en compte dans l’état du coût des marchandises fabriquées de l'entreprise. Les marchandises peuvent être produites pour les ventes nationales, les ventes à l'exportation, et pour être utilisées à l'interne ou à la transformation ultérieure à l'interne.</t>
  </si>
  <si>
    <t>The goods are commonly classified in the Customs Tariff under the following Harmonized Commodity Description and Coding System (HS) numbers:</t>
  </si>
  <si>
    <t>AA</t>
  </si>
  <si>
    <t>Intro, Public, Confirm</t>
  </si>
  <si>
    <t>CONTACT INFORMATION OF THE PERSON WHO COMPLETED THIS QUESTIONNAIRE</t>
  </si>
  <si>
    <t>COORDONNÉES DE LA PERSONNE QUI A REMPLI LE QUESTIONNAIRE</t>
  </si>
  <si>
    <t>Name</t>
  </si>
  <si>
    <t>Nom</t>
  </si>
  <si>
    <t>Title</t>
  </si>
  <si>
    <t>Titre</t>
  </si>
  <si>
    <t>Adresse courriel</t>
  </si>
  <si>
    <t>dumping and the subsidizing</t>
  </si>
  <si>
    <t>le dumping et le subventionnement</t>
  </si>
  <si>
    <t>Thy Dao</t>
  </si>
  <si>
    <t>Andrew Wigmore</t>
  </si>
  <si>
    <t>thy.dao@tribunal.gc.ca</t>
  </si>
  <si>
    <t>andrew.wigmore@tribunal.gc.ca</t>
  </si>
  <si>
    <t>613-558-6438</t>
  </si>
  <si>
    <t>613-558-9353</t>
  </si>
  <si>
    <t>Contreplaqués décoratifs et autres contreplaqués non structuraux, même à surface revêtue ou recouverte, et plateformes à âme en placage pour la production de contreplaqués décoratifs et autres contreplaqués non structuraux. Les contreplaqués décoratifs et autres contreplaqués non structuraux sont définis comme des contreplaqués multicouches plats ou autres panneaux plaqués, constitués d’au moins deux couches ou épaisseurs de placages en bois et d’une âme, dont la face et/ou le dos sont plaqués en bois. Les placages ainsi que l’âme sont collés ou autrement liés entre eux. Les contreplaqués décoratifs et autres contreplaqués non structuraux comprennent les produits répondant à l’American National Standard for Hardwood and Decorative Plywood, ANSI/HPVA HP-1-2016 (y compris toute révision de cette norme).
Sont exclus les produits suivants :
a. Contreplaqués structuraux (i) qui sont fabriqués pour répondre aux normes CSA O121 (contreplaqué de sapin de Douglas), CSA O151 (contreplaqué de bois résineux canadien), CSA O153 (contreplaqué de peuplier), ou à la norme de produits des États-Unis PS 1-09, PS 2-09 ou PS 2-10 destinée aux contreplaqués structuraux (y compris toute révision de cette norme ou de toute norme internationale sensiblement équivalente destinée aux contreplaqués structuraux), (ii) dont la face et le dos sont plaqués en bois de conifères, et (iii) qui sont destinés à des applications structurales. 
b. Produits de contreplaqués finis pour revêtement de sol;
c. Contreplaqués ayant une forme ou des caractéristiques autres que celles d’un panneau plat; 
d. Panneaux Plyform à face de film phénolique (PFF), aussi appelés contreplaqués à film de surface phénolique (PSF), définis comme des panneaux relevant de la classe de liaison « Exterior » ou « Exposure 1 » de l’Engineered Wood Association, ayant une couche de film phénolique opaque d’un poids égal ou supérieur à 90 grammes par mètre cube, liée en permanence sur la face et le dos des placages, ainsi qu’un revêtement opaque résistant à l’humidité appliqué sur les bords; et
e. Composants de portes et de fenêtres en bois de placage stratifié ayant (1) une largeur maximale de 44 millimètres, une épaisseur de 30 millimètres à 72 millimètres et une longueur inférieure à 2413 millimètres, (2) un adhésif extérieur à point d’ébullition de l’eau, (3) un module d’élasticité de 1 500 000 livres par pouce carré ou plus, (4) un placage d’âme assemblé par entures multiples ou par que le grain soit parallèle, ou dont au plus trois couches dispersées de placage sont orientées de manière à ce que le grain soit perpendiculaire aux autres couches, et (5) une couche supérieure usinée comportant un bord incurvé et un ou plusieurs canaux profilés sur toute la longueur.</t>
  </si>
  <si>
    <t>decorative and other non-structural plywood</t>
  </si>
  <si>
    <t>China</t>
  </si>
  <si>
    <t>de la Chine</t>
  </si>
  <si>
    <t>en Chine</t>
  </si>
  <si>
    <t>https://www.cbsa-asfc.gc.ca/sima-lmsi/i-e/donp22026/donp22026-in-eng.html#3-2</t>
  </si>
  <si>
    <t>https://www.cbsa-asfc.gc.ca/sima-lmsi/i-e/donp22026/donp22026-in-fra.html#3-2</t>
  </si>
  <si>
    <t>contreplaqués décoratifs et autres contreplaqués non structuraux</t>
  </si>
  <si>
    <t>4412.10.00.00,  4412.39.00.21,
4412.31.00.00, 4412.39.00.22,
4412.33.00.10, 4412.39.00.23,
4412.33.00.20,  4412.39.00.90,
4412.33.00.30,  4412.91.00.00,
4412.33.00.90,  4412.92.00.00,
4412.34.00.00,  4412.99.00.00,
4412.39.00.10</t>
  </si>
  <si>
    <t>4412.10.00.00, 4412.39.00.21,
4412.31.00.00, 4412.39.00.22,
4412.33.00.10, 4412.39.00.23,
4412.33.00.20, 4412.39.00.90,
4412.33.00.30, 4412.91.00.00,
4412.33.00.90, 4412.92.00.00,
4412.34.00.00, 4412.99.00.00,
4412.39.00.10</t>
  </si>
  <si>
    <t>March 31</t>
  </si>
  <si>
    <t>31 mars</t>
  </si>
  <si>
    <t>Jan-Mar 2025</t>
  </si>
  <si>
    <t>Jan-Mar 2026</t>
  </si>
  <si>
    <t>janv.-mars 2025</t>
  </si>
  <si>
    <t>janv.-mars 2026</t>
  </si>
  <si>
    <t>Analyst 3</t>
  </si>
  <si>
    <t>William Phan</t>
  </si>
  <si>
    <t>william.phan@tribunal.gc.ca</t>
  </si>
  <si>
    <t>Decorative plywood is a flat, multilayered plywood or other veneered panel, consisting of two or more layers or plies of wood veneers and a core, with the face and/or back veneer made of wood and is sometimes referred to as “hardwood plywood”, “plywood” or “engineered wood”.
A veneer is a slice of wood which is cut, sliced or sawed from a log, bolt, or flitch. A bolt is a short log, usually cut to a specific length, that is ready to be processed on a lathe and a flitch is the veneer sliced/cut from a bolt. To be called a “veneer”, the slice of wood would generally be 6mm or less in thickness. The face and back veneers are the outermost veneer of wood on either side of the core irrespective of additional surface coatings or covers as described below.
A core is the layer or layers of one or more material that are situated between the face and back veneers. The core may be composed of a range of materials, including but not limited to veneer core platforms (consisting of one or more veneers of hardwood or softwood), particleboard, or medium-density fiberboard (MDF).
Veneer core platforms are cores composed of hardwood or softwood veneers. A veneer core platform would consist of at least two plies of wood. A veneer core platform may also be called a veneer core blank. A veneer core platform is itself covered by the product definition when the veneer core platforms are for the production of decorative and other non-structural plywood, and are themselves included as subject goods. The other types of cores (e.g. particleboard, MDF) on their own are not covered by the product definition. Decorative plywood that is made with those other cores are covered by the product definition.
Decorative plywood is generally described by the number of plies, overall thickness, width, length, species of face ply, grade of face and back ply, pattern or type of cut of face ply, and type of core.
Other than the products excluded from the product definition, all decorative plywood are included within the scope of these investigations regardless of whether or not the face and/or back veneers are surface coated or covered and whether or not such surface coating or cover obscures the grain, textures, or markings of the wood. Examples of surface coatings and covers include, but are not limited to: ultra-violet light cured polyurethanes; oil or oil-modified or water based polyurethanes; wax; epoxy-ester finishes; moisture-cured urethanes; paints; stains; paper; aluminum; high pressure laminate; MDF; medium density overlay (MDO); and phenolic film. Additionally, the face veneer of decorative plywood may be sanded; smoothed or given a “distressed” appearance through such methods as hand-scraping or wire brushing.
Phenolic Film Faced Plyform (PFF), also known as Phenolic Surface Film Plywood (PSF), as described in the product definition exclusion sections, is excluded from the product definition. This product is a film-faced plywood for use in concrete forming.</t>
  </si>
  <si>
    <t xml:space="preserve">Les contreplaqués décoratifs sont des contreplaqués multicouches plats ou autres panneaux plaqués, constitués d’au moins deux couches ou épaisseurs de placages en bois et d’une âme, dont la face et/ou le dos sont plaqués en bois; on les appelle parfois « contreplaqués de feuillus », simplement « contreplaqués », ou « bois d’ingénierie ».
Un placage est une tranche de bois coupée, tranchée ou sciée à partir d’une bille, d’un billon ou d’un quartelot. Un billon est une bille courte, généralement coupée à longueur, prête pour transformation sur un tour. Un quartelot, enfin, constitue le placage coupé ou tranché à partir d’un billon. Pour être appelée « placage », la tranche de bois doit généralement avoir une épaisseur de 6 millimètres ou moins. Les placages de face et de dos sont le placage de bois extérieur de chaque côté de l’âme, indépendamment des revêtements ou couvertures de surface supplémentaires décrits ci-dessous.
Une âme est constituée de la ou des couches composées d’un ou de plusieurs matériaux se trouvant entre les placages de face et de dos. L’âme peut être composée d’une gamme de matériaux, y compris les plateformes à âme en placage (constituées d’un ou de plusieurs placages de feuillus ou de résineux), les panneaux de particules ou les panneaux de fibres à densité moyenne (MDF).
Les plateformes à âme en placage sont des âmes composées de placages de feuillus ou de résineux. Une plateforme à âme en placage est constituée d’au moins deux couches de bois. Elle peut aussi être appelée « blanc à âme en placage ». Une plateforme à âme en placage est elle-même couverte par la définition du produit si elle est destinée à la production de contreplaqués décoratifs et autres contreplaqués non structuraux, et est elle-même comprise à titre de marchandises en cause. Les autres types d’âmes (p. ex. panneaux de particules, MDF) ne sont pas eux-mêmes couverts par la définition de produits, contrairement aux panneaux décoratifs et autres panneaux non structuraux qui sont fabriqués à partir de ces autres âmes.
Les contreplaqués décoratifs sont généralement décrits en fonction du nombre de couches, de l’épaisseur totale, de la largeur, de la longueur, de l’essence de la couche de face, de la nuance de la couche de face et de dos, du motif ou du type de coupe de la couche de face, ainsi que du type d’âme.
Outre les produits exclus de la définition de produits, tous les contreplaqués décoratifs entrent dans la portée des présentes enquêtes, que les placages de face et/ou de dos soient ou non revêtus ou recouverts en surface et que ce ou ces revêtements ou couvertures de surface masquent ou non le grain, la texture ou les marques du bois. Des exemples de revêtements et couvertures de surface sont les polyuréthanes durcis aux rayons ultraviolets; les polyuréthanes à base d’huile ou modifiés à l’huile, ou à base d’eau; la cire; les finitions à l’ester époxyde; les uréthanes durcis à l’humidité; les peintures; les teintures; le papier; l’aluminium; les stratifiés haute pression; les MDF; les revêtements de densité moyenne (MDO); et le film phénolique. De plus, le placage de face des contreplaqués décoratifs et non structuraux peut être poncé, lissé ou « usé » par des méthodes comme le raclage ou le brossage métallique.
</t>
  </si>
  <si>
    <t xml:space="preserve">Decorative plywood is primarily manufactured as a panel. The most common panel sizes are 1219 x 1829 mm (48 x 72 inches), 1219 x 2438 mm (48 x 96 inches), and 1219 x 3048mm (48 x 120 inches). However, these panels are often cut-to-size by the manufacturer in accordance with a customer’s requirements. The most common thicknesses of the panels range from 3.2 mm (1/8 inch) to 38 mm (1.5 inches). Regardless of the actual dimensions, all products that meet the product definition are included as subject goods.
Finished plywood which is used as flooring is excluded from the product definition. Construction-grade plywood used as subflooring is a structural plywood and is not covered by the product definition. However, the underlayment (a thin panel installed above the subflooring) is not structural and is not used as flooring, and therefore falls within the product definition.
Decorative plywood is not required to meet a standard or certification. However, there is a voluntary standard called the American National Standard for Hardwood and Decorative Plywood, ANSI/HPVA HP-1-2024 (current version) that is commonly used in Canada and the United States. In contrast, structural plywood (which is not subject) must be certified as it is intended to be used for construction applications; it is manufactured to meet various CSA standards for structural plywood.
In the context of this product definition, “non-structural” plywood refers to plywood which does not meet the requirements of a “structural” plywood, but is also not “decorative” in its application. These products are sometimes referred to as “utility panels” or “industrial panels”. Generally, these products would not have a thin face veneer. Non-structural plywood is used in applications such as shelving, garage cabinets, or dog houses. This type of plywood could also be used as “framestock” for the frames of sofas. It could even be possible that some manufacturers could use these for the interiors of cabinets or furniture if the plywood will be painted.
Decorative plywood is produced on a custom basis. The production process is flexible and can produce goods to exact customer specifications. While some distributors may stock inventory for purchase by end-users, the typical purchase of decorative plywood is made in advance of production, on a spot (as opposed to contractual) basis.
As decorative plywood is typically used for decorative purposes, the appearance of the face ply, and, where exposed, the back ply, is often an important feature of the plywood. For this reason, grades are assigned to the face and back plies which encompass such characteristics as colour streaks or spots, colour variations, burls, and pin knots. Some manufacturers offer proprietary or custom grades. However, the consensus grading standards are set forth in ANSI/HPVA HP-1-2024.
</t>
  </si>
  <si>
    <t xml:space="preserve">Les PFF, aussi appelés PSF, tels que décrits dans les alinéas des exclusions de la définition du produit, sont exclus de la définition du produit. Il s’agit de contreplaqués à face de film destinés au coffrage pour béton.
Les contreplaqués décoratifs sont surtout fabriqués sous forme de panneaux. Les dimensions des panneaux les plus courantes sont de 1219 x 1829 millimètres (48 x 72 pouces), de 1219 x 2438 millimètres (48 x 96 pouces) et de 1219 x 3048 millimètres (48 x 120 pouces). Cependant, ces panneaux sont souvent coupés aux dimensions par le fabricant selon les exigences du client. Les épaisseurs les plus courantes vont de 3,2 millimètres (⅛ pouce) à 25,4 millimètres (1 pouce). Indépendamment des dimensions réelles, tous les produits qui correspondent à la définition de produits sont compris à titre de marchandises en cause.
Les contreplaqués finis qui sont utilisés comme revêtement de sol sont exclus de la définition du produit. Séparément, les contreplaqués de construction sont utilisés comme support de revêtement de sol. Puisqu’il s’agit de contreplaqués structuraux, ils ne sont pas couverts par la définition de produits. Cependant, la sous-couche (un panneau mince installé au-dessus du support de revêtement de sol) n’est pas structurale et n’est pas utilisée comme revêtement de sol, ce qui fait qu’elle est visée par la définition de produits.
Les contreplaqués décoratifs ne sont assujettis à aucune norme ni aucune certification obligatoire. Il existe une norme volontaire (non obligatoire) appelée American National Standard for Hardwood and Decorative Plywood, ANSI/HPVA HP-1-2016 (version actuelle). Par contraste, les contreplaqués structuraux (non en cause) doivent être certifiés puisqu’ils sont destinés à la construction; ils sont fabriqués pour répondre à diverses normes pertinentes du groupe CSA.
Pour l’application de la définition de produits, les contreplaqués « non structuraux » désignent les contreplaqués qui non seulement ne répondent pas aux exigences de contreplaqués « structuraux », mais aussi ne sont pas « décoratifs » dans leur application. Ces produits sont parfois appelés « panneaux utilitaires » ou « panneaux industriels ». En règle générale, ils ne comportent pas de placage de face mince. Les contreplaqués non structuraux servent par exemple pour les étagères, les armoires de garage ou les niches. Ce type de contreplaqués peut aussi être utilisé comme « charpente » des cadres de sofas. Certains fabricants pourraient même se servir des contreplaqués, s’ils doivent être peints, pour l’intérieur d’armoires ou de meubles.
Les contreplaqués décoratifs se fabriquent sur mesure. Le procédé de fabrication est très souple et peut produire des marchandises selon les spécifications exactes du client. Bien que certains distributeurs puissent constituer des stocks en vue de l’achat par les utilisateurs finaux, l’achat typique de contreplaqués décoratifs est effectué avant la production, sur une base ponctuelle (plutôt que contractuelle).
</t>
  </si>
  <si>
    <t>The face ply is the side of the product that is exposed to view after installation. Face grades are delineated as “AA”, “A”, “B”, “C”, “D” and “E”, where “AA” would be considered the most aesthetically pleasing in appearance with no imperfections in the appearance and “E” would be the least aesthetically pleasing veneer face (e.g. lots of knots in the wood). A veneer face with a higher grade (e.g. “AA”) would generally entail a higher price compared to a veneer face with a lower grade (e.g. “E”). Wood species commonly used for the face veneer include ash, oak, birch, maple, cherry, pine, walnut, poplar, alder and numerous tropical hardwood species such as meranti, mahogany and Brazilian Cherry (also referred to as Jatoba). Bamboo may also be used for the face ply. Back grades are delineated as “1”, “2”, “3” or “4” (also listed in descending order of quality of grade).
Decorative plywood is generally made from hardwood trees (i.e., deciduous or non-coniferous trees), but may also be made from softwood trees. Structural or construction plywood is generally made from softwood trees (i.e., coniferous trees).
The manner in which a log is cut determines the appearance of the wood grain in the resulting veneers. This is of particular importance for the face ply, and where exposed, the back ply. The most common cuts for decorative plywood are rotary, quarter sliced, plain-cut (or flat-cut), and rift-cut.</t>
  </si>
  <si>
    <t>Puisque les contreplaqués décoratifs servent typiquement à des fins décoratives, l’aspect de la couche de face et de la couche de dos, si exposée, est souvent une caractéristique importante des contreplaqués. C’est pourquoi des nuances sont attribuées aux couches de face et de dos, lesquelles englobent des caractéristiques comme les traînées ou les taches de couleur, les variations de couleur, les nœuds recouverts et les petits nœuds. Certains fabricants proposent des nuances brevetées ou sur mesure. Cependant, les normes de classement consensuelles sont énoncées dans la norme ANSI/HPVA HP-1-2024.
La couche de face est le côté du produit qui est exposé à la vue après installation. Les nuances de la couche de face sont « AA », « A », « B », « C », « D » et « E », où « AA » est la face de placage la plus belle et « E », la moins belle (p. ex. beaucoup de nœuds dans le bois). Une face de placage de nuance supérieure (p. ex. « AA ») entraîne généralement un prix plus élevé qu’une face de placage de nuance inférieure (p. ex. « E »). Les essences de bois les plus communes pour le placage de face sont le frêne, le chêne, le bouleau, l’érable, le cerisier, le pin, le noyer, le peuplier, l’aulne, et les feuillus tropicaux comme le meranti, l’acajou et le cerisier de Cayenne. Le bambou peut également être utilisé pour la couche de face. Les nuances de la couche de dos sont « 1 », « 2 », « 3 » et « 4 » (aussi énumérées en ordre descendant de qualité).
Les contreplaqués décoratifs sont généralement fabriqués à partir de feuillus (c.-à-d. d’arbres à feuilles caduques ou non-conifères), mais peuvent aussi l’être à partir de résineux. Les contreplaqués structuraux ou de construction sont généralement fabriqués à partir de résineux (c.-à-d. des conifères).
La façon dont une bille est coupée détermine l’aspect du grain du bois dans les placages qui en résultent, ce qui revêt une importance particulière pour la couche de face et la couche de dos, si elle est exposée. Les coupes les plus courantes des contreplaqués décoratifs sont la coupe rotative, la coupe sur quartier, la coupe plate (ou sur dosse) et la coupe sur faux-quartier.</t>
  </si>
  <si>
    <t xml:space="preserve">Decorative and other non-structural plywood, whether or not surface coated or covered, and veneer core platforms for the production of decorative and other non-structural plywood. Decorative and other non-structural plywood is defined as a flat, multilayered plywood or other veneered panel, consisting of two or more layers or plies of wood veneers and a core, with the face and/or back veneer made of wood. The veneers, along with the core are glued or otherwise bonded together. Decorative and other non-structural plywood include products that meet the American National Standard for Hardwood and Decorative Plywood, ANSI/HPVA HP-1-2024 (including any revisions to that standard).
Excluding:
a. Structural plywood that (i) is manufactured to meet CSA O121 (Douglas fir plywood), CSA O151 (Canadian softwood plywood), CSA O153 (Poplar plywood), or U.S. Products Standard PS 1-09, PS 2-09, or PS 2-10 for Structural Plywood (including any revisions to that standard or any substantially equivalent domestic or international standard intended for structural plywood), (ii) which has both a face and a back veneer of coniferous wood, and (iii) which is for use in
structural applications;
b. Finished plywood products for use as flooring;
c. Plywood which has a shape or design other than a flat panel;
d. Phenolic Film Faced Plyform (PFF), also known as Phenolic Surface Film Plywood (PSF), defined as a panel with an “Exterior” or “Exposure 1” bond classification as is defined by The Engineered Wood Association, having an opaque phenolic film layer with a weight equal to or greater than 90g/m3 permanently bonded on both the face and back veneers and an opaque, moisture resistant coating applied to the edges; and
e. Laminated veneer lumber door and window components with (1) a maximum width of 44 millimeters, a thickness from 30 millimeters to 72 millimeters, and a length of less than 2413 millimeters, (2) water boiling point exterior adhesive, (3) a modulus of elasticity of 1,500,000 pounds per square inch or higher, (4) finger-jointed or lap-jointed core veneer with all layers oriented so that the grain is running parallel or with no more than 3 dispersed layers of veneer oriented with the grain running perpendicular to the other layers, and (5) top layer machined. </t>
  </si>
  <si>
    <t>343-543-7269</t>
  </si>
  <si>
    <t>Jan. - Mar.  |  janv. - mars</t>
  </si>
  <si>
    <t>Number of members</t>
  </si>
  <si>
    <t>Nombre de membres</t>
  </si>
  <si>
    <t>Copy</t>
  </si>
  <si>
    <t>Number of unionized workplaces</t>
  </si>
  <si>
    <t>Nombre de lieux de travail syndiqués</t>
  </si>
  <si>
    <t>Number of employees</t>
  </si>
  <si>
    <t>Nombre d'employés</t>
  </si>
  <si>
    <t>Total - Number of employees</t>
  </si>
  <si>
    <t>Total - Nombre d'employés</t>
  </si>
  <si>
    <t>Don't (Formula)</t>
  </si>
  <si>
    <t>Hours worked (000)</t>
  </si>
  <si>
    <t>Nombre d'heures travaillées (000)</t>
  </si>
  <si>
    <t>Total - Hours worked (000)</t>
  </si>
  <si>
    <t>Total - Nombre d'heures travaillées (000)</t>
  </si>
  <si>
    <t>Wages ($000)</t>
  </si>
  <si>
    <t>Salaires (000 $)</t>
  </si>
  <si>
    <t>Total - Wages ($000)</t>
  </si>
  <si>
    <t>Total - Salaires (000 $)</t>
  </si>
  <si>
    <t>hiddenr</t>
  </si>
  <si>
    <t>Shifts</t>
  </si>
  <si>
    <t>Quarts de travail</t>
  </si>
  <si>
    <t>Number of shifts</t>
  </si>
  <si>
    <t>Nombre de quarts de travail</t>
  </si>
  <si>
    <t>Number of members per shift</t>
  </si>
  <si>
    <t>Nombre  de travailleurs par équipe de travail</t>
  </si>
  <si>
    <t>Total - Shifts</t>
  </si>
  <si>
    <t>Total - Quarts de travail</t>
  </si>
  <si>
    <t>Note(s):</t>
  </si>
  <si>
    <t>Source: Reply to CITT questionnaire.  |  Réponse au questionnaire du TCCE.</t>
  </si>
  <si>
    <t>Bargaining concessions  |  Concessions de négociation</t>
  </si>
  <si>
    <t>Layoffs and reduced hours  |  Licenciements et réduction des heures</t>
  </si>
  <si>
    <t>Strikes and other job actions  |  Grèves et autres actions syndicales</t>
  </si>
  <si>
    <t>Hiring practices  |  Pratiques d'embauche</t>
  </si>
  <si>
    <t>Wages  |  Salaires</t>
  </si>
  <si>
    <t>Quality of employment  |  Qualité de l'emploi</t>
  </si>
  <si>
    <t>Employment benefits  |  Avantages en matière d'emploi</t>
  </si>
  <si>
    <t>Community impact  |  Incidence sur la communauté</t>
  </si>
  <si>
    <t>Workplace conditions  |  Conditions de travail</t>
  </si>
  <si>
    <t>Employee well-being  |  Bien-être des employés</t>
  </si>
  <si>
    <t>Other factors  |  Autres facteurs ¹</t>
  </si>
  <si>
    <t>September 15, 2026</t>
  </si>
  <si>
    <t>15 septembre 2026</t>
  </si>
  <si>
    <t>NQ-2026-004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</si>
</sst>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0;\-0;&quot;-&quot;"/>
    <numFmt numFmtId="167" formatCode="#,##0;\(#,##0\);\-"/>
    <numFmt numFmtId="168" formatCode="&quot;$&quot;#,##0_);[Red]\(&quot;$&quot;#,##0\)"/>
  </numFmts>
  <fonts count="40"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b/>
      <sz val="10.5"/>
      <name val="Calibri"/>
      <family val="2"/>
      <scheme val="minor"/>
    </font>
    <font>
      <sz val="10.5"/>
      <name val="Calibri"/>
      <family val="2"/>
      <scheme val="minor"/>
    </font>
    <font>
      <sz val="10.5"/>
      <color theme="0"/>
      <name val="Calibri"/>
      <family val="2"/>
      <scheme val="minor"/>
    </font>
    <font>
      <b/>
      <sz val="10.5"/>
      <color rgb="FF000000"/>
      <name val="Calibri"/>
      <family val="2"/>
      <scheme val="minor"/>
    </font>
    <font>
      <b/>
      <sz val="10.5"/>
      <color theme="1"/>
      <name val="Calibri"/>
      <family val="2"/>
      <scheme val="minor"/>
    </font>
    <font>
      <sz val="10.5"/>
      <color rgb="FF000000"/>
      <name val="Calibri"/>
      <family val="2"/>
      <scheme val="minor"/>
    </font>
    <font>
      <sz val="10"/>
      <name val="Arial"/>
      <family val="2"/>
    </font>
    <font>
      <u/>
      <sz val="10.5"/>
      <color rgb="FF0070C0"/>
      <name val="Calibri"/>
      <family val="2"/>
      <scheme val="minor"/>
    </font>
    <font>
      <b/>
      <sz val="12"/>
      <name val="Calibri"/>
      <family val="2"/>
      <scheme val="minor"/>
    </font>
    <font>
      <b/>
      <u/>
      <sz val="10.5"/>
      <color theme="1"/>
      <name val="Calibri"/>
      <family val="2"/>
      <scheme val="minor"/>
    </font>
    <font>
      <b/>
      <sz val="16"/>
      <color rgb="FF000000"/>
      <name val="Calibri"/>
      <family val="2"/>
      <scheme val="minor"/>
    </font>
    <font>
      <sz val="10.5"/>
      <color rgb="FF000000"/>
      <name val="Calibri"/>
      <family val="2"/>
    </font>
    <font>
      <u/>
      <sz val="10.5"/>
      <color theme="1"/>
      <name val="Calibri"/>
      <family val="2"/>
      <scheme val="minor"/>
    </font>
    <font>
      <sz val="10.5"/>
      <color rgb="FFFF0000"/>
      <name val="Calibri"/>
      <family val="2"/>
      <scheme val="minor"/>
    </font>
    <font>
      <i/>
      <sz val="10.5"/>
      <name val="Calibri"/>
      <family val="2"/>
      <scheme val="minor"/>
    </font>
    <font>
      <i/>
      <sz val="10.5"/>
      <color rgb="FF000000"/>
      <name val="Calibri"/>
      <family val="2"/>
      <scheme val="minor"/>
    </font>
    <font>
      <b/>
      <sz val="9"/>
      <color indexed="81"/>
      <name val="Tahoma"/>
      <family val="2"/>
    </font>
    <font>
      <sz val="10.5"/>
      <color rgb="FF0070C0"/>
      <name val="Calibri"/>
      <family val="2"/>
      <scheme val="minor"/>
    </font>
    <font>
      <b/>
      <sz val="10.5"/>
      <color indexed="8"/>
      <name val="Calibri"/>
      <family val="2"/>
    </font>
    <font>
      <sz val="9"/>
      <color indexed="81"/>
      <name val="Tahoma"/>
      <family val="2"/>
    </font>
    <font>
      <sz val="10"/>
      <color theme="1"/>
      <name val="Calibri"/>
      <family val="2"/>
      <scheme val="minor"/>
    </font>
    <font>
      <sz val="10"/>
      <color rgb="FFFF0000"/>
      <name val="Calibri"/>
      <family val="2"/>
      <scheme val="minor"/>
    </font>
    <font>
      <b/>
      <u/>
      <sz val="10"/>
      <color theme="1"/>
      <name val="Calibri"/>
      <family val="2"/>
      <scheme val="minor"/>
    </font>
    <font>
      <b/>
      <sz val="10"/>
      <name val="Calibri"/>
      <family val="2"/>
      <scheme val="minor"/>
    </font>
    <font>
      <b/>
      <sz val="10"/>
      <color theme="1"/>
      <name val="Calibri"/>
      <family val="2"/>
      <scheme val="minor"/>
    </font>
    <font>
      <b/>
      <sz val="10"/>
      <color rgb="FFFF0000"/>
      <name val="Calibri"/>
      <family val="2"/>
      <scheme val="minor"/>
    </font>
    <font>
      <sz val="10"/>
      <name val="Times New Roman"/>
      <family val="1"/>
    </font>
    <font>
      <b/>
      <u/>
      <sz val="10"/>
      <name val="Calibri"/>
      <family val="2"/>
      <scheme val="minor"/>
    </font>
    <font>
      <sz val="10"/>
      <name val="Calibri"/>
      <family val="2"/>
      <scheme val="minor"/>
    </font>
    <font>
      <u/>
      <sz val="10"/>
      <name val="Calibri"/>
      <family val="2"/>
      <scheme val="minor"/>
    </font>
    <font>
      <b/>
      <sz val="10"/>
      <color indexed="8"/>
      <name val="Calibri"/>
      <family val="2"/>
      <scheme val="minor"/>
    </font>
    <font>
      <sz val="10"/>
      <color indexed="8"/>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8"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s>
  <borders count="5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auto="1"/>
      </bottom>
      <diagonal/>
    </border>
    <border>
      <left style="thin">
        <color theme="0" tint="-0.499984740745262"/>
      </left>
      <right style="thin">
        <color theme="0" tint="-0.499984740745262"/>
      </right>
      <top style="thin">
        <color theme="0" tint="-0.499984740745262"/>
      </top>
      <bottom style="thin">
        <color auto="1"/>
      </bottom>
      <diagonal/>
    </border>
    <border>
      <left style="thin">
        <color theme="0" tint="-0.499984740745262"/>
      </left>
      <right style="thin">
        <color indexed="64"/>
      </right>
      <top style="thin">
        <color theme="0" tint="-0.499984740745262"/>
      </top>
      <bottom style="thin">
        <color auto="1"/>
      </bottom>
      <diagonal/>
    </border>
    <border>
      <left style="thin">
        <color indexed="64"/>
      </left>
      <right/>
      <top style="thin">
        <color theme="0" tint="-0.499984740745262"/>
      </top>
      <bottom/>
      <diagonal/>
    </border>
    <border>
      <left style="thin">
        <color indexed="64"/>
      </left>
      <right/>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indexed="64"/>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theme="0"/>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theme="0" tint="-0.499984740745262"/>
      </top>
      <bottom style="thin">
        <color auto="1"/>
      </bottom>
      <diagonal/>
    </border>
    <border>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6">
    <xf numFmtId="0" fontId="0" fillId="0" borderId="0"/>
    <xf numFmtId="164" fontId="1" fillId="0" borderId="0" applyFont="0" applyFill="0" applyBorder="0" applyAlignment="0" applyProtection="0"/>
    <xf numFmtId="164" fontId="1" fillId="0" borderId="0" applyFont="0" applyFill="0" applyBorder="0" applyAlignment="0" applyProtection="0"/>
    <xf numFmtId="0" fontId="14" fillId="0" borderId="0"/>
    <xf numFmtId="0" fontId="14" fillId="0" borderId="0"/>
    <xf numFmtId="0" fontId="34" fillId="0" borderId="0"/>
  </cellStyleXfs>
  <cellXfs count="407">
    <xf numFmtId="0" fontId="0" fillId="0" borderId="0" xfId="0"/>
    <xf numFmtId="0" fontId="4" fillId="2" borderId="0" xfId="0" applyFont="1" applyFill="1" applyAlignment="1">
      <alignment horizontal="left" vertical="top"/>
    </xf>
    <xf numFmtId="0" fontId="7" fillId="2" borderId="0" xfId="0" applyFont="1" applyFill="1" applyAlignment="1">
      <alignment vertical="top" wrapText="1"/>
    </xf>
    <xf numFmtId="0" fontId="7" fillId="2" borderId="0" xfId="0" applyFont="1" applyFill="1" applyAlignment="1">
      <alignment vertical="top"/>
    </xf>
    <xf numFmtId="0" fontId="7" fillId="0" borderId="0" xfId="0" applyFont="1" applyAlignment="1">
      <alignment vertical="top"/>
    </xf>
    <xf numFmtId="0" fontId="4" fillId="2" borderId="0" xfId="0" applyFont="1" applyFill="1" applyAlignment="1">
      <alignment horizontal="left" vertical="center"/>
    </xf>
    <xf numFmtId="0" fontId="12"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vertical="top"/>
    </xf>
    <xf numFmtId="0" fontId="3" fillId="2" borderId="0" xfId="0" applyFont="1" applyFill="1" applyAlignment="1">
      <alignment vertical="top"/>
    </xf>
    <xf numFmtId="0" fontId="7" fillId="2" borderId="8" xfId="0" applyFont="1" applyFill="1" applyBorder="1" applyAlignment="1">
      <alignment vertical="top" wrapText="1"/>
    </xf>
    <xf numFmtId="0" fontId="7" fillId="2" borderId="5" xfId="0" applyFont="1" applyFill="1" applyBorder="1" applyAlignment="1">
      <alignment vertical="top" wrapText="1"/>
    </xf>
    <xf numFmtId="0" fontId="10" fillId="2" borderId="0" xfId="0" applyFont="1" applyFill="1" applyAlignment="1">
      <alignment vertical="top" wrapText="1"/>
    </xf>
    <xf numFmtId="0" fontId="12" fillId="2" borderId="0" xfId="0" applyFont="1" applyFill="1" applyAlignment="1">
      <alignment vertical="top"/>
    </xf>
    <xf numFmtId="0" fontId="8" fillId="2" borderId="0" xfId="0" applyFont="1" applyFill="1" applyAlignment="1">
      <alignment horizontal="left" vertical="top" wrapText="1"/>
    </xf>
    <xf numFmtId="0" fontId="2" fillId="2" borderId="0" xfId="0" applyFont="1" applyFill="1" applyAlignment="1">
      <alignment vertical="top" wrapText="1"/>
    </xf>
    <xf numFmtId="0" fontId="5" fillId="2" borderId="0" xfId="0" applyFont="1" applyFill="1" applyAlignment="1">
      <alignment vertical="top"/>
    </xf>
    <xf numFmtId="0" fontId="6" fillId="2" borderId="0" xfId="0" applyFont="1" applyFill="1" applyAlignment="1">
      <alignment horizontal="left" vertical="top" wrapText="1"/>
    </xf>
    <xf numFmtId="0" fontId="4" fillId="2" borderId="0" xfId="0" applyFont="1" applyFill="1" applyAlignment="1">
      <alignment vertical="top" wrapText="1"/>
    </xf>
    <xf numFmtId="0" fontId="8" fillId="2" borderId="7" xfId="0" applyFont="1" applyFill="1" applyBorder="1" applyAlignment="1">
      <alignment horizontal="centerContinuous" vertical="top" wrapText="1"/>
    </xf>
    <xf numFmtId="0" fontId="8" fillId="2" borderId="0" xfId="0" applyFont="1" applyFill="1" applyAlignment="1">
      <alignment horizontal="centerContinuous" vertical="top" wrapText="1"/>
    </xf>
    <xf numFmtId="0" fontId="7" fillId="2" borderId="0" xfId="0" applyFont="1" applyFill="1" applyAlignment="1">
      <alignment horizontal="centerContinuous" vertical="top" wrapText="1"/>
    </xf>
    <xf numFmtId="0" fontId="7" fillId="2" borderId="8" xfId="0" applyFont="1" applyFill="1" applyBorder="1" applyAlignment="1">
      <alignment horizontal="centerContinuous" vertical="top" wrapText="1"/>
    </xf>
    <xf numFmtId="0" fontId="9" fillId="2" borderId="0" xfId="0" applyFont="1" applyFill="1" applyAlignment="1">
      <alignment horizontal="left" vertical="top"/>
    </xf>
    <xf numFmtId="0" fontId="8" fillId="2" borderId="0" xfId="0" applyFont="1" applyFill="1" applyAlignment="1">
      <alignment horizontal="center" vertical="top" wrapText="1"/>
    </xf>
    <xf numFmtId="0" fontId="7" fillId="2" borderId="0" xfId="0" applyFont="1" applyFill="1" applyAlignment="1">
      <alignment horizontal="center" vertical="top" wrapText="1"/>
    </xf>
    <xf numFmtId="0" fontId="13" fillId="2" borderId="0" xfId="1" applyNumberFormat="1" applyFont="1" applyFill="1" applyBorder="1" applyAlignment="1" applyProtection="1">
      <alignment vertical="center" wrapText="1"/>
    </xf>
    <xf numFmtId="0" fontId="13" fillId="2" borderId="8" xfId="1" applyNumberFormat="1" applyFont="1" applyFill="1" applyBorder="1" applyAlignment="1" applyProtection="1">
      <alignment vertical="center" wrapText="1"/>
    </xf>
    <xf numFmtId="0" fontId="7" fillId="2" borderId="0" xfId="0" applyFont="1" applyFill="1"/>
    <xf numFmtId="15" fontId="7" fillId="2" borderId="0" xfId="0" applyNumberFormat="1" applyFont="1" applyFill="1" applyAlignment="1">
      <alignment vertical="top"/>
    </xf>
    <xf numFmtId="0" fontId="2" fillId="2" borderId="0" xfId="0" applyFont="1" applyFill="1" applyAlignment="1">
      <alignment vertical="top"/>
    </xf>
    <xf numFmtId="0" fontId="8" fillId="2" borderId="0" xfId="0" applyFont="1" applyFill="1" applyAlignment="1">
      <alignment horizontal="left" vertical="top"/>
    </xf>
    <xf numFmtId="49" fontId="7" fillId="2" borderId="0" xfId="0" applyNumberFormat="1" applyFont="1" applyFill="1" applyAlignment="1">
      <alignment vertical="top" wrapText="1"/>
    </xf>
    <xf numFmtId="0" fontId="9" fillId="2" borderId="7" xfId="0" applyFont="1" applyFill="1" applyBorder="1" applyAlignment="1">
      <alignment horizontal="left" vertical="top" wrapText="1"/>
    </xf>
    <xf numFmtId="0" fontId="9" fillId="2" borderId="0" xfId="0" applyFont="1" applyFill="1" applyAlignment="1">
      <alignment horizontal="left" vertical="top" wrapText="1"/>
    </xf>
    <xf numFmtId="0" fontId="9" fillId="2" borderId="0" xfId="0" applyFont="1" applyFill="1" applyAlignment="1">
      <alignment vertical="top" wrapText="1"/>
    </xf>
    <xf numFmtId="0" fontId="9" fillId="2" borderId="8" xfId="0" applyFont="1" applyFill="1" applyBorder="1" applyAlignment="1">
      <alignment vertical="top" wrapText="1"/>
    </xf>
    <xf numFmtId="0" fontId="7" fillId="7" borderId="0" xfId="0" applyFont="1" applyFill="1" applyAlignment="1">
      <alignment vertical="top"/>
    </xf>
    <xf numFmtId="0" fontId="7" fillId="0" borderId="0" xfId="0" applyFont="1" applyAlignment="1">
      <alignment horizontal="left" vertical="top"/>
    </xf>
    <xf numFmtId="15" fontId="7" fillId="0" borderId="0" xfId="0" quotePrefix="1" applyNumberFormat="1" applyFont="1" applyAlignment="1">
      <alignment vertical="top"/>
    </xf>
    <xf numFmtId="0" fontId="7" fillId="2" borderId="7" xfId="0" applyFont="1" applyFill="1" applyBorder="1" applyAlignment="1">
      <alignment vertical="top" wrapText="1"/>
    </xf>
    <xf numFmtId="0" fontId="10" fillId="2" borderId="0" xfId="0" applyFont="1" applyFill="1" applyAlignment="1">
      <alignment wrapText="1"/>
    </xf>
    <xf numFmtId="0" fontId="7" fillId="2" borderId="0" xfId="0" applyFont="1" applyFill="1" applyAlignment="1">
      <alignment wrapText="1"/>
    </xf>
    <xf numFmtId="0" fontId="7" fillId="2" borderId="8" xfId="0" applyFont="1" applyFill="1" applyBorder="1" applyAlignment="1">
      <alignment wrapText="1"/>
    </xf>
    <xf numFmtId="0" fontId="7" fillId="2" borderId="8" xfId="0" applyFont="1" applyFill="1" applyBorder="1"/>
    <xf numFmtId="0" fontId="7" fillId="2" borderId="10" xfId="0" applyFont="1" applyFill="1" applyBorder="1" applyAlignment="1">
      <alignment vertical="top" wrapText="1"/>
    </xf>
    <xf numFmtId="0" fontId="7" fillId="2" borderId="6" xfId="0" applyFont="1" applyFill="1" applyBorder="1" applyAlignment="1">
      <alignment vertical="top" wrapText="1"/>
    </xf>
    <xf numFmtId="0" fontId="10" fillId="2" borderId="0" xfId="0" applyFont="1" applyFill="1" applyAlignment="1">
      <alignment horizontal="left" vertical="top" wrapText="1"/>
    </xf>
    <xf numFmtId="49" fontId="7" fillId="2" borderId="0" xfId="0" applyNumberFormat="1" applyFont="1" applyFill="1" applyAlignment="1">
      <alignment vertical="top"/>
    </xf>
    <xf numFmtId="0" fontId="6" fillId="2" borderId="0" xfId="0" applyFont="1" applyFill="1" applyAlignment="1">
      <alignment vertical="top" wrapText="1"/>
    </xf>
    <xf numFmtId="0" fontId="7" fillId="2" borderId="0" xfId="0" applyFont="1" applyFill="1" applyAlignment="1">
      <alignment horizontal="left" vertical="top"/>
    </xf>
    <xf numFmtId="0" fontId="10" fillId="2" borderId="12" xfId="0" applyFont="1" applyFill="1" applyBorder="1" applyAlignment="1">
      <alignment wrapText="1"/>
    </xf>
    <xf numFmtId="0" fontId="7" fillId="2" borderId="7" xfId="0" applyFont="1" applyFill="1" applyBorder="1" applyAlignment="1">
      <alignment wrapText="1"/>
    </xf>
    <xf numFmtId="0" fontId="7" fillId="2" borderId="5" xfId="0" applyFont="1" applyFill="1" applyBorder="1" applyAlignment="1">
      <alignment wrapText="1"/>
    </xf>
    <xf numFmtId="0" fontId="7" fillId="2" borderId="10" xfId="0" applyFont="1" applyFill="1" applyBorder="1" applyAlignment="1">
      <alignment wrapText="1"/>
    </xf>
    <xf numFmtId="0" fontId="7" fillId="2" borderId="6" xfId="0" applyFont="1" applyFill="1" applyBorder="1" applyAlignment="1">
      <alignment wrapText="1"/>
    </xf>
    <xf numFmtId="0" fontId="7" fillId="7" borderId="0" xfId="0" applyFont="1" applyFill="1"/>
    <xf numFmtId="0" fontId="7" fillId="0" borderId="0" xfId="0" applyFont="1"/>
    <xf numFmtId="0" fontId="7" fillId="7" borderId="0" xfId="0" applyFont="1" applyFill="1" applyAlignment="1">
      <alignment wrapText="1"/>
    </xf>
    <xf numFmtId="49" fontId="7" fillId="0" borderId="0" xfId="0" quotePrefix="1" applyNumberFormat="1" applyFont="1" applyAlignment="1">
      <alignment vertical="top"/>
    </xf>
    <xf numFmtId="0" fontId="7" fillId="7" borderId="0" xfId="0" applyFont="1" applyFill="1" applyAlignment="1">
      <alignment vertical="top" wrapText="1"/>
    </xf>
    <xf numFmtId="0" fontId="17" fillId="7" borderId="0" xfId="0" applyFont="1" applyFill="1" applyAlignment="1">
      <alignment vertical="top"/>
    </xf>
    <xf numFmtId="0" fontId="17" fillId="0" borderId="0" xfId="0" applyFont="1"/>
    <xf numFmtId="0" fontId="7" fillId="0" borderId="0" xfId="0" applyFont="1" applyAlignment="1">
      <alignment horizontal="left"/>
    </xf>
    <xf numFmtId="0" fontId="9" fillId="2" borderId="8" xfId="0" applyFont="1" applyFill="1" applyBorder="1" applyAlignment="1">
      <alignment horizontal="left" vertical="top" wrapText="1"/>
    </xf>
    <xf numFmtId="0" fontId="13" fillId="0" borderId="0" xfId="0" applyFont="1"/>
    <xf numFmtId="0" fontId="19" fillId="8" borderId="0" xfId="0" applyFont="1" applyFill="1" applyAlignment="1">
      <alignment vertical="center"/>
    </xf>
    <xf numFmtId="0" fontId="7" fillId="2" borderId="7" xfId="0" applyFont="1" applyFill="1" applyBorder="1" applyAlignment="1">
      <alignment vertical="top"/>
    </xf>
    <xf numFmtId="0" fontId="19" fillId="0" borderId="0" xfId="0" applyFont="1" applyAlignment="1">
      <alignment vertical="center"/>
    </xf>
    <xf numFmtId="0" fontId="18" fillId="4" borderId="13" xfId="1" applyNumberFormat="1" applyFont="1" applyFill="1" applyBorder="1" applyAlignment="1" applyProtection="1">
      <alignment horizontal="center" vertical="center" wrapText="1"/>
      <protection locked="0"/>
    </xf>
    <xf numFmtId="0" fontId="8" fillId="2" borderId="7" xfId="0" applyFont="1" applyFill="1" applyBorder="1" applyAlignment="1">
      <alignment vertical="top" wrapText="1"/>
    </xf>
    <xf numFmtId="0" fontId="9" fillId="2" borderId="13" xfId="0" applyFont="1" applyFill="1" applyBorder="1" applyAlignment="1">
      <alignment horizontal="center" vertical="top" wrapText="1"/>
    </xf>
    <xf numFmtId="165" fontId="13" fillId="4" borderId="13" xfId="2" applyNumberFormat="1" applyFont="1" applyFill="1" applyBorder="1" applyAlignment="1" applyProtection="1">
      <alignment horizontal="right" vertical="top" wrapText="1"/>
      <protection locked="0"/>
    </xf>
    <xf numFmtId="165" fontId="13" fillId="4" borderId="25" xfId="2" applyNumberFormat="1" applyFont="1" applyFill="1" applyBorder="1" applyAlignment="1" applyProtection="1">
      <alignment horizontal="right" vertical="top" wrapText="1"/>
      <protection locked="0"/>
    </xf>
    <xf numFmtId="0" fontId="8" fillId="2" borderId="13" xfId="0" applyFont="1" applyFill="1" applyBorder="1" applyAlignment="1">
      <alignment horizontal="center" vertical="top" wrapText="1"/>
    </xf>
    <xf numFmtId="165" fontId="11" fillId="5" borderId="13" xfId="2" applyNumberFormat="1" applyFont="1" applyFill="1" applyBorder="1" applyAlignment="1" applyProtection="1">
      <alignment vertical="top" wrapText="1"/>
    </xf>
    <xf numFmtId="165" fontId="11" fillId="5" borderId="25" xfId="2" applyNumberFormat="1" applyFont="1" applyFill="1" applyBorder="1" applyAlignment="1" applyProtection="1">
      <alignment vertical="top" wrapText="1"/>
    </xf>
    <xf numFmtId="0" fontId="12" fillId="6" borderId="13" xfId="0" applyFont="1" applyFill="1" applyBorder="1" applyAlignment="1">
      <alignment horizontal="center" wrapText="1"/>
    </xf>
    <xf numFmtId="0" fontId="13" fillId="4" borderId="13" xfId="1" applyNumberFormat="1" applyFont="1" applyFill="1" applyBorder="1" applyAlignment="1" applyProtection="1">
      <alignment horizontal="center" vertical="center" wrapText="1"/>
      <protection locked="0"/>
    </xf>
    <xf numFmtId="165" fontId="13" fillId="5" borderId="13" xfId="2" applyNumberFormat="1" applyFont="1" applyFill="1" applyBorder="1" applyAlignment="1" applyProtection="1">
      <alignment horizontal="right" vertical="top" wrapText="1"/>
    </xf>
    <xf numFmtId="0" fontId="5" fillId="2" borderId="0" xfId="0" applyFont="1" applyFill="1" applyAlignment="1">
      <alignment horizontal="left" vertical="top"/>
    </xf>
    <xf numFmtId="0" fontId="7" fillId="0" borderId="0" xfId="0" quotePrefix="1" applyFont="1" applyAlignment="1">
      <alignment vertical="top"/>
    </xf>
    <xf numFmtId="165" fontId="23" fillId="5" borderId="33" xfId="2" applyNumberFormat="1" applyFont="1" applyFill="1" applyBorder="1" applyAlignment="1" applyProtection="1">
      <alignment horizontal="right" vertical="top" wrapText="1"/>
    </xf>
    <xf numFmtId="0" fontId="4" fillId="3" borderId="7" xfId="0" applyFont="1" applyFill="1" applyBorder="1" applyAlignment="1">
      <alignment vertical="top" wrapText="1"/>
    </xf>
    <xf numFmtId="0" fontId="4" fillId="3" borderId="0" xfId="0" applyFont="1" applyFill="1" applyAlignment="1">
      <alignment vertical="top" wrapText="1"/>
    </xf>
    <xf numFmtId="0" fontId="4" fillId="3" borderId="8" xfId="0" applyFont="1" applyFill="1" applyBorder="1" applyAlignment="1">
      <alignment vertical="top" wrapText="1"/>
    </xf>
    <xf numFmtId="0" fontId="4" fillId="3" borderId="7" xfId="0" applyFont="1" applyFill="1" applyBorder="1" applyAlignment="1">
      <alignment vertical="top"/>
    </xf>
    <xf numFmtId="0" fontId="4" fillId="3" borderId="0" xfId="0" applyFont="1" applyFill="1" applyAlignment="1">
      <alignment vertical="top"/>
    </xf>
    <xf numFmtId="0" fontId="4" fillId="3" borderId="8" xfId="0" applyFont="1" applyFill="1" applyBorder="1" applyAlignment="1">
      <alignment vertical="top"/>
    </xf>
    <xf numFmtId="0" fontId="9" fillId="0" borderId="0" xfId="0" applyFont="1" applyAlignment="1">
      <alignment horizontal="left" vertical="top"/>
    </xf>
    <xf numFmtId="165" fontId="13" fillId="4" borderId="13" xfId="2" applyNumberFormat="1" applyFont="1" applyFill="1" applyBorder="1" applyAlignment="1" applyProtection="1">
      <alignment vertical="center" wrapText="1"/>
      <protection locked="0"/>
    </xf>
    <xf numFmtId="0" fontId="9" fillId="0" borderId="13" xfId="0" applyFont="1" applyBorder="1" applyAlignment="1">
      <alignment horizontal="center" vertical="center" wrapText="1"/>
    </xf>
    <xf numFmtId="0" fontId="12" fillId="2" borderId="0" xfId="0" applyFont="1" applyFill="1" applyAlignment="1">
      <alignment horizontal="center" vertical="center"/>
    </xf>
    <xf numFmtId="0" fontId="12" fillId="6" borderId="13" xfId="0" applyFont="1" applyFill="1" applyBorder="1" applyAlignment="1">
      <alignment horizontal="center" vertical="center" wrapText="1"/>
    </xf>
    <xf numFmtId="0" fontId="3" fillId="2" borderId="0" xfId="0" applyFont="1" applyFill="1" applyAlignment="1">
      <alignment horizontal="left" vertical="top"/>
    </xf>
    <xf numFmtId="0" fontId="26" fillId="2" borderId="0" xfId="0" applyFont="1" applyFill="1" applyAlignment="1">
      <alignment horizontal="left" vertical="top"/>
    </xf>
    <xf numFmtId="0" fontId="10" fillId="0" borderId="0" xfId="0" applyFont="1" applyAlignment="1">
      <alignment vertical="top" wrapText="1"/>
    </xf>
    <xf numFmtId="0" fontId="8" fillId="0" borderId="7" xfId="0" applyFont="1" applyBorder="1" applyAlignment="1">
      <alignment horizontal="centerContinuous" vertical="top" wrapText="1"/>
    </xf>
    <xf numFmtId="0" fontId="8" fillId="0" borderId="0" xfId="0" applyFont="1" applyAlignment="1">
      <alignment horizontal="centerContinuous" vertical="top" wrapText="1"/>
    </xf>
    <xf numFmtId="0" fontId="7" fillId="0" borderId="0" xfId="0" applyFont="1" applyAlignment="1">
      <alignment horizontal="centerContinuous" vertical="top" wrapText="1"/>
    </xf>
    <xf numFmtId="0" fontId="7" fillId="0" borderId="8" xfId="0" applyFont="1" applyBorder="1" applyAlignment="1">
      <alignment horizontal="centerContinuous" vertical="top" wrapText="1"/>
    </xf>
    <xf numFmtId="0" fontId="7" fillId="0" borderId="5" xfId="0" applyFont="1" applyBorder="1" applyAlignment="1">
      <alignment vertical="top" wrapText="1"/>
    </xf>
    <xf numFmtId="0" fontId="7" fillId="0" borderId="10" xfId="0" applyFont="1" applyBorder="1" applyAlignment="1">
      <alignment vertical="top" wrapText="1"/>
    </xf>
    <xf numFmtId="0" fontId="7" fillId="0" borderId="6" xfId="0" applyFont="1" applyBorder="1" applyAlignment="1">
      <alignment vertical="top" wrapText="1"/>
    </xf>
    <xf numFmtId="0" fontId="7" fillId="0" borderId="0" xfId="0" applyFont="1" applyAlignment="1">
      <alignment vertical="top" wrapText="1"/>
    </xf>
    <xf numFmtId="15" fontId="7" fillId="0" borderId="0" xfId="0" quotePrefix="1" applyNumberFormat="1" applyFont="1" applyAlignment="1">
      <alignment vertical="top" wrapText="1"/>
    </xf>
    <xf numFmtId="0" fontId="28" fillId="0" borderId="0" xfId="0" applyFont="1"/>
    <xf numFmtId="0" fontId="29" fillId="0" borderId="0" xfId="0" applyFont="1"/>
    <xf numFmtId="0" fontId="30" fillId="0" borderId="0" xfId="0" applyFont="1"/>
    <xf numFmtId="0" fontId="31" fillId="2" borderId="44" xfId="3" applyFont="1" applyFill="1" applyBorder="1"/>
    <xf numFmtId="0" fontId="31" fillId="2" borderId="45" xfId="3" applyFont="1" applyFill="1" applyBorder="1"/>
    <xf numFmtId="0" fontId="31" fillId="2" borderId="46" xfId="3" applyFont="1" applyFill="1" applyBorder="1"/>
    <xf numFmtId="0" fontId="31" fillId="2" borderId="47" xfId="3" applyFont="1" applyFill="1" applyBorder="1"/>
    <xf numFmtId="0" fontId="31" fillId="2" borderId="0" xfId="3" applyFont="1" applyFill="1"/>
    <xf numFmtId="0" fontId="31" fillId="2" borderId="48" xfId="3" applyFont="1" applyFill="1" applyBorder="1"/>
    <xf numFmtId="0" fontId="32" fillId="2" borderId="47" xfId="0" applyFont="1" applyFill="1" applyBorder="1" applyAlignment="1">
      <alignment horizontal="left"/>
    </xf>
    <xf numFmtId="0" fontId="33" fillId="2" borderId="0" xfId="3" applyFont="1" applyFill="1" applyAlignment="1">
      <alignment wrapText="1"/>
    </xf>
    <xf numFmtId="0" fontId="31" fillId="2" borderId="0" xfId="3" applyFont="1" applyFill="1" applyAlignment="1">
      <alignment horizontal="left" wrapText="1"/>
    </xf>
    <xf numFmtId="0" fontId="31" fillId="2" borderId="10" xfId="5" quotePrefix="1" applyFont="1" applyFill="1" applyBorder="1" applyAlignment="1">
      <alignment horizontal="right"/>
    </xf>
    <xf numFmtId="0" fontId="31" fillId="2" borderId="0" xfId="5" quotePrefix="1" applyFont="1" applyFill="1" applyAlignment="1">
      <alignment horizontal="right"/>
    </xf>
    <xf numFmtId="0" fontId="35" fillId="2" borderId="48" xfId="3" applyFont="1" applyFill="1" applyBorder="1"/>
    <xf numFmtId="0" fontId="35" fillId="2" borderId="0" xfId="3" applyFont="1" applyFill="1" applyAlignment="1">
      <alignment horizontal="left" vertical="center" wrapText="1" indent="1"/>
    </xf>
    <xf numFmtId="0" fontId="36" fillId="2" borderId="0" xfId="3" applyFont="1" applyFill="1"/>
    <xf numFmtId="0" fontId="36" fillId="2" borderId="48" xfId="3" applyFont="1" applyFill="1" applyBorder="1"/>
    <xf numFmtId="0" fontId="36" fillId="2" borderId="0" xfId="3" applyFont="1" applyFill="1" applyAlignment="1">
      <alignment horizontal="left" vertical="top"/>
    </xf>
    <xf numFmtId="166" fontId="36" fillId="10" borderId="0" xfId="3" applyNumberFormat="1" applyFont="1" applyFill="1" applyAlignment="1">
      <alignment horizontal="right" vertical="top"/>
    </xf>
    <xf numFmtId="166" fontId="36" fillId="2" borderId="0" xfId="3" applyNumberFormat="1" applyFont="1" applyFill="1" applyAlignment="1">
      <alignment horizontal="center" vertical="top"/>
    </xf>
    <xf numFmtId="0" fontId="0" fillId="11" borderId="0" xfId="0" applyFill="1"/>
    <xf numFmtId="0" fontId="31" fillId="2" borderId="47" xfId="3" applyFont="1" applyFill="1" applyBorder="1" applyAlignment="1">
      <alignment horizontal="left"/>
    </xf>
    <xf numFmtId="0" fontId="37" fillId="2" borderId="0" xfId="3" applyFont="1" applyFill="1" applyAlignment="1">
      <alignment horizontal="left" vertical="top" indent="1"/>
    </xf>
    <xf numFmtId="0" fontId="36" fillId="2" borderId="0" xfId="3" applyFont="1" applyFill="1" applyAlignment="1" applyProtection="1">
      <alignment horizontal="right" vertical="top"/>
      <protection locked="0"/>
    </xf>
    <xf numFmtId="0" fontId="36" fillId="2" borderId="0" xfId="3" applyFont="1" applyFill="1" applyAlignment="1" applyProtection="1">
      <alignment horizontal="center" vertical="top"/>
      <protection locked="0"/>
    </xf>
    <xf numFmtId="0" fontId="38" fillId="2" borderId="0" xfId="0" applyFont="1" applyFill="1"/>
    <xf numFmtId="166" fontId="36" fillId="2" borderId="0" xfId="3" applyNumberFormat="1" applyFont="1" applyFill="1" applyAlignment="1">
      <alignment horizontal="right" vertical="top"/>
    </xf>
    <xf numFmtId="0" fontId="28" fillId="2" borderId="0" xfId="0" applyFont="1" applyFill="1" applyAlignment="1">
      <alignment horizontal="left" indent="2"/>
    </xf>
    <xf numFmtId="167" fontId="36" fillId="10" borderId="0" xfId="0" applyNumberFormat="1" applyFont="1" applyFill="1" applyAlignment="1">
      <alignment horizontal="right"/>
    </xf>
    <xf numFmtId="0" fontId="38" fillId="2" borderId="0" xfId="0" applyFont="1" applyFill="1" applyAlignment="1">
      <alignment horizontal="left" indent="1"/>
    </xf>
    <xf numFmtId="167" fontId="31" fillId="12" borderId="11" xfId="0" applyNumberFormat="1" applyFont="1" applyFill="1" applyBorder="1" applyAlignment="1">
      <alignment horizontal="right"/>
    </xf>
    <xf numFmtId="0" fontId="0" fillId="12" borderId="0" xfId="0" applyFill="1"/>
    <xf numFmtId="168" fontId="36" fillId="2" borderId="0" xfId="3" applyNumberFormat="1" applyFont="1" applyFill="1" applyAlignment="1">
      <alignment horizontal="left" vertical="top" indent="2"/>
    </xf>
    <xf numFmtId="0" fontId="36" fillId="2" borderId="0" xfId="3" applyFont="1" applyFill="1" applyAlignment="1">
      <alignment horizontal="right" vertical="top"/>
    </xf>
    <xf numFmtId="0" fontId="36" fillId="2" borderId="0" xfId="3" applyFont="1" applyFill="1" applyAlignment="1">
      <alignment horizontal="center" vertical="top"/>
    </xf>
    <xf numFmtId="168" fontId="36" fillId="2" borderId="0" xfId="3" applyNumberFormat="1" applyFont="1" applyFill="1" applyAlignment="1">
      <alignment horizontal="left" vertical="top" wrapText="1" indent="2"/>
    </xf>
    <xf numFmtId="1" fontId="28" fillId="2" borderId="0" xfId="0" applyNumberFormat="1" applyFont="1" applyFill="1" applyAlignment="1">
      <alignment horizontal="left" indent="2"/>
    </xf>
    <xf numFmtId="167" fontId="36" fillId="12" borderId="0" xfId="0" applyNumberFormat="1" applyFont="1" applyFill="1" applyAlignment="1">
      <alignment horizontal="right"/>
    </xf>
    <xf numFmtId="167" fontId="36" fillId="12" borderId="11" xfId="0" applyNumberFormat="1" applyFont="1" applyFill="1" applyBorder="1" applyAlignment="1">
      <alignment horizontal="right"/>
    </xf>
    <xf numFmtId="0" fontId="28" fillId="2" borderId="10" xfId="0" applyFont="1" applyFill="1" applyBorder="1" applyAlignment="1">
      <alignment vertical="top"/>
    </xf>
    <xf numFmtId="0" fontId="28" fillId="2" borderId="0" xfId="0" applyFont="1" applyFill="1" applyAlignment="1">
      <alignment vertical="top"/>
    </xf>
    <xf numFmtId="0" fontId="36" fillId="2" borderId="11" xfId="3" applyFont="1" applyFill="1" applyBorder="1"/>
    <xf numFmtId="0" fontId="36" fillId="0" borderId="0" xfId="3" applyFont="1"/>
    <xf numFmtId="0" fontId="36" fillId="2" borderId="49" xfId="3" applyFont="1" applyFill="1" applyBorder="1"/>
    <xf numFmtId="0" fontId="36" fillId="2" borderId="0" xfId="3" applyFont="1" applyFill="1" applyAlignment="1">
      <alignment horizontal="left"/>
    </xf>
    <xf numFmtId="0" fontId="32" fillId="2" borderId="50" xfId="0" applyFont="1" applyFill="1" applyBorder="1" applyAlignment="1">
      <alignment horizontal="left"/>
    </xf>
    <xf numFmtId="0" fontId="36" fillId="2" borderId="51" xfId="3" applyFont="1" applyFill="1" applyBorder="1" applyAlignment="1">
      <alignment horizontal="left"/>
    </xf>
    <xf numFmtId="0" fontId="36" fillId="2" borderId="51" xfId="3" applyFont="1" applyFill="1" applyBorder="1"/>
    <xf numFmtId="0" fontId="36" fillId="2" borderId="52" xfId="3" applyFont="1" applyFill="1" applyBorder="1"/>
    <xf numFmtId="0" fontId="31" fillId="2" borderId="0" xfId="3" applyFont="1" applyFill="1" applyAlignment="1">
      <alignment wrapText="1"/>
    </xf>
    <xf numFmtId="0" fontId="31" fillId="2" borderId="0" xfId="5" quotePrefix="1" applyFont="1" applyFill="1" applyAlignment="1">
      <alignment horizontal="center"/>
    </xf>
    <xf numFmtId="0" fontId="32" fillId="2" borderId="10" xfId="0" applyFont="1" applyFill="1" applyBorder="1" applyAlignment="1">
      <alignment horizontal="left" wrapText="1" indent="1"/>
    </xf>
    <xf numFmtId="0" fontId="28" fillId="2" borderId="48" xfId="0" applyFont="1" applyFill="1" applyBorder="1"/>
    <xf numFmtId="0" fontId="36" fillId="10" borderId="0" xfId="3" applyFont="1" applyFill="1" applyAlignment="1">
      <alignment horizontal="left" vertical="top"/>
    </xf>
    <xf numFmtId="166" fontId="31" fillId="10" borderId="0" xfId="3" applyNumberFormat="1" applyFont="1" applyFill="1" applyAlignment="1">
      <alignment horizontal="center" vertical="center"/>
    </xf>
    <xf numFmtId="0" fontId="28" fillId="2" borderId="0" xfId="0" applyFont="1" applyFill="1"/>
    <xf numFmtId="0" fontId="28" fillId="2" borderId="0" xfId="0" applyFont="1" applyFill="1" applyAlignment="1">
      <alignment horizontal="left" indent="1"/>
    </xf>
    <xf numFmtId="0" fontId="31" fillId="2" borderId="10" xfId="3" applyFont="1" applyFill="1" applyBorder="1" applyAlignment="1">
      <alignment horizontal="left" vertical="top"/>
    </xf>
    <xf numFmtId="0" fontId="39" fillId="2" borderId="0" xfId="0" applyFont="1" applyFill="1"/>
    <xf numFmtId="0" fontId="7" fillId="2" borderId="53" xfId="0" applyFont="1" applyFill="1" applyBorder="1" applyAlignment="1">
      <alignment vertical="top" wrapText="1"/>
    </xf>
    <xf numFmtId="0" fontId="7" fillId="2" borderId="54" xfId="0" applyFont="1" applyFill="1" applyBorder="1" applyAlignment="1">
      <alignment vertical="top" wrapText="1"/>
    </xf>
    <xf numFmtId="0" fontId="7" fillId="2" borderId="55" xfId="0" applyFont="1" applyFill="1" applyBorder="1" applyAlignment="1">
      <alignment vertical="top" wrapText="1"/>
    </xf>
    <xf numFmtId="0" fontId="6" fillId="3" borderId="3"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4" xfId="0" applyFont="1" applyFill="1" applyBorder="1" applyAlignment="1">
      <alignment horizontal="center" vertical="top" wrapText="1"/>
    </xf>
    <xf numFmtId="0" fontId="6" fillId="3" borderId="7" xfId="0" applyFont="1" applyFill="1" applyBorder="1" applyAlignment="1">
      <alignment horizontal="center" vertical="top" wrapText="1"/>
    </xf>
    <xf numFmtId="0" fontId="6" fillId="3" borderId="0" xfId="0" applyFont="1" applyFill="1" applyAlignment="1">
      <alignment horizontal="center" vertical="top" wrapText="1"/>
    </xf>
    <xf numFmtId="0" fontId="6" fillId="3" borderId="8" xfId="0" applyFont="1" applyFill="1" applyBorder="1" applyAlignment="1">
      <alignment horizontal="center" vertical="top" wrapText="1"/>
    </xf>
    <xf numFmtId="0" fontId="6" fillId="3" borderId="1"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2" xfId="0" applyFont="1" applyFill="1" applyBorder="1" applyAlignment="1">
      <alignment horizontal="center" vertical="top" wrapText="1"/>
    </xf>
    <xf numFmtId="0" fontId="6" fillId="3" borderId="5" xfId="0" applyFont="1" applyFill="1" applyBorder="1" applyAlignment="1">
      <alignment horizontal="center" vertical="top" wrapText="1"/>
    </xf>
    <xf numFmtId="0" fontId="6" fillId="3" borderId="10" xfId="0" applyFont="1" applyFill="1" applyBorder="1" applyAlignment="1">
      <alignment horizontal="center" vertical="top" wrapText="1"/>
    </xf>
    <xf numFmtId="0" fontId="6" fillId="3" borderId="6" xfId="0" applyFont="1" applyFill="1" applyBorder="1" applyAlignment="1">
      <alignment horizontal="center" vertical="top" wrapText="1"/>
    </xf>
    <xf numFmtId="0" fontId="6" fillId="3" borderId="1" xfId="0" applyFont="1" applyFill="1" applyBorder="1" applyAlignment="1">
      <alignment horizontal="center" vertical="top"/>
    </xf>
    <xf numFmtId="0" fontId="6" fillId="3" borderId="9" xfId="0" applyFont="1" applyFill="1" applyBorder="1" applyAlignment="1">
      <alignment horizontal="center" vertical="top"/>
    </xf>
    <xf numFmtId="0" fontId="6" fillId="3" borderId="2" xfId="0" applyFont="1" applyFill="1" applyBorder="1" applyAlignment="1">
      <alignment horizontal="center" vertical="top"/>
    </xf>
    <xf numFmtId="0" fontId="9" fillId="2" borderId="7" xfId="0" applyFont="1" applyFill="1" applyBorder="1" applyAlignment="1">
      <alignment horizontal="left" vertical="top" wrapText="1"/>
    </xf>
    <xf numFmtId="0" fontId="9" fillId="2" borderId="0" xfId="0" applyFont="1" applyFill="1" applyAlignment="1">
      <alignment horizontal="left" vertical="top" wrapText="1"/>
    </xf>
    <xf numFmtId="0" fontId="9" fillId="2" borderId="8" xfId="0" applyFont="1" applyFill="1" applyBorder="1" applyAlignment="1">
      <alignment horizontal="left" vertical="top" wrapText="1"/>
    </xf>
    <xf numFmtId="0" fontId="9" fillId="0" borderId="7"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7" fillId="2" borderId="0" xfId="0" applyFont="1" applyFill="1" applyAlignment="1">
      <alignment horizontal="left" vertical="top" wrapText="1"/>
    </xf>
    <xf numFmtId="0" fontId="7" fillId="2" borderId="8" xfId="0" applyFont="1" applyFill="1" applyBorder="1" applyAlignment="1">
      <alignment horizontal="left" vertical="top" wrapText="1"/>
    </xf>
    <xf numFmtId="0" fontId="9" fillId="2" borderId="7" xfId="0" applyFont="1" applyFill="1" applyBorder="1" applyAlignment="1">
      <alignment horizontal="right" vertical="center" wrapText="1" indent="1"/>
    </xf>
    <xf numFmtId="0" fontId="9" fillId="2" borderId="0" xfId="0" applyFont="1" applyFill="1" applyAlignment="1">
      <alignment horizontal="right" vertical="center" wrapText="1" indent="1"/>
    </xf>
    <xf numFmtId="0" fontId="7" fillId="2" borderId="0" xfId="0" applyFont="1" applyFill="1" applyAlignment="1">
      <alignment horizontal="left" vertical="center" wrapText="1" indent="1"/>
    </xf>
    <xf numFmtId="0" fontId="7" fillId="2" borderId="8" xfId="0" applyFont="1" applyFill="1" applyBorder="1" applyAlignment="1">
      <alignment horizontal="left" vertical="center" wrapText="1" indent="1"/>
    </xf>
    <xf numFmtId="0" fontId="15" fillId="2" borderId="7" xfId="0" applyFont="1" applyFill="1" applyBorder="1" applyAlignment="1" applyProtection="1">
      <alignment horizontal="left" vertical="top" wrapText="1"/>
      <protection locked="0"/>
    </xf>
    <xf numFmtId="0" fontId="15" fillId="2" borderId="0" xfId="0" applyFont="1" applyFill="1" applyAlignment="1" applyProtection="1">
      <alignment horizontal="left" vertical="top" wrapText="1"/>
      <protection locked="0"/>
    </xf>
    <xf numFmtId="0" fontId="15" fillId="2" borderId="8" xfId="0" applyFont="1" applyFill="1" applyBorder="1" applyAlignment="1" applyProtection="1">
      <alignment horizontal="left" vertical="top" wrapText="1"/>
      <protection locked="0"/>
    </xf>
    <xf numFmtId="0" fontId="9" fillId="6" borderId="13" xfId="0" applyFont="1" applyFill="1" applyBorder="1" applyAlignment="1">
      <alignment horizontal="center" vertical="top" wrapText="1"/>
    </xf>
    <xf numFmtId="0" fontId="9" fillId="2" borderId="7"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8" xfId="0" applyFont="1" applyFill="1" applyBorder="1" applyAlignment="1">
      <alignment horizontal="left" vertical="center" wrapText="1"/>
    </xf>
    <xf numFmtId="0" fontId="9" fillId="2" borderId="7" xfId="0" applyFont="1" applyFill="1" applyBorder="1" applyAlignment="1">
      <alignment horizontal="left" vertical="top" wrapText="1" indent="1"/>
    </xf>
    <xf numFmtId="0" fontId="9" fillId="2" borderId="0" xfId="0" applyFont="1" applyFill="1" applyAlignment="1">
      <alignment horizontal="left" vertical="top" wrapText="1" indent="1"/>
    </xf>
    <xf numFmtId="0" fontId="9" fillId="2" borderId="8" xfId="0" applyFont="1" applyFill="1" applyBorder="1" applyAlignment="1">
      <alignment horizontal="left" vertical="top" wrapText="1" indent="1"/>
    </xf>
    <xf numFmtId="0" fontId="7" fillId="4" borderId="14" xfId="0" applyFont="1" applyFill="1" applyBorder="1" applyAlignment="1" applyProtection="1">
      <alignment horizontal="center" vertical="center" wrapText="1"/>
      <protection locked="0"/>
    </xf>
    <xf numFmtId="0" fontId="7" fillId="4" borderId="15" xfId="0" applyFont="1" applyFill="1" applyBorder="1" applyAlignment="1" applyProtection="1">
      <alignment horizontal="center" vertical="center" wrapText="1"/>
      <protection locked="0"/>
    </xf>
    <xf numFmtId="0" fontId="9" fillId="6"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19"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20"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9" fillId="6" borderId="22" xfId="0" applyFont="1" applyFill="1" applyBorder="1" applyAlignment="1">
      <alignment horizontal="left" vertical="center" wrapText="1"/>
    </xf>
    <xf numFmtId="0" fontId="9" fillId="6" borderId="23" xfId="0" applyFont="1" applyFill="1" applyBorder="1" applyAlignment="1">
      <alignment horizontal="left" vertical="center" wrapText="1"/>
    </xf>
    <xf numFmtId="0" fontId="7" fillId="0" borderId="7" xfId="0" applyFont="1" applyBorder="1" applyAlignment="1">
      <alignment horizontal="right" vertical="center" wrapText="1" indent="1"/>
    </xf>
    <xf numFmtId="0" fontId="7" fillId="0" borderId="0" xfId="0" applyFont="1" applyAlignment="1">
      <alignment horizontal="right" vertical="center" wrapText="1" indent="1"/>
    </xf>
    <xf numFmtId="0" fontId="13" fillId="4" borderId="14" xfId="1" applyNumberFormat="1" applyFont="1" applyFill="1" applyBorder="1" applyAlignment="1" applyProtection="1">
      <alignment horizontal="center" vertical="center" wrapText="1"/>
      <protection locked="0"/>
    </xf>
    <xf numFmtId="0" fontId="13" fillId="4" borderId="15" xfId="1" applyNumberFormat="1" applyFont="1" applyFill="1" applyBorder="1" applyAlignment="1" applyProtection="1">
      <alignment horizontal="center" vertical="center" wrapText="1"/>
      <protection locked="0"/>
    </xf>
    <xf numFmtId="0" fontId="13" fillId="6" borderId="14" xfId="1" applyNumberFormat="1" applyFont="1" applyFill="1" applyBorder="1" applyAlignment="1" applyProtection="1">
      <alignment horizontal="left" vertical="center" wrapText="1" indent="2"/>
    </xf>
    <xf numFmtId="0" fontId="13" fillId="6" borderId="15" xfId="1" applyNumberFormat="1" applyFont="1" applyFill="1" applyBorder="1" applyAlignment="1" applyProtection="1">
      <alignment horizontal="left" vertical="center" wrapText="1" indent="2"/>
    </xf>
    <xf numFmtId="0" fontId="13" fillId="4" borderId="13" xfId="1" applyNumberFormat="1" applyFont="1" applyFill="1" applyBorder="1" applyAlignment="1" applyProtection="1">
      <alignment horizontal="left" vertical="center" wrapText="1"/>
      <protection locked="0"/>
    </xf>
    <xf numFmtId="0" fontId="13" fillId="4" borderId="25" xfId="1" applyNumberFormat="1" applyFont="1" applyFill="1" applyBorder="1" applyAlignment="1" applyProtection="1">
      <alignment horizontal="left" vertical="center" wrapText="1"/>
      <protection locked="0"/>
    </xf>
    <xf numFmtId="0" fontId="16" fillId="6" borderId="16"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16" fillId="6" borderId="18" xfId="0" applyFont="1" applyFill="1" applyBorder="1" applyAlignment="1">
      <alignment horizontal="center" vertical="center" wrapText="1"/>
    </xf>
    <xf numFmtId="0" fontId="16" fillId="6" borderId="21" xfId="0" applyFont="1" applyFill="1" applyBorder="1" applyAlignment="1">
      <alignment horizontal="center" vertical="center" wrapText="1"/>
    </xf>
    <xf numFmtId="0" fontId="16" fillId="6" borderId="22" xfId="0" applyFont="1" applyFill="1" applyBorder="1" applyAlignment="1">
      <alignment horizontal="center" vertical="center" wrapText="1"/>
    </xf>
    <xf numFmtId="0" fontId="16" fillId="6" borderId="23" xfId="0" applyFont="1" applyFill="1" applyBorder="1" applyAlignment="1">
      <alignment horizontal="center" vertical="center" wrapText="1"/>
    </xf>
    <xf numFmtId="0" fontId="9" fillId="2" borderId="24"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21" fillId="2" borderId="0" xfId="0" applyFont="1" applyFill="1" applyAlignment="1">
      <alignment horizontal="left" vertical="top" wrapText="1"/>
    </xf>
    <xf numFmtId="0" fontId="7" fillId="2" borderId="13" xfId="0" applyFont="1" applyFill="1" applyBorder="1" applyAlignment="1">
      <alignment horizontal="left" vertical="center" wrapText="1"/>
    </xf>
    <xf numFmtId="0" fontId="0" fillId="0" borderId="24" xfId="0" applyBorder="1" applyAlignment="1">
      <alignment horizontal="left" vertical="center" wrapText="1"/>
    </xf>
    <xf numFmtId="0" fontId="0" fillId="0" borderId="13" xfId="0" applyBorder="1" applyAlignment="1">
      <alignment horizontal="left" vertical="center" wrapText="1"/>
    </xf>
    <xf numFmtId="14" fontId="13" fillId="4" borderId="13" xfId="1" applyNumberFormat="1" applyFont="1" applyFill="1" applyBorder="1" applyAlignment="1" applyProtection="1">
      <alignment horizontal="left" vertical="center" wrapText="1"/>
      <protection locked="0"/>
    </xf>
    <xf numFmtId="0" fontId="9" fillId="0" borderId="29"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30" xfId="0" applyFont="1" applyBorder="1" applyAlignment="1">
      <alignment horizontal="left"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13" fillId="4" borderId="16" xfId="1" applyNumberFormat="1" applyFont="1" applyFill="1" applyBorder="1" applyAlignment="1" applyProtection="1">
      <alignment horizontal="left" vertical="center" wrapText="1"/>
      <protection locked="0"/>
    </xf>
    <xf numFmtId="0" fontId="13" fillId="4" borderId="17" xfId="1" applyNumberFormat="1" applyFont="1" applyFill="1" applyBorder="1" applyAlignment="1" applyProtection="1">
      <alignment horizontal="left" vertical="center" wrapText="1"/>
      <protection locked="0"/>
    </xf>
    <xf numFmtId="0" fontId="13" fillId="4" borderId="34" xfId="1" applyNumberFormat="1" applyFont="1" applyFill="1" applyBorder="1" applyAlignment="1" applyProtection="1">
      <alignment horizontal="left" vertical="center" wrapText="1"/>
      <protection locked="0"/>
    </xf>
    <xf numFmtId="0" fontId="13" fillId="4" borderId="21" xfId="1" applyNumberFormat="1" applyFont="1" applyFill="1" applyBorder="1" applyAlignment="1" applyProtection="1">
      <alignment horizontal="left" vertical="center" wrapText="1"/>
      <protection locked="0"/>
    </xf>
    <xf numFmtId="0" fontId="13" fillId="4" borderId="22" xfId="1" applyNumberFormat="1" applyFont="1" applyFill="1" applyBorder="1" applyAlignment="1" applyProtection="1">
      <alignment horizontal="left" vertical="center" wrapText="1"/>
      <protection locked="0"/>
    </xf>
    <xf numFmtId="0" fontId="13" fillId="4" borderId="35" xfId="1" applyNumberFormat="1" applyFont="1" applyFill="1" applyBorder="1" applyAlignment="1" applyProtection="1">
      <alignment horizontal="left" vertical="center" wrapText="1"/>
      <protection locked="0"/>
    </xf>
    <xf numFmtId="0" fontId="9" fillId="6" borderId="24" xfId="0" applyFont="1" applyFill="1" applyBorder="1" applyAlignment="1">
      <alignment horizontal="center" vertical="top" wrapText="1"/>
    </xf>
    <xf numFmtId="0" fontId="9" fillId="6" borderId="25" xfId="0" applyFont="1" applyFill="1" applyBorder="1" applyAlignment="1">
      <alignment horizontal="center" vertical="top" wrapText="1"/>
    </xf>
    <xf numFmtId="0" fontId="8" fillId="2" borderId="7" xfId="0" applyFont="1" applyFill="1" applyBorder="1" applyAlignment="1">
      <alignment horizontal="right" vertical="center" wrapText="1" indent="1"/>
    </xf>
    <xf numFmtId="0" fontId="8" fillId="2" borderId="0" xfId="0" applyFont="1" applyFill="1" applyAlignment="1">
      <alignment horizontal="right" vertical="center" wrapText="1" indent="1"/>
    </xf>
    <xf numFmtId="0" fontId="20" fillId="9" borderId="0" xfId="0" applyFont="1" applyFill="1" applyAlignment="1">
      <alignment horizontal="center" vertical="top"/>
    </xf>
    <xf numFmtId="0" fontId="6" fillId="3" borderId="3" xfId="0" applyFont="1" applyFill="1" applyBorder="1" applyAlignment="1">
      <alignment horizontal="center" vertical="top"/>
    </xf>
    <xf numFmtId="0" fontId="6" fillId="3" borderId="11" xfId="0" applyFont="1" applyFill="1" applyBorder="1" applyAlignment="1">
      <alignment horizontal="center" vertical="top"/>
    </xf>
    <xf numFmtId="0" fontId="6" fillId="3" borderId="4" xfId="0" applyFont="1" applyFill="1" applyBorder="1" applyAlignment="1">
      <alignment horizontal="center" vertical="top"/>
    </xf>
    <xf numFmtId="0" fontId="6" fillId="3" borderId="7" xfId="0" applyFont="1" applyFill="1" applyBorder="1" applyAlignment="1">
      <alignment horizontal="center" vertical="top"/>
    </xf>
    <xf numFmtId="0" fontId="6" fillId="3" borderId="0" xfId="0" applyFont="1" applyFill="1" applyAlignment="1">
      <alignment horizontal="center" vertical="top"/>
    </xf>
    <xf numFmtId="0" fontId="6" fillId="3" borderId="8" xfId="0" applyFont="1" applyFill="1" applyBorder="1" applyAlignment="1">
      <alignment horizontal="center" vertical="top"/>
    </xf>
    <xf numFmtId="0" fontId="6" fillId="3" borderId="5" xfId="0" applyFont="1" applyFill="1" applyBorder="1" applyAlignment="1">
      <alignment horizontal="center" vertical="top"/>
    </xf>
    <xf numFmtId="0" fontId="6" fillId="3" borderId="10" xfId="0" applyFont="1" applyFill="1" applyBorder="1" applyAlignment="1">
      <alignment horizontal="center" vertical="top"/>
    </xf>
    <xf numFmtId="0" fontId="6" fillId="3" borderId="6" xfId="0" applyFont="1" applyFill="1" applyBorder="1" applyAlignment="1">
      <alignment horizontal="center" vertical="top"/>
    </xf>
    <xf numFmtId="0" fontId="8" fillId="2" borderId="39"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32"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8" fillId="2" borderId="26" xfId="0" applyFont="1" applyFill="1" applyBorder="1" applyAlignment="1">
      <alignment horizontal="left" vertical="center" wrapText="1"/>
    </xf>
    <xf numFmtId="0" fontId="8" fillId="2" borderId="27" xfId="0" applyFont="1" applyFill="1" applyBorder="1" applyAlignment="1">
      <alignment horizontal="left" vertical="center" wrapText="1"/>
    </xf>
    <xf numFmtId="0" fontId="9" fillId="2" borderId="27" xfId="0" applyFont="1" applyFill="1" applyBorder="1" applyAlignment="1">
      <alignment horizontal="left" vertical="center" wrapText="1"/>
    </xf>
    <xf numFmtId="0" fontId="9" fillId="2" borderId="28" xfId="0" applyFont="1" applyFill="1" applyBorder="1" applyAlignment="1">
      <alignment horizontal="left" vertical="center" wrapText="1"/>
    </xf>
    <xf numFmtId="0" fontId="25" fillId="2" borderId="7" xfId="0" applyFont="1" applyFill="1" applyBorder="1" applyAlignment="1" applyProtection="1">
      <alignment horizontal="left" vertical="top" wrapText="1"/>
      <protection locked="0"/>
    </xf>
    <xf numFmtId="0" fontId="25" fillId="2" borderId="0" xfId="0" applyFont="1" applyFill="1" applyAlignment="1" applyProtection="1">
      <alignment horizontal="left" vertical="top" wrapText="1"/>
      <protection locked="0"/>
    </xf>
    <xf numFmtId="0" fontId="25" fillId="2" borderId="8" xfId="0" applyFont="1" applyFill="1" applyBorder="1" applyAlignment="1" applyProtection="1">
      <alignment horizontal="left" vertical="top" wrapText="1"/>
      <protection locked="0"/>
    </xf>
    <xf numFmtId="15" fontId="8" fillId="6" borderId="16" xfId="0" applyNumberFormat="1" applyFont="1" applyFill="1" applyBorder="1" applyAlignment="1">
      <alignment horizontal="center" vertical="center" wrapText="1"/>
    </xf>
    <xf numFmtId="15" fontId="8" fillId="6" borderId="17" xfId="0" applyNumberFormat="1" applyFont="1" applyFill="1" applyBorder="1" applyAlignment="1">
      <alignment horizontal="center" vertical="center" wrapText="1"/>
    </xf>
    <xf numFmtId="15" fontId="8" fillId="6" borderId="18" xfId="0" applyNumberFormat="1" applyFont="1" applyFill="1" applyBorder="1" applyAlignment="1">
      <alignment horizontal="center" vertical="center" wrapText="1"/>
    </xf>
    <xf numFmtId="15" fontId="8" fillId="6" borderId="19" xfId="0" applyNumberFormat="1" applyFont="1" applyFill="1" applyBorder="1" applyAlignment="1">
      <alignment horizontal="center" vertical="center" wrapText="1"/>
    </xf>
    <xf numFmtId="15" fontId="8" fillId="6" borderId="0" xfId="0" applyNumberFormat="1" applyFont="1" applyFill="1" applyAlignment="1">
      <alignment horizontal="center" vertical="center" wrapText="1"/>
    </xf>
    <xf numFmtId="15" fontId="8" fillId="6" borderId="20" xfId="0" applyNumberFormat="1" applyFont="1" applyFill="1" applyBorder="1" applyAlignment="1">
      <alignment horizontal="center" vertical="center" wrapText="1"/>
    </xf>
    <xf numFmtId="15" fontId="8" fillId="6" borderId="21" xfId="0" applyNumberFormat="1" applyFont="1" applyFill="1" applyBorder="1" applyAlignment="1">
      <alignment horizontal="center" vertical="center" wrapText="1"/>
    </xf>
    <xf numFmtId="15" fontId="8" fillId="6" borderId="22" xfId="0" applyNumberFormat="1" applyFont="1" applyFill="1" applyBorder="1" applyAlignment="1">
      <alignment horizontal="center" vertical="center" wrapText="1"/>
    </xf>
    <xf numFmtId="15" fontId="8" fillId="6" borderId="23" xfId="0" applyNumberFormat="1" applyFont="1" applyFill="1" applyBorder="1" applyAlignment="1">
      <alignment horizontal="center" vertical="center" wrapText="1"/>
    </xf>
    <xf numFmtId="0" fontId="13" fillId="4" borderId="13" xfId="1" applyNumberFormat="1" applyFont="1" applyFill="1" applyBorder="1" applyAlignment="1" applyProtection="1">
      <alignment horizontal="center" vertical="center" wrapText="1"/>
      <protection locked="0"/>
    </xf>
    <xf numFmtId="0" fontId="13" fillId="5" borderId="13" xfId="2" applyNumberFormat="1" applyFont="1" applyFill="1" applyBorder="1" applyAlignment="1" applyProtection="1">
      <alignment horizontal="left" vertical="center" wrapText="1"/>
    </xf>
    <xf numFmtId="0" fontId="0" fillId="5" borderId="13" xfId="0" applyFill="1" applyBorder="1" applyAlignment="1">
      <alignment horizontal="left" vertical="center" wrapText="1"/>
    </xf>
    <xf numFmtId="0" fontId="12" fillId="6" borderId="13" xfId="0" applyFont="1" applyFill="1" applyBorder="1" applyAlignment="1">
      <alignment horizontal="center" vertical="center" wrapText="1"/>
    </xf>
    <xf numFmtId="0" fontId="12" fillId="6" borderId="25" xfId="0" applyFont="1" applyFill="1" applyBorder="1" applyAlignment="1">
      <alignment horizontal="center" vertical="center" wrapText="1"/>
    </xf>
    <xf numFmtId="0" fontId="8" fillId="7" borderId="3" xfId="0" applyFont="1" applyFill="1" applyBorder="1" applyAlignment="1">
      <alignment horizontal="center" vertical="top" wrapText="1"/>
    </xf>
    <xf numFmtId="0" fontId="8" fillId="7" borderId="11" xfId="0" applyFont="1" applyFill="1" applyBorder="1" applyAlignment="1">
      <alignment horizontal="center" vertical="top" wrapText="1"/>
    </xf>
    <xf numFmtId="0" fontId="8" fillId="7" borderId="4" xfId="0" applyFont="1" applyFill="1" applyBorder="1" applyAlignment="1">
      <alignment horizontal="center" vertical="top" wrapText="1"/>
    </xf>
    <xf numFmtId="0" fontId="8" fillId="7" borderId="7" xfId="0" applyFont="1" applyFill="1" applyBorder="1" applyAlignment="1">
      <alignment horizontal="center" vertical="top" wrapText="1"/>
    </xf>
    <xf numFmtId="0" fontId="8" fillId="7" borderId="0" xfId="0" applyFont="1" applyFill="1" applyAlignment="1">
      <alignment horizontal="center" vertical="top" wrapText="1"/>
    </xf>
    <xf numFmtId="0" fontId="8" fillId="7" borderId="8" xfId="0" applyFont="1" applyFill="1" applyBorder="1" applyAlignment="1">
      <alignment horizontal="center" vertical="top" wrapText="1"/>
    </xf>
    <xf numFmtId="0" fontId="7" fillId="4" borderId="7"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8" xfId="0" applyFont="1" applyFill="1" applyBorder="1" applyAlignment="1" applyProtection="1">
      <alignment horizontal="left" vertical="top" wrapText="1"/>
      <protection locked="0"/>
    </xf>
    <xf numFmtId="0" fontId="8" fillId="6" borderId="13" xfId="0" applyFont="1" applyFill="1" applyBorder="1" applyAlignment="1">
      <alignment horizontal="center" vertical="center" wrapText="1"/>
    </xf>
    <xf numFmtId="0" fontId="8" fillId="6" borderId="25" xfId="0" applyFont="1" applyFill="1" applyBorder="1" applyAlignment="1">
      <alignment horizontal="center" vertical="center" wrapText="1"/>
    </xf>
    <xf numFmtId="0" fontId="13" fillId="5" borderId="14" xfId="2" applyNumberFormat="1" applyFont="1" applyFill="1" applyBorder="1" applyAlignment="1" applyProtection="1">
      <alignment horizontal="left" vertical="center" wrapText="1"/>
    </xf>
    <xf numFmtId="0" fontId="0" fillId="5" borderId="27" xfId="0" applyFill="1" applyBorder="1" applyAlignment="1">
      <alignment horizontal="left" vertical="center" wrapText="1"/>
    </xf>
    <xf numFmtId="0" fontId="13" fillId="4" borderId="24" xfId="1" applyNumberFormat="1" applyFont="1" applyFill="1" applyBorder="1" applyAlignment="1" applyProtection="1">
      <alignment horizontal="left" vertical="center" wrapText="1"/>
      <protection locked="0"/>
    </xf>
    <xf numFmtId="0" fontId="13" fillId="4" borderId="14" xfId="1" applyNumberFormat="1" applyFont="1" applyFill="1" applyBorder="1" applyAlignment="1" applyProtection="1">
      <alignment horizontal="left" vertical="center" wrapText="1"/>
      <protection locked="0"/>
    </xf>
    <xf numFmtId="0" fontId="13" fillId="4" borderId="31" xfId="1" applyNumberFormat="1" applyFont="1" applyFill="1" applyBorder="1" applyAlignment="1" applyProtection="1">
      <alignment horizontal="left" vertical="center" wrapText="1"/>
      <protection locked="0"/>
    </xf>
    <xf numFmtId="0" fontId="13" fillId="4" borderId="27" xfId="1" applyNumberFormat="1" applyFont="1" applyFill="1" applyBorder="1" applyAlignment="1" applyProtection="1">
      <alignment horizontal="left" vertical="center" wrapText="1"/>
      <protection locked="0"/>
    </xf>
    <xf numFmtId="0" fontId="13" fillId="4" borderId="28" xfId="1" applyNumberFormat="1" applyFont="1" applyFill="1" applyBorder="1" applyAlignment="1" applyProtection="1">
      <alignment horizontal="left" vertical="center" wrapText="1"/>
      <protection locked="0"/>
    </xf>
    <xf numFmtId="0" fontId="12" fillId="6" borderId="13" xfId="0" applyFont="1" applyFill="1" applyBorder="1" applyAlignment="1">
      <alignment horizontal="center" wrapText="1"/>
    </xf>
    <xf numFmtId="0" fontId="12" fillId="6" borderId="25" xfId="0" applyFont="1" applyFill="1" applyBorder="1" applyAlignment="1">
      <alignment horizontal="center" wrapText="1"/>
    </xf>
    <xf numFmtId="0" fontId="6" fillId="3" borderId="7" xfId="0" applyFont="1" applyFill="1" applyBorder="1" applyAlignment="1">
      <alignment horizontal="left" vertical="top" wrapText="1"/>
    </xf>
    <xf numFmtId="0" fontId="6" fillId="3" borderId="0" xfId="0" applyFont="1" applyFill="1" applyAlignment="1">
      <alignment horizontal="left" vertical="top" wrapText="1"/>
    </xf>
    <xf numFmtId="0" fontId="6" fillId="3" borderId="8"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6" xfId="0" applyFont="1" applyFill="1" applyBorder="1" applyAlignment="1">
      <alignment horizontal="left" vertical="top" wrapText="1"/>
    </xf>
    <xf numFmtId="0" fontId="7" fillId="2" borderId="24" xfId="0" applyFont="1" applyFill="1" applyBorder="1" applyAlignment="1">
      <alignment horizontal="left" vertical="top" wrapText="1"/>
    </xf>
    <xf numFmtId="0" fontId="7" fillId="2" borderId="13" xfId="0" applyFont="1" applyFill="1" applyBorder="1" applyAlignment="1">
      <alignment horizontal="left" vertical="top" wrapText="1"/>
    </xf>
    <xf numFmtId="0" fontId="12" fillId="2" borderId="24" xfId="0" applyFont="1" applyFill="1" applyBorder="1" applyAlignment="1">
      <alignment horizontal="center" vertical="center"/>
    </xf>
    <xf numFmtId="0" fontId="12" fillId="2" borderId="24" xfId="0" applyFont="1" applyFill="1" applyBorder="1" applyAlignment="1">
      <alignment vertical="top" wrapText="1"/>
    </xf>
    <xf numFmtId="0" fontId="12" fillId="2" borderId="13" xfId="0" applyFont="1" applyFill="1" applyBorder="1" applyAlignment="1">
      <alignment vertical="top" wrapText="1"/>
    </xf>
    <xf numFmtId="0" fontId="12" fillId="2" borderId="24" xfId="0" applyFont="1" applyFill="1" applyBorder="1" applyAlignment="1">
      <alignment horizontal="left" vertical="top" wrapText="1"/>
    </xf>
    <xf numFmtId="0" fontId="12" fillId="2" borderId="13" xfId="0" applyFont="1" applyFill="1" applyBorder="1" applyAlignment="1">
      <alignment horizontal="left" vertical="top" wrapText="1"/>
    </xf>
    <xf numFmtId="0" fontId="8" fillId="6" borderId="24" xfId="0" applyFont="1" applyFill="1" applyBorder="1" applyAlignment="1">
      <alignment horizontal="center" vertical="center" wrapText="1"/>
    </xf>
    <xf numFmtId="0" fontId="12" fillId="2" borderId="36" xfId="0" applyFont="1" applyFill="1" applyBorder="1" applyAlignment="1">
      <alignment horizontal="center" vertical="center"/>
    </xf>
    <xf numFmtId="0" fontId="12" fillId="2" borderId="26" xfId="0" applyFont="1" applyFill="1" applyBorder="1" applyAlignment="1">
      <alignment horizontal="center" vertical="center"/>
    </xf>
    <xf numFmtId="0" fontId="8" fillId="6" borderId="29"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30"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31" xfId="0" applyFont="1" applyFill="1" applyBorder="1" applyAlignment="1">
      <alignment horizontal="center" vertical="center" wrapText="1"/>
    </xf>
    <xf numFmtId="0" fontId="12" fillId="6" borderId="32" xfId="0" applyFont="1" applyFill="1" applyBorder="1" applyAlignment="1">
      <alignment horizontal="center" vertical="center" wrapText="1"/>
    </xf>
    <xf numFmtId="0" fontId="9" fillId="2" borderId="26" xfId="0" applyFont="1" applyFill="1" applyBorder="1" applyAlignment="1">
      <alignment horizontal="left" vertical="center" wrapText="1"/>
    </xf>
    <xf numFmtId="0" fontId="13" fillId="4" borderId="16" xfId="1" applyNumberFormat="1" applyFont="1" applyFill="1" applyBorder="1" applyAlignment="1" applyProtection="1">
      <alignment horizontal="left" vertical="top" wrapText="1"/>
      <protection locked="0"/>
    </xf>
    <xf numFmtId="0" fontId="13" fillId="4" borderId="17" xfId="1" applyNumberFormat="1" applyFont="1" applyFill="1" applyBorder="1" applyAlignment="1" applyProtection="1">
      <alignment horizontal="left" vertical="top" wrapText="1"/>
      <protection locked="0"/>
    </xf>
    <xf numFmtId="0" fontId="13" fillId="4" borderId="34" xfId="1" applyNumberFormat="1" applyFont="1" applyFill="1" applyBorder="1" applyAlignment="1" applyProtection="1">
      <alignment horizontal="left" vertical="top" wrapText="1"/>
      <protection locked="0"/>
    </xf>
    <xf numFmtId="0" fontId="13" fillId="4" borderId="19" xfId="1" applyNumberFormat="1" applyFont="1" applyFill="1" applyBorder="1" applyAlignment="1" applyProtection="1">
      <alignment horizontal="left" vertical="top" wrapText="1"/>
      <protection locked="0"/>
    </xf>
    <xf numFmtId="0" fontId="13" fillId="4" borderId="0" xfId="1" applyNumberFormat="1" applyFont="1" applyFill="1" applyBorder="1" applyAlignment="1" applyProtection="1">
      <alignment horizontal="left" vertical="top" wrapText="1"/>
      <protection locked="0"/>
    </xf>
    <xf numFmtId="0" fontId="13" fillId="4" borderId="8" xfId="1" applyNumberFormat="1" applyFont="1" applyFill="1" applyBorder="1" applyAlignment="1" applyProtection="1">
      <alignment horizontal="left" vertical="top" wrapText="1"/>
      <protection locked="0"/>
    </xf>
    <xf numFmtId="0" fontId="13" fillId="4" borderId="21" xfId="1" applyNumberFormat="1" applyFont="1" applyFill="1" applyBorder="1" applyAlignment="1" applyProtection="1">
      <alignment horizontal="left" vertical="top" wrapText="1"/>
      <protection locked="0"/>
    </xf>
    <xf numFmtId="0" fontId="13" fillId="4" borderId="22" xfId="1" applyNumberFormat="1" applyFont="1" applyFill="1" applyBorder="1" applyAlignment="1" applyProtection="1">
      <alignment horizontal="left" vertical="top" wrapText="1"/>
      <protection locked="0"/>
    </xf>
    <xf numFmtId="0" fontId="13" fillId="4" borderId="35" xfId="1" applyNumberFormat="1" applyFont="1" applyFill="1" applyBorder="1" applyAlignment="1" applyProtection="1">
      <alignment horizontal="left" vertical="top" wrapText="1"/>
      <protection locked="0"/>
    </xf>
    <xf numFmtId="0" fontId="13" fillId="4" borderId="43" xfId="1" applyNumberFormat="1" applyFont="1" applyFill="1" applyBorder="1" applyAlignment="1" applyProtection="1">
      <alignment horizontal="left" vertical="top" wrapText="1"/>
      <protection locked="0"/>
    </xf>
    <xf numFmtId="0" fontId="13" fillId="4" borderId="10" xfId="1" applyNumberFormat="1" applyFont="1" applyFill="1" applyBorder="1" applyAlignment="1" applyProtection="1">
      <alignment horizontal="left" vertical="top" wrapText="1"/>
      <protection locked="0"/>
    </xf>
    <xf numFmtId="0" fontId="13" fillId="4" borderId="6" xfId="1" applyNumberFormat="1" applyFont="1" applyFill="1" applyBorder="1" applyAlignment="1" applyProtection="1">
      <alignment horizontal="left" vertical="top" wrapText="1"/>
      <protection locked="0"/>
    </xf>
    <xf numFmtId="0" fontId="9" fillId="2" borderId="29" xfId="0" applyFont="1" applyFill="1" applyBorder="1" applyAlignment="1">
      <alignment horizontal="left" vertical="top" wrapText="1"/>
    </xf>
    <xf numFmtId="0" fontId="9" fillId="2" borderId="30" xfId="0" applyFont="1" applyFill="1" applyBorder="1" applyAlignment="1">
      <alignment horizontal="left" vertical="top" wrapText="1"/>
    </xf>
    <xf numFmtId="0" fontId="13" fillId="4" borderId="13" xfId="1" applyNumberFormat="1" applyFont="1" applyFill="1" applyBorder="1" applyAlignment="1" applyProtection="1">
      <alignment horizontal="left" vertical="top" wrapText="1"/>
      <protection locked="0"/>
    </xf>
    <xf numFmtId="0" fontId="9" fillId="2" borderId="5" xfId="0" applyFont="1" applyFill="1" applyBorder="1" applyAlignment="1">
      <alignment horizontal="left" vertical="top" wrapText="1"/>
    </xf>
    <xf numFmtId="0" fontId="13" fillId="4" borderId="27" xfId="1" applyNumberFormat="1" applyFont="1" applyFill="1" applyBorder="1" applyAlignment="1" applyProtection="1">
      <alignment horizontal="left" vertical="top" wrapText="1"/>
      <protection locked="0"/>
    </xf>
    <xf numFmtId="0" fontId="12" fillId="6" borderId="40"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42" xfId="0" applyFont="1" applyFill="1" applyBorder="1" applyAlignment="1">
      <alignment horizontal="center" vertical="center" wrapText="1"/>
    </xf>
    <xf numFmtId="0" fontId="9" fillId="2" borderId="24" xfId="0" applyFont="1" applyFill="1" applyBorder="1" applyAlignment="1">
      <alignment horizontal="left" vertical="top" wrapText="1"/>
    </xf>
    <xf numFmtId="0" fontId="9" fillId="2" borderId="13" xfId="0" applyFont="1" applyFill="1" applyBorder="1" applyAlignment="1">
      <alignment horizontal="left" vertical="top" wrapText="1"/>
    </xf>
    <xf numFmtId="0" fontId="12" fillId="6" borderId="24" xfId="0" applyFont="1" applyFill="1" applyBorder="1" applyAlignment="1">
      <alignment horizontal="center" vertical="center" wrapText="1"/>
    </xf>
    <xf numFmtId="0" fontId="6" fillId="3" borderId="7" xfId="0" applyFont="1" applyFill="1" applyBorder="1" applyAlignment="1">
      <alignment horizontal="left" vertical="top"/>
    </xf>
    <xf numFmtId="0" fontId="6" fillId="3" borderId="0" xfId="0" applyFont="1" applyFill="1" applyAlignment="1">
      <alignment horizontal="left" vertical="top"/>
    </xf>
    <xf numFmtId="0" fontId="6" fillId="3" borderId="8" xfId="0" applyFont="1" applyFill="1" applyBorder="1" applyAlignment="1">
      <alignment horizontal="left" vertical="top"/>
    </xf>
    <xf numFmtId="0" fontId="6" fillId="3" borderId="5" xfId="0" applyFont="1" applyFill="1" applyBorder="1" applyAlignment="1">
      <alignment horizontal="left" vertical="top"/>
    </xf>
    <xf numFmtId="0" fontId="6" fillId="3" borderId="10" xfId="0" applyFont="1" applyFill="1" applyBorder="1" applyAlignment="1">
      <alignment horizontal="left" vertical="top"/>
    </xf>
    <xf numFmtId="0" fontId="6" fillId="3" borderId="6" xfId="0" applyFont="1" applyFill="1" applyBorder="1" applyAlignment="1">
      <alignment horizontal="left" vertical="top"/>
    </xf>
    <xf numFmtId="0" fontId="8" fillId="2" borderId="24" xfId="0" applyFont="1" applyFill="1" applyBorder="1" applyAlignment="1">
      <alignment horizontal="left" vertical="top" wrapText="1"/>
    </xf>
    <xf numFmtId="0" fontId="13" fillId="4" borderId="18" xfId="1" applyNumberFormat="1" applyFont="1" applyFill="1" applyBorder="1" applyAlignment="1" applyProtection="1">
      <alignment horizontal="left" vertical="top" wrapText="1"/>
      <protection locked="0"/>
    </xf>
    <xf numFmtId="0" fontId="13" fillId="4" borderId="20" xfId="1" applyNumberFormat="1" applyFont="1" applyFill="1" applyBorder="1" applyAlignment="1" applyProtection="1">
      <alignment horizontal="left" vertical="top" wrapText="1"/>
      <protection locked="0"/>
    </xf>
    <xf numFmtId="0" fontId="13" fillId="4" borderId="23" xfId="1" applyNumberFormat="1" applyFont="1" applyFill="1" applyBorder="1" applyAlignment="1" applyProtection="1">
      <alignment horizontal="left" vertical="top" wrapText="1"/>
      <protection locked="0"/>
    </xf>
    <xf numFmtId="0" fontId="13" fillId="4" borderId="16" xfId="1" applyNumberFormat="1" applyFont="1" applyFill="1" applyBorder="1" applyAlignment="1" applyProtection="1">
      <alignment vertical="top" wrapText="1"/>
      <protection locked="0"/>
    </xf>
    <xf numFmtId="0" fontId="13" fillId="4" borderId="17" xfId="1" applyNumberFormat="1" applyFont="1" applyFill="1" applyBorder="1" applyAlignment="1" applyProtection="1">
      <alignment vertical="top" wrapText="1"/>
      <protection locked="0"/>
    </xf>
    <xf numFmtId="0" fontId="13" fillId="4" borderId="34" xfId="1" applyNumberFormat="1" applyFont="1" applyFill="1" applyBorder="1" applyAlignment="1" applyProtection="1">
      <alignment vertical="top" wrapText="1"/>
      <protection locked="0"/>
    </xf>
    <xf numFmtId="0" fontId="13" fillId="4" borderId="19" xfId="1" applyNumberFormat="1" applyFont="1" applyFill="1" applyBorder="1" applyAlignment="1" applyProtection="1">
      <alignment vertical="top" wrapText="1"/>
      <protection locked="0"/>
    </xf>
    <xf numFmtId="0" fontId="13" fillId="4" borderId="0" xfId="1" applyNumberFormat="1" applyFont="1" applyFill="1" applyBorder="1" applyAlignment="1" applyProtection="1">
      <alignment vertical="top" wrapText="1"/>
      <protection locked="0"/>
    </xf>
    <xf numFmtId="0" fontId="13" fillId="4" borderId="8" xfId="1" applyNumberFormat="1" applyFont="1" applyFill="1" applyBorder="1" applyAlignment="1" applyProtection="1">
      <alignment vertical="top" wrapText="1"/>
      <protection locked="0"/>
    </xf>
    <xf numFmtId="0" fontId="13" fillId="4" borderId="21" xfId="1" applyNumberFormat="1" applyFont="1" applyFill="1" applyBorder="1" applyAlignment="1" applyProtection="1">
      <alignment vertical="top" wrapText="1"/>
      <protection locked="0"/>
    </xf>
    <xf numFmtId="0" fontId="13" fillId="4" borderId="22" xfId="1" applyNumberFormat="1" applyFont="1" applyFill="1" applyBorder="1" applyAlignment="1" applyProtection="1">
      <alignment vertical="top" wrapText="1"/>
      <protection locked="0"/>
    </xf>
    <xf numFmtId="0" fontId="13" fillId="4" borderId="35" xfId="1" applyNumberFormat="1" applyFont="1" applyFill="1" applyBorder="1" applyAlignment="1" applyProtection="1">
      <alignment vertical="top" wrapText="1"/>
      <protection locked="0"/>
    </xf>
    <xf numFmtId="0" fontId="12" fillId="6" borderId="16" xfId="0" applyFont="1" applyFill="1" applyBorder="1" applyAlignment="1">
      <alignment horizontal="center" vertical="center" wrapText="1"/>
    </xf>
    <xf numFmtId="0" fontId="12" fillId="6" borderId="18" xfId="0" applyFont="1" applyFill="1" applyBorder="1" applyAlignment="1">
      <alignment horizontal="center" vertical="center" wrapText="1"/>
    </xf>
    <xf numFmtId="0" fontId="12" fillId="6" borderId="21"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22"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9" fillId="0" borderId="36" xfId="0" applyFont="1" applyBorder="1" applyAlignment="1">
      <alignment vertical="top" wrapText="1"/>
    </xf>
    <xf numFmtId="0" fontId="9" fillId="0" borderId="37" xfId="0" applyFont="1" applyBorder="1" applyAlignment="1">
      <alignment vertical="top" wrapText="1"/>
    </xf>
    <xf numFmtId="0" fontId="9" fillId="0" borderId="39" xfId="0" applyFont="1" applyBorder="1" applyAlignment="1">
      <alignment vertical="top" wrapText="1"/>
    </xf>
    <xf numFmtId="0" fontId="13" fillId="4" borderId="14" xfId="1" applyNumberFormat="1" applyFont="1" applyFill="1" applyBorder="1" applyAlignment="1" applyProtection="1">
      <alignment horizontal="left" vertical="top" wrapText="1"/>
      <protection locked="0"/>
    </xf>
    <xf numFmtId="0" fontId="13" fillId="4" borderId="38" xfId="1" applyNumberFormat="1" applyFont="1" applyFill="1" applyBorder="1" applyAlignment="1" applyProtection="1">
      <alignment horizontal="left" vertical="top" wrapText="1"/>
      <protection locked="0"/>
    </xf>
    <xf numFmtId="0" fontId="13" fillId="4" borderId="15" xfId="1" applyNumberFormat="1" applyFont="1" applyFill="1" applyBorder="1" applyAlignment="1" applyProtection="1">
      <alignment horizontal="left" vertical="top" wrapText="1"/>
      <protection locked="0"/>
    </xf>
    <xf numFmtId="0" fontId="22" fillId="2" borderId="1" xfId="0" applyFont="1" applyFill="1" applyBorder="1" applyAlignment="1">
      <alignment horizontal="left" vertical="top" wrapText="1"/>
    </xf>
    <xf numFmtId="0" fontId="22" fillId="2" borderId="9" xfId="0" applyFont="1" applyFill="1" applyBorder="1" applyAlignment="1">
      <alignment horizontal="left" vertical="top" wrapText="1"/>
    </xf>
    <xf numFmtId="0" fontId="22" fillId="2" borderId="2" xfId="0" applyFont="1" applyFill="1" applyBorder="1" applyAlignment="1">
      <alignment horizontal="left" vertical="top" wrapText="1"/>
    </xf>
    <xf numFmtId="0" fontId="9" fillId="2" borderId="29"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30"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31" fillId="2" borderId="10" xfId="0" applyFont="1" applyFill="1" applyBorder="1" applyAlignment="1">
      <alignment horizontal="center"/>
    </xf>
    <xf numFmtId="0" fontId="36" fillId="2" borderId="0" xfId="4" quotePrefix="1" applyFont="1" applyFill="1" applyAlignment="1">
      <alignment horizontal="left" vertical="top" indent="1"/>
    </xf>
  </cellXfs>
  <cellStyles count="6">
    <cellStyle name="Comma" xfId="2" builtinId="3"/>
    <cellStyle name="Comma 15 10" xfId="1" xr:uid="{0CB25CF5-E223-4920-A393-539B228925A9}"/>
    <cellStyle name="Normal" xfId="0" builtinId="0"/>
    <cellStyle name="Normal 10 2" xfId="4" xr:uid="{FFA36334-3E75-4ECD-9854-BBCB4711D8E2}"/>
    <cellStyle name="Normal 3" xfId="3" xr:uid="{140A1D81-DB17-498C-BB95-96196E394EFB}"/>
    <cellStyle name="Normal_Julie" xfId="5" xr:uid="{1A9BC39E-1985-458B-B548-480C64BDF4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381000</xdr:colOff>
      <xdr:row>0</xdr:row>
      <xdr:rowOff>0</xdr:rowOff>
    </xdr:from>
    <xdr:to>
      <xdr:col>11</xdr:col>
      <xdr:colOff>955675</xdr:colOff>
      <xdr:row>2</xdr:row>
      <xdr:rowOff>111126</xdr:rowOff>
    </xdr:to>
    <xdr:pic>
      <xdr:nvPicPr>
        <xdr:cNvPr id="4" name="Picture 3">
          <a:extLst>
            <a:ext uri="{FF2B5EF4-FFF2-40B4-BE49-F238E27FC236}">
              <a16:creationId xmlns:a16="http://schemas.microsoft.com/office/drawing/2014/main" id="{748E9B71-7667-40E0-ACE3-3BB78F33DB15}"/>
            </a:ext>
          </a:extLst>
        </xdr:cNvPr>
        <xdr:cNvPicPr>
          <a:picLocks noChangeAspect="1"/>
        </xdr:cNvPicPr>
      </xdr:nvPicPr>
      <xdr:blipFill rotWithShape="1">
        <a:blip xmlns:r="http://schemas.openxmlformats.org/officeDocument/2006/relationships" r:embed="rId1"/>
        <a:srcRect l="2122" t="11760" r="2122" b="10205"/>
        <a:stretch/>
      </xdr:blipFill>
      <xdr:spPr>
        <a:xfrm>
          <a:off x="9645650" y="0"/>
          <a:ext cx="1590675"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046C642-9686-4850-BDA4-520BC62F5C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343FFFD3-0A8D-4D69-94CC-3486F192F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24D11790-C3B4-4F20-8287-BC8AC70BA3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745FB6-8576-4251-A895-2902D100B4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EC2E4DC0-D723-4AD9-AAAA-A1213B99DA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CB2983C-81AF-4A53-B74D-01FB23623C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B6C02C49-B5FB-4721-A6FE-DD074CD0D3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361950"/>
          <a:ext cx="0" cy="5429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2D084434-49CF-46C4-88C2-C6B7385E9CD9}" userId="S::Jameyn.Arboleda@tribunal.gc.ca::914a611a-fd6b-460a-90bd-5bd9dc82c70e" providerId="AD"/>
</personList>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9:06.09" personId="{2D084434-49CF-46C4-88C2-C6B7385E9CD9}" id="{56817C85-5786-49E5-A39E-4350D76F8E2C}">
    <text>Hide EN and FR columns
TRIB &gt; Hide R/C</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9D90-A5E0-4E32-AC1E-636F2B5EC08C}">
  <sheetPr>
    <tabColor rgb="FFFFC000"/>
  </sheetPr>
  <dimension ref="A1:F25"/>
  <sheetViews>
    <sheetView showGridLines="0" workbookViewId="0">
      <selection activeCell="C8" sqref="C8"/>
    </sheetView>
  </sheetViews>
  <sheetFormatPr defaultColWidth="9.140625" defaultRowHeight="14.25" x14ac:dyDescent="0.25"/>
  <cols>
    <col min="1" max="1" width="24.42578125" style="38" bestFit="1" customWidth="1"/>
    <col min="2" max="2" width="20.5703125" style="4" bestFit="1" customWidth="1"/>
    <col min="3" max="3" width="22.140625" style="4" bestFit="1" customWidth="1"/>
    <col min="4" max="4" width="12.85546875" style="4" bestFit="1" customWidth="1"/>
    <col min="5" max="16384" width="9.140625" style="4"/>
  </cols>
  <sheetData>
    <row r="1" spans="1:6" s="62" customFormat="1" x14ac:dyDescent="0.25">
      <c r="A1" s="62" t="s">
        <v>68</v>
      </c>
      <c r="B1" s="62" t="s">
        <v>69</v>
      </c>
      <c r="C1" s="62" t="s">
        <v>70</v>
      </c>
      <c r="F1" s="62" t="s">
        <v>71</v>
      </c>
    </row>
    <row r="2" spans="1:6" x14ac:dyDescent="0.25">
      <c r="A2" s="38" t="s">
        <v>72</v>
      </c>
      <c r="B2" s="4" t="s">
        <v>363</v>
      </c>
      <c r="C2" s="4" t="s">
        <v>363</v>
      </c>
      <c r="F2" s="4" t="s">
        <v>178</v>
      </c>
    </row>
    <row r="3" spans="1:6" x14ac:dyDescent="0.25">
      <c r="A3" s="57" t="s">
        <v>73</v>
      </c>
      <c r="B3" s="4" t="s">
        <v>294</v>
      </c>
      <c r="C3" s="4" t="s">
        <v>300</v>
      </c>
      <c r="F3" s="4" t="s">
        <v>179</v>
      </c>
    </row>
    <row r="4" spans="1:6" x14ac:dyDescent="0.25">
      <c r="A4" s="57" t="s">
        <v>142</v>
      </c>
      <c r="B4" s="58" t="s">
        <v>285</v>
      </c>
      <c r="C4" s="58" t="s">
        <v>286</v>
      </c>
      <c r="F4" s="4" t="s">
        <v>180</v>
      </c>
    </row>
    <row r="5" spans="1:6" ht="28.5" x14ac:dyDescent="0.25">
      <c r="A5" s="59" t="s">
        <v>202</v>
      </c>
      <c r="B5" s="58" t="s">
        <v>295</v>
      </c>
      <c r="C5" s="58" t="s">
        <v>296</v>
      </c>
      <c r="D5" s="58" t="s">
        <v>297</v>
      </c>
    </row>
    <row r="6" spans="1:6" x14ac:dyDescent="0.25">
      <c r="A6" s="38" t="s">
        <v>197</v>
      </c>
      <c r="B6" s="39">
        <v>2023</v>
      </c>
      <c r="C6" s="39">
        <f>B6</f>
        <v>2023</v>
      </c>
      <c r="F6" s="63" t="s">
        <v>206</v>
      </c>
    </row>
    <row r="7" spans="1:6" x14ac:dyDescent="0.25">
      <c r="A7" s="38" t="s">
        <v>198</v>
      </c>
      <c r="B7" s="40" t="s">
        <v>303</v>
      </c>
      <c r="C7" s="82" t="s">
        <v>304</v>
      </c>
      <c r="F7" s="58" t="s">
        <v>264</v>
      </c>
    </row>
    <row r="8" spans="1:6" x14ac:dyDescent="0.25">
      <c r="A8" s="38" t="s">
        <v>199</v>
      </c>
      <c r="B8" s="39">
        <v>2025</v>
      </c>
      <c r="C8" s="39">
        <f>B8</f>
        <v>2025</v>
      </c>
      <c r="F8" s="58" t="s">
        <v>263</v>
      </c>
    </row>
    <row r="9" spans="1:6" x14ac:dyDescent="0.25">
      <c r="A9" s="57" t="s">
        <v>182</v>
      </c>
      <c r="B9" s="4" t="s">
        <v>305</v>
      </c>
      <c r="C9" s="4" t="s">
        <v>307</v>
      </c>
      <c r="F9" s="64" t="s">
        <v>207</v>
      </c>
    </row>
    <row r="10" spans="1:6" x14ac:dyDescent="0.25">
      <c r="A10" s="57" t="s">
        <v>183</v>
      </c>
      <c r="B10" s="4" t="s">
        <v>306</v>
      </c>
      <c r="C10" s="4" t="s">
        <v>308</v>
      </c>
    </row>
    <row r="11" spans="1:6" x14ac:dyDescent="0.25">
      <c r="A11" s="57" t="s">
        <v>74</v>
      </c>
      <c r="B11" s="60" t="s">
        <v>361</v>
      </c>
      <c r="C11" s="40" t="s">
        <v>362</v>
      </c>
    </row>
    <row r="13" spans="1:6" x14ac:dyDescent="0.25">
      <c r="A13" s="57" t="s">
        <v>203</v>
      </c>
      <c r="B13" s="58" t="s">
        <v>287</v>
      </c>
      <c r="C13" s="58" t="s">
        <v>289</v>
      </c>
      <c r="D13" s="58" t="s">
        <v>291</v>
      </c>
    </row>
    <row r="14" spans="1:6" x14ac:dyDescent="0.25">
      <c r="A14" s="57" t="s">
        <v>204</v>
      </c>
      <c r="B14" s="58" t="s">
        <v>288</v>
      </c>
      <c r="C14" s="58" t="s">
        <v>290</v>
      </c>
      <c r="D14" s="58" t="s">
        <v>292</v>
      </c>
    </row>
    <row r="15" spans="1:6" x14ac:dyDescent="0.25">
      <c r="A15" s="57" t="s">
        <v>309</v>
      </c>
      <c r="B15" s="58" t="s">
        <v>310</v>
      </c>
      <c r="C15" s="58" t="s">
        <v>311</v>
      </c>
      <c r="D15" s="58" t="s">
        <v>319</v>
      </c>
    </row>
    <row r="16" spans="1:6" ht="409.5" x14ac:dyDescent="0.25">
      <c r="A16" s="38" t="s">
        <v>75</v>
      </c>
      <c r="B16" s="105" t="s">
        <v>318</v>
      </c>
      <c r="C16" s="105" t="s">
        <v>293</v>
      </c>
    </row>
    <row r="17" spans="1:4" s="58" customFormat="1" x14ac:dyDescent="0.25">
      <c r="A17" s="61" t="s">
        <v>205</v>
      </c>
      <c r="B17" s="4" t="s">
        <v>298</v>
      </c>
      <c r="C17" s="4" t="s">
        <v>299</v>
      </c>
    </row>
    <row r="19" spans="1:4" x14ac:dyDescent="0.25">
      <c r="A19" s="38" t="s">
        <v>76</v>
      </c>
      <c r="B19" s="40" t="s">
        <v>193</v>
      </c>
      <c r="C19" s="40" t="s">
        <v>193</v>
      </c>
    </row>
    <row r="20" spans="1:4" ht="213.75" x14ac:dyDescent="0.25">
      <c r="A20" s="38" t="s">
        <v>77</v>
      </c>
      <c r="B20" s="106" t="s">
        <v>301</v>
      </c>
      <c r="C20" s="106" t="s">
        <v>302</v>
      </c>
    </row>
    <row r="21" spans="1:4" x14ac:dyDescent="0.25">
      <c r="A21" s="38" t="s">
        <v>78</v>
      </c>
      <c r="B21" s="40" t="s">
        <v>192</v>
      </c>
      <c r="C21" s="40"/>
    </row>
    <row r="23" spans="1:4" x14ac:dyDescent="0.25">
      <c r="A23" s="255" t="s">
        <v>246</v>
      </c>
      <c r="B23" s="255"/>
      <c r="C23" s="255"/>
      <c r="D23" s="255"/>
    </row>
    <row r="24" spans="1:4" x14ac:dyDescent="0.25">
      <c r="A24" s="38" t="s">
        <v>277</v>
      </c>
      <c r="B24" s="4" t="s">
        <v>242</v>
      </c>
      <c r="C24" s="4" t="s">
        <v>244</v>
      </c>
      <c r="D24" s="38" t="str">
        <f>IF(Intro!$G$21="English",B24,C24)</f>
        <v>Oui</v>
      </c>
    </row>
    <row r="25" spans="1:4" x14ac:dyDescent="0.25">
      <c r="B25" s="4" t="s">
        <v>243</v>
      </c>
      <c r="C25" s="4" t="s">
        <v>245</v>
      </c>
      <c r="D25" s="38" t="str">
        <f>IF(Intro!$G$21="English",B25,C25)</f>
        <v>Non</v>
      </c>
    </row>
  </sheetData>
  <sheetProtection algorithmName="SHA-512" hashValue="6mZpJLpeTgX8ycmyguRe+ypugSSzdVmxrXDKIXfOkTq2SLUbyRPgGPjhVupTKPsSnjcdV8CLBgYNYHBXoAHtvQ==" saltValue="F/1/pUZCa06kKXSkeDhLxw==" spinCount="100000" sheet="1" objects="1" scenarios="1" selectLockedCells="1"/>
  <mergeCells count="1">
    <mergeCell ref="A23:D23"/>
  </mergeCells>
  <dataValidations count="2">
    <dataValidation type="list" allowBlank="1" showInputMessage="1" showErrorMessage="1" sqref="C4" xr:uid="{91A7126D-6B5F-4156-A968-D877D09E0D02}">
      <formula1>"le dumping, le dumping et le subventionnement"</formula1>
    </dataValidation>
    <dataValidation type="list" allowBlank="1" showInputMessage="1" showErrorMessage="1" sqref="B4" xr:uid="{AE734C14-51A8-4270-94AE-EB847314B69D}">
      <formula1>"dumping, dumping and the subsidizing"</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5B155-EB2F-4139-A898-D8C151EF4A19}">
  <sheetPr>
    <tabColor rgb="FFFF0000"/>
  </sheetPr>
  <dimension ref="A1:L15"/>
  <sheetViews>
    <sheetView workbookViewId="0">
      <selection activeCell="C6" sqref="C6"/>
    </sheetView>
  </sheetViews>
  <sheetFormatPr defaultRowHeight="15" x14ac:dyDescent="0.25"/>
  <cols>
    <col min="2" max="2" width="2.85546875" customWidth="1"/>
    <col min="3" max="3" width="27.28515625" bestFit="1" customWidth="1"/>
    <col min="4" max="4" width="21.5703125" bestFit="1" customWidth="1"/>
    <col min="5" max="5" width="24.42578125" customWidth="1"/>
    <col min="6" max="6" width="27" customWidth="1"/>
    <col min="7" max="7" width="20.5703125" customWidth="1"/>
    <col min="8" max="8" width="15" customWidth="1"/>
    <col min="9" max="9" width="21.85546875" customWidth="1"/>
    <col min="10" max="10" width="2.85546875" customWidth="1"/>
    <col min="11" max="11" width="17.28515625" bestFit="1" customWidth="1"/>
    <col min="12" max="12" width="63.28515625" customWidth="1"/>
  </cols>
  <sheetData>
    <row r="1" spans="1:12" x14ac:dyDescent="0.25">
      <c r="A1" s="107"/>
      <c r="B1" s="107"/>
      <c r="C1" s="107"/>
      <c r="D1" s="107"/>
      <c r="E1" s="107"/>
      <c r="F1" s="107"/>
      <c r="G1" s="107"/>
      <c r="H1" s="107"/>
      <c r="I1" s="107"/>
      <c r="J1" s="107"/>
      <c r="K1" s="107"/>
    </row>
    <row r="2" spans="1:12" ht="15.75" thickBot="1" x14ac:dyDescent="0.3">
      <c r="A2" s="107"/>
      <c r="B2" s="107"/>
      <c r="C2" s="107"/>
      <c r="D2" s="107"/>
      <c r="E2" s="107"/>
      <c r="F2" s="107"/>
      <c r="G2" s="107"/>
      <c r="H2" s="107"/>
      <c r="I2" s="107"/>
      <c r="J2" s="107"/>
      <c r="K2" s="107"/>
    </row>
    <row r="3" spans="1:12" x14ac:dyDescent="0.25">
      <c r="A3" s="107"/>
      <c r="B3" s="110"/>
      <c r="C3" s="111"/>
      <c r="D3" s="111"/>
      <c r="E3" s="111"/>
      <c r="F3" s="111"/>
      <c r="G3" s="111"/>
      <c r="H3" s="111"/>
      <c r="I3" s="111"/>
      <c r="J3" s="112"/>
      <c r="K3" s="107"/>
    </row>
    <row r="4" spans="1:12" x14ac:dyDescent="0.25">
      <c r="A4" s="107"/>
      <c r="B4" s="116"/>
      <c r="C4" s="157"/>
      <c r="D4" s="118"/>
      <c r="E4" s="158"/>
      <c r="F4" s="158"/>
      <c r="G4" s="158"/>
      <c r="H4" s="120"/>
      <c r="I4" s="120"/>
      <c r="J4" s="121"/>
      <c r="K4" s="107"/>
    </row>
    <row r="5" spans="1:12" ht="39" x14ac:dyDescent="0.25">
      <c r="A5" s="107"/>
      <c r="B5" s="116"/>
      <c r="C5" s="122"/>
      <c r="D5" s="159" t="s">
        <v>350</v>
      </c>
      <c r="E5" s="159" t="s">
        <v>351</v>
      </c>
      <c r="F5" s="159" t="s">
        <v>352</v>
      </c>
      <c r="G5" s="159" t="s">
        <v>353</v>
      </c>
      <c r="H5" s="159" t="s">
        <v>354</v>
      </c>
      <c r="I5" s="159" t="s">
        <v>355</v>
      </c>
      <c r="J5" s="160"/>
      <c r="K5" s="107"/>
    </row>
    <row r="6" spans="1:12" x14ac:dyDescent="0.25">
      <c r="A6" s="107"/>
      <c r="B6" s="116"/>
      <c r="C6" s="161">
        <f>Intro!E83</f>
        <v>0</v>
      </c>
      <c r="D6" s="162" t="str">
        <f>IF(OR(Public!$E161="Yes",Public!$E161="Oui"),"X","")</f>
        <v/>
      </c>
      <c r="E6" s="162" t="str">
        <f>IF(OR(Public!$E171="Yes",Public!$E171="Oui"),"X","")</f>
        <v/>
      </c>
      <c r="F6" s="162" t="str">
        <f>IF(OR(Public!$E181="Yes",Public!$E181="Oui"),"X","")</f>
        <v/>
      </c>
      <c r="G6" s="162" t="str">
        <f>IF(OR(Public!$E191="Yes",Public!$E191="Oui"),"X","")</f>
        <v/>
      </c>
      <c r="H6" s="162" t="str">
        <f>IF(OR(Public!$E201="Yes",Public!$E201="Oui"),"X","")</f>
        <v/>
      </c>
      <c r="I6" s="162" t="str">
        <f>IF(OR(Public!$E211="Yes",Public!$E211="Oui"),"X","")</f>
        <v/>
      </c>
      <c r="J6" s="124"/>
      <c r="K6" s="128" t="s">
        <v>323</v>
      </c>
    </row>
    <row r="7" spans="1:12" x14ac:dyDescent="0.25">
      <c r="A7" s="107"/>
      <c r="B7" s="129"/>
      <c r="C7" s="125"/>
      <c r="D7" s="163"/>
      <c r="E7" s="127"/>
      <c r="F7" s="127"/>
      <c r="G7" s="127"/>
      <c r="H7" s="127"/>
      <c r="I7" s="164"/>
      <c r="J7" s="124"/>
      <c r="K7" s="107"/>
    </row>
    <row r="8" spans="1:12" ht="39" x14ac:dyDescent="0.25">
      <c r="A8" s="107"/>
      <c r="B8" s="129"/>
      <c r="C8" s="125"/>
      <c r="D8" s="159" t="s">
        <v>356</v>
      </c>
      <c r="E8" s="159" t="s">
        <v>357</v>
      </c>
      <c r="F8" s="159" t="s">
        <v>358</v>
      </c>
      <c r="G8" s="159" t="s">
        <v>359</v>
      </c>
      <c r="H8" s="159" t="s">
        <v>360</v>
      </c>
      <c r="I8" s="164"/>
      <c r="J8" s="124"/>
      <c r="K8" s="107"/>
      <c r="L8" s="128" t="s">
        <v>323</v>
      </c>
    </row>
    <row r="9" spans="1:12" x14ac:dyDescent="0.25">
      <c r="A9" s="107"/>
      <c r="B9" s="129"/>
      <c r="C9" s="125">
        <f>C6</f>
        <v>0</v>
      </c>
      <c r="D9" s="162" t="str">
        <f>IF(OR(Public!$E221="Yes",Public!$E221="Oui"),"X","")</f>
        <v/>
      </c>
      <c r="E9" s="162" t="str">
        <f>IF(OR(Public!$E231="Yes",Public!$E231="Oui"),"X","")</f>
        <v/>
      </c>
      <c r="F9" s="162" t="str">
        <f>IF(OR(Public!$E241="Yes",Public!$E241="Oui"),"X","")</f>
        <v/>
      </c>
      <c r="G9" s="162" t="str">
        <f>IF(OR(Public!$E251="Yes",Public!$E251="Oui"),"X","")</f>
        <v/>
      </c>
      <c r="H9" s="162" t="str">
        <f>IF(OR(Public!$E261="Yes",Public!$E261="Oui"),"X","")</f>
        <v/>
      </c>
      <c r="I9" s="164"/>
      <c r="J9" s="124"/>
      <c r="K9" s="128" t="s">
        <v>323</v>
      </c>
      <c r="L9">
        <f>Public!F261</f>
        <v>0</v>
      </c>
    </row>
    <row r="10" spans="1:12" x14ac:dyDescent="0.25">
      <c r="A10" s="107"/>
      <c r="B10" s="129"/>
      <c r="C10" s="165"/>
      <c r="D10" s="166"/>
      <c r="E10" s="127"/>
      <c r="F10" s="127"/>
      <c r="G10" s="127"/>
      <c r="H10" s="127"/>
      <c r="I10" s="164"/>
      <c r="J10" s="124"/>
      <c r="K10" s="107"/>
    </row>
    <row r="11" spans="1:12" x14ac:dyDescent="0.25">
      <c r="A11" s="107"/>
      <c r="B11" s="116"/>
      <c r="C11" s="149" t="s">
        <v>348</v>
      </c>
      <c r="D11" s="123"/>
      <c r="E11" s="148"/>
      <c r="F11" s="148"/>
      <c r="G11" s="114"/>
      <c r="H11" s="114"/>
      <c r="I11" s="114"/>
      <c r="J11" s="124"/>
      <c r="K11" s="107"/>
    </row>
    <row r="12" spans="1:12" x14ac:dyDescent="0.25">
      <c r="A12" s="107"/>
      <c r="B12" s="116"/>
      <c r="C12" s="406" t="str">
        <f>"1. "&amp;"bluh"</f>
        <v>1. bluh</v>
      </c>
      <c r="D12" s="406"/>
      <c r="E12" s="406"/>
      <c r="F12" s="406"/>
      <c r="G12" s="406"/>
      <c r="H12" s="406"/>
      <c r="I12" s="406"/>
      <c r="J12" s="124"/>
      <c r="K12" s="107"/>
    </row>
    <row r="13" spans="1:12" x14ac:dyDescent="0.25">
      <c r="A13" s="107"/>
      <c r="B13" s="116"/>
      <c r="C13" s="406" t="s">
        <v>349</v>
      </c>
      <c r="D13" s="406"/>
      <c r="E13" s="406"/>
      <c r="F13" s="406"/>
      <c r="G13" s="406"/>
      <c r="H13" s="406"/>
      <c r="I13" s="406"/>
      <c r="J13" s="124"/>
      <c r="K13" s="107"/>
    </row>
    <row r="14" spans="1:12" ht="15.75" thickBot="1" x14ac:dyDescent="0.3">
      <c r="A14" s="107"/>
      <c r="B14" s="153"/>
      <c r="C14" s="154"/>
      <c r="D14" s="154"/>
      <c r="E14" s="155"/>
      <c r="F14" s="155"/>
      <c r="G14" s="155"/>
      <c r="H14" s="155"/>
      <c r="I14" s="155"/>
      <c r="J14" s="156"/>
      <c r="K14" s="107"/>
    </row>
    <row r="15" spans="1:12" x14ac:dyDescent="0.25">
      <c r="A15" s="107"/>
      <c r="B15" s="107"/>
      <c r="C15" s="107"/>
      <c r="D15" s="107"/>
      <c r="E15" s="107"/>
      <c r="F15" s="107"/>
      <c r="G15" s="107"/>
      <c r="H15" s="107"/>
      <c r="I15" s="107"/>
      <c r="J15" s="107"/>
      <c r="K15" s="107"/>
    </row>
  </sheetData>
  <sheetProtection algorithmName="SHA-512" hashValue="t8FiJiXE5/RoauNmkHbMmAHVpOImGhXW2F7lasI6hRdbPH+d+bTb1zPO+JRI43DG9x3OWxR8CZltFEFaTiYWdA==" saltValue="ST4LqDLP8bzbKAldfvqQUA==" spinCount="100000" sheet="1" objects="1" scenarios="1" selectLockedCells="1"/>
  <mergeCells count="2">
    <mergeCell ref="C12:I12"/>
    <mergeCell ref="C13:I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541F-A236-44E2-815F-25F05C978029}">
  <sheetPr>
    <tabColor rgb="FF00B0F0"/>
    <pageSetUpPr fitToPage="1"/>
  </sheetPr>
  <dimension ref="A1:P136"/>
  <sheetViews>
    <sheetView showGridLines="0" tabSelected="1" zoomScaleNormal="100" workbookViewId="0">
      <selection activeCell="G21" sqref="G21:G22"/>
    </sheetView>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8" width="9.42578125" style="3" customWidth="1"/>
    <col min="19" max="20" width="10.140625" style="3" customWidth="1"/>
    <col min="21" max="22" width="8.85546875" style="3" customWidth="1"/>
    <col min="23" max="23" width="9.42578125" style="3" customWidth="1"/>
    <col min="24" max="16384" width="9.42578125" style="3"/>
  </cols>
  <sheetData>
    <row r="1" spans="1:16" x14ac:dyDescent="0.25">
      <c r="O1" s="14" t="s">
        <v>273</v>
      </c>
      <c r="P1" s="14" t="s">
        <v>273</v>
      </c>
    </row>
    <row r="2" spans="1:16" x14ac:dyDescent="0.25">
      <c r="B2" s="15" t="s">
        <v>0</v>
      </c>
      <c r="C2" s="15"/>
      <c r="D2" s="15"/>
      <c r="O2" s="95" t="s">
        <v>69</v>
      </c>
      <c r="P2" s="14" t="s">
        <v>79</v>
      </c>
    </row>
    <row r="3" spans="1:16" x14ac:dyDescent="0.25">
      <c r="B3" s="6"/>
      <c r="C3" s="6"/>
      <c r="D3" s="6"/>
      <c r="O3" s="5"/>
      <c r="P3" s="5"/>
    </row>
    <row r="4" spans="1:16" s="1" customFormat="1" x14ac:dyDescent="0.25">
      <c r="A4" s="16"/>
      <c r="B4" s="170" t="s">
        <v>208</v>
      </c>
      <c r="C4" s="171"/>
      <c r="D4" s="171"/>
      <c r="E4" s="171"/>
      <c r="F4" s="171"/>
      <c r="G4" s="171"/>
      <c r="H4" s="171"/>
      <c r="I4" s="171"/>
      <c r="J4" s="171"/>
      <c r="K4" s="171"/>
      <c r="L4" s="172"/>
      <c r="M4" s="7"/>
      <c r="N4" s="7"/>
      <c r="O4" s="8"/>
      <c r="P4" s="8"/>
    </row>
    <row r="5" spans="1:16" s="1" customFormat="1" x14ac:dyDescent="0.25">
      <c r="A5" s="16"/>
      <c r="B5" s="173" t="str">
        <f>Variables!B2</f>
        <v>NQ-2026-004</v>
      </c>
      <c r="C5" s="174"/>
      <c r="D5" s="174"/>
      <c r="E5" s="174"/>
      <c r="F5" s="174"/>
      <c r="G5" s="174"/>
      <c r="H5" s="174"/>
      <c r="I5" s="174"/>
      <c r="J5" s="174"/>
      <c r="K5" s="174"/>
      <c r="L5" s="175"/>
      <c r="M5" s="7"/>
      <c r="N5" s="7"/>
      <c r="O5" s="8"/>
      <c r="P5" s="8"/>
    </row>
    <row r="6" spans="1:16" s="9" customFormat="1" x14ac:dyDescent="0.25">
      <c r="A6" s="16"/>
      <c r="B6" s="179" t="str">
        <f>UPPER(Variables!B3&amp;" | "&amp;Variables!C3)</f>
        <v>DECORATIVE AND OTHER NON-STRUCTURAL PLYWOOD | CONTREPLAQUÉS DÉCORATIFS ET AUTRES CONTREPLAQUÉS NON STRUCTURAUX</v>
      </c>
      <c r="C6" s="180"/>
      <c r="D6" s="180"/>
      <c r="E6" s="180"/>
      <c r="F6" s="180"/>
      <c r="G6" s="180"/>
      <c r="H6" s="180"/>
      <c r="I6" s="180"/>
      <c r="J6" s="180"/>
      <c r="K6" s="180"/>
      <c r="L6" s="181"/>
      <c r="O6" s="17"/>
      <c r="P6" s="17"/>
    </row>
    <row r="7" spans="1:16" s="9" customFormat="1" x14ac:dyDescent="0.25">
      <c r="A7" s="16"/>
      <c r="B7" s="18"/>
      <c r="C7" s="18"/>
      <c r="D7" s="18"/>
      <c r="E7" s="19"/>
      <c r="F7" s="19"/>
      <c r="G7" s="19"/>
      <c r="H7" s="19"/>
      <c r="I7" s="19"/>
      <c r="J7" s="19"/>
      <c r="K7" s="19"/>
      <c r="L7" s="19"/>
      <c r="O7" s="17"/>
      <c r="P7" s="17"/>
    </row>
    <row r="8" spans="1:16" s="1" customFormat="1" x14ac:dyDescent="0.25">
      <c r="A8" s="16"/>
      <c r="B8" s="176" t="s">
        <v>209</v>
      </c>
      <c r="C8" s="177"/>
      <c r="D8" s="177"/>
      <c r="E8" s="177"/>
      <c r="F8" s="177"/>
      <c r="G8" s="177"/>
      <c r="H8" s="177"/>
      <c r="I8" s="177"/>
      <c r="J8" s="177"/>
      <c r="K8" s="177"/>
      <c r="L8" s="178"/>
      <c r="M8" s="7"/>
      <c r="N8" s="7"/>
      <c r="O8" s="8"/>
      <c r="P8" s="8"/>
    </row>
    <row r="9" spans="1:16" x14ac:dyDescent="0.25">
      <c r="B9" s="20"/>
      <c r="C9" s="21"/>
      <c r="D9" s="21"/>
      <c r="E9" s="22"/>
      <c r="F9" s="22"/>
      <c r="G9" s="22"/>
      <c r="H9" s="22"/>
      <c r="I9" s="22"/>
      <c r="J9" s="22"/>
      <c r="K9" s="22"/>
      <c r="L9" s="23"/>
      <c r="O9" s="234" t="s">
        <v>252</v>
      </c>
      <c r="P9" s="234"/>
    </row>
    <row r="10" spans="1:16" s="29" customFormat="1" x14ac:dyDescent="0.25">
      <c r="A10" s="42"/>
      <c r="B10" s="185"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decorative and other non-structural plywood (as defined below) originating in or exported from China. Your firm's knowledge and experience would aid the Tribunal in the proper conduct of its inquiry by helping it better understand the Canadian market for decorative and other non-structural plywood. The Tribunal therefore requests a response to this questionnaire from your firm.</v>
      </c>
      <c r="C10" s="186"/>
      <c r="D10" s="186"/>
      <c r="E10" s="186"/>
      <c r="F10" s="186"/>
      <c r="G10" s="36"/>
      <c r="H10" s="191" t="str">
        <f>"Le Tribunal canadien du commerce extérieur (le Tribunal) a ouvert une enquête concernant "&amp;Variables!C4&amp;" de "&amp;Variables!C3&amp;" (tels que définis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contreplaqués décoratifs et autres contreplaqués non structuraux (tels que définis ci-dessous) originaires ou exporté de la Chine. Les connaissances et l'expérience de votre entreprise aideraient le Tribunal à mener correctement son enquête en lui permettant de mieux comprendre le marché canadien de contreplaqués décoratifs et autres contreplaqués non structuraux. Le Tribunal demande donc à votre entreprise de répondre à ce questionnaire.</v>
      </c>
      <c r="I10" s="191"/>
      <c r="J10" s="191"/>
      <c r="K10" s="191"/>
      <c r="L10" s="192"/>
      <c r="O10" s="234"/>
      <c r="P10" s="234"/>
    </row>
    <row r="11" spans="1:16" s="29" customFormat="1" x14ac:dyDescent="0.25">
      <c r="A11" s="42"/>
      <c r="B11" s="185"/>
      <c r="C11" s="186"/>
      <c r="D11" s="186"/>
      <c r="E11" s="186"/>
      <c r="F11" s="186"/>
      <c r="G11" s="36"/>
      <c r="H11" s="191"/>
      <c r="I11" s="191"/>
      <c r="J11" s="191"/>
      <c r="K11" s="191"/>
      <c r="L11" s="192"/>
      <c r="O11" s="234"/>
      <c r="P11" s="234"/>
    </row>
    <row r="12" spans="1:16" s="29" customFormat="1" x14ac:dyDescent="0.25">
      <c r="A12" s="42"/>
      <c r="B12" s="185"/>
      <c r="C12" s="186"/>
      <c r="D12" s="186"/>
      <c r="E12" s="186"/>
      <c r="F12" s="186"/>
      <c r="G12" s="36"/>
      <c r="H12" s="191"/>
      <c r="I12" s="191"/>
      <c r="J12" s="191"/>
      <c r="K12" s="191"/>
      <c r="L12" s="192"/>
      <c r="O12" s="234"/>
      <c r="P12" s="234"/>
    </row>
    <row r="13" spans="1:16" s="29" customFormat="1" x14ac:dyDescent="0.25">
      <c r="A13" s="42"/>
      <c r="B13" s="185"/>
      <c r="C13" s="186"/>
      <c r="D13" s="186"/>
      <c r="E13" s="186"/>
      <c r="F13" s="186"/>
      <c r="G13" s="36"/>
      <c r="H13" s="191"/>
      <c r="I13" s="191"/>
      <c r="J13" s="191"/>
      <c r="K13" s="191"/>
      <c r="L13" s="192"/>
      <c r="O13" s="234"/>
      <c r="P13" s="234"/>
    </row>
    <row r="14" spans="1:16" s="29" customFormat="1" x14ac:dyDescent="0.25">
      <c r="A14" s="42"/>
      <c r="B14" s="185"/>
      <c r="C14" s="186"/>
      <c r="D14" s="186"/>
      <c r="E14" s="186"/>
      <c r="F14" s="186"/>
      <c r="G14" s="36"/>
      <c r="H14" s="191"/>
      <c r="I14" s="191"/>
      <c r="J14" s="191"/>
      <c r="K14" s="191"/>
      <c r="L14" s="192"/>
      <c r="O14" s="234"/>
      <c r="P14" s="234"/>
    </row>
    <row r="15" spans="1:16" s="29" customFormat="1" x14ac:dyDescent="0.25">
      <c r="A15" s="42"/>
      <c r="B15" s="185"/>
      <c r="C15" s="186"/>
      <c r="D15" s="186"/>
      <c r="E15" s="186"/>
      <c r="F15" s="186"/>
      <c r="G15" s="36"/>
      <c r="H15" s="191"/>
      <c r="I15" s="191"/>
      <c r="J15" s="191"/>
      <c r="K15" s="191"/>
      <c r="L15" s="192"/>
      <c r="O15" s="234"/>
      <c r="P15" s="234"/>
    </row>
    <row r="16" spans="1:16" s="29" customFormat="1" x14ac:dyDescent="0.25">
      <c r="A16" s="42"/>
      <c r="B16" s="185"/>
      <c r="C16" s="186"/>
      <c r="D16" s="186"/>
      <c r="E16" s="186"/>
      <c r="F16" s="186"/>
      <c r="G16" s="36"/>
      <c r="H16" s="191"/>
      <c r="I16" s="191"/>
      <c r="J16" s="191"/>
      <c r="K16" s="191"/>
      <c r="L16" s="192"/>
      <c r="O16" s="234"/>
      <c r="P16" s="234"/>
    </row>
    <row r="17" spans="1:16" s="29" customFormat="1" x14ac:dyDescent="0.25">
      <c r="A17" s="42"/>
      <c r="B17" s="54"/>
      <c r="C17" s="55"/>
      <c r="D17" s="55"/>
      <c r="E17" s="55"/>
      <c r="F17" s="55"/>
      <c r="G17" s="55"/>
      <c r="H17" s="55"/>
      <c r="I17" s="55"/>
      <c r="J17" s="55"/>
      <c r="K17" s="55"/>
      <c r="L17" s="56"/>
      <c r="O17" s="234"/>
      <c r="P17" s="234"/>
    </row>
    <row r="18" spans="1:16" s="9" customFormat="1" x14ac:dyDescent="0.25">
      <c r="A18" s="16"/>
      <c r="B18" s="18"/>
      <c r="C18" s="18"/>
      <c r="D18" s="18"/>
      <c r="E18" s="19"/>
      <c r="F18" s="19"/>
      <c r="G18" s="19"/>
      <c r="H18" s="19"/>
      <c r="I18" s="19"/>
      <c r="J18" s="19"/>
      <c r="K18" s="19"/>
      <c r="L18" s="19"/>
      <c r="O18" s="17"/>
      <c r="P18" s="17"/>
    </row>
    <row r="19" spans="1:16" s="1" customFormat="1" x14ac:dyDescent="0.25">
      <c r="A19" s="16"/>
      <c r="B19" s="182" t="s">
        <v>210</v>
      </c>
      <c r="C19" s="183"/>
      <c r="D19" s="183"/>
      <c r="E19" s="183"/>
      <c r="F19" s="183"/>
      <c r="G19" s="183"/>
      <c r="H19" s="183"/>
      <c r="I19" s="183"/>
      <c r="J19" s="183"/>
      <c r="K19" s="183"/>
      <c r="L19" s="184"/>
      <c r="M19" s="7"/>
      <c r="N19" s="7"/>
      <c r="O19" s="8"/>
      <c r="P19" s="8"/>
    </row>
    <row r="20" spans="1:16" x14ac:dyDescent="0.25">
      <c r="B20" s="20"/>
      <c r="C20" s="21"/>
      <c r="D20" s="21"/>
      <c r="E20" s="22"/>
      <c r="F20" s="22"/>
      <c r="G20" s="22"/>
      <c r="H20" s="22"/>
      <c r="I20" s="22"/>
      <c r="J20" s="22"/>
      <c r="K20" s="22"/>
      <c r="L20" s="23"/>
    </row>
    <row r="21" spans="1:16" x14ac:dyDescent="0.25">
      <c r="B21" s="193" t="s">
        <v>80</v>
      </c>
      <c r="C21" s="194"/>
      <c r="D21" s="194"/>
      <c r="E21" s="194"/>
      <c r="F21" s="194"/>
      <c r="G21" s="207" t="s">
        <v>79</v>
      </c>
      <c r="H21" s="195" t="s">
        <v>171</v>
      </c>
      <c r="I21" s="195"/>
      <c r="J21" s="195"/>
      <c r="K21" s="195"/>
      <c r="L21" s="196"/>
      <c r="O21" s="24"/>
    </row>
    <row r="22" spans="1:16" x14ac:dyDescent="0.25">
      <c r="B22" s="193"/>
      <c r="C22" s="194"/>
      <c r="D22" s="194"/>
      <c r="E22" s="194"/>
      <c r="F22" s="194"/>
      <c r="G22" s="208"/>
      <c r="H22" s="195"/>
      <c r="I22" s="195"/>
      <c r="J22" s="195"/>
      <c r="K22" s="195"/>
      <c r="L22" s="196"/>
      <c r="O22" s="24"/>
    </row>
    <row r="23" spans="1:16" s="29" customFormat="1" x14ac:dyDescent="0.25">
      <c r="A23" s="42"/>
      <c r="B23" s="54"/>
      <c r="C23" s="55"/>
      <c r="D23" s="55"/>
      <c r="E23" s="55"/>
      <c r="F23" s="55"/>
      <c r="G23" s="55"/>
      <c r="H23" s="55"/>
      <c r="I23" s="55"/>
      <c r="J23" s="55"/>
      <c r="K23" s="55"/>
      <c r="L23" s="56"/>
    </row>
    <row r="24" spans="1:16" s="9" customFormat="1" x14ac:dyDescent="0.25">
      <c r="A24" s="16"/>
      <c r="B24" s="18"/>
      <c r="C24" s="18"/>
      <c r="D24" s="18"/>
      <c r="E24" s="19"/>
      <c r="F24" s="19"/>
      <c r="G24" s="19"/>
      <c r="H24" s="19"/>
      <c r="I24" s="19"/>
      <c r="J24" s="19"/>
      <c r="K24" s="19"/>
      <c r="L24" s="19"/>
      <c r="O24" s="17"/>
      <c r="P24" s="17"/>
    </row>
    <row r="25" spans="1:16" s="1" customFormat="1" x14ac:dyDescent="0.25">
      <c r="A25" s="16"/>
      <c r="B25" s="182" t="str">
        <f>IF(Intro!$G$21="English",O25,P25)</f>
        <v>LA DÉFINITION "DES MARCHANDISES"</v>
      </c>
      <c r="C25" s="183" t="str">
        <f>UPPER(IF(Intro!$G$21="English",P25,Q25))</f>
        <v/>
      </c>
      <c r="D25" s="183"/>
      <c r="E25" s="183" t="str">
        <f>UPPER(IF(Intro!$G$21="English",Q25,R25))</f>
        <v/>
      </c>
      <c r="F25" s="183" t="str">
        <f>UPPER(IF(Intro!$G$21="English",R25,S25))</f>
        <v/>
      </c>
      <c r="G25" s="183" t="str">
        <f>UPPER(IF(Intro!$G$21="English",S25,T25))</f>
        <v/>
      </c>
      <c r="H25" s="183" t="str">
        <f>UPPER(IF(Intro!$G$21="English",T25,U25))</f>
        <v/>
      </c>
      <c r="I25" s="183" t="str">
        <f>UPPER(IF(Intro!$G$21="English",U25,V25))</f>
        <v/>
      </c>
      <c r="J25" s="183" t="str">
        <f>UPPER(IF(Intro!$G$21="English",V25,W25))</f>
        <v/>
      </c>
      <c r="K25" s="183" t="str">
        <f>UPPER(IF(Intro!$G$21="English",W25,X25))</f>
        <v/>
      </c>
      <c r="L25" s="184" t="str">
        <f>UPPER(IF(Intro!$G$21="English",X25,Y25))</f>
        <v/>
      </c>
      <c r="M25" s="9"/>
      <c r="N25" s="7"/>
      <c r="O25" s="9" t="s">
        <v>211</v>
      </c>
      <c r="P25" s="9" t="s">
        <v>212</v>
      </c>
    </row>
    <row r="26" spans="1:16" x14ac:dyDescent="0.25">
      <c r="B26" s="20"/>
      <c r="C26" s="21"/>
      <c r="D26" s="21"/>
      <c r="E26" s="22"/>
      <c r="F26" s="22"/>
      <c r="G26" s="22"/>
      <c r="H26" s="22"/>
      <c r="I26" s="22"/>
      <c r="J26" s="22"/>
      <c r="K26" s="22"/>
      <c r="L26" s="23"/>
    </row>
    <row r="27" spans="1:16" s="29" customFormat="1" x14ac:dyDescent="0.25">
      <c r="A27" s="42"/>
      <c r="B27" s="185" t="str">
        <f>IF(Intro!$G$21="English",O27,P27)</f>
        <v>Les références aux « marchandises » dans ce questionnaire font référence à :</v>
      </c>
      <c r="C27" s="186"/>
      <c r="D27" s="186"/>
      <c r="E27" s="186"/>
      <c r="F27" s="186"/>
      <c r="G27" s="186"/>
      <c r="H27" s="186"/>
      <c r="I27" s="186"/>
      <c r="J27" s="186"/>
      <c r="K27" s="186"/>
      <c r="L27" s="187"/>
      <c r="O27" s="3" t="s">
        <v>133</v>
      </c>
      <c r="P27" s="3" t="s">
        <v>134</v>
      </c>
    </row>
    <row r="28" spans="1:16" x14ac:dyDescent="0.25">
      <c r="B28" s="20"/>
      <c r="C28" s="21"/>
      <c r="D28" s="21"/>
      <c r="E28" s="22"/>
      <c r="F28" s="22"/>
      <c r="G28" s="22"/>
      <c r="H28" s="22"/>
      <c r="I28" s="22"/>
      <c r="J28" s="22"/>
      <c r="K28" s="22"/>
      <c r="L28" s="23"/>
    </row>
    <row r="29" spans="1:16" s="29" customFormat="1" x14ac:dyDescent="0.25">
      <c r="A29" s="42"/>
      <c r="B29" s="53"/>
      <c r="C29" s="209" t="str">
        <f>IF(Intro!$G$21="English",O29,P29)</f>
        <v>Contreplaqués décoratifs et autres contreplaqués non structuraux, même à surface revêtue ou recouverte, et plateformes à âme en placage pour la production de contreplaqués décoratifs et autres contreplaqués non structuraux. Les contreplaqués décoratifs et autres contreplaqués non structuraux sont définis comme des contreplaqués multicouches plats ou autres panneaux plaqués, constitués d’au moins deux couches ou épaisseurs de placages en bois et d’une âme, dont la face et/ou le dos sont plaqués en bois. Les placages ainsi que l’âme sont collés ou autrement liés entre eux. Les contreplaqués décoratifs et autres contreplaqués non structuraux comprennent les produits répondant à l’American National Standard for Hardwood and Decorative Plywood, ANSI/HPVA HP-1-2016 (y compris toute révision de cette norme).
Sont exclus les produits suivants :
a. Contreplaqués structuraux (i) qui sont fabriqués pour répondre aux normes CSA O121 (contreplaqué de sapin de Douglas), CSA O151 (contreplaqué de bois résineux canadien), CSA O153 (contreplaqué de peuplier), ou à la norme de produits des États-Unis PS 1-09, PS 2-09 ou PS 2-10 destinée aux contreplaqués structuraux (y compris toute révision de cette norme ou de toute norme internationale sensiblement équivalente destinée aux contreplaqués structuraux), (ii) dont la face et le dos sont plaqués en bois de conifères, et (iii) qui sont destinés à des applications structurales. 
b. Produits de contreplaqués finis pour revêtement de sol;
c. Contreplaqués ayant une forme ou des caractéristiques autres que celles d’un panneau plat; 
d. Panneaux Plyform à face de film phénolique (PFF), aussi appelés contreplaqués à film de surface phénolique (PSF), définis comme des panneaux relevant de la classe de liaison « Exterior » ou « Exposure 1 » de l’Engineered Wood Association, ayant une couche de film phénolique opaque d’un poids égal ou supérieur à 90 grammes par mètre cube, liée en permanence sur la face et le dos des placages, ainsi qu’un revêtement opaque résistant à l’humidité appliqué sur les bords; et
e. Composants de portes et de fenêtres en bois de placage stratifié ayant (1) une largeur maximale de 44 millimètres, une épaisseur de 30 millimètres à 72 millimètres et une longueur inférieure à 2413 millimètres, (2) un adhésif extérieur à point d’ébullition de l’eau, (3) un module d’élasticité de 1 500 000 livres par pouce carré ou plus, (4) un placage d’âme assemblé par entures multiples ou par que le grain soit parallèle, ou dont au plus trois couches dispersées de placage sont orientées de manière à ce que le grain soit perpendiculaire aux autres couches, et (5) une couche supérieure usinée comportant un bord incurvé et un ou plusieurs canaux profilés sur toute la longueur.</v>
      </c>
      <c r="D29" s="210"/>
      <c r="E29" s="210"/>
      <c r="F29" s="210"/>
      <c r="G29" s="210"/>
      <c r="H29" s="210"/>
      <c r="I29" s="210"/>
      <c r="J29" s="210"/>
      <c r="K29" s="211"/>
      <c r="L29" s="37"/>
      <c r="O29" s="3" t="str">
        <f>Variables!B16</f>
        <v xml:space="preserve">Decorative and other non-structural plywood, whether or not surface coated or covered, and veneer core platforms for the production of decorative and other non-structural plywood. Decorative and other non-structural plywood is defined as a flat, multilayered plywood or other veneered panel, consisting of two or more layers or plies of wood veneers and a core, with the face and/or back veneer made of wood. The veneers, along with the core are glued or otherwise bonded together. Decorative and other non-structural plywood include products that meet the American National Standard for Hardwood and Decorative Plywood, ANSI/HPVA HP-1-2024 (including any revisions to that standard).
Excluding:
a. Structural plywood that (i) is manufactured to meet CSA O121 (Douglas fir plywood), CSA O151 (Canadian softwood plywood), CSA O153 (Poplar plywood), or U.S. Products Standard PS 1-09, PS 2-09, or PS 2-10 for Structural Plywood (including any revisions to that standard or any substantially equivalent domestic or international standard intended for structural plywood), (ii) which has both a face and a back veneer of coniferous wood, and (iii) which is for use in
structural applications;
b. Finished plywood products for use as flooring;
c. Plywood which has a shape or design other than a flat panel;
d. Phenolic Film Faced Plyform (PFF), also known as Phenolic Surface Film Plywood (PSF), defined as a panel with an “Exterior” or “Exposure 1” bond classification as is defined by The Engineered Wood Association, having an opaque phenolic film layer with a weight equal to or greater than 90g/m3 permanently bonded on both the face and back veneers and an opaque, moisture resistant coating applied to the edges; and
e. Laminated veneer lumber door and window components with (1) a maximum width of 44 millimeters, a thickness from 30 millimeters to 72 millimeters, and a length of less than 2413 millimeters, (2) water boiling point exterior adhesive, (3) a modulus of elasticity of 1,500,000 pounds per square inch or higher, (4) finger-jointed or lap-jointed core veneer with all layers oriented so that the grain is running parallel or with no more than 3 dispersed layers of veneer oriented with the grain running perpendicular to the other layers, and (5) top layer machined. </v>
      </c>
      <c r="P29" s="3" t="str">
        <f>Variables!C16</f>
        <v>Contreplaqués décoratifs et autres contreplaqués non structuraux, même à surface revêtue ou recouverte, et plateformes à âme en placage pour la production de contreplaqués décoratifs et autres contreplaqués non structuraux. Les contreplaqués décoratifs et autres contreplaqués non structuraux sont définis comme des contreplaqués multicouches plats ou autres panneaux plaqués, constitués d’au moins deux couches ou épaisseurs de placages en bois et d’une âme, dont la face et/ou le dos sont plaqués en bois. Les placages ainsi que l’âme sont collés ou autrement liés entre eux. Les contreplaqués décoratifs et autres contreplaqués non structuraux comprennent les produits répondant à l’American National Standard for Hardwood and Decorative Plywood, ANSI/HPVA HP-1-2016 (y compris toute révision de cette norme).
Sont exclus les produits suivants :
a. Contreplaqués structuraux (i) qui sont fabriqués pour répondre aux normes CSA O121 (contreplaqué de sapin de Douglas), CSA O151 (contreplaqué de bois résineux canadien), CSA O153 (contreplaqué de peuplier), ou à la norme de produits des États-Unis PS 1-09, PS 2-09 ou PS 2-10 destinée aux contreplaqués structuraux (y compris toute révision de cette norme ou de toute norme internationale sensiblement équivalente destinée aux contreplaqués structuraux), (ii) dont la face et le dos sont plaqués en bois de conifères, et (iii) qui sont destinés à des applications structurales. 
b. Produits de contreplaqués finis pour revêtement de sol;
c. Contreplaqués ayant une forme ou des caractéristiques autres que celles d’un panneau plat; 
d. Panneaux Plyform à face de film phénolique (PFF), aussi appelés contreplaqués à film de surface phénolique (PSF), définis comme des panneaux relevant de la classe de liaison « Exterior » ou « Exposure 1 » de l’Engineered Wood Association, ayant une couche de film phénolique opaque d’un poids égal ou supérieur à 90 grammes par mètre cube, liée en permanence sur la face et le dos des placages, ainsi qu’un revêtement opaque résistant à l’humidité appliqué sur les bords; et
e. Composants de portes et de fenêtres en bois de placage stratifié ayant (1) une largeur maximale de 44 millimètres, une épaisseur de 30 millimètres à 72 millimètres et une longueur inférieure à 2413 millimètres, (2) un adhésif extérieur à point d’ébullition de l’eau, (3) un module d’élasticité de 1 500 000 livres par pouce carré ou plus, (4) un placage d’âme assemblé par entures multiples ou par que le grain soit parallèle, ou dont au plus trois couches dispersées de placage sont orientées de manière à ce que le grain soit perpendiculaire aux autres couches, et (5) une couche supérieure usinée comportant un bord incurvé et un ou plusieurs canaux profilés sur toute la longueur.</v>
      </c>
    </row>
    <row r="30" spans="1:16" s="29" customFormat="1" x14ac:dyDescent="0.25">
      <c r="A30" s="42"/>
      <c r="B30" s="53"/>
      <c r="C30" s="212"/>
      <c r="D30" s="213"/>
      <c r="E30" s="213"/>
      <c r="F30" s="213"/>
      <c r="G30" s="213"/>
      <c r="H30" s="213"/>
      <c r="I30" s="213"/>
      <c r="J30" s="213"/>
      <c r="K30" s="214"/>
      <c r="L30" s="37"/>
      <c r="O30" s="3"/>
      <c r="P30" s="3"/>
    </row>
    <row r="31" spans="1:16" s="29" customFormat="1" x14ac:dyDescent="0.25">
      <c r="A31" s="42"/>
      <c r="B31" s="53"/>
      <c r="C31" s="212"/>
      <c r="D31" s="213"/>
      <c r="E31" s="213"/>
      <c r="F31" s="213"/>
      <c r="G31" s="213"/>
      <c r="H31" s="213"/>
      <c r="I31" s="213"/>
      <c r="J31" s="213"/>
      <c r="K31" s="214"/>
      <c r="L31" s="37"/>
      <c r="O31" s="3"/>
      <c r="P31" s="3"/>
    </row>
    <row r="32" spans="1:16" s="29" customFormat="1" x14ac:dyDescent="0.25">
      <c r="A32" s="42"/>
      <c r="B32" s="53"/>
      <c r="C32" s="212"/>
      <c r="D32" s="213"/>
      <c r="E32" s="213"/>
      <c r="F32" s="213"/>
      <c r="G32" s="213"/>
      <c r="H32" s="213"/>
      <c r="I32" s="213"/>
      <c r="J32" s="213"/>
      <c r="K32" s="214"/>
      <c r="L32" s="37"/>
      <c r="O32" s="3"/>
      <c r="P32" s="3"/>
    </row>
    <row r="33" spans="1:16" s="29" customFormat="1" x14ac:dyDescent="0.25">
      <c r="A33" s="42"/>
      <c r="B33" s="53"/>
      <c r="C33" s="212"/>
      <c r="D33" s="213"/>
      <c r="E33" s="213"/>
      <c r="F33" s="213"/>
      <c r="G33" s="213"/>
      <c r="H33" s="213"/>
      <c r="I33" s="213"/>
      <c r="J33" s="213"/>
      <c r="K33" s="214"/>
      <c r="L33" s="37"/>
      <c r="O33" s="3"/>
      <c r="P33" s="3"/>
    </row>
    <row r="34" spans="1:16" s="29" customFormat="1" x14ac:dyDescent="0.25">
      <c r="A34" s="42"/>
      <c r="B34" s="53"/>
      <c r="C34" s="212"/>
      <c r="D34" s="213"/>
      <c r="E34" s="213"/>
      <c r="F34" s="213"/>
      <c r="G34" s="213"/>
      <c r="H34" s="213"/>
      <c r="I34" s="213"/>
      <c r="J34" s="213"/>
      <c r="K34" s="214"/>
      <c r="L34" s="37"/>
      <c r="O34" s="3"/>
      <c r="P34" s="3"/>
    </row>
    <row r="35" spans="1:16" s="29" customFormat="1" x14ac:dyDescent="0.25">
      <c r="A35" s="42"/>
      <c r="B35" s="53"/>
      <c r="C35" s="212"/>
      <c r="D35" s="213"/>
      <c r="E35" s="213"/>
      <c r="F35" s="213"/>
      <c r="G35" s="213"/>
      <c r="H35" s="213"/>
      <c r="I35" s="213"/>
      <c r="J35" s="213"/>
      <c r="K35" s="214"/>
      <c r="L35" s="37"/>
      <c r="O35" s="3"/>
      <c r="P35" s="3"/>
    </row>
    <row r="36" spans="1:16" s="29" customFormat="1" x14ac:dyDescent="0.25">
      <c r="A36" s="42"/>
      <c r="B36" s="53"/>
      <c r="C36" s="212"/>
      <c r="D36" s="213"/>
      <c r="E36" s="213"/>
      <c r="F36" s="213"/>
      <c r="G36" s="213"/>
      <c r="H36" s="213"/>
      <c r="I36" s="213"/>
      <c r="J36" s="213"/>
      <c r="K36" s="214"/>
      <c r="L36" s="37"/>
      <c r="O36" s="3"/>
      <c r="P36" s="3"/>
    </row>
    <row r="37" spans="1:16" s="29" customFormat="1" x14ac:dyDescent="0.25">
      <c r="A37" s="42"/>
      <c r="B37" s="53"/>
      <c r="C37" s="212"/>
      <c r="D37" s="213"/>
      <c r="E37" s="213"/>
      <c r="F37" s="213"/>
      <c r="G37" s="213"/>
      <c r="H37" s="213"/>
      <c r="I37" s="213"/>
      <c r="J37" s="213"/>
      <c r="K37" s="214"/>
      <c r="L37" s="37"/>
      <c r="O37" s="3"/>
      <c r="P37" s="3"/>
    </row>
    <row r="38" spans="1:16" s="29" customFormat="1" x14ac:dyDescent="0.25">
      <c r="A38" s="42"/>
      <c r="B38" s="53"/>
      <c r="C38" s="212"/>
      <c r="D38" s="213"/>
      <c r="E38" s="213"/>
      <c r="F38" s="213"/>
      <c r="G38" s="213"/>
      <c r="H38" s="213"/>
      <c r="I38" s="213"/>
      <c r="J38" s="213"/>
      <c r="K38" s="214"/>
      <c r="L38" s="37"/>
      <c r="O38" s="3"/>
      <c r="P38" s="3"/>
    </row>
    <row r="39" spans="1:16" s="29" customFormat="1" x14ac:dyDescent="0.25">
      <c r="A39" s="42"/>
      <c r="B39" s="53"/>
      <c r="C39" s="212"/>
      <c r="D39" s="213"/>
      <c r="E39" s="213"/>
      <c r="F39" s="213"/>
      <c r="G39" s="213"/>
      <c r="H39" s="213"/>
      <c r="I39" s="213"/>
      <c r="J39" s="213"/>
      <c r="K39" s="214"/>
      <c r="L39" s="37"/>
      <c r="O39" s="3"/>
      <c r="P39" s="3"/>
    </row>
    <row r="40" spans="1:16" s="29" customFormat="1" x14ac:dyDescent="0.25">
      <c r="A40" s="42"/>
      <c r="B40" s="53"/>
      <c r="C40" s="212"/>
      <c r="D40" s="213"/>
      <c r="E40" s="213"/>
      <c r="F40" s="213"/>
      <c r="G40" s="213"/>
      <c r="H40" s="213"/>
      <c r="I40" s="213"/>
      <c r="J40" s="213"/>
      <c r="K40" s="214"/>
      <c r="L40" s="37"/>
      <c r="O40" s="3"/>
      <c r="P40" s="3"/>
    </row>
    <row r="41" spans="1:16" s="29" customFormat="1" x14ac:dyDescent="0.25">
      <c r="A41" s="42"/>
      <c r="B41" s="53"/>
      <c r="C41" s="212"/>
      <c r="D41" s="213"/>
      <c r="E41" s="213"/>
      <c r="F41" s="213"/>
      <c r="G41" s="213"/>
      <c r="H41" s="213"/>
      <c r="I41" s="213"/>
      <c r="J41" s="213"/>
      <c r="K41" s="214"/>
      <c r="L41" s="37"/>
      <c r="O41" s="3"/>
      <c r="P41" s="3"/>
    </row>
    <row r="42" spans="1:16" s="29" customFormat="1" x14ac:dyDescent="0.25">
      <c r="A42" s="42"/>
      <c r="B42" s="53"/>
      <c r="C42" s="212"/>
      <c r="D42" s="213"/>
      <c r="E42" s="213"/>
      <c r="F42" s="213"/>
      <c r="G42" s="213"/>
      <c r="H42" s="213"/>
      <c r="I42" s="213"/>
      <c r="J42" s="213"/>
      <c r="K42" s="214"/>
      <c r="L42" s="37"/>
      <c r="O42" s="3"/>
      <c r="P42" s="3"/>
    </row>
    <row r="43" spans="1:16" s="29" customFormat="1" x14ac:dyDescent="0.25">
      <c r="A43" s="42"/>
      <c r="B43" s="53"/>
      <c r="C43" s="212"/>
      <c r="D43" s="213"/>
      <c r="E43" s="213"/>
      <c r="F43" s="213"/>
      <c r="G43" s="213"/>
      <c r="H43" s="213"/>
      <c r="I43" s="213"/>
      <c r="J43" s="213"/>
      <c r="K43" s="214"/>
      <c r="L43" s="37"/>
      <c r="O43" s="3"/>
      <c r="P43" s="3"/>
    </row>
    <row r="44" spans="1:16" s="29" customFormat="1" x14ac:dyDescent="0.25">
      <c r="A44" s="42"/>
      <c r="B44" s="53"/>
      <c r="C44" s="212"/>
      <c r="D44" s="213"/>
      <c r="E44" s="213"/>
      <c r="F44" s="213"/>
      <c r="G44" s="213"/>
      <c r="H44" s="213"/>
      <c r="I44" s="213"/>
      <c r="J44" s="213"/>
      <c r="K44" s="214"/>
      <c r="L44" s="37"/>
      <c r="O44" s="3"/>
      <c r="P44" s="3"/>
    </row>
    <row r="45" spans="1:16" s="29" customFormat="1" x14ac:dyDescent="0.25">
      <c r="A45" s="42"/>
      <c r="B45" s="53"/>
      <c r="C45" s="212"/>
      <c r="D45" s="213"/>
      <c r="E45" s="213"/>
      <c r="F45" s="213"/>
      <c r="G45" s="213"/>
      <c r="H45" s="213"/>
      <c r="I45" s="213"/>
      <c r="J45" s="213"/>
      <c r="K45" s="214"/>
      <c r="L45" s="37"/>
      <c r="O45" s="3"/>
      <c r="P45" s="3"/>
    </row>
    <row r="46" spans="1:16" s="29" customFormat="1" x14ac:dyDescent="0.25">
      <c r="A46" s="42"/>
      <c r="B46" s="53"/>
      <c r="C46" s="212"/>
      <c r="D46" s="213"/>
      <c r="E46" s="213"/>
      <c r="F46" s="213"/>
      <c r="G46" s="213"/>
      <c r="H46" s="213"/>
      <c r="I46" s="213"/>
      <c r="J46" s="213"/>
      <c r="K46" s="214"/>
      <c r="L46" s="37"/>
      <c r="O46" s="3"/>
      <c r="P46" s="3"/>
    </row>
    <row r="47" spans="1:16" s="29" customFormat="1" x14ac:dyDescent="0.25">
      <c r="A47" s="42"/>
      <c r="B47" s="53"/>
      <c r="C47" s="212"/>
      <c r="D47" s="213"/>
      <c r="E47" s="213"/>
      <c r="F47" s="213"/>
      <c r="G47" s="213"/>
      <c r="H47" s="213"/>
      <c r="I47" s="213"/>
      <c r="J47" s="213"/>
      <c r="K47" s="214"/>
      <c r="L47" s="37"/>
      <c r="O47" s="3"/>
      <c r="P47" s="3"/>
    </row>
    <row r="48" spans="1:16" s="29" customFormat="1" x14ac:dyDescent="0.25">
      <c r="A48" s="42"/>
      <c r="B48" s="53"/>
      <c r="C48" s="212"/>
      <c r="D48" s="213"/>
      <c r="E48" s="213"/>
      <c r="F48" s="213"/>
      <c r="G48" s="213"/>
      <c r="H48" s="213"/>
      <c r="I48" s="213"/>
      <c r="J48" s="213"/>
      <c r="K48" s="214"/>
      <c r="L48" s="37"/>
      <c r="O48" s="3"/>
      <c r="P48" s="3"/>
    </row>
    <row r="49" spans="1:16" s="29" customFormat="1" x14ac:dyDescent="0.25">
      <c r="A49" s="42"/>
      <c r="B49" s="53"/>
      <c r="C49" s="212"/>
      <c r="D49" s="213"/>
      <c r="E49" s="213"/>
      <c r="F49" s="213"/>
      <c r="G49" s="213"/>
      <c r="H49" s="213"/>
      <c r="I49" s="213"/>
      <c r="J49" s="213"/>
      <c r="K49" s="214"/>
      <c r="L49" s="37"/>
      <c r="O49" s="3"/>
      <c r="P49" s="3"/>
    </row>
    <row r="50" spans="1:16" s="29" customFormat="1" x14ac:dyDescent="0.25">
      <c r="A50" s="42"/>
      <c r="B50" s="53"/>
      <c r="C50" s="212"/>
      <c r="D50" s="213"/>
      <c r="E50" s="213"/>
      <c r="F50" s="213"/>
      <c r="G50" s="213"/>
      <c r="H50" s="213"/>
      <c r="I50" s="213"/>
      <c r="J50" s="213"/>
      <c r="K50" s="214"/>
      <c r="L50" s="37"/>
      <c r="O50" s="3"/>
      <c r="P50" s="3"/>
    </row>
    <row r="51" spans="1:16" s="29" customFormat="1" x14ac:dyDescent="0.25">
      <c r="A51" s="42"/>
      <c r="B51" s="53"/>
      <c r="C51" s="212"/>
      <c r="D51" s="213"/>
      <c r="E51" s="213"/>
      <c r="F51" s="213"/>
      <c r="G51" s="213"/>
      <c r="H51" s="213"/>
      <c r="I51" s="213"/>
      <c r="J51" s="213"/>
      <c r="K51" s="214"/>
      <c r="L51" s="37"/>
      <c r="O51" s="3"/>
      <c r="P51" s="3"/>
    </row>
    <row r="52" spans="1:16" s="29" customFormat="1" x14ac:dyDescent="0.25">
      <c r="A52" s="42"/>
      <c r="B52" s="53"/>
      <c r="C52" s="212"/>
      <c r="D52" s="213"/>
      <c r="E52" s="213"/>
      <c r="F52" s="213"/>
      <c r="G52" s="213"/>
      <c r="H52" s="213"/>
      <c r="I52" s="213"/>
      <c r="J52" s="213"/>
      <c r="K52" s="214"/>
      <c r="L52" s="37"/>
      <c r="O52" s="3"/>
      <c r="P52" s="3"/>
    </row>
    <row r="53" spans="1:16" s="29" customFormat="1" x14ac:dyDescent="0.25">
      <c r="A53" s="42"/>
      <c r="B53" s="53"/>
      <c r="C53" s="212"/>
      <c r="D53" s="213"/>
      <c r="E53" s="213"/>
      <c r="F53" s="213"/>
      <c r="G53" s="213"/>
      <c r="H53" s="213"/>
      <c r="I53" s="213"/>
      <c r="J53" s="213"/>
      <c r="K53" s="214"/>
      <c r="L53" s="37"/>
      <c r="O53" s="3"/>
      <c r="P53" s="3"/>
    </row>
    <row r="54" spans="1:16" s="29" customFormat="1" x14ac:dyDescent="0.25">
      <c r="A54" s="42"/>
      <c r="B54" s="53"/>
      <c r="C54" s="212"/>
      <c r="D54" s="213"/>
      <c r="E54" s="213"/>
      <c r="F54" s="213"/>
      <c r="G54" s="213"/>
      <c r="H54" s="213"/>
      <c r="I54" s="213"/>
      <c r="J54" s="213"/>
      <c r="K54" s="214"/>
      <c r="L54" s="37"/>
      <c r="O54" s="3"/>
      <c r="P54" s="3"/>
    </row>
    <row r="55" spans="1:16" s="29" customFormat="1" x14ac:dyDescent="0.25">
      <c r="A55" s="42"/>
      <c r="B55" s="53"/>
      <c r="C55" s="212"/>
      <c r="D55" s="213"/>
      <c r="E55" s="213"/>
      <c r="F55" s="213"/>
      <c r="G55" s="213"/>
      <c r="H55" s="213"/>
      <c r="I55" s="213"/>
      <c r="J55" s="213"/>
      <c r="K55" s="214"/>
      <c r="L55" s="37"/>
      <c r="O55" s="3"/>
      <c r="P55" s="3"/>
    </row>
    <row r="56" spans="1:16" s="29" customFormat="1" x14ac:dyDescent="0.25">
      <c r="A56" s="42"/>
      <c r="B56" s="53"/>
      <c r="C56" s="215"/>
      <c r="D56" s="216"/>
      <c r="E56" s="216"/>
      <c r="F56" s="216"/>
      <c r="G56" s="216"/>
      <c r="H56" s="216"/>
      <c r="I56" s="216"/>
      <c r="J56" s="216"/>
      <c r="K56" s="217"/>
      <c r="L56" s="37"/>
      <c r="O56" s="3"/>
      <c r="P56" s="3"/>
    </row>
    <row r="57" spans="1:16" x14ac:dyDescent="0.25">
      <c r="B57" s="20"/>
      <c r="C57" s="21"/>
      <c r="D57" s="21"/>
      <c r="E57" s="22"/>
      <c r="F57" s="22"/>
      <c r="G57" s="22"/>
      <c r="H57" s="22"/>
      <c r="I57" s="22"/>
      <c r="J57" s="22"/>
      <c r="K57" s="22"/>
      <c r="L57" s="23"/>
    </row>
    <row r="58" spans="1:16" s="29" customFormat="1" x14ac:dyDescent="0.25">
      <c r="A58" s="42"/>
      <c r="B58" s="185" t="str">
        <f>IF(Intro!$G$21="English",O58,P58)</f>
        <v>Pour plus de détails, consultez l'onglet Info.</v>
      </c>
      <c r="C58" s="186"/>
      <c r="D58" s="186"/>
      <c r="E58" s="186"/>
      <c r="F58" s="186"/>
      <c r="G58" s="186"/>
      <c r="H58" s="186"/>
      <c r="I58" s="186"/>
      <c r="J58" s="186"/>
      <c r="K58" s="186"/>
      <c r="L58" s="187"/>
      <c r="O58" s="3" t="s">
        <v>123</v>
      </c>
      <c r="P58" s="3" t="s">
        <v>124</v>
      </c>
    </row>
    <row r="59" spans="1:16" s="29" customFormat="1" x14ac:dyDescent="0.25">
      <c r="A59" s="42"/>
      <c r="B59" s="54"/>
      <c r="C59" s="55"/>
      <c r="D59" s="55"/>
      <c r="E59" s="55"/>
      <c r="F59" s="55"/>
      <c r="G59" s="55"/>
      <c r="H59" s="55"/>
      <c r="I59" s="55"/>
      <c r="J59" s="55"/>
      <c r="K59" s="55"/>
      <c r="L59" s="56"/>
    </row>
    <row r="60" spans="1:16" s="9" customFormat="1" x14ac:dyDescent="0.25">
      <c r="A60" s="16"/>
      <c r="B60" s="18"/>
      <c r="C60" s="18"/>
      <c r="D60" s="18"/>
      <c r="E60" s="19"/>
      <c r="F60" s="19"/>
      <c r="G60" s="19"/>
      <c r="H60" s="19"/>
      <c r="I60" s="19"/>
      <c r="J60" s="19"/>
      <c r="K60" s="19"/>
      <c r="L60" s="19"/>
      <c r="O60" s="17"/>
      <c r="P60" s="17"/>
    </row>
    <row r="61" spans="1:16" s="1" customFormat="1" x14ac:dyDescent="0.25">
      <c r="A61" s="16"/>
      <c r="B61" s="182" t="str">
        <f>UPPER(IF(Intro!$G$21="English",O61,P61))</f>
        <v>DEVEZ-VOUS REMPLIR CE QUESTIONNAIRE?</v>
      </c>
      <c r="C61" s="183"/>
      <c r="D61" s="183"/>
      <c r="E61" s="183"/>
      <c r="F61" s="183"/>
      <c r="G61" s="183"/>
      <c r="H61" s="183"/>
      <c r="I61" s="183"/>
      <c r="J61" s="183"/>
      <c r="K61" s="183"/>
      <c r="L61" s="184"/>
      <c r="M61" s="7"/>
      <c r="N61" s="7"/>
      <c r="O61" s="3" t="s">
        <v>213</v>
      </c>
      <c r="P61" s="3" t="s">
        <v>249</v>
      </c>
    </row>
    <row r="62" spans="1:16" x14ac:dyDescent="0.25">
      <c r="B62" s="20"/>
      <c r="C62" s="21"/>
      <c r="D62" s="21"/>
      <c r="E62" s="22"/>
      <c r="F62" s="22"/>
      <c r="G62" s="22"/>
      <c r="H62" s="22"/>
      <c r="I62" s="22"/>
      <c r="J62" s="22"/>
      <c r="K62" s="22"/>
      <c r="L62" s="23"/>
    </row>
    <row r="63" spans="1:16" x14ac:dyDescent="0.25">
      <c r="B63" s="188" t="str">
        <f>IF(Intro!$G$21="English",O63,P63)</f>
        <v>Votre syndicat représentait-il les employés des entreprises qui ont produit des marchandises depuis le 1er janvier 2023?</v>
      </c>
      <c r="C63" s="189"/>
      <c r="D63" s="189"/>
      <c r="E63" s="189"/>
      <c r="F63" s="189"/>
      <c r="G63" s="189"/>
      <c r="H63" s="189"/>
      <c r="I63" s="189"/>
      <c r="J63" s="189"/>
      <c r="K63" s="189"/>
      <c r="L63" s="190"/>
      <c r="O63" s="24" t="str">
        <f>"Has your union represented employees at firms that produced the goods since January 1, "&amp;Variables!B6&amp;"?"</f>
        <v>Has your union represented employees at firms that produced the goods since January 1, 2023?</v>
      </c>
      <c r="P63" s="3" t="str">
        <f>"Votre syndicat représentait-il les employés des entreprises qui ont produit des marchandises depuis le 1er janvier "&amp;Variables!C6&amp;"?"</f>
        <v>Votre syndicat représentait-il les employés des entreprises qui ont produit des marchandises depuis le 1er janvier 2023?</v>
      </c>
    </row>
    <row r="64" spans="1:16" x14ac:dyDescent="0.25">
      <c r="B64" s="20"/>
      <c r="C64" s="21"/>
      <c r="D64" s="21"/>
      <c r="E64" s="22"/>
      <c r="F64" s="22"/>
      <c r="G64" s="22"/>
      <c r="H64" s="22"/>
      <c r="I64" s="22"/>
      <c r="J64" s="22"/>
      <c r="K64" s="22"/>
      <c r="L64" s="23"/>
      <c r="O64" s="29" t="s">
        <v>158</v>
      </c>
      <c r="P64" s="29" t="s">
        <v>253</v>
      </c>
    </row>
    <row r="65" spans="1:16" s="29" customFormat="1" x14ac:dyDescent="0.25">
      <c r="A65" s="13"/>
      <c r="B65" s="218" t="str">
        <f>IF(Intro!$G$21="English",O64,P64)</f>
        <v>Sélectionnez oui ou non</v>
      </c>
      <c r="C65" s="219"/>
      <c r="D65" s="220"/>
      <c r="E65" s="222" t="str">
        <f>IF(D65="Yes",O65,IF(D65="Oui",P65,IF(D65="No",O66,IF(D65="Non",P66,""))))</f>
        <v/>
      </c>
      <c r="F65" s="222"/>
      <c r="G65" s="222"/>
      <c r="H65" s="222"/>
      <c r="I65" s="222"/>
      <c r="J65" s="222"/>
      <c r="K65" s="222"/>
      <c r="L65" s="23"/>
      <c r="O65" s="3" t="str">
        <f>"Complete all tabs in this questionnaire and submit it by "&amp;Variables!B11&amp;"."</f>
        <v>Complete all tabs in this questionnaire and submit it by September 15, 2026.</v>
      </c>
      <c r="P65" s="3" t="str">
        <f>"Remplissez tous les onglets de ce questionnaire et soumettez-le avant le "&amp;Variables!C11&amp;"."</f>
        <v>Remplissez tous les onglets de ce questionnaire et soumettez-le avant le 15 septembre 2026.</v>
      </c>
    </row>
    <row r="66" spans="1:16" s="29" customFormat="1" x14ac:dyDescent="0.25">
      <c r="A66" s="13"/>
      <c r="B66" s="218"/>
      <c r="C66" s="219"/>
      <c r="D66" s="221"/>
      <c r="E66" s="223"/>
      <c r="F66" s="223"/>
      <c r="G66" s="223"/>
      <c r="H66" s="223"/>
      <c r="I66" s="223"/>
      <c r="J66" s="223"/>
      <c r="K66" s="223"/>
      <c r="L66" s="23"/>
      <c r="O66" s="3" t="str">
        <f>"Complete this tab only and submit it by "&amp;Variables!B11&amp;"."</f>
        <v>Complete this tab only and submit it by September 15, 2026.</v>
      </c>
      <c r="P66" s="3" t="str">
        <f>"Remplissez cet onglet uniquement et soumettez-le avant le "&amp;Variables!C11&amp;"."</f>
        <v>Remplissez cet onglet uniquement et soumettez-le avant le 15 septembre 2026.</v>
      </c>
    </row>
    <row r="67" spans="1:16" s="29" customFormat="1" x14ac:dyDescent="0.25">
      <c r="A67" s="42"/>
      <c r="B67" s="54"/>
      <c r="C67" s="55"/>
      <c r="D67" s="55"/>
      <c r="E67" s="55"/>
      <c r="F67" s="55"/>
      <c r="G67" s="55"/>
      <c r="H67" s="55"/>
      <c r="I67" s="55"/>
      <c r="J67" s="55"/>
      <c r="K67" s="55"/>
      <c r="L67" s="56"/>
    </row>
    <row r="68" spans="1:16" s="9" customFormat="1" x14ac:dyDescent="0.25">
      <c r="A68" s="16"/>
      <c r="B68" s="18"/>
      <c r="C68" s="18"/>
      <c r="D68" s="18"/>
      <c r="E68" s="19"/>
      <c r="F68" s="19"/>
      <c r="G68" s="19"/>
      <c r="H68" s="19"/>
      <c r="I68" s="19"/>
      <c r="J68" s="19"/>
      <c r="K68" s="19"/>
      <c r="L68" s="19"/>
      <c r="O68" s="17"/>
      <c r="P68" s="17"/>
    </row>
    <row r="69" spans="1:16" s="1" customFormat="1" x14ac:dyDescent="0.25">
      <c r="A69" s="16"/>
      <c r="B69" s="182" t="str">
        <f>IF(Intro!$G$21="English",O69,P69)</f>
        <v>DATE D'ÉCHÉANCE DU QUESTIONNAIRE</v>
      </c>
      <c r="C69" s="183" t="str">
        <f>UPPER(IF(Intro!$G$21="English",P69,Q69))</f>
        <v/>
      </c>
      <c r="D69" s="183"/>
      <c r="E69" s="183" t="str">
        <f>UPPER(IF(Intro!$G$21="English",Q69,R69))</f>
        <v/>
      </c>
      <c r="F69" s="183" t="str">
        <f>UPPER(IF(Intro!$G$21="English",R69,S69))</f>
        <v/>
      </c>
      <c r="G69" s="183" t="str">
        <f>UPPER(IF(Intro!$G$21="English",S69,T69))</f>
        <v/>
      </c>
      <c r="H69" s="183" t="str">
        <f>UPPER(IF(Intro!$G$21="English",T69,U69))</f>
        <v/>
      </c>
      <c r="I69" s="183" t="str">
        <f>UPPER(IF(Intro!$G$21="English",U69,V69))</f>
        <v/>
      </c>
      <c r="J69" s="183" t="str">
        <f>UPPER(IF(Intro!$G$21="English",V69,W69))</f>
        <v/>
      </c>
      <c r="K69" s="183" t="str">
        <f>UPPER(IF(Intro!$G$21="English",W69,X69))</f>
        <v/>
      </c>
      <c r="L69" s="184" t="str">
        <f>UPPER(IF(Intro!$G$21="English",X69,Y69))</f>
        <v/>
      </c>
      <c r="M69" s="9"/>
      <c r="N69" s="7"/>
      <c r="O69" s="8" t="s">
        <v>1</v>
      </c>
      <c r="P69" s="8" t="s">
        <v>2</v>
      </c>
    </row>
    <row r="70" spans="1:16" x14ac:dyDescent="0.25">
      <c r="B70" s="20"/>
      <c r="C70" s="25"/>
      <c r="D70" s="25"/>
      <c r="E70" s="26"/>
      <c r="F70" s="26"/>
      <c r="G70" s="26"/>
      <c r="H70" s="26"/>
      <c r="I70" s="26"/>
      <c r="J70" s="26"/>
      <c r="K70" s="22"/>
      <c r="L70" s="23"/>
    </row>
    <row r="71" spans="1:16" s="29" customFormat="1" x14ac:dyDescent="0.25">
      <c r="A71" s="42"/>
      <c r="B71" s="53"/>
      <c r="D71" s="226" t="str">
        <f>IF(Intro!$G$21="English",O71,P71)</f>
        <v>15 septembre 2026</v>
      </c>
      <c r="E71" s="227"/>
      <c r="F71" s="227"/>
      <c r="G71" s="227"/>
      <c r="H71" s="227"/>
      <c r="I71" s="227"/>
      <c r="J71" s="228"/>
      <c r="K71" s="22"/>
      <c r="L71" s="45"/>
      <c r="O71" s="30" t="str">
        <f>Variables!B11</f>
        <v>September 15, 2026</v>
      </c>
      <c r="P71" s="30" t="str">
        <f>Variables!C11</f>
        <v>15 septembre 2026</v>
      </c>
    </row>
    <row r="72" spans="1:16" s="29" customFormat="1" x14ac:dyDescent="0.25">
      <c r="A72" s="42"/>
      <c r="B72" s="53"/>
      <c r="D72" s="229"/>
      <c r="E72" s="230"/>
      <c r="F72" s="230"/>
      <c r="G72" s="230"/>
      <c r="H72" s="230"/>
      <c r="I72" s="230"/>
      <c r="J72" s="231"/>
      <c r="K72" s="22"/>
      <c r="L72" s="45"/>
      <c r="O72" s="30"/>
      <c r="P72" s="30"/>
    </row>
    <row r="73" spans="1:16" s="29" customFormat="1" x14ac:dyDescent="0.25">
      <c r="A73" s="42"/>
      <c r="B73" s="54"/>
      <c r="C73" s="55"/>
      <c r="D73" s="55"/>
      <c r="E73" s="55"/>
      <c r="F73" s="55"/>
      <c r="G73" s="55"/>
      <c r="H73" s="55"/>
      <c r="I73" s="55"/>
      <c r="J73" s="55"/>
      <c r="K73" s="55"/>
      <c r="L73" s="56"/>
    </row>
    <row r="74" spans="1:16" s="9" customFormat="1" x14ac:dyDescent="0.25">
      <c r="A74" s="16"/>
      <c r="B74" s="18"/>
      <c r="C74" s="18"/>
      <c r="D74" s="18"/>
      <c r="E74" s="19"/>
      <c r="F74" s="19"/>
      <c r="G74" s="19"/>
      <c r="H74" s="19"/>
      <c r="I74" s="19"/>
      <c r="J74" s="19"/>
      <c r="K74" s="19"/>
      <c r="L74" s="19"/>
      <c r="O74" s="17"/>
      <c r="P74" s="17"/>
    </row>
    <row r="75" spans="1:16" s="1" customFormat="1" x14ac:dyDescent="0.25">
      <c r="A75" s="16"/>
      <c r="B75" s="182" t="str">
        <f>IF(Intro!$G$21="English",O75,P75)</f>
        <v>QUESTIONNAIRE NON REMPLI</v>
      </c>
      <c r="C75" s="183" t="str">
        <f>UPPER(IF(Intro!$G$21="English",P75,Q75))</f>
        <v/>
      </c>
      <c r="D75" s="183"/>
      <c r="E75" s="183" t="str">
        <f>UPPER(IF(Intro!$G$21="English",Q75,R75))</f>
        <v/>
      </c>
      <c r="F75" s="183" t="str">
        <f>UPPER(IF(Intro!$G$21="English",R75,S75))</f>
        <v/>
      </c>
      <c r="G75" s="183" t="str">
        <f>UPPER(IF(Intro!$G$21="English",S75,T75))</f>
        <v/>
      </c>
      <c r="H75" s="183" t="str">
        <f>UPPER(IF(Intro!$G$21="English",T75,U75))</f>
        <v/>
      </c>
      <c r="I75" s="183" t="str">
        <f>UPPER(IF(Intro!$G$21="English",U75,V75))</f>
        <v/>
      </c>
      <c r="J75" s="183" t="str">
        <f>UPPER(IF(Intro!$G$21="English",V75,W75))</f>
        <v/>
      </c>
      <c r="K75" s="183" t="str">
        <f>UPPER(IF(Intro!$G$21="English",W75,X75))</f>
        <v/>
      </c>
      <c r="L75" s="184" t="str">
        <f>UPPER(IF(Intro!$G$21="English",X75,Y75))</f>
        <v/>
      </c>
      <c r="M75" s="9"/>
      <c r="N75" s="7"/>
      <c r="O75" s="9" t="s">
        <v>214</v>
      </c>
      <c r="P75" s="9" t="s">
        <v>215</v>
      </c>
    </row>
    <row r="76" spans="1:16" x14ac:dyDescent="0.25">
      <c r="B76" s="20"/>
      <c r="C76" s="21"/>
      <c r="D76" s="21"/>
      <c r="E76" s="22"/>
      <c r="F76" s="22"/>
      <c r="G76" s="22"/>
      <c r="H76" s="22"/>
      <c r="I76" s="22"/>
      <c r="J76" s="22"/>
      <c r="K76" s="22"/>
      <c r="L76" s="23"/>
    </row>
    <row r="77" spans="1:16" s="29" customFormat="1" x14ac:dyDescent="0.25">
      <c r="A77" s="42"/>
      <c r="B77" s="185" t="str">
        <f>IF(Intro!$G$21="English",O77,P77)</f>
        <v>Si le questionnaire n’est pas rempli dans les délais impartis, le Tribunal peut rendre une ordonnance de production, aux termes de l’article  17 de la Loi sur le Tribunal canadien du commerce extérieur, afin d’exiger la production d’une réponse au questionnaire.</v>
      </c>
      <c r="C77" s="186"/>
      <c r="D77" s="186"/>
      <c r="E77" s="186"/>
      <c r="F77" s="186"/>
      <c r="G77" s="186"/>
      <c r="H77" s="186"/>
      <c r="I77" s="186"/>
      <c r="J77" s="186"/>
      <c r="K77" s="186"/>
      <c r="L77" s="187"/>
      <c r="O77" s="3" t="s">
        <v>82</v>
      </c>
      <c r="P77" s="3" t="s">
        <v>170</v>
      </c>
    </row>
    <row r="78" spans="1:16" s="29" customFormat="1" x14ac:dyDescent="0.25">
      <c r="A78" s="42"/>
      <c r="B78" s="185"/>
      <c r="C78" s="186"/>
      <c r="D78" s="186"/>
      <c r="E78" s="186"/>
      <c r="F78" s="186"/>
      <c r="G78" s="186"/>
      <c r="H78" s="186"/>
      <c r="I78" s="186"/>
      <c r="J78" s="186"/>
      <c r="K78" s="186"/>
      <c r="L78" s="187"/>
      <c r="O78" s="3"/>
      <c r="P78" s="3"/>
    </row>
    <row r="79" spans="1:16" s="29" customFormat="1" x14ac:dyDescent="0.25">
      <c r="A79" s="42"/>
      <c r="B79" s="54"/>
      <c r="C79" s="55"/>
      <c r="D79" s="55"/>
      <c r="E79" s="55"/>
      <c r="F79" s="55"/>
      <c r="G79" s="55"/>
      <c r="H79" s="55"/>
      <c r="I79" s="55"/>
      <c r="J79" s="55"/>
      <c r="K79" s="55"/>
      <c r="L79" s="56"/>
    </row>
    <row r="80" spans="1:16" s="9" customFormat="1" x14ac:dyDescent="0.25">
      <c r="A80" s="16"/>
      <c r="B80" s="18"/>
      <c r="C80" s="18"/>
      <c r="D80" s="18"/>
      <c r="E80" s="19"/>
      <c r="F80" s="19"/>
      <c r="G80" s="19"/>
      <c r="H80" s="19"/>
      <c r="I80" s="19"/>
      <c r="J80" s="19"/>
      <c r="K80" s="19"/>
      <c r="L80" s="19"/>
      <c r="O80" s="17"/>
      <c r="P80" s="17"/>
    </row>
    <row r="81" spans="1:16" x14ac:dyDescent="0.25">
      <c r="B81" s="182" t="str">
        <f>IF(Intro!$G$21="English",O81,P81)</f>
        <v>RENSEIGNEMENTS SUR LE SYNDICAT</v>
      </c>
      <c r="C81" s="183"/>
      <c r="D81" s="183"/>
      <c r="E81" s="183"/>
      <c r="F81" s="183"/>
      <c r="G81" s="183"/>
      <c r="H81" s="183"/>
      <c r="I81" s="183"/>
      <c r="J81" s="183"/>
      <c r="K81" s="183"/>
      <c r="L81" s="184"/>
      <c r="M81" s="29"/>
      <c r="O81" s="3" t="s">
        <v>6</v>
      </c>
      <c r="P81" s="3" t="s">
        <v>7</v>
      </c>
    </row>
    <row r="82" spans="1:16" x14ac:dyDescent="0.25">
      <c r="B82" s="20"/>
      <c r="C82" s="21"/>
      <c r="D82" s="21"/>
      <c r="E82" s="22"/>
      <c r="F82" s="22"/>
      <c r="G82" s="22"/>
      <c r="H82" s="22"/>
      <c r="I82" s="22"/>
      <c r="J82" s="22"/>
      <c r="K82" s="22"/>
      <c r="L82" s="23"/>
    </row>
    <row r="83" spans="1:16" x14ac:dyDescent="0.25">
      <c r="B83" s="232" t="str">
        <f>IF(Intro!$G$21="English",O83,P83)</f>
        <v>Nom du syndicat (en français et en anglais, le cas échéant)</v>
      </c>
      <c r="C83" s="233"/>
      <c r="D83" s="233"/>
      <c r="E83" s="224"/>
      <c r="F83" s="224"/>
      <c r="G83" s="224"/>
      <c r="H83" s="224"/>
      <c r="I83" s="224"/>
      <c r="J83" s="224"/>
      <c r="K83" s="224"/>
      <c r="L83" s="225"/>
      <c r="O83" s="24" t="s">
        <v>167</v>
      </c>
      <c r="P83" s="3" t="s">
        <v>169</v>
      </c>
    </row>
    <row r="84" spans="1:16" x14ac:dyDescent="0.25">
      <c r="B84" s="232"/>
      <c r="C84" s="233"/>
      <c r="D84" s="233"/>
      <c r="E84" s="224"/>
      <c r="F84" s="224"/>
      <c r="G84" s="224"/>
      <c r="H84" s="224"/>
      <c r="I84" s="224"/>
      <c r="J84" s="224"/>
      <c r="K84" s="224"/>
      <c r="L84" s="225"/>
      <c r="O84" s="24"/>
    </row>
    <row r="85" spans="1:16" x14ac:dyDescent="0.25">
      <c r="B85" s="232" t="str">
        <f>IF(Intro!$G$21="English",O85,P85)</f>
        <v>Adresse du syndicat</v>
      </c>
      <c r="C85" s="233"/>
      <c r="D85" s="235"/>
      <c r="E85" s="224"/>
      <c r="F85" s="224"/>
      <c r="G85" s="224"/>
      <c r="H85" s="224"/>
      <c r="I85" s="224"/>
      <c r="J85" s="224"/>
      <c r="K85" s="224"/>
      <c r="L85" s="225"/>
      <c r="O85" s="24" t="s">
        <v>8</v>
      </c>
      <c r="P85" s="3" t="s">
        <v>9</v>
      </c>
    </row>
    <row r="86" spans="1:16" x14ac:dyDescent="0.25">
      <c r="B86" s="236"/>
      <c r="C86" s="237"/>
      <c r="D86" s="237"/>
      <c r="E86" s="224"/>
      <c r="F86" s="224"/>
      <c r="G86" s="224"/>
      <c r="H86" s="224"/>
      <c r="I86" s="224"/>
      <c r="J86" s="224"/>
      <c r="K86" s="224"/>
      <c r="L86" s="225"/>
      <c r="O86" s="24"/>
    </row>
    <row r="87" spans="1:16" x14ac:dyDescent="0.25">
      <c r="B87" s="232" t="str">
        <f>IF(Intro!$G$21="English",O87,P87)</f>
        <v>Adresse du site Web</v>
      </c>
      <c r="C87" s="233"/>
      <c r="D87" s="235"/>
      <c r="E87" s="224"/>
      <c r="F87" s="224"/>
      <c r="G87" s="224"/>
      <c r="H87" s="224"/>
      <c r="I87" s="224"/>
      <c r="J87" s="224"/>
      <c r="K87" s="224"/>
      <c r="L87" s="225"/>
      <c r="O87" s="24" t="s">
        <v>10</v>
      </c>
      <c r="P87" s="3" t="s">
        <v>11</v>
      </c>
    </row>
    <row r="88" spans="1:16" x14ac:dyDescent="0.25">
      <c r="B88" s="236"/>
      <c r="C88" s="237"/>
      <c r="D88" s="237"/>
      <c r="E88" s="224"/>
      <c r="F88" s="224"/>
      <c r="G88" s="224"/>
      <c r="H88" s="224"/>
      <c r="I88" s="224"/>
      <c r="J88" s="224"/>
      <c r="K88" s="224"/>
      <c r="L88" s="225"/>
      <c r="O88" s="24"/>
    </row>
    <row r="89" spans="1:16" s="29" customFormat="1" x14ac:dyDescent="0.25">
      <c r="A89" s="42"/>
      <c r="B89" s="54"/>
      <c r="C89" s="55"/>
      <c r="D89" s="55"/>
      <c r="E89" s="55"/>
      <c r="F89" s="55"/>
      <c r="G89" s="55"/>
      <c r="H89" s="55"/>
      <c r="I89" s="55"/>
      <c r="J89" s="55"/>
      <c r="K89" s="55"/>
      <c r="L89" s="56"/>
    </row>
    <row r="91" spans="1:16" s="4" customFormat="1" x14ac:dyDescent="0.25">
      <c r="A91" s="97"/>
      <c r="B91" s="170" t="str">
        <f>IF(Intro!$G$21="English",O91,P91)</f>
        <v>COORDONNÉES DE LA PERSONNE QUI A REMPLI LE QUESTIONNAIRE</v>
      </c>
      <c r="C91" s="171"/>
      <c r="D91" s="171"/>
      <c r="E91" s="171"/>
      <c r="F91" s="171"/>
      <c r="G91" s="171"/>
      <c r="H91" s="171"/>
      <c r="I91" s="171"/>
      <c r="J91" s="171"/>
      <c r="K91" s="171"/>
      <c r="L91" s="172"/>
      <c r="O91" s="4" t="s">
        <v>278</v>
      </c>
      <c r="P91" s="4" t="s">
        <v>279</v>
      </c>
    </row>
    <row r="92" spans="1:16" s="4" customFormat="1" x14ac:dyDescent="0.25">
      <c r="A92" s="97"/>
      <c r="B92" s="98"/>
      <c r="C92" s="99"/>
      <c r="D92" s="100"/>
      <c r="E92" s="100"/>
      <c r="F92" s="100"/>
      <c r="G92" s="100"/>
      <c r="H92" s="100"/>
      <c r="I92" s="100"/>
      <c r="J92" s="100"/>
      <c r="K92" s="100"/>
      <c r="L92" s="101"/>
    </row>
    <row r="93" spans="1:16" s="4" customFormat="1" x14ac:dyDescent="0.25">
      <c r="A93" s="97"/>
      <c r="B93" s="239" t="str">
        <f>IF(Intro!$G$21="English",O93,P93)</f>
        <v>Nom</v>
      </c>
      <c r="C93" s="240"/>
      <c r="D93" s="241"/>
      <c r="E93" s="245"/>
      <c r="F93" s="246"/>
      <c r="G93" s="246"/>
      <c r="H93" s="246"/>
      <c r="I93" s="246"/>
      <c r="J93" s="246"/>
      <c r="K93" s="246"/>
      <c r="L93" s="247"/>
      <c r="O93" s="90" t="s">
        <v>280</v>
      </c>
      <c r="P93" s="4" t="s">
        <v>281</v>
      </c>
    </row>
    <row r="94" spans="1:16" s="4" customFormat="1" x14ac:dyDescent="0.25">
      <c r="A94" s="97"/>
      <c r="B94" s="242"/>
      <c r="C94" s="243"/>
      <c r="D94" s="244"/>
      <c r="E94" s="248"/>
      <c r="F94" s="249"/>
      <c r="G94" s="249"/>
      <c r="H94" s="249"/>
      <c r="I94" s="249"/>
      <c r="J94" s="249"/>
      <c r="K94" s="249"/>
      <c r="L94" s="250"/>
      <c r="O94" s="90"/>
    </row>
    <row r="95" spans="1:16" s="4" customFormat="1" x14ac:dyDescent="0.25">
      <c r="A95" s="97"/>
      <c r="B95" s="239" t="str">
        <f>IF(Intro!$G$21="English",O95,P95)</f>
        <v>Titre</v>
      </c>
      <c r="C95" s="240"/>
      <c r="D95" s="241"/>
      <c r="E95" s="245"/>
      <c r="F95" s="246"/>
      <c r="G95" s="246"/>
      <c r="H95" s="246"/>
      <c r="I95" s="246"/>
      <c r="J95" s="246"/>
      <c r="K95" s="246"/>
      <c r="L95" s="247"/>
      <c r="O95" s="90" t="s">
        <v>282</v>
      </c>
      <c r="P95" s="4" t="s">
        <v>283</v>
      </c>
    </row>
    <row r="96" spans="1:16" s="4" customFormat="1" x14ac:dyDescent="0.25">
      <c r="A96" s="97"/>
      <c r="B96" s="242"/>
      <c r="C96" s="243"/>
      <c r="D96" s="244"/>
      <c r="E96" s="248"/>
      <c r="F96" s="249"/>
      <c r="G96" s="249"/>
      <c r="H96" s="249"/>
      <c r="I96" s="249"/>
      <c r="J96" s="249"/>
      <c r="K96" s="249"/>
      <c r="L96" s="250"/>
      <c r="O96" s="90"/>
    </row>
    <row r="97" spans="1:16" s="4" customFormat="1" x14ac:dyDescent="0.25">
      <c r="A97" s="97"/>
      <c r="B97" s="239" t="str">
        <f>IF(Intro!$G$21="English",O97,P97)</f>
        <v>Adresse courriel</v>
      </c>
      <c r="C97" s="240"/>
      <c r="D97" s="241"/>
      <c r="E97" s="245"/>
      <c r="F97" s="246"/>
      <c r="G97" s="246"/>
      <c r="H97" s="246"/>
      <c r="I97" s="246"/>
      <c r="J97" s="246"/>
      <c r="K97" s="246"/>
      <c r="L97" s="247"/>
      <c r="O97" s="90" t="s">
        <v>16</v>
      </c>
      <c r="P97" s="4" t="s">
        <v>284</v>
      </c>
    </row>
    <row r="98" spans="1:16" s="4" customFormat="1" x14ac:dyDescent="0.25">
      <c r="A98" s="97"/>
      <c r="B98" s="242"/>
      <c r="C98" s="243"/>
      <c r="D98" s="244"/>
      <c r="E98" s="248"/>
      <c r="F98" s="249"/>
      <c r="G98" s="249"/>
      <c r="H98" s="249"/>
      <c r="I98" s="249"/>
      <c r="J98" s="249"/>
      <c r="K98" s="249"/>
      <c r="L98" s="250"/>
      <c r="O98" s="90"/>
    </row>
    <row r="99" spans="1:16" s="4" customFormat="1" x14ac:dyDescent="0.25">
      <c r="A99" s="97"/>
      <c r="B99" s="239" t="str">
        <f>IF(Intro!$G$21="English",O99,P99)</f>
        <v>Téléphone</v>
      </c>
      <c r="C99" s="240"/>
      <c r="D99" s="241"/>
      <c r="E99" s="245"/>
      <c r="F99" s="246"/>
      <c r="G99" s="246"/>
      <c r="H99" s="246"/>
      <c r="I99" s="246"/>
      <c r="J99" s="246"/>
      <c r="K99" s="246"/>
      <c r="L99" s="247"/>
      <c r="O99" s="90" t="s">
        <v>17</v>
      </c>
      <c r="P99" s="4" t="s">
        <v>18</v>
      </c>
    </row>
    <row r="100" spans="1:16" s="4" customFormat="1" x14ac:dyDescent="0.25">
      <c r="A100" s="97"/>
      <c r="B100" s="242"/>
      <c r="C100" s="243"/>
      <c r="D100" s="244"/>
      <c r="E100" s="248"/>
      <c r="F100" s="249"/>
      <c r="G100" s="249"/>
      <c r="H100" s="249"/>
      <c r="I100" s="249"/>
      <c r="J100" s="249"/>
      <c r="K100" s="249"/>
      <c r="L100" s="250"/>
      <c r="O100" s="90"/>
    </row>
    <row r="101" spans="1:16" s="4" customFormat="1" x14ac:dyDescent="0.25">
      <c r="A101" s="97"/>
      <c r="B101" s="102"/>
      <c r="C101" s="103"/>
      <c r="D101" s="103"/>
      <c r="E101" s="103"/>
      <c r="F101" s="103"/>
      <c r="G101" s="103"/>
      <c r="H101" s="103"/>
      <c r="I101" s="103"/>
      <c r="J101" s="103"/>
      <c r="K101" s="103"/>
      <c r="L101" s="104"/>
    </row>
    <row r="102" spans="1:16" x14ac:dyDescent="0.25">
      <c r="B102" s="182" t="str">
        <f>IF(Intro!$G$21="English",O102,P102)</f>
        <v>ATTESTATION</v>
      </c>
      <c r="C102" s="183"/>
      <c r="D102" s="183"/>
      <c r="E102" s="183"/>
      <c r="F102" s="183"/>
      <c r="G102" s="183"/>
      <c r="H102" s="183"/>
      <c r="I102" s="183"/>
      <c r="J102" s="183"/>
      <c r="K102" s="183"/>
      <c r="L102" s="184"/>
      <c r="M102" s="29"/>
      <c r="O102" s="3" t="s">
        <v>4</v>
      </c>
      <c r="P102" s="3" t="s">
        <v>5</v>
      </c>
    </row>
    <row r="103" spans="1:16" x14ac:dyDescent="0.25">
      <c r="B103" s="20"/>
      <c r="C103" s="21"/>
      <c r="D103" s="21"/>
      <c r="E103" s="22"/>
      <c r="F103" s="22"/>
      <c r="G103" s="22"/>
      <c r="H103" s="22"/>
      <c r="I103" s="22"/>
      <c r="J103" s="22"/>
      <c r="K103" s="22"/>
      <c r="L103" s="23"/>
    </row>
    <row r="104" spans="1:16" s="29" customFormat="1" x14ac:dyDescent="0.25">
      <c r="A104" s="42"/>
      <c r="B104" s="185" t="str">
        <f>IF(Intro!$G$21="English",O104,P104)</f>
        <v xml:space="preserve">Le soussigné déclare que, pour autant qu'il sache, les renseignements fournis aux présentes sont complets et exacts.
</v>
      </c>
      <c r="C104" s="186"/>
      <c r="D104" s="186"/>
      <c r="E104" s="186"/>
      <c r="F104" s="186"/>
      <c r="G104" s="186"/>
      <c r="H104" s="186"/>
      <c r="I104" s="186"/>
      <c r="J104" s="186"/>
      <c r="K104" s="186"/>
      <c r="L104" s="187"/>
      <c r="O104" s="29" t="s">
        <v>188</v>
      </c>
      <c r="P104" s="29" t="s">
        <v>189</v>
      </c>
    </row>
    <row r="105" spans="1:16" s="29" customFormat="1" x14ac:dyDescent="0.25">
      <c r="A105" s="42"/>
      <c r="B105" s="53"/>
      <c r="C105" s="43"/>
      <c r="D105" s="43"/>
      <c r="E105" s="43"/>
      <c r="F105" s="43"/>
      <c r="G105" s="43"/>
      <c r="H105" s="43"/>
      <c r="I105" s="43"/>
      <c r="J105" s="43"/>
      <c r="K105" s="43"/>
      <c r="L105" s="44"/>
    </row>
    <row r="106" spans="1:16" x14ac:dyDescent="0.25">
      <c r="B106" s="232" t="str">
        <f>IF(Intro!$G$21="English",O106,P106)</f>
        <v>Nom du représentant autorisé</v>
      </c>
      <c r="C106" s="233"/>
      <c r="D106" s="233"/>
      <c r="E106" s="224"/>
      <c r="F106" s="224"/>
      <c r="G106" s="224"/>
      <c r="H106" s="224"/>
      <c r="I106" s="224"/>
      <c r="J106" s="224"/>
      <c r="K106" s="224"/>
      <c r="L106" s="225"/>
      <c r="O106" s="24" t="s">
        <v>12</v>
      </c>
      <c r="P106" s="3" t="s">
        <v>13</v>
      </c>
    </row>
    <row r="107" spans="1:16" x14ac:dyDescent="0.25">
      <c r="B107" s="232"/>
      <c r="C107" s="233"/>
      <c r="D107" s="233"/>
      <c r="E107" s="224"/>
      <c r="F107" s="224"/>
      <c r="G107" s="224"/>
      <c r="H107" s="224"/>
      <c r="I107" s="224"/>
      <c r="J107" s="224"/>
      <c r="K107" s="224"/>
      <c r="L107" s="225"/>
      <c r="O107" s="24"/>
    </row>
    <row r="108" spans="1:16" x14ac:dyDescent="0.25">
      <c r="B108" s="232" t="str">
        <f>IF(Intro!$G$21="English",O108,P108)</f>
        <v>Titre du représentant autorisé</v>
      </c>
      <c r="C108" s="233"/>
      <c r="D108" s="235"/>
      <c r="E108" s="224"/>
      <c r="F108" s="224"/>
      <c r="G108" s="224"/>
      <c r="H108" s="224"/>
      <c r="I108" s="224"/>
      <c r="J108" s="224"/>
      <c r="K108" s="224"/>
      <c r="L108" s="225"/>
      <c r="O108" s="24" t="s">
        <v>14</v>
      </c>
      <c r="P108" s="3" t="s">
        <v>15</v>
      </c>
    </row>
    <row r="109" spans="1:16" x14ac:dyDescent="0.25">
      <c r="B109" s="236"/>
      <c r="C109" s="237"/>
      <c r="D109" s="237"/>
      <c r="E109" s="224"/>
      <c r="F109" s="224"/>
      <c r="G109" s="224"/>
      <c r="H109" s="224"/>
      <c r="I109" s="224"/>
      <c r="J109" s="224"/>
      <c r="K109" s="224"/>
      <c r="L109" s="225"/>
      <c r="O109" s="24"/>
    </row>
    <row r="110" spans="1:16" x14ac:dyDescent="0.25">
      <c r="B110" s="232" t="str">
        <f>IF(Intro!$G$21="English",O110,P110)</f>
        <v>Adresse de courrier électronique</v>
      </c>
      <c r="C110" s="233"/>
      <c r="D110" s="235"/>
      <c r="E110" s="224"/>
      <c r="F110" s="224"/>
      <c r="G110" s="224"/>
      <c r="H110" s="224"/>
      <c r="I110" s="224"/>
      <c r="J110" s="224"/>
      <c r="K110" s="224"/>
      <c r="L110" s="225"/>
      <c r="O110" s="24" t="s">
        <v>16</v>
      </c>
      <c r="P110" s="3" t="s">
        <v>35</v>
      </c>
    </row>
    <row r="111" spans="1:16" x14ac:dyDescent="0.25">
      <c r="B111" s="236"/>
      <c r="C111" s="237"/>
      <c r="D111" s="237"/>
      <c r="E111" s="224"/>
      <c r="F111" s="224"/>
      <c r="G111" s="224"/>
      <c r="H111" s="224"/>
      <c r="I111" s="224"/>
      <c r="J111" s="224"/>
      <c r="K111" s="224"/>
      <c r="L111" s="225"/>
      <c r="O111" s="24"/>
    </row>
    <row r="112" spans="1:16" x14ac:dyDescent="0.25">
      <c r="B112" s="232" t="str">
        <f>IF(Intro!$G$21="English",O112,P112)</f>
        <v>Téléphone</v>
      </c>
      <c r="C112" s="233"/>
      <c r="D112" s="235"/>
      <c r="E112" s="224"/>
      <c r="F112" s="224"/>
      <c r="G112" s="224"/>
      <c r="H112" s="224"/>
      <c r="I112" s="224"/>
      <c r="J112" s="224"/>
      <c r="K112" s="224"/>
      <c r="L112" s="225"/>
      <c r="O112" s="24" t="s">
        <v>17</v>
      </c>
      <c r="P112" s="3" t="s">
        <v>18</v>
      </c>
    </row>
    <row r="113" spans="1:16" x14ac:dyDescent="0.25">
      <c r="B113" s="236"/>
      <c r="C113" s="237"/>
      <c r="D113" s="237"/>
      <c r="E113" s="224"/>
      <c r="F113" s="224"/>
      <c r="G113" s="224"/>
      <c r="H113" s="224"/>
      <c r="I113" s="224"/>
      <c r="J113" s="224"/>
      <c r="K113" s="224"/>
      <c r="L113" s="225"/>
      <c r="O113" s="24"/>
    </row>
    <row r="114" spans="1:16" x14ac:dyDescent="0.25">
      <c r="B114" s="232" t="s">
        <v>20</v>
      </c>
      <c r="C114" s="233"/>
      <c r="D114" s="235"/>
      <c r="E114" s="238"/>
      <c r="F114" s="224"/>
      <c r="G114" s="224"/>
      <c r="H114" s="224"/>
      <c r="I114" s="224"/>
      <c r="J114" s="224"/>
      <c r="K114" s="224"/>
      <c r="L114" s="225"/>
      <c r="M114" s="29"/>
      <c r="O114" s="24"/>
    </row>
    <row r="115" spans="1:16" x14ac:dyDescent="0.25">
      <c r="B115" s="236"/>
      <c r="C115" s="237"/>
      <c r="D115" s="237"/>
      <c r="E115" s="224"/>
      <c r="F115" s="224"/>
      <c r="G115" s="224"/>
      <c r="H115" s="224"/>
      <c r="I115" s="224"/>
      <c r="J115" s="224"/>
      <c r="K115" s="224"/>
      <c r="L115" s="225"/>
      <c r="M115" s="29"/>
      <c r="O115" s="24"/>
    </row>
    <row r="116" spans="1:16" s="29" customFormat="1" x14ac:dyDescent="0.25">
      <c r="A116" s="42"/>
      <c r="B116" s="53"/>
      <c r="C116" s="43"/>
      <c r="D116" s="43"/>
      <c r="E116" s="43"/>
      <c r="F116" s="43"/>
      <c r="G116" s="43"/>
      <c r="H116" s="43"/>
      <c r="I116" s="43"/>
      <c r="J116" s="43"/>
      <c r="K116" s="43"/>
      <c r="L116" s="44"/>
    </row>
    <row r="117" spans="1:16" ht="21" x14ac:dyDescent="0.25">
      <c r="B117" s="253" t="str">
        <f>IF(Intro!$G$21="English",O117,P117)</f>
        <v>Je comprends que le fait de cocher cette case constitue ma signature juridiquement contraignante.</v>
      </c>
      <c r="C117" s="254"/>
      <c r="D117" s="254"/>
      <c r="E117" s="254"/>
      <c r="F117" s="254"/>
      <c r="G117" s="254"/>
      <c r="H117" s="254"/>
      <c r="I117" s="254"/>
      <c r="J117" s="70"/>
      <c r="K117" s="27"/>
      <c r="L117" s="28"/>
      <c r="O117" s="24" t="s">
        <v>30</v>
      </c>
      <c r="P117" s="3" t="s">
        <v>31</v>
      </c>
    </row>
    <row r="118" spans="1:16" s="29" customFormat="1" x14ac:dyDescent="0.25">
      <c r="A118" s="42"/>
      <c r="B118" s="54"/>
      <c r="C118" s="55"/>
      <c r="D118" s="55"/>
      <c r="E118" s="55"/>
      <c r="F118" s="55"/>
      <c r="G118" s="55"/>
      <c r="H118" s="55"/>
      <c r="I118" s="55"/>
      <c r="J118" s="55"/>
      <c r="K118" s="55"/>
      <c r="L118" s="56"/>
    </row>
    <row r="119" spans="1:16" s="9" customFormat="1" x14ac:dyDescent="0.25">
      <c r="A119" s="16"/>
      <c r="B119" s="18"/>
      <c r="C119" s="18"/>
      <c r="D119" s="18"/>
      <c r="E119" s="19"/>
      <c r="F119" s="19"/>
      <c r="G119" s="19"/>
      <c r="H119" s="19"/>
      <c r="I119" s="19"/>
      <c r="J119" s="19"/>
      <c r="K119" s="19"/>
      <c r="L119" s="19"/>
      <c r="O119" s="17"/>
      <c r="P119" s="17"/>
    </row>
    <row r="120" spans="1:16" s="1" customFormat="1" x14ac:dyDescent="0.25">
      <c r="A120" s="16"/>
      <c r="B120" s="182" t="str">
        <f>IF(Intro!$G$21="English",O120,P120)</f>
        <v>TRANSMISSION DU QUESTIONNAIRE REMPLI</v>
      </c>
      <c r="C120" s="183" t="str">
        <f>UPPER(IF(Intro!$G$21="English",P120,Q120))</f>
        <v/>
      </c>
      <c r="D120" s="183"/>
      <c r="E120" s="183" t="str">
        <f>UPPER(IF(Intro!$G$21="English",Q120,R120))</f>
        <v/>
      </c>
      <c r="F120" s="183" t="str">
        <f>UPPER(IF(Intro!$G$21="English",R120,S120))</f>
        <v/>
      </c>
      <c r="G120" s="183" t="str">
        <f>UPPER(IF(Intro!$G$21="English",S120,T120))</f>
        <v/>
      </c>
      <c r="H120" s="183" t="str">
        <f>UPPER(IF(Intro!$G$21="English",T120,U120))</f>
        <v/>
      </c>
      <c r="I120" s="183" t="str">
        <f>UPPER(IF(Intro!$G$21="English",U120,V120))</f>
        <v/>
      </c>
      <c r="J120" s="183" t="str">
        <f>UPPER(IF(Intro!$G$21="English",V120,W120))</f>
        <v/>
      </c>
      <c r="K120" s="183" t="str">
        <f>UPPER(IF(Intro!$G$21="English",W120,X120))</f>
        <v/>
      </c>
      <c r="L120" s="184" t="str">
        <f>UPPER(IF(Intro!$G$21="English",X120,Y120))</f>
        <v/>
      </c>
      <c r="M120" s="9"/>
      <c r="N120" s="7"/>
      <c r="O120" s="8" t="s">
        <v>33</v>
      </c>
      <c r="P120" s="8" t="s">
        <v>34</v>
      </c>
    </row>
    <row r="121" spans="1:16" x14ac:dyDescent="0.25">
      <c r="B121" s="20"/>
      <c r="C121" s="21"/>
      <c r="D121" s="21"/>
      <c r="E121" s="22"/>
      <c r="F121" s="22"/>
      <c r="G121" s="22"/>
      <c r="H121" s="22"/>
      <c r="I121" s="22"/>
      <c r="J121" s="22"/>
      <c r="K121" s="22"/>
      <c r="L121" s="23"/>
    </row>
    <row r="122" spans="1:16" s="29" customFormat="1" x14ac:dyDescent="0.25">
      <c r="A122" s="42"/>
      <c r="B122" s="185" t="str">
        <f>IF(Intro!$G$21="English",O122,P122)</f>
        <v>Veuillez retourner le questionnaire rempli en utilisant l’une des options suivantes :</v>
      </c>
      <c r="C122" s="186"/>
      <c r="D122" s="186"/>
      <c r="E122" s="186"/>
      <c r="F122" s="186"/>
      <c r="G122" s="186"/>
      <c r="H122" s="186"/>
      <c r="I122" s="186"/>
      <c r="J122" s="186"/>
      <c r="K122" s="186"/>
      <c r="L122" s="187"/>
      <c r="O122" s="3" t="s">
        <v>83</v>
      </c>
      <c r="P122" s="3" t="s">
        <v>3</v>
      </c>
    </row>
    <row r="123" spans="1:16" s="29" customFormat="1" x14ac:dyDescent="0.25">
      <c r="A123" s="42"/>
      <c r="B123" s="197" t="str">
        <f>IF($G$21="English",HYPERLINK("https://e-filing-depot-electronique.citt-tcce.gc.ca/submitNonRegisteredUser-eng.aspx","1. Secure E-filing service;"),IF($G$21="Français",HYPERLINK("https://e-filing-depot-electronique.citt-tcce.gc.ca/submitNonRegisteredUser-fra.aspx?","1. Service sécurisé de dépôt électronique;"),""))</f>
        <v>1. Service sécurisé de dépôt électronique;</v>
      </c>
      <c r="C123" s="198"/>
      <c r="D123" s="198"/>
      <c r="E123" s="198"/>
      <c r="F123" s="198"/>
      <c r="G123" s="198"/>
      <c r="H123" s="198"/>
      <c r="I123" s="198"/>
      <c r="J123" s="198"/>
      <c r="K123" s="198"/>
      <c r="L123" s="199"/>
      <c r="O123" s="3"/>
      <c r="P123" s="3"/>
    </row>
    <row r="124" spans="1:16" s="29" customFormat="1" x14ac:dyDescent="0.25">
      <c r="A124" s="42"/>
      <c r="B124" s="204" t="str">
        <f>IF(Intro!$G$21="English",O124,P124)</f>
        <v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v>
      </c>
      <c r="C124" s="205"/>
      <c r="D124" s="205"/>
      <c r="E124" s="205"/>
      <c r="F124" s="205"/>
      <c r="G124" s="205"/>
      <c r="H124" s="205"/>
      <c r="I124" s="205"/>
      <c r="J124" s="205"/>
      <c r="K124" s="205"/>
      <c r="L124" s="206"/>
      <c r="O124" s="3" t="s">
        <v>159</v>
      </c>
      <c r="P124" s="3" t="s">
        <v>160</v>
      </c>
    </row>
    <row r="125" spans="1:16" s="29" customFormat="1" x14ac:dyDescent="0.25">
      <c r="A125" s="42"/>
      <c r="B125" s="204"/>
      <c r="C125" s="205"/>
      <c r="D125" s="205"/>
      <c r="E125" s="205"/>
      <c r="F125" s="205"/>
      <c r="G125" s="205"/>
      <c r="H125" s="205"/>
      <c r="I125" s="205"/>
      <c r="J125" s="205"/>
      <c r="K125" s="205"/>
      <c r="L125" s="206"/>
      <c r="O125" s="3"/>
      <c r="P125" s="3"/>
    </row>
    <row r="126" spans="1:16" s="29" customFormat="1" x14ac:dyDescent="0.25">
      <c r="A126" s="42"/>
      <c r="B126" s="201" t="str">
        <f>IF(Intro!$G$21="English",O126,P126)</f>
        <v>2. Par courriel à l'adresse tcce-citt@tribunal.gc.ca si vous acceptez les risques connexes et vous transmettez des renseignements qui sont ceux de votre entreprise seulement.</v>
      </c>
      <c r="C126" s="202"/>
      <c r="D126" s="202"/>
      <c r="E126" s="202"/>
      <c r="F126" s="202"/>
      <c r="G126" s="202"/>
      <c r="H126" s="202"/>
      <c r="I126" s="202"/>
      <c r="J126" s="202"/>
      <c r="K126" s="202"/>
      <c r="L126" s="203"/>
      <c r="O126" s="3" t="s">
        <v>216</v>
      </c>
      <c r="P126" s="3" t="s">
        <v>217</v>
      </c>
    </row>
    <row r="127" spans="1:16" s="29" customFormat="1" x14ac:dyDescent="0.25">
      <c r="A127" s="42"/>
      <c r="B127" s="54"/>
      <c r="C127" s="55"/>
      <c r="D127" s="55"/>
      <c r="E127" s="55"/>
      <c r="F127" s="55"/>
      <c r="G127" s="55"/>
      <c r="H127" s="55"/>
      <c r="I127" s="55"/>
      <c r="J127" s="55"/>
      <c r="K127" s="55"/>
      <c r="L127" s="56"/>
    </row>
    <row r="129" spans="1:16" s="1" customFormat="1" x14ac:dyDescent="0.25">
      <c r="A129" s="16"/>
      <c r="B129" s="182" t="str">
        <f>UPPER(IF(Intro!$G$21="English",O129,P129))</f>
        <v>QUESTIONS</v>
      </c>
      <c r="C129" s="183" t="str">
        <f>UPPER(IF(Intro!$G$21="English",P129,Q129))</f>
        <v/>
      </c>
      <c r="D129" s="183"/>
      <c r="E129" s="183" t="str">
        <f>UPPER(IF(Intro!$G$21="English",Q129,R129))</f>
        <v/>
      </c>
      <c r="F129" s="183" t="str">
        <f>UPPER(IF(Intro!$G$21="English",R129,S129))</f>
        <v/>
      </c>
      <c r="G129" s="183" t="str">
        <f>UPPER(IF(Intro!$G$21="English",S129,T129))</f>
        <v/>
      </c>
      <c r="H129" s="183" t="str">
        <f>UPPER(IF(Intro!$G$21="English",T129,U129))</f>
        <v/>
      </c>
      <c r="I129" s="183" t="str">
        <f>UPPER(IF(Intro!$G$21="English",U129,V129))</f>
        <v/>
      </c>
      <c r="J129" s="183" t="str">
        <f>UPPER(IF(Intro!$G$21="English",V129,W129))</f>
        <v/>
      </c>
      <c r="K129" s="183" t="str">
        <f>UPPER(IF(Intro!$G$21="English",W129,X129))</f>
        <v/>
      </c>
      <c r="L129" s="184" t="str">
        <f>UPPER(IF(Intro!$G$21="English",X129,Y129))</f>
        <v/>
      </c>
      <c r="M129" s="9"/>
      <c r="N129" s="7"/>
      <c r="O129" s="8" t="s">
        <v>84</v>
      </c>
      <c r="P129" s="8" t="s">
        <v>84</v>
      </c>
    </row>
    <row r="130" spans="1:16" x14ac:dyDescent="0.25">
      <c r="B130" s="20"/>
      <c r="C130" s="21"/>
      <c r="D130" s="21"/>
      <c r="E130" s="22"/>
      <c r="F130" s="22"/>
      <c r="G130" s="22"/>
      <c r="H130" s="22"/>
      <c r="I130" s="22"/>
      <c r="J130" s="22"/>
      <c r="K130" s="22"/>
      <c r="L130" s="23"/>
    </row>
    <row r="131" spans="1:16" s="29" customFormat="1" x14ac:dyDescent="0.25">
      <c r="A131" s="42"/>
      <c r="B131" s="185" t="str">
        <f>IF(Intro!$G$21="English",O131,P131)</f>
        <v xml:space="preserve">Toutes les questions relatives au présent questionnaire doivent être adressées à :
</v>
      </c>
      <c r="C131" s="186"/>
      <c r="D131" s="186"/>
      <c r="E131" s="186"/>
      <c r="F131" s="186"/>
      <c r="G131" s="186"/>
      <c r="H131" s="186"/>
      <c r="I131" s="186"/>
      <c r="J131" s="186"/>
      <c r="K131" s="186"/>
      <c r="L131" s="187"/>
      <c r="O131" s="3" t="s">
        <v>168</v>
      </c>
      <c r="P131" s="3" t="s">
        <v>166</v>
      </c>
    </row>
    <row r="132" spans="1:16" s="29" customFormat="1" x14ac:dyDescent="0.25">
      <c r="A132" s="42"/>
      <c r="B132" s="34"/>
      <c r="C132" s="35"/>
      <c r="D132" s="35"/>
      <c r="E132" s="35"/>
      <c r="F132" s="35"/>
      <c r="G132" s="35"/>
      <c r="H132" s="35"/>
      <c r="I132" s="35"/>
      <c r="J132" s="35"/>
      <c r="K132" s="35"/>
      <c r="L132" s="65"/>
      <c r="O132" s="3"/>
      <c r="P132" s="3"/>
    </row>
    <row r="133" spans="1:16" x14ac:dyDescent="0.25">
      <c r="B133" s="251" t="str">
        <f>Variables!B13</f>
        <v>Thy Dao</v>
      </c>
      <c r="C133" s="200"/>
      <c r="D133" s="200"/>
      <c r="E133" s="200" t="str">
        <f>Variables!C13</f>
        <v>thy.dao@tribunal.gc.ca</v>
      </c>
      <c r="F133" s="200"/>
      <c r="G133" s="200"/>
      <c r="H133" s="200"/>
      <c r="I133" s="200"/>
      <c r="J133" s="200" t="str">
        <f>Variables!D13</f>
        <v>613-558-6438</v>
      </c>
      <c r="K133" s="200"/>
      <c r="L133" s="252"/>
      <c r="O133" s="24"/>
    </row>
    <row r="134" spans="1:16" x14ac:dyDescent="0.25">
      <c r="B134" s="251" t="str">
        <f>Variables!B14</f>
        <v>Andrew Wigmore</v>
      </c>
      <c r="C134" s="200"/>
      <c r="D134" s="200"/>
      <c r="E134" s="200" t="str">
        <f>Variables!C14</f>
        <v>andrew.wigmore@tribunal.gc.ca</v>
      </c>
      <c r="F134" s="200"/>
      <c r="G134" s="200"/>
      <c r="H134" s="200"/>
      <c r="I134" s="200"/>
      <c r="J134" s="200" t="str">
        <f>Variables!D14</f>
        <v>613-558-9353</v>
      </c>
      <c r="K134" s="200"/>
      <c r="L134" s="252"/>
      <c r="O134" s="24"/>
    </row>
    <row r="135" spans="1:16" s="29" customFormat="1" x14ac:dyDescent="0.25">
      <c r="A135" s="42"/>
      <c r="B135" s="251" t="str">
        <f>Variables!B15</f>
        <v>William Phan</v>
      </c>
      <c r="C135" s="200"/>
      <c r="D135" s="200"/>
      <c r="E135" s="200" t="str">
        <f>Variables!C15</f>
        <v>william.phan@tribunal.gc.ca</v>
      </c>
      <c r="F135" s="200"/>
      <c r="G135" s="200"/>
      <c r="H135" s="200"/>
      <c r="I135" s="200"/>
      <c r="J135" s="200" t="str">
        <f>Variables!D15</f>
        <v>343-543-7269</v>
      </c>
      <c r="K135" s="200"/>
      <c r="L135" s="252"/>
    </row>
    <row r="136" spans="1:16" x14ac:dyDescent="0.25">
      <c r="B136" s="167"/>
      <c r="C136" s="168"/>
      <c r="D136" s="168"/>
      <c r="E136" s="168"/>
      <c r="F136" s="168"/>
      <c r="G136" s="168"/>
      <c r="H136" s="168"/>
      <c r="I136" s="168"/>
      <c r="J136" s="168"/>
      <c r="K136" s="168"/>
      <c r="L136" s="169"/>
    </row>
  </sheetData>
  <sheetProtection algorithmName="SHA-512" hashValue="0MBag4gBaHVwbegQHdqltQtgjlvhvy6Z0udsQtY2mRK+EF3BgQ3UnC0QffvcKHynz41+L2lOJc68FpappoK/kw==" saltValue="DMw7QkVSILvLMSetAJwj+Q==" spinCount="100000" sheet="1" objects="1" scenarios="1" selectLockedCells="1"/>
  <mergeCells count="69">
    <mergeCell ref="B135:D135"/>
    <mergeCell ref="E135:I135"/>
    <mergeCell ref="J135:L135"/>
    <mergeCell ref="B97:D98"/>
    <mergeCell ref="E97:L98"/>
    <mergeCell ref="B99:D100"/>
    <mergeCell ref="E99:L100"/>
    <mergeCell ref="E134:I134"/>
    <mergeCell ref="J133:L133"/>
    <mergeCell ref="J134:L134"/>
    <mergeCell ref="B134:D134"/>
    <mergeCell ref="B131:L131"/>
    <mergeCell ref="B133:D133"/>
    <mergeCell ref="B117:I117"/>
    <mergeCell ref="B120:L120"/>
    <mergeCell ref="B122:L122"/>
    <mergeCell ref="B91:L91"/>
    <mergeCell ref="B93:D94"/>
    <mergeCell ref="E93:L94"/>
    <mergeCell ref="B95:D96"/>
    <mergeCell ref="E95:L96"/>
    <mergeCell ref="O9:P17"/>
    <mergeCell ref="B108:D109"/>
    <mergeCell ref="B110:D111"/>
    <mergeCell ref="B112:D113"/>
    <mergeCell ref="B114:D115"/>
    <mergeCell ref="B85:D86"/>
    <mergeCell ref="B87:D88"/>
    <mergeCell ref="B104:L104"/>
    <mergeCell ref="E106:L107"/>
    <mergeCell ref="E108:L109"/>
    <mergeCell ref="E110:L111"/>
    <mergeCell ref="E112:L113"/>
    <mergeCell ref="E114:L115"/>
    <mergeCell ref="B106:D107"/>
    <mergeCell ref="E83:L84"/>
    <mergeCell ref="E85:L86"/>
    <mergeCell ref="E87:L88"/>
    <mergeCell ref="D71:J72"/>
    <mergeCell ref="B77:L78"/>
    <mergeCell ref="B83:D84"/>
    <mergeCell ref="B81:L81"/>
    <mergeCell ref="B61:L61"/>
    <mergeCell ref="G21:G22"/>
    <mergeCell ref="C29:K56"/>
    <mergeCell ref="B65:C66"/>
    <mergeCell ref="D65:D66"/>
    <mergeCell ref="E65:K66"/>
    <mergeCell ref="B123:L123"/>
    <mergeCell ref="E133:I133"/>
    <mergeCell ref="B129:L129"/>
    <mergeCell ref="B126:L126"/>
    <mergeCell ref="B124:L125"/>
    <mergeCell ref="B4:L4"/>
    <mergeCell ref="B5:L5"/>
    <mergeCell ref="B8:L8"/>
    <mergeCell ref="B6:L6"/>
    <mergeCell ref="B102:L102"/>
    <mergeCell ref="B27:L27"/>
    <mergeCell ref="B69:L69"/>
    <mergeCell ref="B75:L75"/>
    <mergeCell ref="B25:L25"/>
    <mergeCell ref="B58:L58"/>
    <mergeCell ref="B63:L63"/>
    <mergeCell ref="B19:L19"/>
    <mergeCell ref="B10:F16"/>
    <mergeCell ref="H10:L16"/>
    <mergeCell ref="B21:F22"/>
    <mergeCell ref="H21:L22"/>
  </mergeCells>
  <dataValidations count="2">
    <dataValidation type="list" allowBlank="1" showInputMessage="1" showErrorMessage="1" sqref="J117" xr:uid="{BE4220D3-E7AD-4E43-A922-D611C03C51F0}">
      <formula1>"X"</formula1>
    </dataValidation>
    <dataValidation type="list" allowBlank="1" showInputMessage="1" showErrorMessage="1" sqref="G21" xr:uid="{23103355-4313-41FA-9907-016F4F641767}">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74" min="1" max="11"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79DF6D9-1AB2-4D01-B861-A152FF86D2F6}">
          <x14:formula1>
            <xm:f>Variables!$D$24:$D$25</xm:f>
          </x14:formula1>
          <xm:sqref>D65:D66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1828-43C2-48FC-89BC-1A81B0A5E83B}">
  <sheetPr>
    <tabColor rgb="FF00B0F0"/>
    <pageSetUpPr fitToPage="1"/>
  </sheetPr>
  <dimension ref="A1:R49"/>
  <sheetViews>
    <sheetView showGridLines="0" zoomScaleNormal="100" workbookViewId="0"/>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8" width="9.42578125" style="3" customWidth="1"/>
    <col min="19" max="16384" width="9.42578125" style="3"/>
  </cols>
  <sheetData>
    <row r="1" spans="1:16" x14ac:dyDescent="0.25">
      <c r="O1" s="14" t="s">
        <v>273</v>
      </c>
      <c r="P1" s="14" t="s">
        <v>273</v>
      </c>
    </row>
    <row r="2" spans="1:16" x14ac:dyDescent="0.25">
      <c r="B2" s="15" t="s">
        <v>0</v>
      </c>
      <c r="C2" s="15"/>
      <c r="D2" s="15"/>
      <c r="O2" s="96" t="s">
        <v>69</v>
      </c>
      <c r="P2" s="14" t="s">
        <v>79</v>
      </c>
    </row>
    <row r="3" spans="1:16" x14ac:dyDescent="0.25">
      <c r="B3" s="6"/>
      <c r="C3" s="6"/>
      <c r="D3" s="6"/>
      <c r="O3" s="5"/>
      <c r="P3" s="5"/>
    </row>
    <row r="4" spans="1:16" s="1" customFormat="1" x14ac:dyDescent="0.25">
      <c r="A4" s="16"/>
      <c r="B4" s="256" t="str">
        <f>UPPER(IF(Intro!$G$21="English",O4,P4))</f>
        <v>QUESTIONNAIRE À L’INTENTION DES SYNDICATS</v>
      </c>
      <c r="C4" s="257"/>
      <c r="D4" s="257"/>
      <c r="E4" s="257"/>
      <c r="F4" s="257"/>
      <c r="G4" s="257"/>
      <c r="H4" s="257"/>
      <c r="I4" s="257"/>
      <c r="J4" s="257"/>
      <c r="K4" s="257"/>
      <c r="L4" s="258"/>
      <c r="M4" s="7"/>
      <c r="N4" s="7"/>
      <c r="O4" s="8" t="s">
        <v>220</v>
      </c>
      <c r="P4" s="66" t="s">
        <v>221</v>
      </c>
    </row>
    <row r="5" spans="1:16" s="1" customFormat="1" x14ac:dyDescent="0.25">
      <c r="A5" s="16"/>
      <c r="B5" s="259" t="str">
        <f>Intro!B5</f>
        <v>NQ-2026-004</v>
      </c>
      <c r="C5" s="260"/>
      <c r="D5" s="260"/>
      <c r="E5" s="260"/>
      <c r="F5" s="260"/>
      <c r="G5" s="260"/>
      <c r="H5" s="260"/>
      <c r="I5" s="260"/>
      <c r="J5" s="260"/>
      <c r="K5" s="260"/>
      <c r="L5" s="261"/>
      <c r="M5" s="7"/>
      <c r="N5" s="7"/>
      <c r="O5" s="8"/>
      <c r="P5" s="8"/>
    </row>
    <row r="6" spans="1:16" s="9" customFormat="1" x14ac:dyDescent="0.25">
      <c r="A6" s="16"/>
      <c r="B6" s="262" t="str">
        <f>UPPER(IF(Intro!$G$21="English",Variables!B3,Variables!C3))</f>
        <v>CONTREPLAQUÉS DÉCORATIFS ET AUTRES CONTREPLAQUÉS NON STRUCTURAUX</v>
      </c>
      <c r="C6" s="263"/>
      <c r="D6" s="263"/>
      <c r="E6" s="263"/>
      <c r="F6" s="263"/>
      <c r="G6" s="263"/>
      <c r="H6" s="263"/>
      <c r="I6" s="263"/>
      <c r="J6" s="263"/>
      <c r="K6" s="263"/>
      <c r="L6" s="264"/>
      <c r="O6" s="17"/>
      <c r="P6" s="17"/>
    </row>
    <row r="7" spans="1:16" s="9" customFormat="1" x14ac:dyDescent="0.25">
      <c r="A7" s="16"/>
      <c r="B7" s="18"/>
      <c r="C7" s="18"/>
      <c r="D7" s="18"/>
      <c r="E7" s="19"/>
      <c r="F7" s="19"/>
      <c r="G7" s="19"/>
      <c r="H7" s="19"/>
      <c r="I7" s="19"/>
      <c r="J7" s="19"/>
      <c r="K7" s="19"/>
      <c r="L7" s="19"/>
      <c r="O7" s="17"/>
      <c r="P7" s="17"/>
    </row>
    <row r="8" spans="1:16" s="1" customFormat="1" x14ac:dyDescent="0.25">
      <c r="A8" s="16"/>
      <c r="B8" s="182" t="str">
        <f>UPPER(IF(Intro!$G$21="English",O8,P8))</f>
        <v>APERÇU DU QUESTIONNAIRE</v>
      </c>
      <c r="C8" s="183"/>
      <c r="D8" s="183" t="str">
        <f>UPPER(IF(Intro!$G$21="English",P8,Q8))</f>
        <v/>
      </c>
      <c r="E8" s="183" t="str">
        <f>UPPER(IF(Intro!$G$21="English",Q8,R8))</f>
        <v/>
      </c>
      <c r="F8" s="183" t="str">
        <f>UPPER(IF(Intro!$G$21="English",R8,S8))</f>
        <v/>
      </c>
      <c r="G8" s="183" t="str">
        <f>UPPER(IF(Intro!$G$21="English",S8,T8))</f>
        <v/>
      </c>
      <c r="H8" s="183" t="str">
        <f>UPPER(IF(Intro!$G$21="English",T8,U8))</f>
        <v/>
      </c>
      <c r="I8" s="183" t="str">
        <f>UPPER(IF(Intro!$G$21="English",U8,V8))</f>
        <v/>
      </c>
      <c r="J8" s="183" t="str">
        <f>UPPER(IF(Intro!$G$21="English",V8,W8))</f>
        <v/>
      </c>
      <c r="K8" s="183" t="str">
        <f>UPPER(IF(Intro!$G$21="English",W8,X8))</f>
        <v/>
      </c>
      <c r="L8" s="184" t="str">
        <f>UPPER(IF(Intro!$G$21="English",X8,Y8))</f>
        <v/>
      </c>
      <c r="M8" s="9"/>
      <c r="N8" s="7"/>
      <c r="O8" s="66" t="s">
        <v>218</v>
      </c>
      <c r="P8" s="66" t="s">
        <v>219</v>
      </c>
    </row>
    <row r="9" spans="1:16" x14ac:dyDescent="0.25">
      <c r="B9" s="20"/>
      <c r="C9" s="21"/>
      <c r="D9" s="21"/>
      <c r="E9" s="22"/>
      <c r="F9" s="22"/>
      <c r="G9" s="22"/>
      <c r="H9" s="22"/>
      <c r="I9" s="22"/>
      <c r="J9" s="22"/>
      <c r="K9" s="22"/>
      <c r="L9" s="23"/>
    </row>
    <row r="10" spans="1:16" s="29" customFormat="1" x14ac:dyDescent="0.25">
      <c r="A10" s="42"/>
      <c r="B10" s="185" t="str">
        <f>IF(Intro!$G$21="English",O10,P10)</f>
        <v xml:space="preserve">Le présent questionnaire est divisé en deux parties :
</v>
      </c>
      <c r="C10" s="186"/>
      <c r="D10" s="186"/>
      <c r="E10" s="186"/>
      <c r="F10" s="186"/>
      <c r="G10" s="186"/>
      <c r="H10" s="186"/>
      <c r="I10" s="186"/>
      <c r="J10" s="186"/>
      <c r="K10" s="186"/>
      <c r="L10" s="187"/>
      <c r="O10" s="3" t="s">
        <v>85</v>
      </c>
      <c r="P10" s="3" t="s">
        <v>86</v>
      </c>
    </row>
    <row r="11" spans="1:16" s="29" customFormat="1" x14ac:dyDescent="0.25">
      <c r="A11" s="42"/>
      <c r="B11" s="34"/>
      <c r="C11" s="35"/>
      <c r="D11" s="35"/>
      <c r="E11" s="35"/>
      <c r="F11" s="35"/>
      <c r="G11" s="35"/>
      <c r="H11" s="35"/>
      <c r="I11" s="35"/>
      <c r="J11" s="35"/>
      <c r="K11" s="35"/>
      <c r="L11" s="65"/>
      <c r="O11" s="3"/>
      <c r="P11" s="3"/>
    </row>
    <row r="12" spans="1:16" s="29" customFormat="1" ht="14.25" customHeight="1" x14ac:dyDescent="0.25">
      <c r="A12" s="42"/>
      <c r="B12" s="185" t="str">
        <f>IF(Intro!$G$21="English",O12,P12)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186"/>
      <c r="D12" s="186"/>
      <c r="E12" s="186"/>
      <c r="F12" s="186"/>
      <c r="G12" s="186"/>
      <c r="H12" s="186"/>
      <c r="I12" s="186"/>
      <c r="J12" s="186"/>
      <c r="K12" s="186"/>
      <c r="L12" s="187"/>
      <c r="O12" s="3" t="s">
        <v>87</v>
      </c>
      <c r="P12" s="3" t="s">
        <v>88</v>
      </c>
    </row>
    <row r="13" spans="1:16" s="29" customFormat="1" x14ac:dyDescent="0.25">
      <c r="A13" s="42"/>
      <c r="B13" s="185"/>
      <c r="C13" s="186"/>
      <c r="D13" s="186"/>
      <c r="E13" s="186"/>
      <c r="F13" s="186"/>
      <c r="G13" s="186"/>
      <c r="H13" s="186"/>
      <c r="I13" s="186"/>
      <c r="J13" s="186"/>
      <c r="K13" s="186"/>
      <c r="L13" s="187"/>
      <c r="O13" s="3"/>
      <c r="P13" s="3"/>
    </row>
    <row r="14" spans="1:16" s="29" customFormat="1" x14ac:dyDescent="0.25">
      <c r="A14" s="42"/>
      <c r="B14" s="34"/>
      <c r="C14" s="35"/>
      <c r="D14" s="35"/>
      <c r="E14" s="35"/>
      <c r="F14" s="35"/>
      <c r="G14" s="35"/>
      <c r="H14" s="35"/>
      <c r="I14" s="35"/>
      <c r="J14" s="35"/>
      <c r="K14" s="35"/>
      <c r="L14" s="65"/>
      <c r="O14" s="3"/>
      <c r="P14" s="3"/>
    </row>
    <row r="15" spans="1:16" s="29" customFormat="1" ht="14.25" customHeight="1" x14ac:dyDescent="0.25">
      <c r="A15" s="42"/>
      <c r="B15" s="185" t="str">
        <f>IF(Intro!$G$21="English",O15,P15)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186"/>
      <c r="D15" s="186"/>
      <c r="E15" s="186"/>
      <c r="F15" s="186"/>
      <c r="G15" s="186"/>
      <c r="H15" s="186"/>
      <c r="I15" s="186"/>
      <c r="J15" s="186"/>
      <c r="K15" s="186"/>
      <c r="L15" s="187"/>
      <c r="O15" s="3" t="s">
        <v>89</v>
      </c>
      <c r="P15" s="3" t="s">
        <v>90</v>
      </c>
    </row>
    <row r="16" spans="1:16" s="29" customFormat="1" x14ac:dyDescent="0.25">
      <c r="A16" s="42"/>
      <c r="B16" s="185"/>
      <c r="C16" s="186"/>
      <c r="D16" s="186"/>
      <c r="E16" s="186"/>
      <c r="F16" s="186"/>
      <c r="G16" s="186"/>
      <c r="H16" s="186"/>
      <c r="I16" s="186"/>
      <c r="J16" s="186"/>
      <c r="K16" s="186"/>
      <c r="L16" s="187"/>
      <c r="O16" s="3"/>
      <c r="P16" s="3"/>
    </row>
    <row r="17" spans="1:16" s="29" customFormat="1" x14ac:dyDescent="0.25">
      <c r="A17" s="42"/>
      <c r="B17" s="54"/>
      <c r="C17" s="55"/>
      <c r="D17" s="55"/>
      <c r="E17" s="55"/>
      <c r="F17" s="55"/>
      <c r="G17" s="55"/>
      <c r="H17" s="55"/>
      <c r="I17" s="55"/>
      <c r="J17" s="55"/>
      <c r="K17" s="55"/>
      <c r="L17" s="56"/>
    </row>
    <row r="18" spans="1:16" s="9" customFormat="1" x14ac:dyDescent="0.25">
      <c r="A18" s="16"/>
      <c r="B18" s="18"/>
      <c r="C18" s="18"/>
      <c r="D18" s="18"/>
      <c r="E18" s="19"/>
      <c r="F18" s="19"/>
      <c r="G18" s="19"/>
      <c r="H18" s="19"/>
      <c r="I18" s="19"/>
      <c r="J18" s="19"/>
      <c r="K18" s="19"/>
      <c r="L18" s="19"/>
      <c r="O18" s="17"/>
      <c r="P18" s="17"/>
    </row>
    <row r="19" spans="1:16" s="1" customFormat="1" x14ac:dyDescent="0.25">
      <c r="A19" s="16"/>
      <c r="B19" s="182" t="str">
        <f>UPPER(IF(Intro!$G$21="English",O19,P19))</f>
        <v>RENSEIGNEMENTS ADDITIONNELS SUR LE PRODUIT</v>
      </c>
      <c r="C19" s="183"/>
      <c r="D19" s="183" t="str">
        <f>UPPER(IF(Intro!$G$21="English",P19,Q19))</f>
        <v/>
      </c>
      <c r="E19" s="183" t="str">
        <f>UPPER(IF(Intro!$G$21="English",Q19,R19))</f>
        <v/>
      </c>
      <c r="F19" s="183" t="str">
        <f>UPPER(IF(Intro!$G$21="English",R19,S19))</f>
        <v/>
      </c>
      <c r="G19" s="183" t="str">
        <f>UPPER(IF(Intro!$G$21="English",S19,T19))</f>
        <v/>
      </c>
      <c r="H19" s="183" t="str">
        <f>UPPER(IF(Intro!$G$21="English",T19,U19))</f>
        <v/>
      </c>
      <c r="I19" s="183" t="str">
        <f>UPPER(IF(Intro!$G$21="English",U19,V19))</f>
        <v/>
      </c>
      <c r="J19" s="183" t="str">
        <f>UPPER(IF(Intro!$G$21="English",V19,W19))</f>
        <v/>
      </c>
      <c r="K19" s="183" t="str">
        <f>UPPER(IF(Intro!$G$21="English",W19,X19))</f>
        <v/>
      </c>
      <c r="L19" s="184" t="str">
        <f>UPPER(IF(Intro!$G$21="English",X19,Y19))</f>
        <v/>
      </c>
      <c r="M19" s="9"/>
      <c r="N19" s="7"/>
      <c r="O19" s="67" t="s">
        <v>222</v>
      </c>
      <c r="P19" s="67" t="s">
        <v>223</v>
      </c>
    </row>
    <row r="20" spans="1:16" x14ac:dyDescent="0.25">
      <c r="B20" s="20"/>
      <c r="C20" s="21"/>
      <c r="D20" s="21"/>
      <c r="E20" s="22"/>
      <c r="F20" s="22"/>
      <c r="G20" s="22"/>
      <c r="H20" s="22"/>
      <c r="I20" s="22"/>
      <c r="J20" s="22"/>
      <c r="K20" s="22"/>
      <c r="L20" s="23"/>
    </row>
    <row r="21" spans="1:16" s="29" customFormat="1" ht="14.1" customHeight="1" x14ac:dyDescent="0.25">
      <c r="A21" s="42"/>
      <c r="B21" s="276" t="str">
        <f>IF(Intro!$G$21="English",HYPERLINK(Variables!B17),HYPERLINK(Variables!C17))</f>
        <v>https://www.cbsa-asfc.gc.ca/sima-lmsi/i-e/donp22026/donp22026-in-fra.html#3-2</v>
      </c>
      <c r="C21" s="277"/>
      <c r="D21" s="277"/>
      <c r="E21" s="277"/>
      <c r="F21" s="277"/>
      <c r="G21" s="277"/>
      <c r="H21" s="277"/>
      <c r="I21" s="277"/>
      <c r="J21" s="277"/>
      <c r="K21" s="277"/>
      <c r="L21" s="278"/>
      <c r="O21" s="3" t="s">
        <v>186</v>
      </c>
      <c r="P21" s="3" t="s">
        <v>187</v>
      </c>
    </row>
    <row r="22" spans="1:16" s="29" customFormat="1" ht="363" customHeight="1" x14ac:dyDescent="0.25">
      <c r="A22" s="42"/>
      <c r="B22" s="185" t="str">
        <f>IF(Intro!$G$21="English",O22,P22)</f>
        <v xml:space="preserve">Les contreplaqués décoratifs sont des contreplaqués multicouches plats ou autres panneaux plaqués, constitués d’au moins deux couches ou épaisseurs de placages en bois et d’une âme, dont la face et/ou le dos sont plaqués en bois; on les appelle parfois « contreplaqués de feuillus », simplement « contreplaqués », ou « bois d’ingénierie ».
Un placage est une tranche de bois coupée, tranchée ou sciée à partir d’une bille, d’un billon ou d’un quartelot. Un billon est une bille courte, généralement coupée à longueur, prête pour transformation sur un tour. Un quartelot, enfin, constitue le placage coupé ou tranché à partir d’un billon. Pour être appelée « placage », la tranche de bois doit généralement avoir une épaisseur de 6 millimètres ou moins. Les placages de face et de dos sont le placage de bois extérieur de chaque côté de l’âme, indépendamment des revêtements ou couvertures de surface supplémentaires décrits ci-dessous.
Une âme est constituée de la ou des couches composées d’un ou de plusieurs matériaux se trouvant entre les placages de face et de dos. L’âme peut être composée d’une gamme de matériaux, y compris les plateformes à âme en placage (constituées d’un ou de plusieurs placages de feuillus ou de résineux), les panneaux de particules ou les panneaux de fibres à densité moyenne (MDF).
Les plateformes à âme en placage sont des âmes composées de placages de feuillus ou de résineux. Une plateforme à âme en placage est constituée d’au moins deux couches de bois. Elle peut aussi être appelée « blanc à âme en placage ». Une plateforme à âme en placage est elle-même couverte par la définition du produit si elle est destinée à la production de contreplaqués décoratifs et autres contreplaqués non structuraux, et est elle-même comprise à titre de marchandises en cause. Les autres types d’âmes (p. ex. panneaux de particules, MDF) ne sont pas eux-mêmes couverts par la définition de produits, contrairement aux panneaux décoratifs et autres panneaux non structuraux qui sont fabriqués à partir de ces autres âmes.
Les contreplaqués décoratifs sont généralement décrits en fonction du nombre de couches, de l’épaisseur totale, de la largeur, de la longueur, de l’essence de la couche de face, de la nuance de la couche de face et de dos, du motif ou du type de coupe de la couche de face, ainsi que du type d’âme.
Outre les produits exclus de la définition de produits, tous les contreplaqués décoratifs entrent dans la portée des présentes enquêtes, que les placages de face et/ou de dos soient ou non revêtus ou recouverts en surface et que ce ou ces revêtements ou couvertures de surface masquent ou non le grain, la texture ou les marques du bois. Des exemples de revêtements et couvertures de surface sont les polyuréthanes durcis aux rayons ultraviolets; les polyuréthanes à base d’huile ou modifiés à l’huile, ou à base d’eau; la cire; les finitions à l’ester époxyde; les uréthanes durcis à l’humidité; les peintures; les teintures; le papier; l’aluminium; les stratifiés haute pression; les MDF; les revêtements de densité moyenne (MDO); et le film phénolique. De plus, le placage de face des contreplaqués décoratifs et non structuraux peut être poncé, lissé ou « usé » par des méthodes comme le raclage ou le brossage métallique.
</v>
      </c>
      <c r="C22" s="186"/>
      <c r="D22" s="186"/>
      <c r="E22" s="186"/>
      <c r="F22" s="186"/>
      <c r="G22" s="186"/>
      <c r="H22" s="186"/>
      <c r="I22" s="186"/>
      <c r="J22" s="186"/>
      <c r="K22" s="186"/>
      <c r="L22" s="187"/>
      <c r="O22" s="2" t="s">
        <v>312</v>
      </c>
      <c r="P22" s="2" t="s">
        <v>313</v>
      </c>
    </row>
    <row r="23" spans="1:16" s="29" customFormat="1" ht="354.75" customHeight="1" x14ac:dyDescent="0.25">
      <c r="A23" s="42"/>
      <c r="B23" s="185" t="str">
        <f>IF(Intro!$G$21="English",O23,P23)</f>
        <v xml:space="preserve">Les PFF, aussi appelés PSF, tels que décrits dans les alinéas des exclusions de la définition du produit, sont exclus de la définition du produit. Il s’agit de contreplaqués à face de film destinés au coffrage pour béton.
Les contreplaqués décoratifs sont surtout fabriqués sous forme de panneaux. Les dimensions des panneaux les plus courantes sont de 1219 x 1829 millimètres (48 x 72 pouces), de 1219 x 2438 millimètres (48 x 96 pouces) et de 1219 x 3048 millimètres (48 x 120 pouces). Cependant, ces panneaux sont souvent coupés aux dimensions par le fabricant selon les exigences du client. Les épaisseurs les plus courantes vont de 3,2 millimètres (⅛ pouce) à 25,4 millimètres (1 pouce). Indépendamment des dimensions réelles, tous les produits qui correspondent à la définition de produits sont compris à titre de marchandises en cause.
Les contreplaqués finis qui sont utilisés comme revêtement de sol sont exclus de la définition du produit. Séparément, les contreplaqués de construction sont utilisés comme support de revêtement de sol. Puisqu’il s’agit de contreplaqués structuraux, ils ne sont pas couverts par la définition de produits. Cependant, la sous-couche (un panneau mince installé au-dessus du support de revêtement de sol) n’est pas structurale et n’est pas utilisée comme revêtement de sol, ce qui fait qu’elle est visée par la définition de produits.
Les contreplaqués décoratifs ne sont assujettis à aucune norme ni aucune certification obligatoire. Il existe une norme volontaire (non obligatoire) appelée American National Standard for Hardwood and Decorative Plywood, ANSI/HPVA HP-1-2016 (version actuelle). Par contraste, les contreplaqués structuraux (non en cause) doivent être certifiés puisqu’ils sont destinés à la construction; ils sont fabriqués pour répondre à diverses normes pertinentes du groupe CSA.
Pour l’application de la définition de produits, les contreplaqués « non structuraux » désignent les contreplaqués qui non seulement ne répondent pas aux exigences de contreplaqués « structuraux », mais aussi ne sont pas « décoratifs » dans leur application. Ces produits sont parfois appelés « panneaux utilitaires » ou « panneaux industriels ». En règle générale, ils ne comportent pas de placage de face mince. Les contreplaqués non structuraux servent par exemple pour les étagères, les armoires de garage ou les niches. Ce type de contreplaqués peut aussi être utilisé comme « charpente » des cadres de sofas. Certains fabricants pourraient même se servir des contreplaqués, s’ils doivent être peints, pour l’intérieur d’armoires ou de meubles.
Les contreplaqués décoratifs se fabriquent sur mesure. Le procédé de fabrication est très souple et peut produire des marchandises selon les spécifications exactes du client. Bien que certains distributeurs puissent constituer des stocks en vue de l’achat par les utilisateurs finaux, l’achat typique de contreplaqués décoratifs est effectué avant la production, sur une base ponctuelle (plutôt que contractuelle).
</v>
      </c>
      <c r="C23" s="186"/>
      <c r="D23" s="186"/>
      <c r="E23" s="186"/>
      <c r="F23" s="186"/>
      <c r="G23" s="186"/>
      <c r="H23" s="186"/>
      <c r="I23" s="186"/>
      <c r="J23" s="186"/>
      <c r="K23" s="186"/>
      <c r="L23" s="187"/>
      <c r="O23" s="2" t="s">
        <v>314</v>
      </c>
      <c r="P23" s="2" t="s">
        <v>315</v>
      </c>
    </row>
    <row r="24" spans="1:16" s="29" customFormat="1" ht="239.25" customHeight="1" x14ac:dyDescent="0.25">
      <c r="A24" s="42"/>
      <c r="B24" s="185" t="str">
        <f>IF(Intro!$G$21="English",O24,P24)</f>
        <v>Puisque les contreplaqués décoratifs servent typiquement à des fins décoratives, l’aspect de la couche de face et de la couche de dos, si exposée, est souvent une caractéristique importante des contreplaqués. C’est pourquoi des nuances sont attribuées aux couches de face et de dos, lesquelles englobent des caractéristiques comme les traînées ou les taches de couleur, les variations de couleur, les nœuds recouverts et les petits nœuds. Certains fabricants proposent des nuances brevetées ou sur mesure. Cependant, les normes de classement consensuelles sont énoncées dans la norme ANSI/HPVA HP-1-2024.
La couche de face est le côté du produit qui est exposé à la vue après installation. Les nuances de la couche de face sont « AA », « A », « B », « C », « D » et « E », où « AA » est la face de placage la plus belle et « E », la moins belle (p. ex. beaucoup de nœuds dans le bois). Une face de placage de nuance supérieure (p. ex. « AA ») entraîne généralement un prix plus élevé qu’une face de placage de nuance inférieure (p. ex. « E »). Les essences de bois les plus communes pour le placage de face sont le frêne, le chêne, le bouleau, l’érable, le cerisier, le pin, le noyer, le peuplier, l’aulne, et les feuillus tropicaux comme le meranti, l’acajou et le cerisier de Cayenne. Le bambou peut également être utilisé pour la couche de face. Les nuances de la couche de dos sont « 1 », « 2 », « 3 » et « 4 » (aussi énumérées en ordre descendant de qualité).
Les contreplaqués décoratifs sont généralement fabriqués à partir de feuillus (c.-à-d. d’arbres à feuilles caduques ou non-conifères), mais peuvent aussi l’être à partir de résineux. Les contreplaqués structuraux ou de construction sont généralement fabriqués à partir de résineux (c.-à-d. des conifères).
La façon dont une bille est coupée détermine l’aspect du grain du bois dans les placages qui en résultent, ce qui revêt une importance particulière pour la couche de face et la couche de dos, si elle est exposée. Les coupes les plus courantes des contreplaqués décoratifs sont la coupe rotative, la coupe sur quartier, la coupe plate (ou sur dosse) et la coupe sur faux-quartier.</v>
      </c>
      <c r="C24" s="186"/>
      <c r="D24" s="186"/>
      <c r="E24" s="186"/>
      <c r="F24" s="186"/>
      <c r="G24" s="186"/>
      <c r="H24" s="186"/>
      <c r="I24" s="186"/>
      <c r="J24" s="186"/>
      <c r="K24" s="186"/>
      <c r="L24" s="187"/>
      <c r="O24" s="2" t="s">
        <v>316</v>
      </c>
      <c r="P24" s="2" t="s">
        <v>317</v>
      </c>
    </row>
    <row r="25" spans="1:16" s="29" customFormat="1" x14ac:dyDescent="0.25">
      <c r="A25" s="42"/>
      <c r="B25" s="54"/>
      <c r="C25" s="55"/>
      <c r="D25" s="55"/>
      <c r="E25" s="55"/>
      <c r="F25" s="55"/>
      <c r="G25" s="55"/>
      <c r="H25" s="55"/>
      <c r="I25" s="55"/>
      <c r="J25" s="55"/>
      <c r="K25" s="55"/>
      <c r="L25" s="56"/>
    </row>
    <row r="26" spans="1:16" s="9" customFormat="1" x14ac:dyDescent="0.25">
      <c r="A26" s="16"/>
      <c r="B26" s="18"/>
      <c r="C26" s="18"/>
      <c r="D26" s="18"/>
      <c r="E26" s="19"/>
      <c r="F26" s="19"/>
      <c r="G26" s="19"/>
      <c r="H26" s="19"/>
      <c r="I26" s="19"/>
      <c r="J26" s="19"/>
      <c r="K26" s="19"/>
      <c r="L26" s="19"/>
      <c r="O26" s="17"/>
      <c r="P26" s="17"/>
    </row>
    <row r="27" spans="1:16" s="1" customFormat="1" x14ac:dyDescent="0.25">
      <c r="A27" s="16"/>
      <c r="B27" s="182" t="str">
        <f>UPPER(IF(Intro!$G$21="English",O27,P27))</f>
        <v>TARIF DES DOUANES</v>
      </c>
      <c r="C27" s="183"/>
      <c r="D27" s="183" t="str">
        <f>UPPER(IF(Intro!$G$21="English",P27,Q27))</f>
        <v/>
      </c>
      <c r="E27" s="183" t="str">
        <f>UPPER(IF(Intro!$G$21="English",Q27,R27))</f>
        <v/>
      </c>
      <c r="F27" s="183" t="str">
        <f>UPPER(IF(Intro!$G$21="English",R27,S27))</f>
        <v/>
      </c>
      <c r="G27" s="183" t="str">
        <f>UPPER(IF(Intro!$G$21="English",S27,T27))</f>
        <v/>
      </c>
      <c r="H27" s="183" t="str">
        <f>UPPER(IF(Intro!$G$21="English",T27,U27))</f>
        <v/>
      </c>
      <c r="I27" s="183" t="str">
        <f>UPPER(IF(Intro!$G$21="English",U27,V27))</f>
        <v/>
      </c>
      <c r="J27" s="183" t="str">
        <f>UPPER(IF(Intro!$G$21="English",V27,W27))</f>
        <v/>
      </c>
      <c r="K27" s="183" t="str">
        <f>UPPER(IF(Intro!$G$21="English",W27,X27))</f>
        <v/>
      </c>
      <c r="L27" s="184" t="str">
        <f>UPPER(IF(Intro!$G$21="English",X27,Y27))</f>
        <v/>
      </c>
      <c r="M27" s="9"/>
      <c r="N27" s="7"/>
      <c r="O27" s="8" t="s">
        <v>37</v>
      </c>
      <c r="P27" s="8" t="s">
        <v>38</v>
      </c>
    </row>
    <row r="28" spans="1:16" x14ac:dyDescent="0.25">
      <c r="B28" s="20"/>
      <c r="C28" s="21"/>
      <c r="D28" s="21"/>
      <c r="E28" s="22"/>
      <c r="F28" s="22"/>
      <c r="G28" s="22"/>
      <c r="H28" s="22"/>
      <c r="I28" s="22"/>
      <c r="J28" s="22"/>
      <c r="K28" s="22"/>
      <c r="L28" s="23"/>
    </row>
    <row r="29" spans="1:16" s="29" customFormat="1" ht="14.25" customHeight="1" x14ac:dyDescent="0.25">
      <c r="A29" s="42"/>
      <c r="B29" s="201" t="str">
        <f>IF(Intro!$G$21="English",O29,P29)</f>
        <v>Les marchandises sont généralement classées dans le Tarif des douanes sous les numéros suivants du Système harmonisé de désignation et de codification des marchandises (SH) :</v>
      </c>
      <c r="C29" s="202"/>
      <c r="D29" s="202"/>
      <c r="E29" s="202"/>
      <c r="F29" s="202"/>
      <c r="G29" s="202"/>
      <c r="H29" s="202"/>
      <c r="I29" s="202"/>
      <c r="J29" s="202"/>
      <c r="K29" s="202"/>
      <c r="L29" s="203"/>
      <c r="O29" s="3" t="s">
        <v>275</v>
      </c>
      <c r="P29" s="3" t="s">
        <v>224</v>
      </c>
    </row>
    <row r="30" spans="1:16" ht="14.1" customHeight="1" x14ac:dyDescent="0.25">
      <c r="B30" s="68"/>
      <c r="C30" s="36"/>
      <c r="D30" s="36"/>
      <c r="E30" s="36"/>
      <c r="F30" s="36"/>
      <c r="G30" s="36"/>
      <c r="H30" s="36"/>
      <c r="I30" s="36"/>
      <c r="J30" s="36"/>
      <c r="K30" s="36"/>
      <c r="L30" s="37"/>
    </row>
    <row r="31" spans="1:16" s="29" customFormat="1" ht="14.25" customHeight="1" x14ac:dyDescent="0.25">
      <c r="A31" s="42"/>
      <c r="B31" s="201"/>
      <c r="C31" s="202"/>
      <c r="D31" s="279" t="str">
        <f>IF(Intro!$G$21="English",O33,P33)</f>
        <v>4412.10.00.00, 4412.39.00.21,
4412.31.00.00, 4412.39.00.22,
4412.33.00.10, 4412.39.00.23,
4412.33.00.20, 4412.39.00.90,
4412.33.00.30, 4412.91.00.00,
4412.33.00.90, 4412.92.00.00,
4412.34.00.00, 4412.99.00.00,
4412.39.00.10</v>
      </c>
      <c r="E31" s="280"/>
      <c r="F31" s="280"/>
      <c r="G31" s="280"/>
      <c r="H31" s="280"/>
      <c r="I31" s="280"/>
      <c r="J31" s="281"/>
      <c r="K31" s="36"/>
      <c r="L31" s="37"/>
      <c r="O31" s="3" t="str">
        <f>"Prior to "&amp;Variables!B19&amp;":"</f>
        <v>Prior to Date of change:</v>
      </c>
      <c r="P31" s="3" t="str">
        <f>"Avant le "&amp;Variables!C19&amp;" :"</f>
        <v>Avant le Date of change :</v>
      </c>
    </row>
    <row r="32" spans="1:16" s="29" customFormat="1" ht="14.25" customHeight="1" x14ac:dyDescent="0.25">
      <c r="A32" s="42"/>
      <c r="B32" s="201"/>
      <c r="C32" s="202"/>
      <c r="D32" s="282"/>
      <c r="E32" s="283"/>
      <c r="F32" s="283"/>
      <c r="G32" s="283"/>
      <c r="H32" s="283"/>
      <c r="I32" s="283"/>
      <c r="J32" s="284"/>
      <c r="K32" s="36"/>
      <c r="L32" s="37"/>
      <c r="O32" s="3"/>
      <c r="P32" s="3"/>
    </row>
    <row r="33" spans="1:18" s="29" customFormat="1" ht="14.25" customHeight="1" x14ac:dyDescent="0.25">
      <c r="A33" s="42"/>
      <c r="B33" s="201"/>
      <c r="C33" s="202"/>
      <c r="D33" s="282"/>
      <c r="E33" s="283"/>
      <c r="F33" s="283"/>
      <c r="G33" s="283"/>
      <c r="H33" s="283"/>
      <c r="I33" s="283"/>
      <c r="J33" s="284"/>
      <c r="K33" s="36"/>
      <c r="L33" s="37"/>
      <c r="O33" s="30" t="str">
        <f>Variables!B20</f>
        <v>4412.10.00.00,  4412.39.00.21,
4412.31.00.00, 4412.39.00.22,
4412.33.00.10, 4412.39.00.23,
4412.33.00.20,  4412.39.00.90,
4412.33.00.30,  4412.91.00.00,
4412.33.00.90,  4412.92.00.00,
4412.34.00.00,  4412.99.00.00,
4412.39.00.10</v>
      </c>
      <c r="P33" s="30" t="str">
        <f>Variables!C20</f>
        <v>4412.10.00.00, 4412.39.00.21,
4412.31.00.00, 4412.39.00.22,
4412.33.00.10, 4412.39.00.23,
4412.33.00.20, 4412.39.00.90,
4412.33.00.30, 4412.91.00.00,
4412.33.00.90, 4412.92.00.00,
4412.34.00.00, 4412.99.00.00,
4412.39.00.10</v>
      </c>
    </row>
    <row r="34" spans="1:18" s="29" customFormat="1" ht="14.25" customHeight="1" x14ac:dyDescent="0.25">
      <c r="A34" s="42"/>
      <c r="B34" s="201"/>
      <c r="C34" s="202"/>
      <c r="D34" s="282"/>
      <c r="E34" s="283"/>
      <c r="F34" s="283"/>
      <c r="G34" s="283"/>
      <c r="H34" s="283"/>
      <c r="I34" s="283"/>
      <c r="J34" s="284"/>
      <c r="K34" s="36"/>
      <c r="L34" s="37"/>
      <c r="O34" s="3"/>
      <c r="P34" s="3"/>
    </row>
    <row r="35" spans="1:18" s="29" customFormat="1" ht="14.25" customHeight="1" x14ac:dyDescent="0.25">
      <c r="A35" s="42"/>
      <c r="B35" s="201"/>
      <c r="C35" s="202"/>
      <c r="D35" s="282"/>
      <c r="E35" s="283"/>
      <c r="F35" s="283"/>
      <c r="G35" s="283"/>
      <c r="H35" s="283"/>
      <c r="I35" s="283"/>
      <c r="J35" s="284"/>
      <c r="K35" s="36"/>
      <c r="L35" s="37"/>
      <c r="O35" s="3"/>
      <c r="P35" s="3"/>
    </row>
    <row r="36" spans="1:18" s="29" customFormat="1" ht="14.25" customHeight="1" x14ac:dyDescent="0.25">
      <c r="A36" s="42"/>
      <c r="B36" s="201"/>
      <c r="C36" s="202"/>
      <c r="D36" s="282"/>
      <c r="E36" s="283"/>
      <c r="F36" s="283"/>
      <c r="G36" s="283"/>
      <c r="H36" s="283"/>
      <c r="I36" s="283"/>
      <c r="J36" s="284"/>
      <c r="K36" s="36"/>
      <c r="L36" s="37"/>
      <c r="O36" s="3"/>
      <c r="P36" s="3"/>
    </row>
    <row r="37" spans="1:18" s="29" customFormat="1" ht="14.25" customHeight="1" x14ac:dyDescent="0.25">
      <c r="A37" s="42"/>
      <c r="B37" s="201"/>
      <c r="C37" s="202"/>
      <c r="D37" s="282"/>
      <c r="E37" s="283"/>
      <c r="F37" s="283"/>
      <c r="G37" s="283"/>
      <c r="H37" s="283"/>
      <c r="I37" s="283"/>
      <c r="J37" s="284"/>
      <c r="K37" s="36"/>
      <c r="L37" s="37"/>
      <c r="O37" s="3"/>
      <c r="P37" s="3"/>
    </row>
    <row r="38" spans="1:18" s="29" customFormat="1" ht="14.25" customHeight="1" x14ac:dyDescent="0.25">
      <c r="A38" s="42"/>
      <c r="B38" s="201"/>
      <c r="C38" s="202"/>
      <c r="D38" s="282"/>
      <c r="E38" s="283"/>
      <c r="F38" s="283"/>
      <c r="G38" s="283"/>
      <c r="H38" s="283"/>
      <c r="I38" s="283"/>
      <c r="J38" s="284"/>
      <c r="K38" s="36"/>
      <c r="L38" s="37"/>
      <c r="O38" s="3"/>
      <c r="P38" s="3"/>
    </row>
    <row r="39" spans="1:18" s="29" customFormat="1" x14ac:dyDescent="0.25">
      <c r="A39" s="42"/>
      <c r="B39" s="201"/>
      <c r="C39" s="202"/>
      <c r="D39" s="285"/>
      <c r="E39" s="286"/>
      <c r="F39" s="286"/>
      <c r="G39" s="286"/>
      <c r="H39" s="286"/>
      <c r="I39" s="286"/>
      <c r="J39" s="287"/>
      <c r="K39" s="36"/>
      <c r="L39" s="37"/>
      <c r="O39" s="3"/>
      <c r="P39" s="3"/>
    </row>
    <row r="40" spans="1:18" s="29" customFormat="1" x14ac:dyDescent="0.25">
      <c r="A40" s="42"/>
      <c r="B40" s="54"/>
      <c r="C40" s="55"/>
      <c r="D40" s="55"/>
      <c r="E40" s="55"/>
      <c r="F40" s="55"/>
      <c r="G40" s="55"/>
      <c r="H40" s="55"/>
      <c r="I40" s="55"/>
      <c r="J40" s="55"/>
      <c r="K40" s="55"/>
      <c r="L40" s="56"/>
    </row>
    <row r="41" spans="1:18" s="9" customFormat="1" x14ac:dyDescent="0.25">
      <c r="A41" s="16"/>
      <c r="B41" s="18"/>
      <c r="C41" s="18"/>
      <c r="D41" s="18"/>
      <c r="E41" s="19"/>
      <c r="F41" s="19"/>
      <c r="G41" s="19"/>
      <c r="H41" s="19"/>
      <c r="I41" s="19"/>
      <c r="J41" s="19"/>
      <c r="K41" s="19"/>
      <c r="L41" s="19"/>
      <c r="O41" s="17"/>
      <c r="P41" s="17"/>
    </row>
    <row r="42" spans="1:18" s="1" customFormat="1" x14ac:dyDescent="0.25">
      <c r="A42" s="16"/>
      <c r="B42" s="182" t="str">
        <f>UPPER(IF(Intro!$G$21="English",O42,P42))</f>
        <v>GLOSSAIRE</v>
      </c>
      <c r="C42" s="183"/>
      <c r="D42" s="183" t="s">
        <v>164</v>
      </c>
      <c r="E42" s="183" t="s">
        <v>165</v>
      </c>
      <c r="F42" s="183" t="s">
        <v>165</v>
      </c>
      <c r="G42" s="183" t="s">
        <v>165</v>
      </c>
      <c r="H42" s="183" t="s">
        <v>165</v>
      </c>
      <c r="I42" s="183" t="s">
        <v>165</v>
      </c>
      <c r="J42" s="183" t="s">
        <v>165</v>
      </c>
      <c r="K42" s="183" t="s">
        <v>165</v>
      </c>
      <c r="L42" s="184" t="s">
        <v>165</v>
      </c>
      <c r="M42" s="9"/>
      <c r="N42" s="7"/>
      <c r="O42" s="8" t="s">
        <v>58</v>
      </c>
      <c r="P42" s="8" t="s">
        <v>59</v>
      </c>
    </row>
    <row r="43" spans="1:18" s="29" customFormat="1" x14ac:dyDescent="0.25">
      <c r="A43" s="42"/>
      <c r="B43" s="265" t="str">
        <f>IF(Intro!$G$21="English",O43,P43)</f>
        <v>L’emploi direct</v>
      </c>
      <c r="C43" s="266"/>
      <c r="D43" s="269" t="str">
        <f>IF(Intro!$G$21="English",O44,P44)</f>
        <v>Comprends les coûts de main-d’œuvre des employés dont les tâches peuvent être facilement associées (par observation) à la production des marchandises; ces coûts sont pris en compte dans l’état du coût des marchandises fabriquées de l'entreprise. Les marchandises peuvent être produites pour les ventes nationales, les ventes à l'exportation, et pour être utilisées à l'interne ou à la transformation ultérieure à l'interne.</v>
      </c>
      <c r="E43" s="269"/>
      <c r="F43" s="269"/>
      <c r="G43" s="269"/>
      <c r="H43" s="269"/>
      <c r="I43" s="269"/>
      <c r="J43" s="269"/>
      <c r="K43" s="269"/>
      <c r="L43" s="270"/>
      <c r="O43" s="3" t="s">
        <v>162</v>
      </c>
      <c r="P43" s="3" t="s">
        <v>163</v>
      </c>
    </row>
    <row r="44" spans="1:18" s="29" customFormat="1" x14ac:dyDescent="0.25">
      <c r="A44" s="42"/>
      <c r="B44" s="267"/>
      <c r="C44" s="268"/>
      <c r="D44" s="233"/>
      <c r="E44" s="233"/>
      <c r="F44" s="233"/>
      <c r="G44" s="233"/>
      <c r="H44" s="233"/>
      <c r="I44" s="233"/>
      <c r="J44" s="233"/>
      <c r="K44" s="233"/>
      <c r="L44" s="271"/>
      <c r="O44" s="3" t="s">
        <v>172</v>
      </c>
      <c r="P44" s="3" t="s">
        <v>274</v>
      </c>
      <c r="Q44" s="3"/>
      <c r="R44" s="3"/>
    </row>
    <row r="45" spans="1:18" s="29" customFormat="1" x14ac:dyDescent="0.25">
      <c r="A45" s="42"/>
      <c r="B45" s="267"/>
      <c r="C45" s="268"/>
      <c r="D45" s="233"/>
      <c r="E45" s="233"/>
      <c r="F45" s="233"/>
      <c r="G45" s="233"/>
      <c r="H45" s="233"/>
      <c r="I45" s="233"/>
      <c r="J45" s="233"/>
      <c r="K45" s="233"/>
      <c r="L45" s="271"/>
      <c r="O45" s="3"/>
      <c r="P45" s="3"/>
      <c r="Q45" s="3"/>
      <c r="R45" s="3"/>
    </row>
    <row r="46" spans="1:18" s="29" customFormat="1" x14ac:dyDescent="0.25">
      <c r="A46" s="42"/>
      <c r="B46" s="267"/>
      <c r="C46" s="268"/>
      <c r="D46" s="233"/>
      <c r="E46" s="233"/>
      <c r="F46" s="233"/>
      <c r="G46" s="233"/>
      <c r="H46" s="233"/>
      <c r="I46" s="233"/>
      <c r="J46" s="233"/>
      <c r="K46" s="233"/>
      <c r="L46" s="271"/>
      <c r="O46" s="3"/>
      <c r="P46" s="3"/>
      <c r="Q46" s="3"/>
      <c r="R46" s="3"/>
    </row>
    <row r="47" spans="1:18" s="29" customFormat="1" x14ac:dyDescent="0.25">
      <c r="A47" s="42"/>
      <c r="B47" s="267" t="str">
        <f>IF(Intro!$G$21="English",O47,P47)</f>
        <v>L'emploi indirect</v>
      </c>
      <c r="C47" s="268"/>
      <c r="D47" s="233" t="str">
        <f>IF(Intro!$G$21="English",O48,P48)</f>
        <v>Comprend le personnel des usines, comme les surveillants, les chefs d’usine et les préposés au contrôle de la qualité, mais exclut le personnel de vente et d’administration.</v>
      </c>
      <c r="E47" s="233"/>
      <c r="F47" s="233"/>
      <c r="G47" s="233"/>
      <c r="H47" s="233"/>
      <c r="I47" s="233"/>
      <c r="J47" s="233"/>
      <c r="K47" s="233"/>
      <c r="L47" s="271"/>
      <c r="O47" s="3" t="s">
        <v>185</v>
      </c>
      <c r="P47" s="3" t="s">
        <v>194</v>
      </c>
    </row>
    <row r="48" spans="1:18" x14ac:dyDescent="0.25">
      <c r="B48" s="267"/>
      <c r="C48" s="268"/>
      <c r="D48" s="233"/>
      <c r="E48" s="233"/>
      <c r="F48" s="233"/>
      <c r="G48" s="233"/>
      <c r="H48" s="233"/>
      <c r="I48" s="233"/>
      <c r="J48" s="233"/>
      <c r="K48" s="233"/>
      <c r="L48" s="271"/>
      <c r="O48" s="3" t="s">
        <v>195</v>
      </c>
      <c r="P48" s="3" t="s">
        <v>196</v>
      </c>
    </row>
    <row r="49" spans="2:12" x14ac:dyDescent="0.25">
      <c r="B49" s="272"/>
      <c r="C49" s="273"/>
      <c r="D49" s="274"/>
      <c r="E49" s="274"/>
      <c r="F49" s="274"/>
      <c r="G49" s="274"/>
      <c r="H49" s="274"/>
      <c r="I49" s="274"/>
      <c r="J49" s="274"/>
      <c r="K49" s="274"/>
      <c r="L49" s="275"/>
    </row>
  </sheetData>
  <sheetProtection algorithmName="SHA-512" hashValue="HhvuNKt2FIcy86zN0f9EvU4a0oJvpAxUSDg7xc/kvrpOLvvK3wCVTVi0BW9PMVaeHBOFobaiYSsPFjdTKScvxQ==" saltValue="t9J5h5twJBVRh4uAKRpENw==" spinCount="100000" sheet="1" objects="1" scenarios="1" selectLockedCells="1"/>
  <mergeCells count="21">
    <mergeCell ref="B43:C46"/>
    <mergeCell ref="D43:L46"/>
    <mergeCell ref="B47:C49"/>
    <mergeCell ref="D47:L49"/>
    <mergeCell ref="B21:L21"/>
    <mergeCell ref="B42:L42"/>
    <mergeCell ref="B29:L29"/>
    <mergeCell ref="B31:C39"/>
    <mergeCell ref="D31:J39"/>
    <mergeCell ref="B22:L22"/>
    <mergeCell ref="B23:L23"/>
    <mergeCell ref="B24:L24"/>
    <mergeCell ref="B19:L19"/>
    <mergeCell ref="B27:L27"/>
    <mergeCell ref="B12:L13"/>
    <mergeCell ref="B15:L16"/>
    <mergeCell ref="B4:L4"/>
    <mergeCell ref="B5:L5"/>
    <mergeCell ref="B6:L6"/>
    <mergeCell ref="B8:L8"/>
    <mergeCell ref="B10:L10"/>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17A7-F7DE-42E3-B77F-DE06144D2515}">
  <sheetPr>
    <tabColor rgb="FF00B0F0"/>
    <pageSetUpPr fitToPage="1"/>
  </sheetPr>
  <dimension ref="A1:R315"/>
  <sheetViews>
    <sheetView showGridLines="0" zoomScaleNormal="100" workbookViewId="0"/>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8" width="9.42578125" style="3" customWidth="1"/>
    <col min="19" max="16384" width="9.42578125" style="3"/>
  </cols>
  <sheetData>
    <row r="1" spans="1:18" x14ac:dyDescent="0.25">
      <c r="O1" s="14" t="s">
        <v>273</v>
      </c>
      <c r="P1" s="14" t="s">
        <v>273</v>
      </c>
      <c r="Q1" s="14"/>
      <c r="R1" s="14"/>
    </row>
    <row r="2" spans="1:18" x14ac:dyDescent="0.25">
      <c r="B2" s="15" t="s">
        <v>0</v>
      </c>
      <c r="C2" s="15"/>
      <c r="D2" s="15"/>
      <c r="O2" s="96" t="s">
        <v>69</v>
      </c>
      <c r="P2" s="14" t="s">
        <v>79</v>
      </c>
    </row>
    <row r="3" spans="1:18" x14ac:dyDescent="0.25">
      <c r="B3" s="6"/>
      <c r="C3" s="6"/>
      <c r="D3" s="6"/>
      <c r="O3" s="5"/>
      <c r="P3" s="5"/>
    </row>
    <row r="4" spans="1:18" s="1" customFormat="1" x14ac:dyDescent="0.25">
      <c r="A4" s="16"/>
      <c r="B4" s="256" t="str">
        <f>Info!B4</f>
        <v>QUESTIONNAIRE À L’INTENTION DES SYNDICATS</v>
      </c>
      <c r="C4" s="257"/>
      <c r="D4" s="257"/>
      <c r="E4" s="257"/>
      <c r="F4" s="257"/>
      <c r="G4" s="257"/>
      <c r="H4" s="257"/>
      <c r="I4" s="257"/>
      <c r="J4" s="257"/>
      <c r="K4" s="257"/>
      <c r="L4" s="258"/>
      <c r="M4" s="7"/>
      <c r="N4" s="7"/>
      <c r="O4" s="8"/>
      <c r="P4" s="8"/>
    </row>
    <row r="5" spans="1:18" s="1" customFormat="1" x14ac:dyDescent="0.25">
      <c r="A5" s="16"/>
      <c r="B5" s="259" t="str">
        <f>Info!B5</f>
        <v>NQ-2026-004</v>
      </c>
      <c r="C5" s="260"/>
      <c r="D5" s="260"/>
      <c r="E5" s="260"/>
      <c r="F5" s="260"/>
      <c r="G5" s="260"/>
      <c r="H5" s="260"/>
      <c r="I5" s="260"/>
      <c r="J5" s="260"/>
      <c r="K5" s="260"/>
      <c r="L5" s="261"/>
      <c r="M5" s="7"/>
      <c r="N5" s="7"/>
      <c r="O5" s="8"/>
      <c r="P5" s="8"/>
    </row>
    <row r="6" spans="1:18" s="9" customFormat="1" x14ac:dyDescent="0.25">
      <c r="A6" s="16"/>
      <c r="B6" s="259" t="str">
        <f>Info!B6</f>
        <v>CONTREPLAQUÉS DÉCORATIFS ET AUTRES CONTREPLAQUÉS NON STRUCTURAUX</v>
      </c>
      <c r="C6" s="260"/>
      <c r="D6" s="260"/>
      <c r="E6" s="260"/>
      <c r="F6" s="260"/>
      <c r="G6" s="260"/>
      <c r="H6" s="260"/>
      <c r="I6" s="260"/>
      <c r="J6" s="260"/>
      <c r="K6" s="260"/>
      <c r="L6" s="261"/>
      <c r="O6" s="17"/>
      <c r="P6" s="17"/>
    </row>
    <row r="7" spans="1:18" s="9" customFormat="1" x14ac:dyDescent="0.25">
      <c r="A7" s="16"/>
      <c r="B7" s="84"/>
      <c r="C7" s="85"/>
      <c r="D7" s="85"/>
      <c r="E7" s="85"/>
      <c r="F7" s="85"/>
      <c r="G7" s="85"/>
      <c r="H7" s="85"/>
      <c r="I7" s="85"/>
      <c r="J7" s="85"/>
      <c r="K7" s="85"/>
      <c r="L7" s="86"/>
      <c r="O7" s="31"/>
    </row>
    <row r="8" spans="1:18" s="9" customFormat="1" x14ac:dyDescent="0.25">
      <c r="A8" s="16"/>
      <c r="B8" s="313" t="str">
        <f>IF(Intro!$G$21="English",O8,P8)</f>
        <v>Les questions suivantes font référence aux marchandises comme définies dans la description du produit de l'onglet Intro.</v>
      </c>
      <c r="C8" s="314"/>
      <c r="D8" s="314"/>
      <c r="E8" s="314"/>
      <c r="F8" s="314"/>
      <c r="G8" s="314"/>
      <c r="H8" s="314"/>
      <c r="I8" s="314"/>
      <c r="J8" s="314"/>
      <c r="K8" s="314"/>
      <c r="L8" s="315"/>
      <c r="O8" s="17" t="s">
        <v>225</v>
      </c>
      <c r="P8" s="17" t="s">
        <v>254</v>
      </c>
    </row>
    <row r="9" spans="1:18" s="9" customFormat="1" x14ac:dyDescent="0.25">
      <c r="A9" s="16"/>
      <c r="B9" s="313" t="str">
        <f>IF(Intro!$G$21="English",O9,P9)</f>
        <v>Des informations sur le produit et un glossaire de termes sont disponibles dans l'onglet Info.</v>
      </c>
      <c r="C9" s="314"/>
      <c r="D9" s="314"/>
      <c r="E9" s="314"/>
      <c r="F9" s="314"/>
      <c r="G9" s="314"/>
      <c r="H9" s="314"/>
      <c r="I9" s="314"/>
      <c r="J9" s="314"/>
      <c r="K9" s="314"/>
      <c r="L9" s="315"/>
      <c r="O9" s="17" t="s">
        <v>91</v>
      </c>
      <c r="P9" s="9" t="s">
        <v>92</v>
      </c>
    </row>
    <row r="10" spans="1:18" s="9" customFormat="1" x14ac:dyDescent="0.25">
      <c r="A10" s="16"/>
      <c r="B10" s="316" t="str">
        <f>IF(Intro!$G$21="English",O10,P10)</f>
        <v>Utilisez l'onglet AddPub si vous avez besoin de plus d'espace.</v>
      </c>
      <c r="C10" s="317"/>
      <c r="D10" s="317"/>
      <c r="E10" s="317"/>
      <c r="F10" s="317"/>
      <c r="G10" s="317"/>
      <c r="H10" s="317"/>
      <c r="I10" s="317"/>
      <c r="J10" s="317"/>
      <c r="K10" s="317"/>
      <c r="L10" s="318"/>
      <c r="O10" s="17" t="s">
        <v>93</v>
      </c>
      <c r="P10" s="17" t="s">
        <v>94</v>
      </c>
    </row>
    <row r="11" spans="1:18" s="9" customFormat="1" x14ac:dyDescent="0.25">
      <c r="A11" s="16"/>
      <c r="B11" s="18"/>
      <c r="C11" s="18"/>
      <c r="D11" s="18"/>
      <c r="E11" s="19"/>
      <c r="F11" s="19"/>
      <c r="G11" s="19"/>
      <c r="H11" s="19"/>
      <c r="I11" s="19"/>
      <c r="J11" s="19"/>
      <c r="K11" s="19"/>
      <c r="L11" s="19"/>
      <c r="O11" s="17"/>
      <c r="P11" s="17"/>
    </row>
    <row r="12" spans="1:18" x14ac:dyDescent="0.25">
      <c r="B12" s="176" t="str">
        <f>IF(Intro!$G$21="English",O12,P12)</f>
        <v>INFORMATIONS GÉNÉRALES SUR L'ENTREPRISE</v>
      </c>
      <c r="C12" s="177"/>
      <c r="D12" s="177"/>
      <c r="E12" s="177"/>
      <c r="F12" s="177"/>
      <c r="G12" s="177"/>
      <c r="H12" s="177"/>
      <c r="I12" s="177"/>
      <c r="J12" s="177"/>
      <c r="K12" s="177"/>
      <c r="L12" s="178"/>
      <c r="M12" s="29"/>
      <c r="O12" s="67" t="s">
        <v>226</v>
      </c>
      <c r="P12" s="67" t="s">
        <v>227</v>
      </c>
    </row>
    <row r="13" spans="1:18" x14ac:dyDescent="0.25">
      <c r="B13" s="296" t="s">
        <v>21</v>
      </c>
      <c r="C13" s="297"/>
      <c r="D13" s="297"/>
      <c r="E13" s="297"/>
      <c r="F13" s="297"/>
      <c r="G13" s="297"/>
      <c r="H13" s="297"/>
      <c r="I13" s="297"/>
      <c r="J13" s="297"/>
      <c r="K13" s="297"/>
      <c r="L13" s="298"/>
    </row>
    <row r="14" spans="1:18" x14ac:dyDescent="0.25">
      <c r="B14" s="20"/>
      <c r="C14" s="21"/>
      <c r="D14" s="21"/>
      <c r="E14" s="22"/>
      <c r="F14" s="22"/>
      <c r="G14" s="22"/>
      <c r="H14" s="22"/>
      <c r="I14" s="22"/>
      <c r="J14" s="22"/>
      <c r="K14" s="22"/>
      <c r="L14" s="23"/>
    </row>
    <row r="15" spans="1:18" x14ac:dyDescent="0.25">
      <c r="B15" s="185" t="str">
        <f>IF(Intro!$G$21="English",O15,P15)</f>
        <v>Donnez un bref historique de votre syndicat, en insistant plus particulièrement sur les activités concernant les employés ayant produit les marchandises.</v>
      </c>
      <c r="C15" s="186"/>
      <c r="D15" s="186"/>
      <c r="E15" s="186"/>
      <c r="F15" s="186"/>
      <c r="G15" s="186"/>
      <c r="H15" s="186"/>
      <c r="I15" s="186"/>
      <c r="J15" s="186"/>
      <c r="K15" s="186"/>
      <c r="L15" s="187"/>
      <c r="O15" s="24" t="s">
        <v>39</v>
      </c>
      <c r="P15" s="3" t="s">
        <v>40</v>
      </c>
    </row>
    <row r="16" spans="1:18" s="29" customFormat="1" x14ac:dyDescent="0.25">
      <c r="A16" s="42"/>
      <c r="B16" s="53"/>
      <c r="C16" s="43"/>
      <c r="D16" s="43"/>
      <c r="E16" s="43"/>
      <c r="F16" s="43"/>
      <c r="G16" s="43"/>
      <c r="H16" s="43"/>
      <c r="I16" s="43"/>
      <c r="J16" s="43"/>
      <c r="K16" s="43"/>
      <c r="L16" s="44"/>
    </row>
    <row r="17" spans="1:16" s="14" customFormat="1" x14ac:dyDescent="0.25">
      <c r="A17" s="13"/>
      <c r="B17" s="299"/>
      <c r="C17" s="300"/>
      <c r="D17" s="300"/>
      <c r="E17" s="300"/>
      <c r="F17" s="300"/>
      <c r="G17" s="300"/>
      <c r="H17" s="300"/>
      <c r="I17" s="300"/>
      <c r="J17" s="300"/>
      <c r="K17" s="300"/>
      <c r="L17" s="301"/>
      <c r="M17" s="29"/>
    </row>
    <row r="18" spans="1:16" s="14" customFormat="1" x14ac:dyDescent="0.25">
      <c r="A18" s="13"/>
      <c r="B18" s="299"/>
      <c r="C18" s="300"/>
      <c r="D18" s="300"/>
      <c r="E18" s="300"/>
      <c r="F18" s="300"/>
      <c r="G18" s="300"/>
      <c r="H18" s="300"/>
      <c r="I18" s="300"/>
      <c r="J18" s="300"/>
      <c r="K18" s="300"/>
      <c r="L18" s="301"/>
      <c r="M18" s="29"/>
    </row>
    <row r="19" spans="1:16" s="14" customFormat="1" x14ac:dyDescent="0.25">
      <c r="A19" s="13"/>
      <c r="B19" s="299"/>
      <c r="C19" s="300"/>
      <c r="D19" s="300"/>
      <c r="E19" s="300"/>
      <c r="F19" s="300"/>
      <c r="G19" s="300"/>
      <c r="H19" s="300"/>
      <c r="I19" s="300"/>
      <c r="J19" s="300"/>
      <c r="K19" s="300"/>
      <c r="L19" s="301"/>
      <c r="M19" s="29"/>
    </row>
    <row r="20" spans="1:16" s="14" customFormat="1" x14ac:dyDescent="0.25">
      <c r="A20" s="13"/>
      <c r="B20" s="299"/>
      <c r="C20" s="300"/>
      <c r="D20" s="300"/>
      <c r="E20" s="300"/>
      <c r="F20" s="300"/>
      <c r="G20" s="300"/>
      <c r="H20" s="300"/>
      <c r="I20" s="300"/>
      <c r="J20" s="300"/>
      <c r="K20" s="300"/>
      <c r="L20" s="301"/>
      <c r="M20" s="29"/>
    </row>
    <row r="21" spans="1:16" s="14" customFormat="1" x14ac:dyDescent="0.25">
      <c r="A21" s="13"/>
      <c r="B21" s="299"/>
      <c r="C21" s="300"/>
      <c r="D21" s="300"/>
      <c r="E21" s="300"/>
      <c r="F21" s="300"/>
      <c r="G21" s="300"/>
      <c r="H21" s="300"/>
      <c r="I21" s="300"/>
      <c r="J21" s="300"/>
      <c r="K21" s="300"/>
      <c r="L21" s="301"/>
      <c r="M21" s="29"/>
    </row>
    <row r="22" spans="1:16" s="14" customFormat="1" x14ac:dyDescent="0.25">
      <c r="A22" s="13"/>
      <c r="B22" s="299"/>
      <c r="C22" s="300"/>
      <c r="D22" s="300"/>
      <c r="E22" s="300"/>
      <c r="F22" s="300"/>
      <c r="G22" s="300"/>
      <c r="H22" s="300"/>
      <c r="I22" s="300"/>
      <c r="J22" s="300"/>
      <c r="K22" s="300"/>
      <c r="L22" s="301"/>
      <c r="M22" s="29"/>
    </row>
    <row r="23" spans="1:16" s="14" customFormat="1" x14ac:dyDescent="0.25">
      <c r="A23" s="13"/>
      <c r="B23" s="299"/>
      <c r="C23" s="300"/>
      <c r="D23" s="300"/>
      <c r="E23" s="300"/>
      <c r="F23" s="300"/>
      <c r="G23" s="300"/>
      <c r="H23" s="300"/>
      <c r="I23" s="300"/>
      <c r="J23" s="300"/>
      <c r="K23" s="300"/>
      <c r="L23" s="301"/>
      <c r="M23" s="29"/>
    </row>
    <row r="24" spans="1:16" s="14" customFormat="1" x14ac:dyDescent="0.25">
      <c r="A24" s="13"/>
      <c r="B24" s="299"/>
      <c r="C24" s="300"/>
      <c r="D24" s="300"/>
      <c r="E24" s="300"/>
      <c r="F24" s="300"/>
      <c r="G24" s="300"/>
      <c r="H24" s="300"/>
      <c r="I24" s="300"/>
      <c r="J24" s="300"/>
      <c r="K24" s="300"/>
      <c r="L24" s="301"/>
      <c r="M24" s="29"/>
    </row>
    <row r="25" spans="1:16" s="29" customFormat="1" x14ac:dyDescent="0.25">
      <c r="A25" s="42"/>
      <c r="B25" s="54"/>
      <c r="C25" s="55"/>
      <c r="D25" s="55"/>
      <c r="E25" s="55"/>
      <c r="F25" s="55"/>
      <c r="G25" s="55"/>
      <c r="H25" s="55"/>
      <c r="I25" s="55"/>
      <c r="J25" s="55"/>
      <c r="K25" s="55"/>
      <c r="L25" s="56"/>
    </row>
    <row r="26" spans="1:16" s="9" customFormat="1" x14ac:dyDescent="0.25">
      <c r="A26" s="16"/>
      <c r="B26" s="18"/>
      <c r="C26" s="18"/>
      <c r="D26" s="18"/>
      <c r="E26" s="19"/>
      <c r="F26" s="19"/>
      <c r="G26" s="19"/>
      <c r="H26" s="19"/>
      <c r="I26" s="19"/>
      <c r="J26" s="19"/>
      <c r="K26" s="19"/>
      <c r="L26" s="19"/>
      <c r="O26" s="17"/>
      <c r="P26" s="17"/>
    </row>
    <row r="27" spans="1:16" x14ac:dyDescent="0.25">
      <c r="B27" s="176" t="s">
        <v>228</v>
      </c>
      <c r="C27" s="177"/>
      <c r="D27" s="177"/>
      <c r="E27" s="177"/>
      <c r="F27" s="177"/>
      <c r="G27" s="177"/>
      <c r="H27" s="177"/>
      <c r="I27" s="177"/>
      <c r="J27" s="177"/>
      <c r="K27" s="177"/>
      <c r="L27" s="178"/>
      <c r="M27" s="29"/>
    </row>
    <row r="28" spans="1:16" s="14" customFormat="1" x14ac:dyDescent="0.25">
      <c r="A28" s="13"/>
      <c r="B28" s="296" t="s">
        <v>22</v>
      </c>
      <c r="C28" s="297"/>
      <c r="D28" s="297"/>
      <c r="E28" s="297"/>
      <c r="F28" s="297"/>
      <c r="G28" s="297"/>
      <c r="H28" s="297"/>
      <c r="I28" s="297"/>
      <c r="J28" s="297"/>
      <c r="K28" s="297"/>
      <c r="L28" s="298"/>
      <c r="M28" s="51"/>
    </row>
    <row r="29" spans="1:16" s="29" customFormat="1" x14ac:dyDescent="0.25">
      <c r="A29" s="42"/>
      <c r="B29" s="53"/>
      <c r="C29" s="43"/>
      <c r="D29" s="43"/>
      <c r="E29" s="43"/>
      <c r="F29" s="43"/>
      <c r="G29" s="43"/>
      <c r="H29" s="43"/>
      <c r="I29" s="43"/>
      <c r="J29" s="43"/>
      <c r="K29" s="43"/>
      <c r="L29" s="44"/>
    </row>
    <row r="30" spans="1:16" s="29" customFormat="1" ht="14.25" customHeight="1" x14ac:dyDescent="0.25">
      <c r="A30" s="42"/>
      <c r="B30" s="201" t="str">
        <f>IF(Intro!$G$21="English",O30,P30)</f>
        <v>Dresser la liste des dénominations sociales et des adresses de toutes les installations au Canada qui emploient vos membres impliqués dans la production des marchandises depuis le 1er janvier 2023.</v>
      </c>
      <c r="C30" s="202"/>
      <c r="D30" s="202"/>
      <c r="E30" s="202"/>
      <c r="F30" s="202"/>
      <c r="G30" s="202"/>
      <c r="H30" s="202"/>
      <c r="I30" s="202"/>
      <c r="J30" s="202"/>
      <c r="K30" s="202"/>
      <c r="L30" s="203"/>
      <c r="O30" s="29" t="str">
        <f>"List the names and addresses of all facilities in Canada that have employed your members involved in the production of the goods since January 1, "&amp;Variables!B6&amp;"."</f>
        <v>List the names and addresses of all facilities in Canada that have employed your members involved in the production of the goods since January 1, 2023.</v>
      </c>
      <c r="P30" s="29" t="str">
        <f>"Dresser la liste des dénominations sociales et des adresses de toutes les installations au Canada qui emploient vos membres impliqués dans la production des marchandises depuis le 1er janvier "&amp;Variables!B6&amp;"."</f>
        <v>Dresser la liste des dénominations sociales et des adresses de toutes les installations au Canada qui emploient vos membres impliqués dans la production des marchandises depuis le 1er janvier 2023.</v>
      </c>
    </row>
    <row r="31" spans="1:16" s="29" customFormat="1" x14ac:dyDescent="0.25">
      <c r="A31" s="42"/>
      <c r="B31" s="53"/>
      <c r="C31" s="43"/>
      <c r="D31" s="43"/>
      <c r="E31" s="43"/>
      <c r="F31" s="43"/>
      <c r="G31" s="43"/>
      <c r="H31" s="43"/>
      <c r="I31" s="43"/>
      <c r="J31" s="43"/>
      <c r="K31" s="43"/>
      <c r="L31" s="44"/>
      <c r="O31" s="3" t="s">
        <v>41</v>
      </c>
      <c r="P31" s="3" t="s">
        <v>44</v>
      </c>
    </row>
    <row r="32" spans="1:16" x14ac:dyDescent="0.25">
      <c r="B32" s="71"/>
      <c r="C32" s="302" t="str">
        <f>IF(Intro!$G$21="English",O31,P31)</f>
        <v xml:space="preserve">Dénomination sociale de l’entreprise et installation </v>
      </c>
      <c r="D32" s="302"/>
      <c r="E32" s="302"/>
      <c r="F32" s="302" t="str">
        <f>IF(Intro!$G$21="English",O32,P32)</f>
        <v>Adresse de l’installation</v>
      </c>
      <c r="G32" s="302"/>
      <c r="H32" s="302"/>
      <c r="I32" s="302"/>
      <c r="J32" s="302" t="str">
        <f>IF(Intro!$G$21="English",O33,P33)</f>
        <v>Section locale du syndicat ou unité de négociation</v>
      </c>
      <c r="K32" s="302"/>
      <c r="L32" s="303"/>
      <c r="O32" s="3" t="s">
        <v>42</v>
      </c>
      <c r="P32" s="3" t="s">
        <v>45</v>
      </c>
    </row>
    <row r="33" spans="2:16" ht="18" customHeight="1" x14ac:dyDescent="0.25">
      <c r="B33" s="71"/>
      <c r="C33" s="302"/>
      <c r="D33" s="302"/>
      <c r="E33" s="302"/>
      <c r="F33" s="302"/>
      <c r="G33" s="302"/>
      <c r="H33" s="302"/>
      <c r="I33" s="302"/>
      <c r="J33" s="302"/>
      <c r="K33" s="302"/>
      <c r="L33" s="303"/>
      <c r="O33" s="3" t="s">
        <v>43</v>
      </c>
      <c r="P33" s="3" t="s">
        <v>250</v>
      </c>
    </row>
    <row r="34" spans="2:16" x14ac:dyDescent="0.25">
      <c r="B34" s="321">
        <v>1</v>
      </c>
      <c r="C34" s="224"/>
      <c r="D34" s="224"/>
      <c r="E34" s="224"/>
      <c r="F34" s="224"/>
      <c r="G34" s="224"/>
      <c r="H34" s="224"/>
      <c r="I34" s="224"/>
      <c r="J34" s="224"/>
      <c r="K34" s="224"/>
      <c r="L34" s="225"/>
    </row>
    <row r="35" spans="2:16" x14ac:dyDescent="0.25">
      <c r="B35" s="321"/>
      <c r="C35" s="224"/>
      <c r="D35" s="224"/>
      <c r="E35" s="224"/>
      <c r="F35" s="224"/>
      <c r="G35" s="224"/>
      <c r="H35" s="224"/>
      <c r="I35" s="224"/>
      <c r="J35" s="224"/>
      <c r="K35" s="224"/>
      <c r="L35" s="225"/>
    </row>
    <row r="36" spans="2:16" x14ac:dyDescent="0.25">
      <c r="B36" s="321">
        <v>2</v>
      </c>
      <c r="C36" s="224"/>
      <c r="D36" s="224"/>
      <c r="E36" s="224"/>
      <c r="F36" s="224"/>
      <c r="G36" s="224"/>
      <c r="H36" s="224"/>
      <c r="I36" s="224"/>
      <c r="J36" s="224"/>
      <c r="K36" s="224"/>
      <c r="L36" s="225"/>
    </row>
    <row r="37" spans="2:16" x14ac:dyDescent="0.25">
      <c r="B37" s="321"/>
      <c r="C37" s="224"/>
      <c r="D37" s="224"/>
      <c r="E37" s="224"/>
      <c r="F37" s="224"/>
      <c r="G37" s="224"/>
      <c r="H37" s="224"/>
      <c r="I37" s="224"/>
      <c r="J37" s="224"/>
      <c r="K37" s="224"/>
      <c r="L37" s="225"/>
    </row>
    <row r="38" spans="2:16" x14ac:dyDescent="0.25">
      <c r="B38" s="321">
        <v>3</v>
      </c>
      <c r="C38" s="224"/>
      <c r="D38" s="224"/>
      <c r="E38" s="224"/>
      <c r="F38" s="224"/>
      <c r="G38" s="224"/>
      <c r="H38" s="224"/>
      <c r="I38" s="224"/>
      <c r="J38" s="224"/>
      <c r="K38" s="224"/>
      <c r="L38" s="225"/>
    </row>
    <row r="39" spans="2:16" x14ac:dyDescent="0.25">
      <c r="B39" s="321"/>
      <c r="C39" s="224"/>
      <c r="D39" s="224"/>
      <c r="E39" s="224"/>
      <c r="F39" s="224"/>
      <c r="G39" s="224"/>
      <c r="H39" s="224"/>
      <c r="I39" s="224"/>
      <c r="J39" s="224"/>
      <c r="K39" s="224"/>
      <c r="L39" s="225"/>
    </row>
    <row r="40" spans="2:16" x14ac:dyDescent="0.25">
      <c r="B40" s="321">
        <v>4</v>
      </c>
      <c r="C40" s="224"/>
      <c r="D40" s="224"/>
      <c r="E40" s="224"/>
      <c r="F40" s="224"/>
      <c r="G40" s="224"/>
      <c r="H40" s="224"/>
      <c r="I40" s="224"/>
      <c r="J40" s="224"/>
      <c r="K40" s="224"/>
      <c r="L40" s="225"/>
    </row>
    <row r="41" spans="2:16" x14ac:dyDescent="0.25">
      <c r="B41" s="321"/>
      <c r="C41" s="224"/>
      <c r="D41" s="224"/>
      <c r="E41" s="224"/>
      <c r="F41" s="224"/>
      <c r="G41" s="224"/>
      <c r="H41" s="224"/>
      <c r="I41" s="224"/>
      <c r="J41" s="224"/>
      <c r="K41" s="224"/>
      <c r="L41" s="225"/>
    </row>
    <row r="42" spans="2:16" x14ac:dyDescent="0.25">
      <c r="B42" s="321">
        <v>5</v>
      </c>
      <c r="C42" s="224"/>
      <c r="D42" s="224"/>
      <c r="E42" s="224"/>
      <c r="F42" s="224"/>
      <c r="G42" s="224"/>
      <c r="H42" s="224"/>
      <c r="I42" s="224"/>
      <c r="J42" s="224"/>
      <c r="K42" s="224"/>
      <c r="L42" s="225"/>
    </row>
    <row r="43" spans="2:16" x14ac:dyDescent="0.25">
      <c r="B43" s="321"/>
      <c r="C43" s="224"/>
      <c r="D43" s="224"/>
      <c r="E43" s="224"/>
      <c r="F43" s="224"/>
      <c r="G43" s="224"/>
      <c r="H43" s="224"/>
      <c r="I43" s="224"/>
      <c r="J43" s="224"/>
      <c r="K43" s="224"/>
      <c r="L43" s="225"/>
    </row>
    <row r="44" spans="2:16" x14ac:dyDescent="0.25">
      <c r="B44" s="321">
        <v>6</v>
      </c>
      <c r="C44" s="224"/>
      <c r="D44" s="224"/>
      <c r="E44" s="224"/>
      <c r="F44" s="224"/>
      <c r="G44" s="224"/>
      <c r="H44" s="224"/>
      <c r="I44" s="224"/>
      <c r="J44" s="224"/>
      <c r="K44" s="224"/>
      <c r="L44" s="225"/>
    </row>
    <row r="45" spans="2:16" x14ac:dyDescent="0.25">
      <c r="B45" s="321"/>
      <c r="C45" s="224"/>
      <c r="D45" s="224"/>
      <c r="E45" s="224"/>
      <c r="F45" s="224"/>
      <c r="G45" s="224"/>
      <c r="H45" s="224"/>
      <c r="I45" s="224"/>
      <c r="J45" s="224"/>
      <c r="K45" s="224"/>
      <c r="L45" s="225"/>
    </row>
    <row r="46" spans="2:16" x14ac:dyDescent="0.25">
      <c r="B46" s="321">
        <v>7</v>
      </c>
      <c r="C46" s="224"/>
      <c r="D46" s="224"/>
      <c r="E46" s="224"/>
      <c r="F46" s="224"/>
      <c r="G46" s="224"/>
      <c r="H46" s="224"/>
      <c r="I46" s="224"/>
      <c r="J46" s="224"/>
      <c r="K46" s="224"/>
      <c r="L46" s="225"/>
    </row>
    <row r="47" spans="2:16" x14ac:dyDescent="0.25">
      <c r="B47" s="321"/>
      <c r="C47" s="224"/>
      <c r="D47" s="224"/>
      <c r="E47" s="224"/>
      <c r="F47" s="224"/>
      <c r="G47" s="224"/>
      <c r="H47" s="224"/>
      <c r="I47" s="224"/>
      <c r="J47" s="224"/>
      <c r="K47" s="224"/>
      <c r="L47" s="225"/>
    </row>
    <row r="48" spans="2:16" x14ac:dyDescent="0.25">
      <c r="B48" s="321">
        <v>8</v>
      </c>
      <c r="C48" s="224"/>
      <c r="D48" s="224"/>
      <c r="E48" s="224"/>
      <c r="F48" s="224"/>
      <c r="G48" s="224"/>
      <c r="H48" s="224"/>
      <c r="I48" s="224"/>
      <c r="J48" s="224"/>
      <c r="K48" s="224"/>
      <c r="L48" s="225"/>
    </row>
    <row r="49" spans="1:16" x14ac:dyDescent="0.25">
      <c r="B49" s="321"/>
      <c r="C49" s="224"/>
      <c r="D49" s="224"/>
      <c r="E49" s="224"/>
      <c r="F49" s="224"/>
      <c r="G49" s="224"/>
      <c r="H49" s="224"/>
      <c r="I49" s="224"/>
      <c r="J49" s="224"/>
      <c r="K49" s="224"/>
      <c r="L49" s="225"/>
    </row>
    <row r="50" spans="1:16" x14ac:dyDescent="0.25">
      <c r="B50" s="321">
        <v>9</v>
      </c>
      <c r="C50" s="224"/>
      <c r="D50" s="224"/>
      <c r="E50" s="224"/>
      <c r="F50" s="224"/>
      <c r="G50" s="224"/>
      <c r="H50" s="224"/>
      <c r="I50" s="224"/>
      <c r="J50" s="224"/>
      <c r="K50" s="224"/>
      <c r="L50" s="225"/>
    </row>
    <row r="51" spans="1:16" x14ac:dyDescent="0.25">
      <c r="B51" s="321"/>
      <c r="C51" s="224"/>
      <c r="D51" s="224"/>
      <c r="E51" s="224"/>
      <c r="F51" s="224"/>
      <c r="G51" s="224"/>
      <c r="H51" s="224"/>
      <c r="I51" s="224"/>
      <c r="J51" s="224"/>
      <c r="K51" s="224"/>
      <c r="L51" s="225"/>
    </row>
    <row r="52" spans="1:16" x14ac:dyDescent="0.25">
      <c r="B52" s="321">
        <v>10</v>
      </c>
      <c r="C52" s="224"/>
      <c r="D52" s="224"/>
      <c r="E52" s="224"/>
      <c r="F52" s="224"/>
      <c r="G52" s="224"/>
      <c r="H52" s="224"/>
      <c r="I52" s="224"/>
      <c r="J52" s="224"/>
      <c r="K52" s="224"/>
      <c r="L52" s="225"/>
    </row>
    <row r="53" spans="1:16" x14ac:dyDescent="0.25">
      <c r="B53" s="321"/>
      <c r="C53" s="224"/>
      <c r="D53" s="224"/>
      <c r="E53" s="224"/>
      <c r="F53" s="224"/>
      <c r="G53" s="224"/>
      <c r="H53" s="224"/>
      <c r="I53" s="224"/>
      <c r="J53" s="224"/>
      <c r="K53" s="224"/>
      <c r="L53" s="225"/>
    </row>
    <row r="54" spans="1:16" s="29" customFormat="1" x14ac:dyDescent="0.25">
      <c r="A54" s="13"/>
      <c r="B54" s="54"/>
      <c r="C54" s="55"/>
      <c r="D54" s="55"/>
      <c r="E54" s="55"/>
      <c r="F54" s="55"/>
      <c r="G54" s="55"/>
      <c r="H54" s="55"/>
      <c r="I54" s="55"/>
      <c r="J54" s="55"/>
      <c r="K54" s="55"/>
      <c r="L54" s="56"/>
    </row>
    <row r="55" spans="1:16" x14ac:dyDescent="0.25">
      <c r="B55" s="293" t="s">
        <v>23</v>
      </c>
      <c r="C55" s="294"/>
      <c r="D55" s="294"/>
      <c r="E55" s="294"/>
      <c r="F55" s="294"/>
      <c r="G55" s="294"/>
      <c r="H55" s="294"/>
      <c r="I55" s="294"/>
      <c r="J55" s="294"/>
      <c r="K55" s="294"/>
      <c r="L55" s="295"/>
    </row>
    <row r="56" spans="1:16" x14ac:dyDescent="0.25">
      <c r="B56" s="20"/>
      <c r="C56" s="21"/>
      <c r="D56" s="21"/>
      <c r="E56" s="22"/>
      <c r="F56" s="22"/>
      <c r="G56" s="22"/>
      <c r="H56" s="22"/>
      <c r="I56" s="22"/>
      <c r="J56" s="22"/>
      <c r="K56" s="22"/>
      <c r="L56" s="23"/>
    </row>
    <row r="57" spans="1:16" x14ac:dyDescent="0.25">
      <c r="B57" s="185" t="str">
        <f>IF(Intro!$G$21="English",O57,P57)</f>
        <v>Indiquez le nombre de vos membres impliqués dans la production des marchandises depuis le 1er janvier 2023.</v>
      </c>
      <c r="C57" s="186"/>
      <c r="D57" s="186"/>
      <c r="E57" s="186"/>
      <c r="F57" s="186"/>
      <c r="G57" s="186"/>
      <c r="H57" s="186"/>
      <c r="I57" s="186"/>
      <c r="J57" s="186"/>
      <c r="K57" s="186"/>
      <c r="L57" s="187"/>
      <c r="O57" s="24" t="str">
        <f>"Provide the number of your members involved in the production of the goods since January 1, "&amp;Variables!B6&amp;"."</f>
        <v>Provide the number of your members involved in the production of the goods since January 1, 2023.</v>
      </c>
      <c r="P57" s="3" t="str">
        <f>"Indiquez le nombre de vos membres impliqués dans la production des marchandises depuis le 1er janvier "&amp;Variables!B6&amp;"."</f>
        <v>Indiquez le nombre de vos membres impliqués dans la production des marchandises depuis le 1er janvier 2023.</v>
      </c>
    </row>
    <row r="58" spans="1:16" x14ac:dyDescent="0.25">
      <c r="B58" s="34"/>
      <c r="C58" s="35"/>
      <c r="D58" s="21"/>
      <c r="E58" s="22"/>
      <c r="F58" s="22"/>
      <c r="G58" s="22"/>
      <c r="H58" s="22"/>
      <c r="I58" s="22"/>
      <c r="J58" s="22"/>
      <c r="K58" s="22"/>
      <c r="L58" s="23"/>
      <c r="O58" s="24"/>
    </row>
    <row r="59" spans="1:16" x14ac:dyDescent="0.25">
      <c r="B59" s="329" t="str">
        <f>IF(Intro!$G$21="English",O59,P59)</f>
        <v>Membres employés</v>
      </c>
      <c r="C59" s="330"/>
      <c r="D59" s="330"/>
      <c r="E59" s="330"/>
      <c r="F59" s="330"/>
      <c r="G59" s="331"/>
      <c r="H59" s="335">
        <f>Variables!$B$6</f>
        <v>2023</v>
      </c>
      <c r="I59" s="335">
        <f>H59+1</f>
        <v>2024</v>
      </c>
      <c r="J59" s="335">
        <f>I59+1</f>
        <v>2025</v>
      </c>
      <c r="K59" s="335" t="str">
        <f>IF(Intro!$G$21="English",Variables!B9,Variables!C9)</f>
        <v>janv.-mars 2025</v>
      </c>
      <c r="L59" s="337" t="str">
        <f>IF(Intro!$G$21="English",Variables!B10,Variables!C10)</f>
        <v>janv.-mars 2026</v>
      </c>
      <c r="O59" s="3" t="s">
        <v>125</v>
      </c>
      <c r="P59" s="3" t="s">
        <v>126</v>
      </c>
    </row>
    <row r="60" spans="1:16" x14ac:dyDescent="0.25">
      <c r="B60" s="332"/>
      <c r="C60" s="333"/>
      <c r="D60" s="333"/>
      <c r="E60" s="333"/>
      <c r="F60" s="333"/>
      <c r="G60" s="334"/>
      <c r="H60" s="336"/>
      <c r="I60" s="336"/>
      <c r="J60" s="336"/>
      <c r="K60" s="336"/>
      <c r="L60" s="338"/>
    </row>
    <row r="61" spans="1:16" x14ac:dyDescent="0.25">
      <c r="B61" s="319" t="str">
        <f>IF(C34="","-",C34)</f>
        <v>-</v>
      </c>
      <c r="C61" s="320"/>
      <c r="D61" s="320"/>
      <c r="E61" s="320"/>
      <c r="F61" s="320"/>
      <c r="G61" s="72" t="s">
        <v>109</v>
      </c>
      <c r="H61" s="73"/>
      <c r="I61" s="73"/>
      <c r="J61" s="73"/>
      <c r="K61" s="73"/>
      <c r="L61" s="74"/>
    </row>
    <row r="62" spans="1:16" x14ac:dyDescent="0.25">
      <c r="B62" s="319" t="str">
        <f>IF(C36="","-",C36)</f>
        <v>-</v>
      </c>
      <c r="C62" s="320"/>
      <c r="D62" s="320"/>
      <c r="E62" s="320"/>
      <c r="F62" s="320"/>
      <c r="G62" s="72" t="s">
        <v>109</v>
      </c>
      <c r="H62" s="73"/>
      <c r="I62" s="73"/>
      <c r="J62" s="73"/>
      <c r="K62" s="73"/>
      <c r="L62" s="74"/>
    </row>
    <row r="63" spans="1:16" x14ac:dyDescent="0.25">
      <c r="B63" s="319" t="str">
        <f>IF(C38="","-",C38)</f>
        <v>-</v>
      </c>
      <c r="C63" s="320"/>
      <c r="D63" s="320"/>
      <c r="E63" s="320"/>
      <c r="F63" s="320"/>
      <c r="G63" s="72" t="s">
        <v>109</v>
      </c>
      <c r="H63" s="73"/>
      <c r="I63" s="73"/>
      <c r="J63" s="73"/>
      <c r="K63" s="73"/>
      <c r="L63" s="74"/>
    </row>
    <row r="64" spans="1:16" x14ac:dyDescent="0.25">
      <c r="B64" s="319" t="str">
        <f>IF(C40="","-",C40)</f>
        <v>-</v>
      </c>
      <c r="C64" s="320"/>
      <c r="D64" s="320"/>
      <c r="E64" s="320"/>
      <c r="F64" s="320"/>
      <c r="G64" s="72" t="s">
        <v>109</v>
      </c>
      <c r="H64" s="73"/>
      <c r="I64" s="73"/>
      <c r="J64" s="73"/>
      <c r="K64" s="73"/>
      <c r="L64" s="74"/>
    </row>
    <row r="65" spans="1:16" x14ac:dyDescent="0.25">
      <c r="B65" s="319" t="str">
        <f>IF(C42="","-",C42)</f>
        <v>-</v>
      </c>
      <c r="C65" s="320"/>
      <c r="D65" s="320"/>
      <c r="E65" s="320"/>
      <c r="F65" s="320"/>
      <c r="G65" s="72" t="s">
        <v>109</v>
      </c>
      <c r="H65" s="73"/>
      <c r="I65" s="73"/>
      <c r="J65" s="73"/>
      <c r="K65" s="73"/>
      <c r="L65" s="74"/>
    </row>
    <row r="66" spans="1:16" x14ac:dyDescent="0.25">
      <c r="B66" s="319" t="str">
        <f>IF(C44="","-",C44)</f>
        <v>-</v>
      </c>
      <c r="C66" s="320"/>
      <c r="D66" s="320"/>
      <c r="E66" s="320"/>
      <c r="F66" s="320"/>
      <c r="G66" s="72" t="s">
        <v>109</v>
      </c>
      <c r="H66" s="73"/>
      <c r="I66" s="73"/>
      <c r="J66" s="73"/>
      <c r="K66" s="73"/>
      <c r="L66" s="74"/>
    </row>
    <row r="67" spans="1:16" x14ac:dyDescent="0.25">
      <c r="B67" s="319" t="str">
        <f>IF(C46="","-",C46)</f>
        <v>-</v>
      </c>
      <c r="C67" s="320"/>
      <c r="D67" s="320"/>
      <c r="E67" s="320"/>
      <c r="F67" s="320"/>
      <c r="G67" s="72" t="s">
        <v>109</v>
      </c>
      <c r="H67" s="73"/>
      <c r="I67" s="73"/>
      <c r="J67" s="73"/>
      <c r="K67" s="73"/>
      <c r="L67" s="74"/>
    </row>
    <row r="68" spans="1:16" x14ac:dyDescent="0.25">
      <c r="B68" s="319" t="str">
        <f>IF(C48="","-",C48)</f>
        <v>-</v>
      </c>
      <c r="C68" s="320"/>
      <c r="D68" s="320"/>
      <c r="E68" s="320"/>
      <c r="F68" s="320"/>
      <c r="G68" s="72" t="s">
        <v>109</v>
      </c>
      <c r="H68" s="73"/>
      <c r="I68" s="73"/>
      <c r="J68" s="73"/>
      <c r="K68" s="73"/>
      <c r="L68" s="74"/>
    </row>
    <row r="69" spans="1:16" x14ac:dyDescent="0.25">
      <c r="B69" s="319" t="str">
        <f>IF(C50="","-",C50)</f>
        <v>-</v>
      </c>
      <c r="C69" s="320"/>
      <c r="D69" s="320"/>
      <c r="E69" s="320"/>
      <c r="F69" s="320"/>
      <c r="G69" s="72" t="s">
        <v>109</v>
      </c>
      <c r="H69" s="73"/>
      <c r="I69" s="73"/>
      <c r="J69" s="73"/>
      <c r="K69" s="73"/>
      <c r="L69" s="74"/>
    </row>
    <row r="70" spans="1:16" x14ac:dyDescent="0.25">
      <c r="B70" s="319" t="str">
        <f>IF(C52="","-",C52)</f>
        <v>-</v>
      </c>
      <c r="C70" s="320"/>
      <c r="D70" s="320"/>
      <c r="E70" s="320"/>
      <c r="F70" s="320"/>
      <c r="G70" s="72" t="s">
        <v>109</v>
      </c>
      <c r="H70" s="73"/>
      <c r="I70" s="73"/>
      <c r="J70" s="73"/>
      <c r="K70" s="73"/>
      <c r="L70" s="74"/>
    </row>
    <row r="71" spans="1:16" s="14" customFormat="1" x14ac:dyDescent="0.25">
      <c r="A71" s="13"/>
      <c r="B71" s="322" t="str">
        <f>IF(Intro!$G$21="English",O71,P71)</f>
        <v>Nombre total de membres employés</v>
      </c>
      <c r="C71" s="323"/>
      <c r="D71" s="323"/>
      <c r="E71" s="323"/>
      <c r="F71" s="323"/>
      <c r="G71" s="75" t="s">
        <v>109</v>
      </c>
      <c r="H71" s="76">
        <f>SUM(H61:H70)</f>
        <v>0</v>
      </c>
      <c r="I71" s="76">
        <f t="shared" ref="I71:L71" si="0">SUM(I61:I70)</f>
        <v>0</v>
      </c>
      <c r="J71" s="76">
        <f t="shared" si="0"/>
        <v>0</v>
      </c>
      <c r="K71" s="76">
        <f t="shared" si="0"/>
        <v>0</v>
      </c>
      <c r="L71" s="77">
        <f t="shared" si="0"/>
        <v>0</v>
      </c>
      <c r="O71" s="14" t="s">
        <v>127</v>
      </c>
      <c r="P71" s="14" t="s">
        <v>129</v>
      </c>
    </row>
    <row r="72" spans="1:16" s="14" customFormat="1" x14ac:dyDescent="0.25">
      <c r="A72" s="13"/>
      <c r="B72" s="324" t="str">
        <f>IF(Intro!$G$21="English",O72,P72)</f>
        <v>Total des lieux de travail syndiqués</v>
      </c>
      <c r="C72" s="325"/>
      <c r="D72" s="325"/>
      <c r="E72" s="325"/>
      <c r="F72" s="325"/>
      <c r="G72" s="75" t="s">
        <v>109</v>
      </c>
      <c r="H72" s="76">
        <f>COUNTIFS(H61:H70,"&gt;0")</f>
        <v>0</v>
      </c>
      <c r="I72" s="76">
        <f t="shared" ref="I72:L72" si="1">COUNTIFS(I61:I70,"&gt;0")</f>
        <v>0</v>
      </c>
      <c r="J72" s="76">
        <f t="shared" si="1"/>
        <v>0</v>
      </c>
      <c r="K72" s="76">
        <f t="shared" si="1"/>
        <v>0</v>
      </c>
      <c r="L72" s="77">
        <f t="shared" si="1"/>
        <v>0</v>
      </c>
      <c r="O72" s="14" t="s">
        <v>128</v>
      </c>
      <c r="P72" s="14" t="s">
        <v>130</v>
      </c>
    </row>
    <row r="73" spans="1:16" s="29" customFormat="1" x14ac:dyDescent="0.25">
      <c r="A73" s="42"/>
      <c r="B73" s="54"/>
      <c r="C73" s="55"/>
      <c r="D73" s="55"/>
      <c r="E73" s="55"/>
      <c r="F73" s="55"/>
      <c r="G73" s="55"/>
      <c r="H73" s="55"/>
      <c r="I73" s="55"/>
      <c r="J73" s="55"/>
      <c r="K73" s="55"/>
      <c r="L73" s="56"/>
    </row>
    <row r="74" spans="1:16" s="14" customFormat="1" x14ac:dyDescent="0.25">
      <c r="A74" s="13"/>
      <c r="B74" s="293" t="s">
        <v>24</v>
      </c>
      <c r="C74" s="294"/>
      <c r="D74" s="294"/>
      <c r="E74" s="294"/>
      <c r="F74" s="294"/>
      <c r="G74" s="294"/>
      <c r="H74" s="294"/>
      <c r="I74" s="294"/>
      <c r="J74" s="294"/>
      <c r="K74" s="294"/>
      <c r="L74" s="295"/>
      <c r="M74" s="51"/>
    </row>
    <row r="75" spans="1:16" s="29" customFormat="1" x14ac:dyDescent="0.25">
      <c r="A75" s="42"/>
      <c r="B75" s="53"/>
      <c r="C75" s="43"/>
      <c r="D75" s="43"/>
      <c r="E75" s="43"/>
      <c r="F75" s="43"/>
      <c r="G75" s="43"/>
      <c r="H75" s="43"/>
      <c r="I75" s="43"/>
      <c r="J75" s="43"/>
      <c r="K75" s="43"/>
      <c r="L75" s="44"/>
    </row>
    <row r="76" spans="1:16" s="29" customFormat="1" x14ac:dyDescent="0.25">
      <c r="A76" s="42"/>
      <c r="B76" s="201" t="str">
        <f>IF(Intro!$G$21="English",O76,P76)</f>
        <v>Fournissez des détails sur tout changement important dans l’adhésion et la syndicalisation des lieux de travail impliqués dans la production des marchandises depuis le 1er janvier 2023.</v>
      </c>
      <c r="C76" s="202"/>
      <c r="D76" s="202"/>
      <c r="E76" s="202"/>
      <c r="F76" s="202"/>
      <c r="G76" s="202"/>
      <c r="H76" s="202"/>
      <c r="I76" s="202"/>
      <c r="J76" s="202"/>
      <c r="K76" s="202"/>
      <c r="L76" s="203"/>
      <c r="O76" s="29" t="str">
        <f>"Provide details of any significant changes in membership and unionization of workplaces involved in the production of the goods since January 1, "&amp;Variables!B6&amp;"."</f>
        <v>Provide details of any significant changes in membership and unionization of workplaces involved in the production of the goods since January 1, 2023.</v>
      </c>
      <c r="P76" s="29" t="str">
        <f>"Fournissez des détails sur tout changement important dans l’adhésion et la syndicalisation des lieux de travail impliqués dans la production des marchandises depuis le 1er janvier "&amp;Variables!B6&amp;"."</f>
        <v>Fournissez des détails sur tout changement important dans l’adhésion et la syndicalisation des lieux de travail impliqués dans la production des marchandises depuis le 1er janvier 2023.</v>
      </c>
    </row>
    <row r="77" spans="1:16" s="29" customFormat="1" x14ac:dyDescent="0.25">
      <c r="A77" s="42"/>
      <c r="B77" s="53"/>
      <c r="C77" s="43"/>
      <c r="D77" s="43"/>
      <c r="E77" s="43"/>
      <c r="F77" s="43"/>
      <c r="G77" s="43"/>
      <c r="H77" s="43"/>
      <c r="I77" s="43"/>
      <c r="J77" s="43"/>
      <c r="K77" s="43"/>
      <c r="L77" s="44"/>
    </row>
    <row r="78" spans="1:16" x14ac:dyDescent="0.25">
      <c r="B78" s="71"/>
      <c r="C78" s="302" t="str">
        <f>IF(Intro!$G$21="English",O78,P78)</f>
        <v xml:space="preserve">Dénomination sociale de l’entreprise et installation </v>
      </c>
      <c r="D78" s="302"/>
      <c r="E78" s="302"/>
      <c r="F78" s="291" t="str">
        <f>IF(Intro!$G$21="English",O80,P80)</f>
        <v>Actions touchant les membres (fermeture, cession d'actifs, des changements technologiques ou autres changements)</v>
      </c>
      <c r="G78" s="291"/>
      <c r="H78" s="291"/>
      <c r="I78" s="291"/>
      <c r="J78" s="291"/>
      <c r="K78" s="291"/>
      <c r="L78" s="292"/>
      <c r="O78" s="3" t="s">
        <v>41</v>
      </c>
      <c r="P78" s="3" t="s">
        <v>44</v>
      </c>
    </row>
    <row r="79" spans="1:16" x14ac:dyDescent="0.25">
      <c r="B79" s="71"/>
      <c r="C79" s="302"/>
      <c r="D79" s="302"/>
      <c r="E79" s="302"/>
      <c r="F79" s="291"/>
      <c r="G79" s="291"/>
      <c r="H79" s="291"/>
      <c r="I79" s="291"/>
      <c r="J79" s="291"/>
      <c r="K79" s="291"/>
      <c r="L79" s="292"/>
    </row>
    <row r="80" spans="1:16" x14ac:dyDescent="0.25">
      <c r="B80" s="321">
        <v>1</v>
      </c>
      <c r="C80" s="289" t="str">
        <f>IF(C34="","-",C34)</f>
        <v>-</v>
      </c>
      <c r="D80" s="289"/>
      <c r="E80" s="289"/>
      <c r="F80" s="224"/>
      <c r="G80" s="224"/>
      <c r="H80" s="224"/>
      <c r="I80" s="224"/>
      <c r="J80" s="224"/>
      <c r="K80" s="224"/>
      <c r="L80" s="225"/>
      <c r="O80" s="3" t="s">
        <v>131</v>
      </c>
      <c r="P80" s="3" t="s">
        <v>132</v>
      </c>
    </row>
    <row r="81" spans="2:12" x14ac:dyDescent="0.25">
      <c r="B81" s="321"/>
      <c r="C81" s="289"/>
      <c r="D81" s="289"/>
      <c r="E81" s="289"/>
      <c r="F81" s="224"/>
      <c r="G81" s="224"/>
      <c r="H81" s="224"/>
      <c r="I81" s="224"/>
      <c r="J81" s="224"/>
      <c r="K81" s="224"/>
      <c r="L81" s="225"/>
    </row>
    <row r="82" spans="2:12" x14ac:dyDescent="0.25">
      <c r="B82" s="321"/>
      <c r="C82" s="289"/>
      <c r="D82" s="289"/>
      <c r="E82" s="289"/>
      <c r="F82" s="224"/>
      <c r="G82" s="224"/>
      <c r="H82" s="224"/>
      <c r="I82" s="224"/>
      <c r="J82" s="224"/>
      <c r="K82" s="224"/>
      <c r="L82" s="225"/>
    </row>
    <row r="83" spans="2:12" x14ac:dyDescent="0.25">
      <c r="B83" s="321"/>
      <c r="C83" s="289"/>
      <c r="D83" s="289"/>
      <c r="E83" s="289"/>
      <c r="F83" s="224"/>
      <c r="G83" s="224"/>
      <c r="H83" s="224"/>
      <c r="I83" s="224"/>
      <c r="J83" s="224"/>
      <c r="K83" s="224"/>
      <c r="L83" s="225"/>
    </row>
    <row r="84" spans="2:12" x14ac:dyDescent="0.25">
      <c r="B84" s="321">
        <v>2</v>
      </c>
      <c r="C84" s="289" t="str">
        <f>IF(C36="","-",C36)</f>
        <v>-</v>
      </c>
      <c r="D84" s="289"/>
      <c r="E84" s="289"/>
      <c r="F84" s="224"/>
      <c r="G84" s="224"/>
      <c r="H84" s="224"/>
      <c r="I84" s="224"/>
      <c r="J84" s="224"/>
      <c r="K84" s="224"/>
      <c r="L84" s="225"/>
    </row>
    <row r="85" spans="2:12" x14ac:dyDescent="0.25">
      <c r="B85" s="321"/>
      <c r="C85" s="289"/>
      <c r="D85" s="289"/>
      <c r="E85" s="289"/>
      <c r="F85" s="224"/>
      <c r="G85" s="224"/>
      <c r="H85" s="224"/>
      <c r="I85" s="224"/>
      <c r="J85" s="224"/>
      <c r="K85" s="224"/>
      <c r="L85" s="225"/>
    </row>
    <row r="86" spans="2:12" x14ac:dyDescent="0.25">
      <c r="B86" s="321"/>
      <c r="C86" s="289"/>
      <c r="D86" s="289"/>
      <c r="E86" s="289"/>
      <c r="F86" s="224"/>
      <c r="G86" s="224"/>
      <c r="H86" s="224"/>
      <c r="I86" s="224"/>
      <c r="J86" s="224"/>
      <c r="K86" s="224"/>
      <c r="L86" s="225"/>
    </row>
    <row r="87" spans="2:12" x14ac:dyDescent="0.25">
      <c r="B87" s="321"/>
      <c r="C87" s="290"/>
      <c r="D87" s="290"/>
      <c r="E87" s="290"/>
      <c r="F87" s="224"/>
      <c r="G87" s="224"/>
      <c r="H87" s="224"/>
      <c r="I87" s="224"/>
      <c r="J87" s="224"/>
      <c r="K87" s="224"/>
      <c r="L87" s="225"/>
    </row>
    <row r="88" spans="2:12" x14ac:dyDescent="0.25">
      <c r="B88" s="321">
        <v>3</v>
      </c>
      <c r="C88" s="289" t="str">
        <f>IF(C38="","-",C38)</f>
        <v>-</v>
      </c>
      <c r="D88" s="289"/>
      <c r="E88" s="289"/>
      <c r="F88" s="224"/>
      <c r="G88" s="224"/>
      <c r="H88" s="224"/>
      <c r="I88" s="224"/>
      <c r="J88" s="224"/>
      <c r="K88" s="224"/>
      <c r="L88" s="225"/>
    </row>
    <row r="89" spans="2:12" x14ac:dyDescent="0.25">
      <c r="B89" s="321"/>
      <c r="C89" s="289"/>
      <c r="D89" s="289"/>
      <c r="E89" s="289"/>
      <c r="F89" s="224"/>
      <c r="G89" s="224"/>
      <c r="H89" s="224"/>
      <c r="I89" s="224"/>
      <c r="J89" s="224"/>
      <c r="K89" s="224"/>
      <c r="L89" s="225"/>
    </row>
    <row r="90" spans="2:12" x14ac:dyDescent="0.25">
      <c r="B90" s="321"/>
      <c r="C90" s="289"/>
      <c r="D90" s="289"/>
      <c r="E90" s="289"/>
      <c r="F90" s="224"/>
      <c r="G90" s="224"/>
      <c r="H90" s="224"/>
      <c r="I90" s="224"/>
      <c r="J90" s="224"/>
      <c r="K90" s="224"/>
      <c r="L90" s="225"/>
    </row>
    <row r="91" spans="2:12" x14ac:dyDescent="0.25">
      <c r="B91" s="321"/>
      <c r="C91" s="290"/>
      <c r="D91" s="290"/>
      <c r="E91" s="290"/>
      <c r="F91" s="224"/>
      <c r="G91" s="224"/>
      <c r="H91" s="224"/>
      <c r="I91" s="224"/>
      <c r="J91" s="224"/>
      <c r="K91" s="224"/>
      <c r="L91" s="225"/>
    </row>
    <row r="92" spans="2:12" x14ac:dyDescent="0.25">
      <c r="B92" s="321">
        <v>4</v>
      </c>
      <c r="C92" s="289" t="str">
        <f>IF(C40="","-",C40)</f>
        <v>-</v>
      </c>
      <c r="D92" s="289"/>
      <c r="E92" s="289"/>
      <c r="F92" s="224"/>
      <c r="G92" s="224"/>
      <c r="H92" s="224"/>
      <c r="I92" s="224"/>
      <c r="J92" s="224"/>
      <c r="K92" s="224"/>
      <c r="L92" s="225"/>
    </row>
    <row r="93" spans="2:12" x14ac:dyDescent="0.25">
      <c r="B93" s="321"/>
      <c r="C93" s="289"/>
      <c r="D93" s="289"/>
      <c r="E93" s="289"/>
      <c r="F93" s="224"/>
      <c r="G93" s="224"/>
      <c r="H93" s="224"/>
      <c r="I93" s="224"/>
      <c r="J93" s="224"/>
      <c r="K93" s="224"/>
      <c r="L93" s="225"/>
    </row>
    <row r="94" spans="2:12" x14ac:dyDescent="0.25">
      <c r="B94" s="321"/>
      <c r="C94" s="289"/>
      <c r="D94" s="289"/>
      <c r="E94" s="289"/>
      <c r="F94" s="224"/>
      <c r="G94" s="224"/>
      <c r="H94" s="224"/>
      <c r="I94" s="224"/>
      <c r="J94" s="224"/>
      <c r="K94" s="224"/>
      <c r="L94" s="225"/>
    </row>
    <row r="95" spans="2:12" x14ac:dyDescent="0.25">
      <c r="B95" s="321"/>
      <c r="C95" s="290"/>
      <c r="D95" s="290"/>
      <c r="E95" s="290"/>
      <c r="F95" s="224"/>
      <c r="G95" s="224"/>
      <c r="H95" s="224"/>
      <c r="I95" s="224"/>
      <c r="J95" s="224"/>
      <c r="K95" s="224"/>
      <c r="L95" s="225"/>
    </row>
    <row r="96" spans="2:12" x14ac:dyDescent="0.25">
      <c r="B96" s="321">
        <v>5</v>
      </c>
      <c r="C96" s="289" t="str">
        <f>IF(C42="","-",C42)</f>
        <v>-</v>
      </c>
      <c r="D96" s="289"/>
      <c r="E96" s="289"/>
      <c r="F96" s="224"/>
      <c r="G96" s="224"/>
      <c r="H96" s="224"/>
      <c r="I96" s="224"/>
      <c r="J96" s="224"/>
      <c r="K96" s="224"/>
      <c r="L96" s="225"/>
    </row>
    <row r="97" spans="2:12" x14ac:dyDescent="0.25">
      <c r="B97" s="321"/>
      <c r="C97" s="289"/>
      <c r="D97" s="289"/>
      <c r="E97" s="289"/>
      <c r="F97" s="224"/>
      <c r="G97" s="224"/>
      <c r="H97" s="224"/>
      <c r="I97" s="224"/>
      <c r="J97" s="224"/>
      <c r="K97" s="224"/>
      <c r="L97" s="225"/>
    </row>
    <row r="98" spans="2:12" x14ac:dyDescent="0.25">
      <c r="B98" s="321"/>
      <c r="C98" s="289"/>
      <c r="D98" s="289"/>
      <c r="E98" s="289"/>
      <c r="F98" s="224"/>
      <c r="G98" s="224"/>
      <c r="H98" s="224"/>
      <c r="I98" s="224"/>
      <c r="J98" s="224"/>
      <c r="K98" s="224"/>
      <c r="L98" s="225"/>
    </row>
    <row r="99" spans="2:12" x14ac:dyDescent="0.25">
      <c r="B99" s="321"/>
      <c r="C99" s="290"/>
      <c r="D99" s="290"/>
      <c r="E99" s="290"/>
      <c r="F99" s="224"/>
      <c r="G99" s="224"/>
      <c r="H99" s="224"/>
      <c r="I99" s="224"/>
      <c r="J99" s="224"/>
      <c r="K99" s="224"/>
      <c r="L99" s="225"/>
    </row>
    <row r="100" spans="2:12" x14ac:dyDescent="0.25">
      <c r="B100" s="321">
        <v>6</v>
      </c>
      <c r="C100" s="289" t="str">
        <f>IF(C44="","-",C44)</f>
        <v>-</v>
      </c>
      <c r="D100" s="289"/>
      <c r="E100" s="289"/>
      <c r="F100" s="224"/>
      <c r="G100" s="224"/>
      <c r="H100" s="224"/>
      <c r="I100" s="224"/>
      <c r="J100" s="224"/>
      <c r="K100" s="224"/>
      <c r="L100" s="225"/>
    </row>
    <row r="101" spans="2:12" x14ac:dyDescent="0.25">
      <c r="B101" s="321"/>
      <c r="C101" s="289"/>
      <c r="D101" s="289"/>
      <c r="E101" s="289"/>
      <c r="F101" s="224"/>
      <c r="G101" s="224"/>
      <c r="H101" s="224"/>
      <c r="I101" s="224"/>
      <c r="J101" s="224"/>
      <c r="K101" s="224"/>
      <c r="L101" s="225"/>
    </row>
    <row r="102" spans="2:12" x14ac:dyDescent="0.25">
      <c r="B102" s="321"/>
      <c r="C102" s="289"/>
      <c r="D102" s="289"/>
      <c r="E102" s="289"/>
      <c r="F102" s="224"/>
      <c r="G102" s="224"/>
      <c r="H102" s="224"/>
      <c r="I102" s="224"/>
      <c r="J102" s="224"/>
      <c r="K102" s="224"/>
      <c r="L102" s="225"/>
    </row>
    <row r="103" spans="2:12" x14ac:dyDescent="0.25">
      <c r="B103" s="321"/>
      <c r="C103" s="290"/>
      <c r="D103" s="290"/>
      <c r="E103" s="290"/>
      <c r="F103" s="224"/>
      <c r="G103" s="224"/>
      <c r="H103" s="224"/>
      <c r="I103" s="224"/>
      <c r="J103" s="224"/>
      <c r="K103" s="224"/>
      <c r="L103" s="225"/>
    </row>
    <row r="104" spans="2:12" x14ac:dyDescent="0.25">
      <c r="B104" s="321">
        <v>7</v>
      </c>
      <c r="C104" s="289" t="str">
        <f>IF(C46="","-",C46)</f>
        <v>-</v>
      </c>
      <c r="D104" s="289"/>
      <c r="E104" s="289"/>
      <c r="F104" s="224"/>
      <c r="G104" s="224"/>
      <c r="H104" s="224"/>
      <c r="I104" s="224"/>
      <c r="J104" s="224"/>
      <c r="K104" s="224"/>
      <c r="L104" s="225"/>
    </row>
    <row r="105" spans="2:12" x14ac:dyDescent="0.25">
      <c r="B105" s="321"/>
      <c r="C105" s="289"/>
      <c r="D105" s="289"/>
      <c r="E105" s="289"/>
      <c r="F105" s="224"/>
      <c r="G105" s="224"/>
      <c r="H105" s="224"/>
      <c r="I105" s="224"/>
      <c r="J105" s="224"/>
      <c r="K105" s="224"/>
      <c r="L105" s="225"/>
    </row>
    <row r="106" spans="2:12" x14ac:dyDescent="0.25">
      <c r="B106" s="321"/>
      <c r="C106" s="289"/>
      <c r="D106" s="289"/>
      <c r="E106" s="289"/>
      <c r="F106" s="224"/>
      <c r="G106" s="224"/>
      <c r="H106" s="224"/>
      <c r="I106" s="224"/>
      <c r="J106" s="224"/>
      <c r="K106" s="224"/>
      <c r="L106" s="225"/>
    </row>
    <row r="107" spans="2:12" x14ac:dyDescent="0.25">
      <c r="B107" s="321"/>
      <c r="C107" s="290"/>
      <c r="D107" s="290"/>
      <c r="E107" s="290"/>
      <c r="F107" s="224"/>
      <c r="G107" s="224"/>
      <c r="H107" s="224"/>
      <c r="I107" s="224"/>
      <c r="J107" s="224"/>
      <c r="K107" s="224"/>
      <c r="L107" s="225"/>
    </row>
    <row r="108" spans="2:12" x14ac:dyDescent="0.25">
      <c r="B108" s="321">
        <v>8</v>
      </c>
      <c r="C108" s="289" t="str">
        <f>IF(C48="","-",C48)</f>
        <v>-</v>
      </c>
      <c r="D108" s="289"/>
      <c r="E108" s="289"/>
      <c r="F108" s="224"/>
      <c r="G108" s="224"/>
      <c r="H108" s="224"/>
      <c r="I108" s="224"/>
      <c r="J108" s="224"/>
      <c r="K108" s="224"/>
      <c r="L108" s="225"/>
    </row>
    <row r="109" spans="2:12" x14ac:dyDescent="0.25">
      <c r="B109" s="321"/>
      <c r="C109" s="289"/>
      <c r="D109" s="289"/>
      <c r="E109" s="289"/>
      <c r="F109" s="224"/>
      <c r="G109" s="224"/>
      <c r="H109" s="224"/>
      <c r="I109" s="224"/>
      <c r="J109" s="224"/>
      <c r="K109" s="224"/>
      <c r="L109" s="225"/>
    </row>
    <row r="110" spans="2:12" x14ac:dyDescent="0.25">
      <c r="B110" s="321"/>
      <c r="C110" s="289"/>
      <c r="D110" s="289"/>
      <c r="E110" s="289"/>
      <c r="F110" s="224"/>
      <c r="G110" s="224"/>
      <c r="H110" s="224"/>
      <c r="I110" s="224"/>
      <c r="J110" s="224"/>
      <c r="K110" s="224"/>
      <c r="L110" s="225"/>
    </row>
    <row r="111" spans="2:12" x14ac:dyDescent="0.25">
      <c r="B111" s="321"/>
      <c r="C111" s="290"/>
      <c r="D111" s="290"/>
      <c r="E111" s="290"/>
      <c r="F111" s="224"/>
      <c r="G111" s="224"/>
      <c r="H111" s="224"/>
      <c r="I111" s="224"/>
      <c r="J111" s="224"/>
      <c r="K111" s="224"/>
      <c r="L111" s="225"/>
    </row>
    <row r="112" spans="2:12" x14ac:dyDescent="0.25">
      <c r="B112" s="321">
        <v>9</v>
      </c>
      <c r="C112" s="289" t="str">
        <f>IF(C50="","-",C50)</f>
        <v>-</v>
      </c>
      <c r="D112" s="289"/>
      <c r="E112" s="289"/>
      <c r="F112" s="224"/>
      <c r="G112" s="224"/>
      <c r="H112" s="224"/>
      <c r="I112" s="224"/>
      <c r="J112" s="224"/>
      <c r="K112" s="224"/>
      <c r="L112" s="225"/>
    </row>
    <row r="113" spans="1:16" x14ac:dyDescent="0.25">
      <c r="B113" s="321"/>
      <c r="C113" s="289"/>
      <c r="D113" s="289"/>
      <c r="E113" s="289"/>
      <c r="F113" s="224"/>
      <c r="G113" s="224"/>
      <c r="H113" s="224"/>
      <c r="I113" s="224"/>
      <c r="J113" s="224"/>
      <c r="K113" s="224"/>
      <c r="L113" s="225"/>
    </row>
    <row r="114" spans="1:16" x14ac:dyDescent="0.25">
      <c r="B114" s="321"/>
      <c r="C114" s="289"/>
      <c r="D114" s="289"/>
      <c r="E114" s="289"/>
      <c r="F114" s="224"/>
      <c r="G114" s="224"/>
      <c r="H114" s="224"/>
      <c r="I114" s="224"/>
      <c r="J114" s="224"/>
      <c r="K114" s="224"/>
      <c r="L114" s="225"/>
    </row>
    <row r="115" spans="1:16" x14ac:dyDescent="0.25">
      <c r="B115" s="321"/>
      <c r="C115" s="290"/>
      <c r="D115" s="290"/>
      <c r="E115" s="290"/>
      <c r="F115" s="224"/>
      <c r="G115" s="224"/>
      <c r="H115" s="224"/>
      <c r="I115" s="224"/>
      <c r="J115" s="224"/>
      <c r="K115" s="224"/>
      <c r="L115" s="225"/>
    </row>
    <row r="116" spans="1:16" x14ac:dyDescent="0.25">
      <c r="B116" s="321">
        <v>10</v>
      </c>
      <c r="C116" s="289" t="str">
        <f>IF(C52="","-",C52)</f>
        <v>-</v>
      </c>
      <c r="D116" s="289"/>
      <c r="E116" s="289"/>
      <c r="F116" s="224"/>
      <c r="G116" s="224"/>
      <c r="H116" s="224"/>
      <c r="I116" s="224"/>
      <c r="J116" s="224"/>
      <c r="K116" s="224"/>
      <c r="L116" s="225"/>
    </row>
    <row r="117" spans="1:16" x14ac:dyDescent="0.25">
      <c r="B117" s="327"/>
      <c r="C117" s="304"/>
      <c r="D117" s="304"/>
      <c r="E117" s="304"/>
      <c r="F117" s="307"/>
      <c r="G117" s="307"/>
      <c r="H117" s="307"/>
      <c r="I117" s="307"/>
      <c r="J117" s="307"/>
      <c r="K117" s="307"/>
      <c r="L117" s="308"/>
    </row>
    <row r="118" spans="1:16" x14ac:dyDescent="0.25">
      <c r="B118" s="327"/>
      <c r="C118" s="304"/>
      <c r="D118" s="304"/>
      <c r="E118" s="304"/>
      <c r="F118" s="307"/>
      <c r="G118" s="307"/>
      <c r="H118" s="307"/>
      <c r="I118" s="307"/>
      <c r="J118" s="307"/>
      <c r="K118" s="307"/>
      <c r="L118" s="308"/>
    </row>
    <row r="119" spans="1:16" x14ac:dyDescent="0.25">
      <c r="B119" s="328"/>
      <c r="C119" s="305"/>
      <c r="D119" s="305"/>
      <c r="E119" s="305"/>
      <c r="F119" s="309"/>
      <c r="G119" s="309"/>
      <c r="H119" s="309"/>
      <c r="I119" s="309"/>
      <c r="J119" s="309"/>
      <c r="K119" s="309"/>
      <c r="L119" s="310"/>
    </row>
    <row r="120" spans="1:16" s="29" customFormat="1" x14ac:dyDescent="0.25">
      <c r="A120" s="42"/>
      <c r="B120" s="55"/>
      <c r="C120" s="55"/>
      <c r="D120" s="55"/>
      <c r="E120" s="55"/>
      <c r="F120" s="55"/>
      <c r="G120" s="55"/>
      <c r="H120" s="55"/>
      <c r="I120" s="55"/>
      <c r="J120" s="55"/>
      <c r="K120" s="55"/>
      <c r="L120" s="55"/>
    </row>
    <row r="121" spans="1:16" x14ac:dyDescent="0.25">
      <c r="B121" s="182" t="str">
        <f>IF(Intro!$G$21="English",O121,P121)</f>
        <v>CONVENTIONS COLLECTIVES</v>
      </c>
      <c r="C121" s="183"/>
      <c r="D121" s="183"/>
      <c r="E121" s="183"/>
      <c r="F121" s="183"/>
      <c r="G121" s="183"/>
      <c r="H121" s="183"/>
      <c r="I121" s="183"/>
      <c r="J121" s="183"/>
      <c r="K121" s="183"/>
      <c r="L121" s="184"/>
      <c r="M121" s="29"/>
      <c r="O121" s="67" t="s">
        <v>229</v>
      </c>
      <c r="P121" s="67" t="s">
        <v>230</v>
      </c>
    </row>
    <row r="122" spans="1:16" s="14" customFormat="1" x14ac:dyDescent="0.25">
      <c r="A122" s="13"/>
      <c r="B122" s="296" t="s">
        <v>25</v>
      </c>
      <c r="C122" s="297"/>
      <c r="D122" s="297"/>
      <c r="E122" s="297"/>
      <c r="F122" s="297"/>
      <c r="G122" s="297"/>
      <c r="H122" s="297"/>
      <c r="I122" s="297"/>
      <c r="J122" s="297"/>
      <c r="K122" s="297"/>
      <c r="L122" s="298"/>
      <c r="M122" s="51"/>
    </row>
    <row r="123" spans="1:16" s="29" customFormat="1" x14ac:dyDescent="0.25">
      <c r="A123" s="42"/>
      <c r="B123" s="53"/>
      <c r="C123" s="43"/>
      <c r="D123" s="43"/>
      <c r="E123" s="43"/>
      <c r="F123" s="43"/>
      <c r="G123" s="43"/>
      <c r="H123" s="43"/>
      <c r="I123" s="43"/>
      <c r="J123" s="43"/>
      <c r="K123" s="43"/>
      <c r="L123" s="44"/>
    </row>
    <row r="124" spans="1:16" s="29" customFormat="1" x14ac:dyDescent="0.25">
      <c r="A124" s="42"/>
      <c r="B124" s="201" t="str">
        <f>IF(Intro!$G$21="English",O124,P124)</f>
        <v>Fournissez des informations sur toutes les conventions collectives en vigueur pour les membres impliqués dans la production des marchandises depuis le 1er janvier 2023.</v>
      </c>
      <c r="C124" s="202"/>
      <c r="D124" s="202"/>
      <c r="E124" s="202"/>
      <c r="F124" s="202"/>
      <c r="G124" s="202"/>
      <c r="H124" s="202"/>
      <c r="I124" s="202"/>
      <c r="J124" s="202"/>
      <c r="K124" s="202"/>
      <c r="L124" s="203"/>
      <c r="O124" s="29" t="str">
        <f>"Provide information for all the collective agreements that were in place for members involved in the production of the goods since January 1, "&amp;Variables!B6&amp;"."</f>
        <v>Provide information for all the collective agreements that were in place for members involved in the production of the goods since January 1, 2023.</v>
      </c>
      <c r="P124" s="29" t="str">
        <f>"Fournissez des informations sur toutes les conventions collectives en vigueur pour les membres impliqués dans la production des marchandises depuis le 1er janvier "&amp;Variables!B6&amp;"."</f>
        <v>Fournissez des informations sur toutes les conventions collectives en vigueur pour les membres impliqués dans la production des marchandises depuis le 1er janvier 2023.</v>
      </c>
    </row>
    <row r="125" spans="1:16" s="29" customFormat="1" x14ac:dyDescent="0.25">
      <c r="A125" s="42"/>
      <c r="B125" s="53"/>
      <c r="C125" s="43"/>
      <c r="D125" s="43"/>
      <c r="E125" s="43"/>
      <c r="F125" s="43"/>
      <c r="G125" s="43"/>
      <c r="H125" s="43"/>
      <c r="I125" s="43"/>
      <c r="J125" s="43"/>
      <c r="K125" s="43"/>
      <c r="L125" s="44"/>
      <c r="O125" s="3" t="s">
        <v>46</v>
      </c>
      <c r="P125" s="3" t="s">
        <v>251</v>
      </c>
    </row>
    <row r="126" spans="1:16" x14ac:dyDescent="0.25">
      <c r="B126" s="326" t="str">
        <f>IF(Intro!$G$21="English",O125,P125)</f>
        <v>Section locale du syndicat</v>
      </c>
      <c r="C126" s="302"/>
      <c r="D126" s="302"/>
      <c r="E126" s="302" t="str">
        <f>IF(Intro!$G$21="English",O126,P126)</f>
        <v>Période de négociation précédente</v>
      </c>
      <c r="F126" s="302"/>
      <c r="G126" s="302" t="str">
        <f>IF(Intro!$G$21="English",O127,P127)</f>
        <v>Date de début de la convention collective</v>
      </c>
      <c r="H126" s="302"/>
      <c r="I126" s="302" t="str">
        <f>IF(Intro!$G$21="English",O128,P128)</f>
        <v>Date de fin de la convention collective</v>
      </c>
      <c r="J126" s="302"/>
      <c r="K126" s="302" t="str">
        <f>IF(Intro!$G$21="English",O129,P129)</f>
        <v>Prochaine période de négociation</v>
      </c>
      <c r="L126" s="303"/>
      <c r="O126" s="3" t="s">
        <v>47</v>
      </c>
      <c r="P126" s="3" t="s">
        <v>48</v>
      </c>
    </row>
    <row r="127" spans="1:16" x14ac:dyDescent="0.25">
      <c r="B127" s="326"/>
      <c r="C127" s="302"/>
      <c r="D127" s="302"/>
      <c r="E127" s="302"/>
      <c r="F127" s="302"/>
      <c r="G127" s="302"/>
      <c r="H127" s="302"/>
      <c r="I127" s="302"/>
      <c r="J127" s="302"/>
      <c r="K127" s="302"/>
      <c r="L127" s="303"/>
      <c r="O127" s="3" t="s">
        <v>49</v>
      </c>
      <c r="P127" s="3" t="s">
        <v>50</v>
      </c>
    </row>
    <row r="128" spans="1:16" x14ac:dyDescent="0.25">
      <c r="B128" s="306"/>
      <c r="C128" s="224"/>
      <c r="D128" s="224"/>
      <c r="E128" s="224"/>
      <c r="F128" s="224"/>
      <c r="G128" s="224"/>
      <c r="H128" s="224"/>
      <c r="I128" s="224"/>
      <c r="J128" s="224"/>
      <c r="K128" s="224"/>
      <c r="L128" s="225"/>
      <c r="O128" s="3" t="s">
        <v>51</v>
      </c>
      <c r="P128" s="3" t="s">
        <v>52</v>
      </c>
    </row>
    <row r="129" spans="2:16" x14ac:dyDescent="0.25">
      <c r="B129" s="306"/>
      <c r="C129" s="224"/>
      <c r="D129" s="224"/>
      <c r="E129" s="224"/>
      <c r="F129" s="224"/>
      <c r="G129" s="224"/>
      <c r="H129" s="224"/>
      <c r="I129" s="224"/>
      <c r="J129" s="224"/>
      <c r="K129" s="224"/>
      <c r="L129" s="225"/>
      <c r="O129" s="3" t="s">
        <v>53</v>
      </c>
      <c r="P129" s="3" t="s">
        <v>54</v>
      </c>
    </row>
    <row r="130" spans="2:16" x14ac:dyDescent="0.25">
      <c r="B130" s="306"/>
      <c r="C130" s="224"/>
      <c r="D130" s="224"/>
      <c r="E130" s="224"/>
      <c r="F130" s="224"/>
      <c r="G130" s="224"/>
      <c r="H130" s="224"/>
      <c r="I130" s="224"/>
      <c r="J130" s="224"/>
      <c r="K130" s="224"/>
      <c r="L130" s="225"/>
    </row>
    <row r="131" spans="2:16" x14ac:dyDescent="0.25">
      <c r="B131" s="306"/>
      <c r="C131" s="224"/>
      <c r="D131" s="224"/>
      <c r="E131" s="224"/>
      <c r="F131" s="224"/>
      <c r="G131" s="224"/>
      <c r="H131" s="224"/>
      <c r="I131" s="224"/>
      <c r="J131" s="224"/>
      <c r="K131" s="224"/>
      <c r="L131" s="225"/>
    </row>
    <row r="132" spans="2:16" x14ac:dyDescent="0.25">
      <c r="B132" s="306"/>
      <c r="C132" s="224"/>
      <c r="D132" s="224"/>
      <c r="E132" s="224"/>
      <c r="F132" s="224"/>
      <c r="G132" s="224"/>
      <c r="H132" s="224"/>
      <c r="I132" s="224"/>
      <c r="J132" s="224"/>
      <c r="K132" s="224"/>
      <c r="L132" s="225"/>
    </row>
    <row r="133" spans="2:16" x14ac:dyDescent="0.25">
      <c r="B133" s="306"/>
      <c r="C133" s="224"/>
      <c r="D133" s="224"/>
      <c r="E133" s="224"/>
      <c r="F133" s="224"/>
      <c r="G133" s="224"/>
      <c r="H133" s="224"/>
      <c r="I133" s="224"/>
      <c r="J133" s="224"/>
      <c r="K133" s="224"/>
      <c r="L133" s="225"/>
    </row>
    <row r="134" spans="2:16" x14ac:dyDescent="0.25">
      <c r="B134" s="306"/>
      <c r="C134" s="224"/>
      <c r="D134" s="224"/>
      <c r="E134" s="224"/>
      <c r="F134" s="224"/>
      <c r="G134" s="224"/>
      <c r="H134" s="224"/>
      <c r="I134" s="224"/>
      <c r="J134" s="224"/>
      <c r="K134" s="224"/>
      <c r="L134" s="225"/>
    </row>
    <row r="135" spans="2:16" x14ac:dyDescent="0.25">
      <c r="B135" s="306"/>
      <c r="C135" s="224"/>
      <c r="D135" s="224"/>
      <c r="E135" s="224"/>
      <c r="F135" s="224"/>
      <c r="G135" s="224"/>
      <c r="H135" s="224"/>
      <c r="I135" s="224"/>
      <c r="J135" s="224"/>
      <c r="K135" s="224"/>
      <c r="L135" s="225"/>
    </row>
    <row r="136" spans="2:16" x14ac:dyDescent="0.25">
      <c r="B136" s="306"/>
      <c r="C136" s="224"/>
      <c r="D136" s="224"/>
      <c r="E136" s="224"/>
      <c r="F136" s="224"/>
      <c r="G136" s="224"/>
      <c r="H136" s="224"/>
      <c r="I136" s="224"/>
      <c r="J136" s="224"/>
      <c r="K136" s="224"/>
      <c r="L136" s="225"/>
    </row>
    <row r="137" spans="2:16" x14ac:dyDescent="0.25">
      <c r="B137" s="306"/>
      <c r="C137" s="224"/>
      <c r="D137" s="224"/>
      <c r="E137" s="224"/>
      <c r="F137" s="224"/>
      <c r="G137" s="224"/>
      <c r="H137" s="224"/>
      <c r="I137" s="224"/>
      <c r="J137" s="224"/>
      <c r="K137" s="224"/>
      <c r="L137" s="225"/>
    </row>
    <row r="138" spans="2:16" x14ac:dyDescent="0.25">
      <c r="B138" s="306"/>
      <c r="C138" s="224"/>
      <c r="D138" s="224"/>
      <c r="E138" s="224"/>
      <c r="F138" s="224"/>
      <c r="G138" s="224"/>
      <c r="H138" s="224"/>
      <c r="I138" s="224"/>
      <c r="J138" s="224"/>
      <c r="K138" s="224"/>
      <c r="L138" s="225"/>
    </row>
    <row r="139" spans="2:16" x14ac:dyDescent="0.25">
      <c r="B139" s="306"/>
      <c r="C139" s="224"/>
      <c r="D139" s="224"/>
      <c r="E139" s="224"/>
      <c r="F139" s="224"/>
      <c r="G139" s="224"/>
      <c r="H139" s="224"/>
      <c r="I139" s="224"/>
      <c r="J139" s="224"/>
      <c r="K139" s="224"/>
      <c r="L139" s="225"/>
    </row>
    <row r="140" spans="2:16" x14ac:dyDescent="0.25">
      <c r="B140" s="306"/>
      <c r="C140" s="224"/>
      <c r="D140" s="224"/>
      <c r="E140" s="224"/>
      <c r="F140" s="224"/>
      <c r="G140" s="224"/>
      <c r="H140" s="224"/>
      <c r="I140" s="224"/>
      <c r="J140" s="224"/>
      <c r="K140" s="224"/>
      <c r="L140" s="225"/>
    </row>
    <row r="141" spans="2:16" x14ac:dyDescent="0.25">
      <c r="B141" s="306"/>
      <c r="C141" s="224"/>
      <c r="D141" s="224"/>
      <c r="E141" s="224"/>
      <c r="F141" s="224"/>
      <c r="G141" s="224"/>
      <c r="H141" s="224"/>
      <c r="I141" s="224"/>
      <c r="J141" s="224"/>
      <c r="K141" s="224"/>
      <c r="L141" s="225"/>
    </row>
    <row r="142" spans="2:16" x14ac:dyDescent="0.25">
      <c r="B142" s="306"/>
      <c r="C142" s="224"/>
      <c r="D142" s="224"/>
      <c r="E142" s="224"/>
      <c r="F142" s="224"/>
      <c r="G142" s="224"/>
      <c r="H142" s="224"/>
      <c r="I142" s="224"/>
      <c r="J142" s="224"/>
      <c r="K142" s="224"/>
      <c r="L142" s="225"/>
    </row>
    <row r="143" spans="2:16" x14ac:dyDescent="0.25">
      <c r="B143" s="306"/>
      <c r="C143" s="224"/>
      <c r="D143" s="224"/>
      <c r="E143" s="224"/>
      <c r="F143" s="224"/>
      <c r="G143" s="224"/>
      <c r="H143" s="224"/>
      <c r="I143" s="224"/>
      <c r="J143" s="224"/>
      <c r="K143" s="224"/>
      <c r="L143" s="225"/>
    </row>
    <row r="144" spans="2:16" x14ac:dyDescent="0.25">
      <c r="B144" s="306"/>
      <c r="C144" s="224"/>
      <c r="D144" s="224"/>
      <c r="E144" s="224"/>
      <c r="F144" s="224"/>
      <c r="G144" s="224"/>
      <c r="H144" s="224"/>
      <c r="I144" s="224"/>
      <c r="J144" s="224"/>
      <c r="K144" s="224"/>
      <c r="L144" s="225"/>
    </row>
    <row r="145" spans="1:16" x14ac:dyDescent="0.25">
      <c r="B145" s="306"/>
      <c r="C145" s="224"/>
      <c r="D145" s="224"/>
      <c r="E145" s="224"/>
      <c r="F145" s="224"/>
      <c r="G145" s="224"/>
      <c r="H145" s="224"/>
      <c r="I145" s="224"/>
      <c r="J145" s="224"/>
      <c r="K145" s="224"/>
      <c r="L145" s="225"/>
    </row>
    <row r="146" spans="1:16" x14ac:dyDescent="0.25">
      <c r="B146" s="306"/>
      <c r="C146" s="224"/>
      <c r="D146" s="224"/>
      <c r="E146" s="224"/>
      <c r="F146" s="224"/>
      <c r="G146" s="224"/>
      <c r="H146" s="224"/>
      <c r="I146" s="224"/>
      <c r="J146" s="224"/>
      <c r="K146" s="224"/>
      <c r="L146" s="225"/>
    </row>
    <row r="147" spans="1:16" x14ac:dyDescent="0.25">
      <c r="B147" s="306"/>
      <c r="C147" s="224"/>
      <c r="D147" s="224"/>
      <c r="E147" s="224"/>
      <c r="F147" s="224"/>
      <c r="G147" s="224"/>
      <c r="H147" s="224"/>
      <c r="I147" s="224"/>
      <c r="J147" s="224"/>
      <c r="K147" s="224"/>
      <c r="L147" s="225"/>
    </row>
    <row r="148" spans="1:16" s="29" customFormat="1" x14ac:dyDescent="0.25">
      <c r="A148" s="42"/>
      <c r="B148" s="54"/>
      <c r="C148" s="55"/>
      <c r="D148" s="55"/>
      <c r="E148" s="55"/>
      <c r="F148" s="55"/>
      <c r="G148" s="55"/>
      <c r="H148" s="55"/>
      <c r="I148" s="55"/>
      <c r="J148" s="55"/>
      <c r="K148" s="55"/>
      <c r="L148" s="56"/>
    </row>
    <row r="149" spans="1:16" s="14" customFormat="1" x14ac:dyDescent="0.25">
      <c r="A149" s="13"/>
      <c r="B149" s="293" t="s">
        <v>26</v>
      </c>
      <c r="C149" s="294"/>
      <c r="D149" s="294"/>
      <c r="E149" s="294"/>
      <c r="F149" s="294"/>
      <c r="G149" s="294"/>
      <c r="H149" s="294"/>
      <c r="I149" s="294"/>
      <c r="J149" s="294"/>
      <c r="K149" s="294"/>
      <c r="L149" s="295"/>
      <c r="M149" s="51"/>
    </row>
    <row r="150" spans="1:16" s="29" customFormat="1" x14ac:dyDescent="0.25">
      <c r="A150" s="42"/>
      <c r="B150" s="53"/>
      <c r="C150" s="43"/>
      <c r="D150" s="43"/>
      <c r="E150" s="43"/>
      <c r="F150" s="43"/>
      <c r="G150" s="43"/>
      <c r="H150" s="43"/>
      <c r="I150" s="43"/>
      <c r="J150" s="43"/>
      <c r="K150" s="43"/>
      <c r="L150" s="44"/>
    </row>
    <row r="151" spans="1:16" s="29" customFormat="1" x14ac:dyDescent="0.25">
      <c r="A151" s="42"/>
      <c r="B151" s="201" t="str">
        <f>IF(Intro!$G$21="English",O151,P151)</f>
        <v>Fournissez une copie électronique de chaque convention collective en vigueur pour les membres impliqués dans la production des marchandises depuis le 1er janvier 2023.</v>
      </c>
      <c r="C151" s="202"/>
      <c r="D151" s="202"/>
      <c r="E151" s="202"/>
      <c r="F151" s="202"/>
      <c r="G151" s="202"/>
      <c r="H151" s="202"/>
      <c r="I151" s="202"/>
      <c r="J151" s="202"/>
      <c r="K151" s="202"/>
      <c r="L151" s="203"/>
      <c r="O151" s="29" t="str">
        <f>"Provide an electronic copy of each collective agreement that was in place for members involved in the production of the goods since January 1, "&amp;Variables!B6&amp;"."</f>
        <v>Provide an electronic copy of each collective agreement that was in place for members involved in the production of the goods since January 1, 2023.</v>
      </c>
      <c r="P151" s="29" t="str">
        <f>"Fournissez une copie électronique de chaque convention collective en vigueur pour les membres impliqués dans la production des marchandises depuis le 1er janvier "&amp;Variables!B6&amp;"."</f>
        <v>Fournissez une copie électronique de chaque convention collective en vigueur pour les membres impliqués dans la production des marchandises depuis le 1er janvier 2023.</v>
      </c>
    </row>
    <row r="152" spans="1:16" s="29" customFormat="1" x14ac:dyDescent="0.25">
      <c r="A152" s="42"/>
      <c r="B152" s="54"/>
      <c r="C152" s="55"/>
      <c r="D152" s="55"/>
      <c r="E152" s="55"/>
      <c r="F152" s="55"/>
      <c r="G152" s="55"/>
      <c r="H152" s="55"/>
      <c r="I152" s="55"/>
      <c r="J152" s="55"/>
      <c r="K152" s="55"/>
      <c r="L152" s="56"/>
    </row>
    <row r="154" spans="1:16" x14ac:dyDescent="0.25">
      <c r="B154" s="176" t="str">
        <f>IF(Intro!$G$21="English",O154,P154)</f>
        <v>EFFETS</v>
      </c>
      <c r="C154" s="177"/>
      <c r="D154" s="177"/>
      <c r="E154" s="177"/>
      <c r="F154" s="177"/>
      <c r="G154" s="177"/>
      <c r="H154" s="177"/>
      <c r="I154" s="177"/>
      <c r="J154" s="177"/>
      <c r="K154" s="177"/>
      <c r="L154" s="178"/>
      <c r="M154" s="29"/>
      <c r="O154" s="67" t="s">
        <v>231</v>
      </c>
      <c r="P154" s="67" t="s">
        <v>232</v>
      </c>
    </row>
    <row r="155" spans="1:16" s="14" customFormat="1" x14ac:dyDescent="0.25">
      <c r="A155" s="13"/>
      <c r="B155" s="296" t="s">
        <v>27</v>
      </c>
      <c r="C155" s="297"/>
      <c r="D155" s="297"/>
      <c r="E155" s="297"/>
      <c r="F155" s="297"/>
      <c r="G155" s="297"/>
      <c r="H155" s="297"/>
      <c r="I155" s="297"/>
      <c r="J155" s="297"/>
      <c r="K155" s="297"/>
      <c r="L155" s="298"/>
      <c r="M155" s="51"/>
    </row>
    <row r="156" spans="1:16" x14ac:dyDescent="0.25">
      <c r="B156" s="41"/>
      <c r="L156" s="11"/>
    </row>
    <row r="157" spans="1:16" ht="14.25" customHeight="1" x14ac:dyDescent="0.25">
      <c r="B157" s="185" t="str">
        <f>IF(Intro!$G$21="English",O157,P157)</f>
        <v>Vos membres ont-ils subi des effets concernant l’un des facteurs suivants en raison de l’importation des marchandises depuis le 1er janvier 2023? Fournissez des documents à l'appui dans la mesure du possible.</v>
      </c>
      <c r="C157" s="186"/>
      <c r="D157" s="186"/>
      <c r="E157" s="186"/>
      <c r="F157" s="186"/>
      <c r="G157" s="186"/>
      <c r="H157" s="186"/>
      <c r="I157" s="186"/>
      <c r="J157" s="186"/>
      <c r="K157" s="186"/>
      <c r="L157" s="187"/>
      <c r="O157" s="3" t="str">
        <f>"Have your members been affected by any of the following factors as a result of imports of the goods since January 1, "&amp;Variables!B6&amp;"? Provide supporting documents to the extent available."</f>
        <v>Have your members been affected by any of the following factors as a result of imports of the goods since January 1, 2023? Provide supporting documents to the extent available.</v>
      </c>
      <c r="P157" s="3" t="str">
        <f>"Vos membres ont-ils subi des effets concernant l’un des facteurs suivants en raison de l’importation des marchandises depuis le 1er janvier "&amp;Variables!B6&amp;"? Fournissez des documents à l'appui dans la mesure du possible."</f>
        <v>Vos membres ont-ils subi des effets concernant l’un des facteurs suivants en raison de l’importation des marchandises depuis le 1er janvier 2023? Fournissez des documents à l'appui dans la mesure du possible.</v>
      </c>
    </row>
    <row r="158" spans="1:16" x14ac:dyDescent="0.25">
      <c r="B158" s="185"/>
      <c r="C158" s="186"/>
      <c r="D158" s="186"/>
      <c r="E158" s="186"/>
      <c r="F158" s="186"/>
      <c r="G158" s="186"/>
      <c r="H158" s="186"/>
      <c r="I158" s="186"/>
      <c r="J158" s="186"/>
      <c r="K158" s="186"/>
      <c r="L158" s="187"/>
    </row>
    <row r="159" spans="1:16" x14ac:dyDescent="0.25">
      <c r="B159" s="41"/>
      <c r="L159" s="11"/>
      <c r="O159" s="29" t="s">
        <v>81</v>
      </c>
      <c r="P159" s="29" t="s">
        <v>161</v>
      </c>
    </row>
    <row r="160" spans="1:16" s="29" customFormat="1" x14ac:dyDescent="0.25">
      <c r="A160" s="42"/>
      <c r="B160" s="53"/>
      <c r="C160" s="43"/>
      <c r="D160" s="43"/>
      <c r="E160" s="78" t="str">
        <f>IF(Intro!$G$21="English",O159,P159)</f>
        <v>Oui ou non</v>
      </c>
      <c r="F160" s="311" t="str">
        <f>IF(Intro!$G$21="English",O160,P160)</f>
        <v>Commentaires</v>
      </c>
      <c r="G160" s="311"/>
      <c r="H160" s="311"/>
      <c r="I160" s="311"/>
      <c r="J160" s="311"/>
      <c r="K160" s="311"/>
      <c r="L160" s="312"/>
      <c r="O160" s="24" t="s">
        <v>95</v>
      </c>
      <c r="P160" s="3" t="s">
        <v>96</v>
      </c>
    </row>
    <row r="161" spans="2:16" ht="14.25" customHeight="1" x14ac:dyDescent="0.25">
      <c r="B161" s="232" t="str">
        <f>IF(Intro!$G$21="English",O161,P161)</f>
        <v>Concessions de négociation</v>
      </c>
      <c r="C161" s="233"/>
      <c r="D161" s="233"/>
      <c r="E161" s="288"/>
      <c r="F161" s="224"/>
      <c r="G161" s="224"/>
      <c r="H161" s="224"/>
      <c r="I161" s="224"/>
      <c r="J161" s="224"/>
      <c r="K161" s="224"/>
      <c r="L161" s="225"/>
      <c r="O161" s="24" t="s">
        <v>136</v>
      </c>
      <c r="P161" s="24" t="s">
        <v>137</v>
      </c>
    </row>
    <row r="162" spans="2:16" ht="14.25" customHeight="1" x14ac:dyDescent="0.25">
      <c r="B162" s="232"/>
      <c r="C162" s="233"/>
      <c r="D162" s="233"/>
      <c r="E162" s="288"/>
      <c r="F162" s="224"/>
      <c r="G162" s="224"/>
      <c r="H162" s="224"/>
      <c r="I162" s="224"/>
      <c r="J162" s="224"/>
      <c r="K162" s="224"/>
      <c r="L162" s="225"/>
      <c r="O162" s="24"/>
      <c r="P162" s="24"/>
    </row>
    <row r="163" spans="2:16" ht="14.25" customHeight="1" x14ac:dyDescent="0.25">
      <c r="B163" s="232"/>
      <c r="C163" s="233"/>
      <c r="D163" s="233"/>
      <c r="E163" s="288"/>
      <c r="F163" s="224"/>
      <c r="G163" s="224"/>
      <c r="H163" s="224"/>
      <c r="I163" s="224"/>
      <c r="J163" s="224"/>
      <c r="K163" s="224"/>
      <c r="L163" s="225"/>
      <c r="O163" s="24"/>
      <c r="P163" s="24"/>
    </row>
    <row r="164" spans="2:16" ht="14.25" customHeight="1" x14ac:dyDescent="0.25">
      <c r="B164" s="232"/>
      <c r="C164" s="233"/>
      <c r="D164" s="233"/>
      <c r="E164" s="288"/>
      <c r="F164" s="224"/>
      <c r="G164" s="224"/>
      <c r="H164" s="224"/>
      <c r="I164" s="224"/>
      <c r="J164" s="224"/>
      <c r="K164" s="224"/>
      <c r="L164" s="225"/>
      <c r="O164" s="24"/>
      <c r="P164" s="24"/>
    </row>
    <row r="165" spans="2:16" ht="14.25" customHeight="1" x14ac:dyDescent="0.25">
      <c r="B165" s="232"/>
      <c r="C165" s="233"/>
      <c r="D165" s="233"/>
      <c r="E165" s="288"/>
      <c r="F165" s="224"/>
      <c r="G165" s="224"/>
      <c r="H165" s="224"/>
      <c r="I165" s="224"/>
      <c r="J165" s="224"/>
      <c r="K165" s="224"/>
      <c r="L165" s="225"/>
      <c r="O165" s="24"/>
      <c r="P165" s="24"/>
    </row>
    <row r="166" spans="2:16" x14ac:dyDescent="0.25">
      <c r="B166" s="232"/>
      <c r="C166" s="233"/>
      <c r="D166" s="233"/>
      <c r="E166" s="288"/>
      <c r="F166" s="224"/>
      <c r="G166" s="224"/>
      <c r="H166" s="224"/>
      <c r="I166" s="224"/>
      <c r="J166" s="224"/>
      <c r="K166" s="224"/>
      <c r="L166" s="225"/>
      <c r="O166" s="24"/>
      <c r="P166" s="24"/>
    </row>
    <row r="167" spans="2:16" x14ac:dyDescent="0.25">
      <c r="B167" s="232"/>
      <c r="C167" s="233"/>
      <c r="D167" s="233"/>
      <c r="E167" s="288"/>
      <c r="F167" s="224"/>
      <c r="G167" s="224"/>
      <c r="H167" s="224"/>
      <c r="I167" s="224"/>
      <c r="J167" s="224"/>
      <c r="K167" s="224"/>
      <c r="L167" s="225"/>
      <c r="O167" s="24"/>
      <c r="P167" s="24"/>
    </row>
    <row r="168" spans="2:16" x14ac:dyDescent="0.25">
      <c r="B168" s="232"/>
      <c r="C168" s="233"/>
      <c r="D168" s="233"/>
      <c r="E168" s="288"/>
      <c r="F168" s="224"/>
      <c r="G168" s="224"/>
      <c r="H168" s="224"/>
      <c r="I168" s="224"/>
      <c r="J168" s="224"/>
      <c r="K168" s="224"/>
      <c r="L168" s="225"/>
      <c r="O168" s="24"/>
      <c r="P168" s="24"/>
    </row>
    <row r="169" spans="2:16" x14ac:dyDescent="0.25">
      <c r="B169" s="232"/>
      <c r="C169" s="233"/>
      <c r="D169" s="233"/>
      <c r="E169" s="288"/>
      <c r="F169" s="224"/>
      <c r="G169" s="224"/>
      <c r="H169" s="224"/>
      <c r="I169" s="224"/>
      <c r="J169" s="224"/>
      <c r="K169" s="224"/>
      <c r="L169" s="225"/>
      <c r="O169" s="24"/>
      <c r="P169" s="24"/>
    </row>
    <row r="170" spans="2:16" x14ac:dyDescent="0.25">
      <c r="B170" s="232"/>
      <c r="C170" s="233"/>
      <c r="D170" s="233"/>
      <c r="E170" s="288"/>
      <c r="F170" s="224"/>
      <c r="G170" s="224"/>
      <c r="H170" s="224"/>
      <c r="I170" s="224"/>
      <c r="J170" s="224"/>
      <c r="K170" s="224"/>
      <c r="L170" s="225"/>
      <c r="O170" s="24"/>
      <c r="P170" s="24"/>
    </row>
    <row r="171" spans="2:16" ht="14.25" customHeight="1" x14ac:dyDescent="0.25">
      <c r="B171" s="232" t="str">
        <f>IF(Intro!$G$21="English",O171,P171)</f>
        <v>Licenciements et réduction des heures</v>
      </c>
      <c r="C171" s="233"/>
      <c r="D171" s="233"/>
      <c r="E171" s="288"/>
      <c r="F171" s="224"/>
      <c r="G171" s="224"/>
      <c r="H171" s="224"/>
      <c r="I171" s="224"/>
      <c r="J171" s="224"/>
      <c r="K171" s="224"/>
      <c r="L171" s="225"/>
      <c r="O171" s="24" t="s">
        <v>138</v>
      </c>
      <c r="P171" s="24" t="s">
        <v>139</v>
      </c>
    </row>
    <row r="172" spans="2:16" x14ac:dyDescent="0.25">
      <c r="B172" s="232"/>
      <c r="C172" s="233"/>
      <c r="D172" s="233"/>
      <c r="E172" s="288"/>
      <c r="F172" s="224"/>
      <c r="G172" s="224"/>
      <c r="H172" s="224"/>
      <c r="I172" s="224"/>
      <c r="J172" s="224"/>
      <c r="K172" s="224"/>
      <c r="L172" s="225"/>
    </row>
    <row r="173" spans="2:16" x14ac:dyDescent="0.25">
      <c r="B173" s="232"/>
      <c r="C173" s="233"/>
      <c r="D173" s="233"/>
      <c r="E173" s="288"/>
      <c r="F173" s="224"/>
      <c r="G173" s="224"/>
      <c r="H173" s="224"/>
      <c r="I173" s="224"/>
      <c r="J173" s="224"/>
      <c r="K173" s="224"/>
      <c r="L173" s="225"/>
    </row>
    <row r="174" spans="2:16" x14ac:dyDescent="0.25">
      <c r="B174" s="232"/>
      <c r="C174" s="233"/>
      <c r="D174" s="233"/>
      <c r="E174" s="288"/>
      <c r="F174" s="224"/>
      <c r="G174" s="224"/>
      <c r="H174" s="224"/>
      <c r="I174" s="224"/>
      <c r="J174" s="224"/>
      <c r="K174" s="224"/>
      <c r="L174" s="225"/>
    </row>
    <row r="175" spans="2:16" x14ac:dyDescent="0.25">
      <c r="B175" s="232"/>
      <c r="C175" s="233"/>
      <c r="D175" s="233"/>
      <c r="E175" s="288"/>
      <c r="F175" s="224"/>
      <c r="G175" s="224"/>
      <c r="H175" s="224"/>
      <c r="I175" s="224"/>
      <c r="J175" s="224"/>
      <c r="K175" s="224"/>
      <c r="L175" s="225"/>
    </row>
    <row r="176" spans="2:16" x14ac:dyDescent="0.25">
      <c r="B176" s="232"/>
      <c r="C176" s="233"/>
      <c r="D176" s="233"/>
      <c r="E176" s="288"/>
      <c r="F176" s="224"/>
      <c r="G176" s="224"/>
      <c r="H176" s="224"/>
      <c r="I176" s="224"/>
      <c r="J176" s="224"/>
      <c r="K176" s="224"/>
      <c r="L176" s="225"/>
    </row>
    <row r="177" spans="2:16" x14ac:dyDescent="0.25">
      <c r="B177" s="232"/>
      <c r="C177" s="233"/>
      <c r="D177" s="233"/>
      <c r="E177" s="288"/>
      <c r="F177" s="224"/>
      <c r="G177" s="224"/>
      <c r="H177" s="224"/>
      <c r="I177" s="224"/>
      <c r="J177" s="224"/>
      <c r="K177" s="224"/>
      <c r="L177" s="225"/>
    </row>
    <row r="178" spans="2:16" x14ac:dyDescent="0.25">
      <c r="B178" s="232"/>
      <c r="C178" s="233"/>
      <c r="D178" s="233"/>
      <c r="E178" s="288"/>
      <c r="F178" s="224"/>
      <c r="G178" s="224"/>
      <c r="H178" s="224"/>
      <c r="I178" s="224"/>
      <c r="J178" s="224"/>
      <c r="K178" s="224"/>
      <c r="L178" s="225"/>
    </row>
    <row r="179" spans="2:16" x14ac:dyDescent="0.25">
      <c r="B179" s="232"/>
      <c r="C179" s="233"/>
      <c r="D179" s="233"/>
      <c r="E179" s="288"/>
      <c r="F179" s="224"/>
      <c r="G179" s="224"/>
      <c r="H179" s="224"/>
      <c r="I179" s="224"/>
      <c r="J179" s="224"/>
      <c r="K179" s="224"/>
      <c r="L179" s="225"/>
    </row>
    <row r="180" spans="2:16" x14ac:dyDescent="0.25">
      <c r="B180" s="232"/>
      <c r="C180" s="233"/>
      <c r="D180" s="233"/>
      <c r="E180" s="288"/>
      <c r="F180" s="224"/>
      <c r="G180" s="224"/>
      <c r="H180" s="224"/>
      <c r="I180" s="224"/>
      <c r="J180" s="224"/>
      <c r="K180" s="224"/>
      <c r="L180" s="225"/>
    </row>
    <row r="181" spans="2:16" ht="14.25" customHeight="1" x14ac:dyDescent="0.25">
      <c r="B181" s="232" t="str">
        <f>IF(Intro!$G$21="English",O181,P181)</f>
        <v>Grèves et autres actions syndicales</v>
      </c>
      <c r="C181" s="233"/>
      <c r="D181" s="233"/>
      <c r="E181" s="288"/>
      <c r="F181" s="224"/>
      <c r="G181" s="224"/>
      <c r="H181" s="224"/>
      <c r="I181" s="224"/>
      <c r="J181" s="224"/>
      <c r="K181" s="224"/>
      <c r="L181" s="225"/>
      <c r="O181" s="24" t="s">
        <v>140</v>
      </c>
      <c r="P181" s="24" t="s">
        <v>141</v>
      </c>
    </row>
    <row r="182" spans="2:16" x14ac:dyDescent="0.25">
      <c r="B182" s="232"/>
      <c r="C182" s="233"/>
      <c r="D182" s="233"/>
      <c r="E182" s="288"/>
      <c r="F182" s="224"/>
      <c r="G182" s="224"/>
      <c r="H182" s="224"/>
      <c r="I182" s="224"/>
      <c r="J182" s="224"/>
      <c r="K182" s="224"/>
      <c r="L182" s="225"/>
    </row>
    <row r="183" spans="2:16" x14ac:dyDescent="0.25">
      <c r="B183" s="232"/>
      <c r="C183" s="233"/>
      <c r="D183" s="233"/>
      <c r="E183" s="288"/>
      <c r="F183" s="224"/>
      <c r="G183" s="224"/>
      <c r="H183" s="224"/>
      <c r="I183" s="224"/>
      <c r="J183" s="224"/>
      <c r="K183" s="224"/>
      <c r="L183" s="225"/>
    </row>
    <row r="184" spans="2:16" ht="14.25" customHeight="1" x14ac:dyDescent="0.25">
      <c r="B184" s="232"/>
      <c r="C184" s="233"/>
      <c r="D184" s="233"/>
      <c r="E184" s="288"/>
      <c r="F184" s="224"/>
      <c r="G184" s="224"/>
      <c r="H184" s="224"/>
      <c r="I184" s="224"/>
      <c r="J184" s="224"/>
      <c r="K184" s="224"/>
      <c r="L184" s="225"/>
      <c r="O184" s="24"/>
      <c r="P184" s="24"/>
    </row>
    <row r="185" spans="2:16" ht="14.25" customHeight="1" x14ac:dyDescent="0.25">
      <c r="B185" s="232"/>
      <c r="C185" s="233"/>
      <c r="D185" s="233"/>
      <c r="E185" s="288"/>
      <c r="F185" s="224"/>
      <c r="G185" s="224"/>
      <c r="H185" s="224"/>
      <c r="I185" s="224"/>
      <c r="J185" s="224"/>
      <c r="K185" s="224"/>
      <c r="L185" s="225"/>
      <c r="O185" s="24"/>
      <c r="P185" s="24"/>
    </row>
    <row r="186" spans="2:16" ht="14.25" customHeight="1" x14ac:dyDescent="0.25">
      <c r="B186" s="232"/>
      <c r="C186" s="233"/>
      <c r="D186" s="233"/>
      <c r="E186" s="288"/>
      <c r="F186" s="224"/>
      <c r="G186" s="224"/>
      <c r="H186" s="224"/>
      <c r="I186" s="224"/>
      <c r="J186" s="224"/>
      <c r="K186" s="224"/>
      <c r="L186" s="225"/>
      <c r="O186" s="24"/>
      <c r="P186" s="24"/>
    </row>
    <row r="187" spans="2:16" ht="14.25" customHeight="1" x14ac:dyDescent="0.25">
      <c r="B187" s="232"/>
      <c r="C187" s="233"/>
      <c r="D187" s="233"/>
      <c r="E187" s="288"/>
      <c r="F187" s="224"/>
      <c r="G187" s="224"/>
      <c r="H187" s="224"/>
      <c r="I187" s="224"/>
      <c r="J187" s="224"/>
      <c r="K187" s="224"/>
      <c r="L187" s="225"/>
      <c r="O187" s="24"/>
      <c r="P187" s="24"/>
    </row>
    <row r="188" spans="2:16" x14ac:dyDescent="0.25">
      <c r="B188" s="232"/>
      <c r="C188" s="233"/>
      <c r="D188" s="233"/>
      <c r="E188" s="288"/>
      <c r="F188" s="224"/>
      <c r="G188" s="224"/>
      <c r="H188" s="224"/>
      <c r="I188" s="224"/>
      <c r="J188" s="224"/>
      <c r="K188" s="224"/>
      <c r="L188" s="225"/>
    </row>
    <row r="189" spans="2:16" x14ac:dyDescent="0.25">
      <c r="B189" s="232"/>
      <c r="C189" s="233"/>
      <c r="D189" s="233"/>
      <c r="E189" s="288"/>
      <c r="F189" s="224"/>
      <c r="G189" s="224"/>
      <c r="H189" s="224"/>
      <c r="I189" s="224"/>
      <c r="J189" s="224"/>
      <c r="K189" s="224"/>
      <c r="L189" s="225"/>
      <c r="O189" s="24"/>
      <c r="P189" s="24"/>
    </row>
    <row r="190" spans="2:16" x14ac:dyDescent="0.25">
      <c r="B190" s="232"/>
      <c r="C190" s="233"/>
      <c r="D190" s="233"/>
      <c r="E190" s="288"/>
      <c r="F190" s="224"/>
      <c r="G190" s="224"/>
      <c r="H190" s="224"/>
      <c r="I190" s="224"/>
      <c r="J190" s="224"/>
      <c r="K190" s="224"/>
      <c r="L190" s="225"/>
      <c r="O190" s="24"/>
      <c r="P190" s="24"/>
    </row>
    <row r="191" spans="2:16" ht="14.25" customHeight="1" x14ac:dyDescent="0.25">
      <c r="B191" s="232" t="str">
        <f>IF(Intro!$G$21="English",O191,P191)</f>
        <v>Pratiques d’embauche</v>
      </c>
      <c r="C191" s="233"/>
      <c r="D191" s="233"/>
      <c r="E191" s="288"/>
      <c r="F191" s="224"/>
      <c r="G191" s="224"/>
      <c r="H191" s="224"/>
      <c r="I191" s="224"/>
      <c r="J191" s="224"/>
      <c r="K191" s="224"/>
      <c r="L191" s="225"/>
      <c r="O191" s="24" t="s">
        <v>143</v>
      </c>
      <c r="P191" s="24" t="s">
        <v>144</v>
      </c>
    </row>
    <row r="192" spans="2:16" x14ac:dyDescent="0.25">
      <c r="B192" s="232"/>
      <c r="C192" s="233"/>
      <c r="D192" s="233"/>
      <c r="E192" s="288"/>
      <c r="F192" s="224"/>
      <c r="G192" s="224"/>
      <c r="H192" s="224"/>
      <c r="I192" s="224"/>
      <c r="J192" s="224"/>
      <c r="K192" s="224"/>
      <c r="L192" s="225"/>
      <c r="O192" s="24"/>
      <c r="P192" s="24"/>
    </row>
    <row r="193" spans="2:16" x14ac:dyDescent="0.25">
      <c r="B193" s="232"/>
      <c r="C193" s="233"/>
      <c r="D193" s="233"/>
      <c r="E193" s="288"/>
      <c r="F193" s="224"/>
      <c r="G193" s="224"/>
      <c r="H193" s="224"/>
      <c r="I193" s="224"/>
      <c r="J193" s="224"/>
      <c r="K193" s="224"/>
      <c r="L193" s="225"/>
      <c r="O193" s="24"/>
      <c r="P193" s="24"/>
    </row>
    <row r="194" spans="2:16" ht="14.25" customHeight="1" x14ac:dyDescent="0.25">
      <c r="B194" s="232"/>
      <c r="C194" s="233"/>
      <c r="D194" s="233"/>
      <c r="E194" s="288"/>
      <c r="F194" s="224"/>
      <c r="G194" s="224"/>
      <c r="H194" s="224"/>
      <c r="I194" s="224"/>
      <c r="J194" s="224"/>
      <c r="K194" s="224"/>
      <c r="L194" s="225"/>
      <c r="O194" s="24"/>
      <c r="P194" s="24"/>
    </row>
    <row r="195" spans="2:16" ht="14.25" customHeight="1" x14ac:dyDescent="0.25">
      <c r="B195" s="232"/>
      <c r="C195" s="233"/>
      <c r="D195" s="233"/>
      <c r="E195" s="288"/>
      <c r="F195" s="224"/>
      <c r="G195" s="224"/>
      <c r="H195" s="224"/>
      <c r="I195" s="224"/>
      <c r="J195" s="224"/>
      <c r="K195" s="224"/>
      <c r="L195" s="225"/>
      <c r="O195" s="24"/>
      <c r="P195" s="24"/>
    </row>
    <row r="196" spans="2:16" ht="14.25" customHeight="1" x14ac:dyDescent="0.25">
      <c r="B196" s="232"/>
      <c r="C196" s="233"/>
      <c r="D196" s="233"/>
      <c r="E196" s="288"/>
      <c r="F196" s="224"/>
      <c r="G196" s="224"/>
      <c r="H196" s="224"/>
      <c r="I196" s="224"/>
      <c r="J196" s="224"/>
      <c r="K196" s="224"/>
      <c r="L196" s="225"/>
      <c r="O196" s="24"/>
      <c r="P196" s="24"/>
    </row>
    <row r="197" spans="2:16" ht="14.25" customHeight="1" x14ac:dyDescent="0.25">
      <c r="B197" s="232"/>
      <c r="C197" s="233"/>
      <c r="D197" s="233"/>
      <c r="E197" s="288"/>
      <c r="F197" s="224"/>
      <c r="G197" s="224"/>
      <c r="H197" s="224"/>
      <c r="I197" s="224"/>
      <c r="J197" s="224"/>
      <c r="K197" s="224"/>
      <c r="L197" s="225"/>
      <c r="O197" s="24"/>
      <c r="P197" s="24"/>
    </row>
    <row r="198" spans="2:16" x14ac:dyDescent="0.25">
      <c r="B198" s="232"/>
      <c r="C198" s="233"/>
      <c r="D198" s="233"/>
      <c r="E198" s="288"/>
      <c r="F198" s="224"/>
      <c r="G198" s="224"/>
      <c r="H198" s="224"/>
      <c r="I198" s="224"/>
      <c r="J198" s="224"/>
      <c r="K198" s="224"/>
      <c r="L198" s="225"/>
      <c r="O198" s="24"/>
      <c r="P198" s="24"/>
    </row>
    <row r="199" spans="2:16" x14ac:dyDescent="0.25">
      <c r="B199" s="232"/>
      <c r="C199" s="233"/>
      <c r="D199" s="233"/>
      <c r="E199" s="288"/>
      <c r="F199" s="224"/>
      <c r="G199" s="224"/>
      <c r="H199" s="224"/>
      <c r="I199" s="224"/>
      <c r="J199" s="224"/>
      <c r="K199" s="224"/>
      <c r="L199" s="225"/>
      <c r="O199" s="24"/>
      <c r="P199" s="24"/>
    </row>
    <row r="200" spans="2:16" x14ac:dyDescent="0.25">
      <c r="B200" s="232"/>
      <c r="C200" s="233"/>
      <c r="D200" s="233"/>
      <c r="E200" s="288"/>
      <c r="F200" s="224"/>
      <c r="G200" s="224"/>
      <c r="H200" s="224"/>
      <c r="I200" s="224"/>
      <c r="J200" s="224"/>
      <c r="K200" s="224"/>
      <c r="L200" s="225"/>
      <c r="O200" s="24"/>
      <c r="P200" s="24"/>
    </row>
    <row r="201" spans="2:16" ht="14.25" customHeight="1" x14ac:dyDescent="0.25">
      <c r="B201" s="232" t="str">
        <f>IF(Intro!$G$21="English",O201,P201)</f>
        <v>Salaires</v>
      </c>
      <c r="C201" s="233"/>
      <c r="D201" s="233"/>
      <c r="E201" s="288"/>
      <c r="F201" s="224"/>
      <c r="G201" s="224"/>
      <c r="H201" s="224"/>
      <c r="I201" s="224"/>
      <c r="J201" s="224"/>
      <c r="K201" s="224"/>
      <c r="L201" s="225"/>
      <c r="O201" s="24" t="s">
        <v>145</v>
      </c>
      <c r="P201" s="24" t="s">
        <v>146</v>
      </c>
    </row>
    <row r="202" spans="2:16" x14ac:dyDescent="0.25">
      <c r="B202" s="232"/>
      <c r="C202" s="233"/>
      <c r="D202" s="233"/>
      <c r="E202" s="288"/>
      <c r="F202" s="224"/>
      <c r="G202" s="224"/>
      <c r="H202" s="224"/>
      <c r="I202" s="224"/>
      <c r="J202" s="224"/>
      <c r="K202" s="224"/>
      <c r="L202" s="225"/>
      <c r="O202" s="24"/>
      <c r="P202" s="24"/>
    </row>
    <row r="203" spans="2:16" x14ac:dyDescent="0.25">
      <c r="B203" s="232"/>
      <c r="C203" s="233"/>
      <c r="D203" s="233"/>
      <c r="E203" s="288"/>
      <c r="F203" s="224"/>
      <c r="G203" s="224"/>
      <c r="H203" s="224"/>
      <c r="I203" s="224"/>
      <c r="J203" s="224"/>
      <c r="K203" s="224"/>
      <c r="L203" s="225"/>
      <c r="O203" s="24"/>
      <c r="P203" s="24"/>
    </row>
    <row r="204" spans="2:16" ht="14.25" customHeight="1" x14ac:dyDescent="0.25">
      <c r="B204" s="232"/>
      <c r="C204" s="233"/>
      <c r="D204" s="233"/>
      <c r="E204" s="288"/>
      <c r="F204" s="224"/>
      <c r="G204" s="224"/>
      <c r="H204" s="224"/>
      <c r="I204" s="224"/>
      <c r="J204" s="224"/>
      <c r="K204" s="224"/>
      <c r="L204" s="225"/>
      <c r="O204" s="24"/>
      <c r="P204" s="24"/>
    </row>
    <row r="205" spans="2:16" ht="14.25" customHeight="1" x14ac:dyDescent="0.25">
      <c r="B205" s="232"/>
      <c r="C205" s="233"/>
      <c r="D205" s="233"/>
      <c r="E205" s="288"/>
      <c r="F205" s="224"/>
      <c r="G205" s="224"/>
      <c r="H205" s="224"/>
      <c r="I205" s="224"/>
      <c r="J205" s="224"/>
      <c r="K205" s="224"/>
      <c r="L205" s="225"/>
      <c r="O205" s="24"/>
      <c r="P205" s="24"/>
    </row>
    <row r="206" spans="2:16" ht="14.25" customHeight="1" x14ac:dyDescent="0.25">
      <c r="B206" s="232"/>
      <c r="C206" s="233"/>
      <c r="D206" s="233"/>
      <c r="E206" s="288"/>
      <c r="F206" s="224"/>
      <c r="G206" s="224"/>
      <c r="H206" s="224"/>
      <c r="I206" s="224"/>
      <c r="J206" s="224"/>
      <c r="K206" s="224"/>
      <c r="L206" s="225"/>
      <c r="O206" s="24"/>
      <c r="P206" s="24"/>
    </row>
    <row r="207" spans="2:16" ht="14.25" customHeight="1" x14ac:dyDescent="0.25">
      <c r="B207" s="232"/>
      <c r="C207" s="233"/>
      <c r="D207" s="233"/>
      <c r="E207" s="288"/>
      <c r="F207" s="224"/>
      <c r="G207" s="224"/>
      <c r="H207" s="224"/>
      <c r="I207" s="224"/>
      <c r="J207" s="224"/>
      <c r="K207" s="224"/>
      <c r="L207" s="225"/>
      <c r="O207" s="24"/>
      <c r="P207" s="24"/>
    </row>
    <row r="208" spans="2:16" x14ac:dyDescent="0.25">
      <c r="B208" s="232"/>
      <c r="C208" s="233"/>
      <c r="D208" s="233"/>
      <c r="E208" s="288"/>
      <c r="F208" s="224"/>
      <c r="G208" s="224"/>
      <c r="H208" s="224"/>
      <c r="I208" s="224"/>
      <c r="J208" s="224"/>
      <c r="K208" s="224"/>
      <c r="L208" s="225"/>
      <c r="O208" s="24"/>
      <c r="P208" s="24"/>
    </row>
    <row r="209" spans="2:16" x14ac:dyDescent="0.25">
      <c r="B209" s="232"/>
      <c r="C209" s="233"/>
      <c r="D209" s="233"/>
      <c r="E209" s="288"/>
      <c r="F209" s="224"/>
      <c r="G209" s="224"/>
      <c r="H209" s="224"/>
      <c r="I209" s="224"/>
      <c r="J209" s="224"/>
      <c r="K209" s="224"/>
      <c r="L209" s="225"/>
      <c r="O209" s="24"/>
      <c r="P209" s="24"/>
    </row>
    <row r="210" spans="2:16" x14ac:dyDescent="0.25">
      <c r="B210" s="232"/>
      <c r="C210" s="233"/>
      <c r="D210" s="233"/>
      <c r="E210" s="288"/>
      <c r="F210" s="224"/>
      <c r="G210" s="224"/>
      <c r="H210" s="224"/>
      <c r="I210" s="224"/>
      <c r="J210" s="224"/>
      <c r="K210" s="224"/>
      <c r="L210" s="225"/>
      <c r="O210" s="24"/>
      <c r="P210" s="24"/>
    </row>
    <row r="211" spans="2:16" ht="14.25" customHeight="1" x14ac:dyDescent="0.25">
      <c r="B211" s="232" t="str">
        <f>IF(Intro!$G$21="English",O211,P211)</f>
        <v>Qualité de l'emploi</v>
      </c>
      <c r="C211" s="233"/>
      <c r="D211" s="233"/>
      <c r="E211" s="288"/>
      <c r="F211" s="224"/>
      <c r="G211" s="224"/>
      <c r="H211" s="224"/>
      <c r="I211" s="224"/>
      <c r="J211" s="224"/>
      <c r="K211" s="224"/>
      <c r="L211" s="225"/>
      <c r="O211" s="24" t="s">
        <v>147</v>
      </c>
      <c r="P211" s="24" t="s">
        <v>148</v>
      </c>
    </row>
    <row r="212" spans="2:16" x14ac:dyDescent="0.25">
      <c r="B212" s="232"/>
      <c r="C212" s="233"/>
      <c r="D212" s="233"/>
      <c r="E212" s="288"/>
      <c r="F212" s="224"/>
      <c r="G212" s="224"/>
      <c r="H212" s="224"/>
      <c r="I212" s="224"/>
      <c r="J212" s="224"/>
      <c r="K212" s="224"/>
      <c r="L212" s="225"/>
      <c r="O212" s="24"/>
      <c r="P212" s="24"/>
    </row>
    <row r="213" spans="2:16" x14ac:dyDescent="0.25">
      <c r="B213" s="232"/>
      <c r="C213" s="233"/>
      <c r="D213" s="233"/>
      <c r="E213" s="288"/>
      <c r="F213" s="224"/>
      <c r="G213" s="224"/>
      <c r="H213" s="224"/>
      <c r="I213" s="224"/>
      <c r="J213" s="224"/>
      <c r="K213" s="224"/>
      <c r="L213" s="225"/>
      <c r="O213" s="24"/>
      <c r="P213" s="24"/>
    </row>
    <row r="214" spans="2:16" ht="14.25" customHeight="1" x14ac:dyDescent="0.25">
      <c r="B214" s="232"/>
      <c r="C214" s="233"/>
      <c r="D214" s="233"/>
      <c r="E214" s="288"/>
      <c r="F214" s="224"/>
      <c r="G214" s="224"/>
      <c r="H214" s="224"/>
      <c r="I214" s="224"/>
      <c r="J214" s="224"/>
      <c r="K214" s="224"/>
      <c r="L214" s="225"/>
      <c r="O214" s="24"/>
      <c r="P214" s="24"/>
    </row>
    <row r="215" spans="2:16" ht="14.25" customHeight="1" x14ac:dyDescent="0.25">
      <c r="B215" s="232"/>
      <c r="C215" s="233"/>
      <c r="D215" s="233"/>
      <c r="E215" s="288"/>
      <c r="F215" s="224"/>
      <c r="G215" s="224"/>
      <c r="H215" s="224"/>
      <c r="I215" s="224"/>
      <c r="J215" s="224"/>
      <c r="K215" s="224"/>
      <c r="L215" s="225"/>
      <c r="O215" s="24"/>
      <c r="P215" s="24"/>
    </row>
    <row r="216" spans="2:16" ht="14.25" customHeight="1" x14ac:dyDescent="0.25">
      <c r="B216" s="232"/>
      <c r="C216" s="233"/>
      <c r="D216" s="233"/>
      <c r="E216" s="288"/>
      <c r="F216" s="224"/>
      <c r="G216" s="224"/>
      <c r="H216" s="224"/>
      <c r="I216" s="224"/>
      <c r="J216" s="224"/>
      <c r="K216" s="224"/>
      <c r="L216" s="225"/>
      <c r="O216" s="24"/>
      <c r="P216" s="24"/>
    </row>
    <row r="217" spans="2:16" ht="14.25" customHeight="1" x14ac:dyDescent="0.25">
      <c r="B217" s="232"/>
      <c r="C217" s="233"/>
      <c r="D217" s="233"/>
      <c r="E217" s="288"/>
      <c r="F217" s="224"/>
      <c r="G217" s="224"/>
      <c r="H217" s="224"/>
      <c r="I217" s="224"/>
      <c r="J217" s="224"/>
      <c r="K217" s="224"/>
      <c r="L217" s="225"/>
      <c r="O217" s="24"/>
      <c r="P217" s="24"/>
    </row>
    <row r="218" spans="2:16" x14ac:dyDescent="0.25">
      <c r="B218" s="232"/>
      <c r="C218" s="233"/>
      <c r="D218" s="233"/>
      <c r="E218" s="288"/>
      <c r="F218" s="224"/>
      <c r="G218" s="224"/>
      <c r="H218" s="224"/>
      <c r="I218" s="224"/>
      <c r="J218" s="224"/>
      <c r="K218" s="224"/>
      <c r="L218" s="225"/>
      <c r="O218" s="24"/>
      <c r="P218" s="24"/>
    </row>
    <row r="219" spans="2:16" x14ac:dyDescent="0.25">
      <c r="B219" s="232"/>
      <c r="C219" s="233"/>
      <c r="D219" s="233"/>
      <c r="E219" s="288"/>
      <c r="F219" s="224"/>
      <c r="G219" s="224"/>
      <c r="H219" s="224"/>
      <c r="I219" s="224"/>
      <c r="J219" s="224"/>
      <c r="K219" s="224"/>
      <c r="L219" s="225"/>
      <c r="O219" s="24"/>
      <c r="P219" s="24"/>
    </row>
    <row r="220" spans="2:16" x14ac:dyDescent="0.25">
      <c r="B220" s="232"/>
      <c r="C220" s="233"/>
      <c r="D220" s="233"/>
      <c r="E220" s="288"/>
      <c r="F220" s="224"/>
      <c r="G220" s="224"/>
      <c r="H220" s="224"/>
      <c r="I220" s="224"/>
      <c r="J220" s="224"/>
      <c r="K220" s="224"/>
      <c r="L220" s="225"/>
      <c r="O220" s="24"/>
      <c r="P220" s="24"/>
    </row>
    <row r="221" spans="2:16" ht="14.25" customHeight="1" x14ac:dyDescent="0.25">
      <c r="B221" s="232" t="str">
        <f>IF(Intro!$G$21="English",O221,P221)</f>
        <v>Avantages en matière d’emploi</v>
      </c>
      <c r="C221" s="233"/>
      <c r="D221" s="233"/>
      <c r="E221" s="288"/>
      <c r="F221" s="224"/>
      <c r="G221" s="224"/>
      <c r="H221" s="224"/>
      <c r="I221" s="224"/>
      <c r="J221" s="224"/>
      <c r="K221" s="224"/>
      <c r="L221" s="225"/>
      <c r="O221" s="24" t="s">
        <v>149</v>
      </c>
      <c r="P221" s="24" t="s">
        <v>150</v>
      </c>
    </row>
    <row r="222" spans="2:16" x14ac:dyDescent="0.25">
      <c r="B222" s="232"/>
      <c r="C222" s="233"/>
      <c r="D222" s="233"/>
      <c r="E222" s="288"/>
      <c r="F222" s="224"/>
      <c r="G222" s="224"/>
      <c r="H222" s="224"/>
      <c r="I222" s="224"/>
      <c r="J222" s="224"/>
      <c r="K222" s="224"/>
      <c r="L222" s="225"/>
      <c r="O222" s="24"/>
      <c r="P222" s="24"/>
    </row>
    <row r="223" spans="2:16" x14ac:dyDescent="0.25">
      <c r="B223" s="232"/>
      <c r="C223" s="233"/>
      <c r="D223" s="233"/>
      <c r="E223" s="288"/>
      <c r="F223" s="224"/>
      <c r="G223" s="224"/>
      <c r="H223" s="224"/>
      <c r="I223" s="224"/>
      <c r="J223" s="224"/>
      <c r="K223" s="224"/>
      <c r="L223" s="225"/>
      <c r="O223" s="24"/>
      <c r="P223" s="24"/>
    </row>
    <row r="224" spans="2:16" ht="14.25" customHeight="1" x14ac:dyDescent="0.25">
      <c r="B224" s="232"/>
      <c r="C224" s="233"/>
      <c r="D224" s="233"/>
      <c r="E224" s="288"/>
      <c r="F224" s="224"/>
      <c r="G224" s="224"/>
      <c r="H224" s="224"/>
      <c r="I224" s="224"/>
      <c r="J224" s="224"/>
      <c r="K224" s="224"/>
      <c r="L224" s="225"/>
      <c r="O224" s="24"/>
      <c r="P224" s="24"/>
    </row>
    <row r="225" spans="2:16" ht="14.25" customHeight="1" x14ac:dyDescent="0.25">
      <c r="B225" s="232"/>
      <c r="C225" s="233"/>
      <c r="D225" s="233"/>
      <c r="E225" s="288"/>
      <c r="F225" s="224"/>
      <c r="G225" s="224"/>
      <c r="H225" s="224"/>
      <c r="I225" s="224"/>
      <c r="J225" s="224"/>
      <c r="K225" s="224"/>
      <c r="L225" s="225"/>
      <c r="O225" s="24"/>
      <c r="P225" s="24"/>
    </row>
    <row r="226" spans="2:16" ht="14.25" customHeight="1" x14ac:dyDescent="0.25">
      <c r="B226" s="232"/>
      <c r="C226" s="233"/>
      <c r="D226" s="233"/>
      <c r="E226" s="288"/>
      <c r="F226" s="224"/>
      <c r="G226" s="224"/>
      <c r="H226" s="224"/>
      <c r="I226" s="224"/>
      <c r="J226" s="224"/>
      <c r="K226" s="224"/>
      <c r="L226" s="225"/>
      <c r="O226" s="24"/>
      <c r="P226" s="24"/>
    </row>
    <row r="227" spans="2:16" ht="14.25" customHeight="1" x14ac:dyDescent="0.25">
      <c r="B227" s="232"/>
      <c r="C227" s="233"/>
      <c r="D227" s="233"/>
      <c r="E227" s="288"/>
      <c r="F227" s="224"/>
      <c r="G227" s="224"/>
      <c r="H227" s="224"/>
      <c r="I227" s="224"/>
      <c r="J227" s="224"/>
      <c r="K227" s="224"/>
      <c r="L227" s="225"/>
      <c r="O227" s="24"/>
      <c r="P227" s="24"/>
    </row>
    <row r="228" spans="2:16" x14ac:dyDescent="0.25">
      <c r="B228" s="232"/>
      <c r="C228" s="233"/>
      <c r="D228" s="233"/>
      <c r="E228" s="288"/>
      <c r="F228" s="224"/>
      <c r="G228" s="224"/>
      <c r="H228" s="224"/>
      <c r="I228" s="224"/>
      <c r="J228" s="224"/>
      <c r="K228" s="224"/>
      <c r="L228" s="225"/>
      <c r="O228" s="24"/>
      <c r="P228" s="24"/>
    </row>
    <row r="229" spans="2:16" x14ac:dyDescent="0.25">
      <c r="B229" s="232"/>
      <c r="C229" s="233"/>
      <c r="D229" s="233"/>
      <c r="E229" s="288"/>
      <c r="F229" s="224"/>
      <c r="G229" s="224"/>
      <c r="H229" s="224"/>
      <c r="I229" s="224"/>
      <c r="J229" s="224"/>
      <c r="K229" s="224"/>
      <c r="L229" s="225"/>
      <c r="O229" s="24"/>
      <c r="P229" s="24"/>
    </row>
    <row r="230" spans="2:16" x14ac:dyDescent="0.25">
      <c r="B230" s="232"/>
      <c r="C230" s="233"/>
      <c r="D230" s="233"/>
      <c r="E230" s="288"/>
      <c r="F230" s="224"/>
      <c r="G230" s="224"/>
      <c r="H230" s="224"/>
      <c r="I230" s="224"/>
      <c r="J230" s="224"/>
      <c r="K230" s="224"/>
      <c r="L230" s="225"/>
      <c r="O230" s="24"/>
      <c r="P230" s="24"/>
    </row>
    <row r="231" spans="2:16" ht="14.25" customHeight="1" x14ac:dyDescent="0.25">
      <c r="B231" s="232" t="str">
        <f>IF(Intro!$G$21="English",O231,P231)</f>
        <v>Incidence sur la communauté</v>
      </c>
      <c r="C231" s="233"/>
      <c r="D231" s="233"/>
      <c r="E231" s="288"/>
      <c r="F231" s="224"/>
      <c r="G231" s="224"/>
      <c r="H231" s="224"/>
      <c r="I231" s="224"/>
      <c r="J231" s="224"/>
      <c r="K231" s="224"/>
      <c r="L231" s="225"/>
      <c r="O231" s="24" t="s">
        <v>151</v>
      </c>
      <c r="P231" s="24" t="s">
        <v>174</v>
      </c>
    </row>
    <row r="232" spans="2:16" x14ac:dyDescent="0.25">
      <c r="B232" s="232"/>
      <c r="C232" s="233"/>
      <c r="D232" s="233"/>
      <c r="E232" s="288"/>
      <c r="F232" s="224"/>
      <c r="G232" s="224"/>
      <c r="H232" s="224"/>
      <c r="I232" s="224"/>
      <c r="J232" s="224"/>
      <c r="K232" s="224"/>
      <c r="L232" s="225"/>
      <c r="O232" s="24"/>
      <c r="P232" s="24"/>
    </row>
    <row r="233" spans="2:16" x14ac:dyDescent="0.25">
      <c r="B233" s="232"/>
      <c r="C233" s="233"/>
      <c r="D233" s="233"/>
      <c r="E233" s="288"/>
      <c r="F233" s="224"/>
      <c r="G233" s="224"/>
      <c r="H233" s="224"/>
      <c r="I233" s="224"/>
      <c r="J233" s="224"/>
      <c r="K233" s="224"/>
      <c r="L233" s="225"/>
      <c r="O233" s="24"/>
      <c r="P233" s="24"/>
    </row>
    <row r="234" spans="2:16" ht="14.25" customHeight="1" x14ac:dyDescent="0.25">
      <c r="B234" s="232"/>
      <c r="C234" s="233"/>
      <c r="D234" s="233"/>
      <c r="E234" s="288"/>
      <c r="F234" s="224"/>
      <c r="G234" s="224"/>
      <c r="H234" s="224"/>
      <c r="I234" s="224"/>
      <c r="J234" s="224"/>
      <c r="K234" s="224"/>
      <c r="L234" s="225"/>
      <c r="O234" s="24"/>
      <c r="P234" s="24"/>
    </row>
    <row r="235" spans="2:16" ht="14.25" customHeight="1" x14ac:dyDescent="0.25">
      <c r="B235" s="232"/>
      <c r="C235" s="233"/>
      <c r="D235" s="233"/>
      <c r="E235" s="288"/>
      <c r="F235" s="224"/>
      <c r="G235" s="224"/>
      <c r="H235" s="224"/>
      <c r="I235" s="224"/>
      <c r="J235" s="224"/>
      <c r="K235" s="224"/>
      <c r="L235" s="225"/>
      <c r="O235" s="24"/>
      <c r="P235" s="24"/>
    </row>
    <row r="236" spans="2:16" ht="14.25" customHeight="1" x14ac:dyDescent="0.25">
      <c r="B236" s="232"/>
      <c r="C236" s="233"/>
      <c r="D236" s="233"/>
      <c r="E236" s="288"/>
      <c r="F236" s="224"/>
      <c r="G236" s="224"/>
      <c r="H236" s="224"/>
      <c r="I236" s="224"/>
      <c r="J236" s="224"/>
      <c r="K236" s="224"/>
      <c r="L236" s="225"/>
      <c r="O236" s="24"/>
      <c r="P236" s="24"/>
    </row>
    <row r="237" spans="2:16" ht="14.25" customHeight="1" x14ac:dyDescent="0.25">
      <c r="B237" s="232"/>
      <c r="C237" s="233"/>
      <c r="D237" s="233"/>
      <c r="E237" s="288"/>
      <c r="F237" s="224"/>
      <c r="G237" s="224"/>
      <c r="H237" s="224"/>
      <c r="I237" s="224"/>
      <c r="J237" s="224"/>
      <c r="K237" s="224"/>
      <c r="L237" s="225"/>
      <c r="O237" s="24"/>
      <c r="P237" s="24"/>
    </row>
    <row r="238" spans="2:16" x14ac:dyDescent="0.25">
      <c r="B238" s="232"/>
      <c r="C238" s="233"/>
      <c r="D238" s="233"/>
      <c r="E238" s="288"/>
      <c r="F238" s="224"/>
      <c r="G238" s="224"/>
      <c r="H238" s="224"/>
      <c r="I238" s="224"/>
      <c r="J238" s="224"/>
      <c r="K238" s="224"/>
      <c r="L238" s="225"/>
      <c r="O238" s="24"/>
      <c r="P238" s="24"/>
    </row>
    <row r="239" spans="2:16" x14ac:dyDescent="0.25">
      <c r="B239" s="232"/>
      <c r="C239" s="233"/>
      <c r="D239" s="233"/>
      <c r="E239" s="288"/>
      <c r="F239" s="224"/>
      <c r="G239" s="224"/>
      <c r="H239" s="224"/>
      <c r="I239" s="224"/>
      <c r="J239" s="224"/>
      <c r="K239" s="224"/>
      <c r="L239" s="225"/>
      <c r="O239" s="24"/>
      <c r="P239" s="24"/>
    </row>
    <row r="240" spans="2:16" x14ac:dyDescent="0.25">
      <c r="B240" s="232"/>
      <c r="C240" s="233"/>
      <c r="D240" s="233"/>
      <c r="E240" s="288"/>
      <c r="F240" s="224"/>
      <c r="G240" s="224"/>
      <c r="H240" s="224"/>
      <c r="I240" s="224"/>
      <c r="J240" s="224"/>
      <c r="K240" s="224"/>
      <c r="L240" s="225"/>
      <c r="O240" s="24"/>
      <c r="P240" s="24"/>
    </row>
    <row r="241" spans="2:16" ht="14.25" customHeight="1" x14ac:dyDescent="0.25">
      <c r="B241" s="232" t="str">
        <f>IF(Intro!$G$21="English",O241,P241)</f>
        <v>Conditions de travail</v>
      </c>
      <c r="C241" s="233"/>
      <c r="D241" s="233"/>
      <c r="E241" s="288"/>
      <c r="F241" s="224"/>
      <c r="G241" s="224"/>
      <c r="H241" s="224"/>
      <c r="I241" s="224"/>
      <c r="J241" s="224"/>
      <c r="K241" s="224"/>
      <c r="L241" s="225"/>
      <c r="O241" s="24" t="s">
        <v>152</v>
      </c>
      <c r="P241" s="24" t="s">
        <v>153</v>
      </c>
    </row>
    <row r="242" spans="2:16" x14ac:dyDescent="0.25">
      <c r="B242" s="232"/>
      <c r="C242" s="233"/>
      <c r="D242" s="233"/>
      <c r="E242" s="288"/>
      <c r="F242" s="224"/>
      <c r="G242" s="224"/>
      <c r="H242" s="224"/>
      <c r="I242" s="224"/>
      <c r="J242" s="224"/>
      <c r="K242" s="224"/>
      <c r="L242" s="225"/>
    </row>
    <row r="243" spans="2:16" x14ac:dyDescent="0.25">
      <c r="B243" s="232"/>
      <c r="C243" s="233"/>
      <c r="D243" s="233"/>
      <c r="E243" s="288"/>
      <c r="F243" s="224"/>
      <c r="G243" s="224"/>
      <c r="H243" s="224"/>
      <c r="I243" s="224"/>
      <c r="J243" s="224"/>
      <c r="K243" s="224"/>
      <c r="L243" s="225"/>
    </row>
    <row r="244" spans="2:16" ht="14.25" customHeight="1" x14ac:dyDescent="0.25">
      <c r="B244" s="232"/>
      <c r="C244" s="233"/>
      <c r="D244" s="233"/>
      <c r="E244" s="288"/>
      <c r="F244" s="224"/>
      <c r="G244" s="224"/>
      <c r="H244" s="224"/>
      <c r="I244" s="224"/>
      <c r="J244" s="224"/>
      <c r="K244" s="224"/>
      <c r="L244" s="225"/>
      <c r="O244" s="24"/>
      <c r="P244" s="24"/>
    </row>
    <row r="245" spans="2:16" ht="14.25" customHeight="1" x14ac:dyDescent="0.25">
      <c r="B245" s="232"/>
      <c r="C245" s="233"/>
      <c r="D245" s="233"/>
      <c r="E245" s="288"/>
      <c r="F245" s="224"/>
      <c r="G245" s="224"/>
      <c r="H245" s="224"/>
      <c r="I245" s="224"/>
      <c r="J245" s="224"/>
      <c r="K245" s="224"/>
      <c r="L245" s="225"/>
      <c r="O245" s="24"/>
      <c r="P245" s="24"/>
    </row>
    <row r="246" spans="2:16" ht="14.25" customHeight="1" x14ac:dyDescent="0.25">
      <c r="B246" s="232"/>
      <c r="C246" s="233"/>
      <c r="D246" s="233"/>
      <c r="E246" s="288"/>
      <c r="F246" s="224"/>
      <c r="G246" s="224"/>
      <c r="H246" s="224"/>
      <c r="I246" s="224"/>
      <c r="J246" s="224"/>
      <c r="K246" s="224"/>
      <c r="L246" s="225"/>
      <c r="O246" s="24"/>
      <c r="P246" s="24"/>
    </row>
    <row r="247" spans="2:16" ht="14.25" customHeight="1" x14ac:dyDescent="0.25">
      <c r="B247" s="232"/>
      <c r="C247" s="233"/>
      <c r="D247" s="233"/>
      <c r="E247" s="288"/>
      <c r="F247" s="224"/>
      <c r="G247" s="224"/>
      <c r="H247" s="224"/>
      <c r="I247" s="224"/>
      <c r="J247" s="224"/>
      <c r="K247" s="224"/>
      <c r="L247" s="225"/>
      <c r="O247" s="24"/>
      <c r="P247" s="24"/>
    </row>
    <row r="248" spans="2:16" x14ac:dyDescent="0.25">
      <c r="B248" s="232"/>
      <c r="C248" s="233"/>
      <c r="D248" s="233"/>
      <c r="E248" s="288"/>
      <c r="F248" s="224"/>
      <c r="G248" s="224"/>
      <c r="H248" s="224"/>
      <c r="I248" s="224"/>
      <c r="J248" s="224"/>
      <c r="K248" s="224"/>
      <c r="L248" s="225"/>
      <c r="O248" s="24"/>
      <c r="P248" s="24"/>
    </row>
    <row r="249" spans="2:16" x14ac:dyDescent="0.25">
      <c r="B249" s="232"/>
      <c r="C249" s="233"/>
      <c r="D249" s="233"/>
      <c r="E249" s="288"/>
      <c r="F249" s="224"/>
      <c r="G249" s="224"/>
      <c r="H249" s="224"/>
      <c r="I249" s="224"/>
      <c r="J249" s="224"/>
      <c r="K249" s="224"/>
      <c r="L249" s="225"/>
      <c r="O249" s="24"/>
      <c r="P249" s="24"/>
    </row>
    <row r="250" spans="2:16" x14ac:dyDescent="0.25">
      <c r="B250" s="232"/>
      <c r="C250" s="233"/>
      <c r="D250" s="233"/>
      <c r="E250" s="288"/>
      <c r="F250" s="224"/>
      <c r="G250" s="224"/>
      <c r="H250" s="224"/>
      <c r="I250" s="224"/>
      <c r="J250" s="224"/>
      <c r="K250" s="224"/>
      <c r="L250" s="225"/>
      <c r="O250" s="24"/>
      <c r="P250" s="24"/>
    </row>
    <row r="251" spans="2:16" ht="14.25" customHeight="1" x14ac:dyDescent="0.25">
      <c r="B251" s="232" t="str">
        <f>IF(Intro!$G$21="English",O251,P251)</f>
        <v>Bien-être des employés</v>
      </c>
      <c r="C251" s="233"/>
      <c r="D251" s="233"/>
      <c r="E251" s="288"/>
      <c r="F251" s="224"/>
      <c r="G251" s="224"/>
      <c r="H251" s="224"/>
      <c r="I251" s="224"/>
      <c r="J251" s="224"/>
      <c r="K251" s="224"/>
      <c r="L251" s="225"/>
      <c r="O251" s="24" t="s">
        <v>154</v>
      </c>
      <c r="P251" s="24" t="s">
        <v>155</v>
      </c>
    </row>
    <row r="252" spans="2:16" x14ac:dyDescent="0.25">
      <c r="B252" s="232"/>
      <c r="C252" s="233"/>
      <c r="D252" s="233"/>
      <c r="E252" s="288"/>
      <c r="F252" s="224"/>
      <c r="G252" s="224"/>
      <c r="H252" s="224"/>
      <c r="I252" s="224"/>
      <c r="J252" s="224"/>
      <c r="K252" s="224"/>
      <c r="L252" s="225"/>
      <c r="O252" s="24"/>
      <c r="P252" s="24"/>
    </row>
    <row r="253" spans="2:16" x14ac:dyDescent="0.25">
      <c r="B253" s="232"/>
      <c r="C253" s="233"/>
      <c r="D253" s="233"/>
      <c r="E253" s="288"/>
      <c r="F253" s="224"/>
      <c r="G253" s="224"/>
      <c r="H253" s="224"/>
      <c r="I253" s="224"/>
      <c r="J253" s="224"/>
      <c r="K253" s="224"/>
      <c r="L253" s="225"/>
      <c r="O253" s="24"/>
      <c r="P253" s="24"/>
    </row>
    <row r="254" spans="2:16" ht="14.25" customHeight="1" x14ac:dyDescent="0.25">
      <c r="B254" s="232"/>
      <c r="C254" s="233"/>
      <c r="D254" s="233"/>
      <c r="E254" s="288"/>
      <c r="F254" s="224"/>
      <c r="G254" s="224"/>
      <c r="H254" s="224"/>
      <c r="I254" s="224"/>
      <c r="J254" s="224"/>
      <c r="K254" s="224"/>
      <c r="L254" s="225"/>
      <c r="O254" s="24"/>
      <c r="P254" s="24"/>
    </row>
    <row r="255" spans="2:16" ht="14.25" customHeight="1" x14ac:dyDescent="0.25">
      <c r="B255" s="232"/>
      <c r="C255" s="233"/>
      <c r="D255" s="233"/>
      <c r="E255" s="288"/>
      <c r="F255" s="224"/>
      <c r="G255" s="224"/>
      <c r="H255" s="224"/>
      <c r="I255" s="224"/>
      <c r="J255" s="224"/>
      <c r="K255" s="224"/>
      <c r="L255" s="225"/>
      <c r="O255" s="24"/>
      <c r="P255" s="24"/>
    </row>
    <row r="256" spans="2:16" ht="14.25" customHeight="1" x14ac:dyDescent="0.25">
      <c r="B256" s="232"/>
      <c r="C256" s="233"/>
      <c r="D256" s="233"/>
      <c r="E256" s="288"/>
      <c r="F256" s="224"/>
      <c r="G256" s="224"/>
      <c r="H256" s="224"/>
      <c r="I256" s="224"/>
      <c r="J256" s="224"/>
      <c r="K256" s="224"/>
      <c r="L256" s="225"/>
      <c r="O256" s="24"/>
      <c r="P256" s="24"/>
    </row>
    <row r="257" spans="2:16" ht="14.25" customHeight="1" x14ac:dyDescent="0.25">
      <c r="B257" s="232"/>
      <c r="C257" s="233"/>
      <c r="D257" s="233"/>
      <c r="E257" s="288"/>
      <c r="F257" s="224"/>
      <c r="G257" s="224"/>
      <c r="H257" s="224"/>
      <c r="I257" s="224"/>
      <c r="J257" s="224"/>
      <c r="K257" s="224"/>
      <c r="L257" s="225"/>
      <c r="O257" s="24"/>
      <c r="P257" s="24"/>
    </row>
    <row r="258" spans="2:16" x14ac:dyDescent="0.25">
      <c r="B258" s="232"/>
      <c r="C258" s="233"/>
      <c r="D258" s="233"/>
      <c r="E258" s="288"/>
      <c r="F258" s="224"/>
      <c r="G258" s="224"/>
      <c r="H258" s="224"/>
      <c r="I258" s="224"/>
      <c r="J258" s="224"/>
      <c r="K258" s="224"/>
      <c r="L258" s="225"/>
      <c r="O258" s="24"/>
      <c r="P258" s="24"/>
    </row>
    <row r="259" spans="2:16" x14ac:dyDescent="0.25">
      <c r="B259" s="232"/>
      <c r="C259" s="233"/>
      <c r="D259" s="233"/>
      <c r="E259" s="288"/>
      <c r="F259" s="224"/>
      <c r="G259" s="224"/>
      <c r="H259" s="224"/>
      <c r="I259" s="224"/>
      <c r="J259" s="224"/>
      <c r="K259" s="224"/>
      <c r="L259" s="225"/>
      <c r="O259" s="24"/>
      <c r="P259" s="24"/>
    </row>
    <row r="260" spans="2:16" x14ac:dyDescent="0.25">
      <c r="B260" s="232"/>
      <c r="C260" s="233"/>
      <c r="D260" s="233"/>
      <c r="E260" s="288"/>
      <c r="F260" s="224"/>
      <c r="G260" s="224"/>
      <c r="H260" s="224"/>
      <c r="I260" s="224"/>
      <c r="J260" s="224"/>
      <c r="K260" s="224"/>
      <c r="L260" s="225"/>
      <c r="O260" s="24"/>
      <c r="P260" s="24"/>
    </row>
    <row r="261" spans="2:16" ht="14.25" customHeight="1" x14ac:dyDescent="0.25">
      <c r="B261" s="232" t="str">
        <f>IF(Intro!$G$21="English",O261,P261)</f>
        <v>Autres facteurs</v>
      </c>
      <c r="C261" s="233"/>
      <c r="D261" s="233"/>
      <c r="E261" s="288"/>
      <c r="F261" s="224"/>
      <c r="G261" s="224"/>
      <c r="H261" s="224"/>
      <c r="I261" s="224"/>
      <c r="J261" s="224"/>
      <c r="K261" s="224"/>
      <c r="L261" s="225"/>
      <c r="O261" s="24" t="s">
        <v>156</v>
      </c>
      <c r="P261" s="24" t="s">
        <v>157</v>
      </c>
    </row>
    <row r="262" spans="2:16" x14ac:dyDescent="0.25">
      <c r="B262" s="232"/>
      <c r="C262" s="233"/>
      <c r="D262" s="233"/>
      <c r="E262" s="288"/>
      <c r="F262" s="224"/>
      <c r="G262" s="224"/>
      <c r="H262" s="224"/>
      <c r="I262" s="224"/>
      <c r="J262" s="224"/>
      <c r="K262" s="224"/>
      <c r="L262" s="225"/>
    </row>
    <row r="263" spans="2:16" x14ac:dyDescent="0.25">
      <c r="B263" s="232"/>
      <c r="C263" s="233"/>
      <c r="D263" s="233"/>
      <c r="E263" s="288"/>
      <c r="F263" s="224"/>
      <c r="G263" s="224"/>
      <c r="H263" s="224"/>
      <c r="I263" s="224"/>
      <c r="J263" s="224"/>
      <c r="K263" s="224"/>
      <c r="L263" s="225"/>
      <c r="O263" s="24"/>
      <c r="P263" s="24"/>
    </row>
    <row r="264" spans="2:16" ht="14.25" customHeight="1" x14ac:dyDescent="0.25">
      <c r="B264" s="232"/>
      <c r="C264" s="233"/>
      <c r="D264" s="233"/>
      <c r="E264" s="288"/>
      <c r="F264" s="224"/>
      <c r="G264" s="224"/>
      <c r="H264" s="224"/>
      <c r="I264" s="224"/>
      <c r="J264" s="224"/>
      <c r="K264" s="224"/>
      <c r="L264" s="225"/>
      <c r="O264" s="24"/>
      <c r="P264" s="24"/>
    </row>
    <row r="265" spans="2:16" ht="14.25" customHeight="1" x14ac:dyDescent="0.25">
      <c r="B265" s="232"/>
      <c r="C265" s="233"/>
      <c r="D265" s="233"/>
      <c r="E265" s="288"/>
      <c r="F265" s="224"/>
      <c r="G265" s="224"/>
      <c r="H265" s="224"/>
      <c r="I265" s="224"/>
      <c r="J265" s="224"/>
      <c r="K265" s="224"/>
      <c r="L265" s="225"/>
      <c r="O265" s="24"/>
      <c r="P265" s="24"/>
    </row>
    <row r="266" spans="2:16" ht="14.25" customHeight="1" x14ac:dyDescent="0.25">
      <c r="B266" s="232"/>
      <c r="C266" s="233"/>
      <c r="D266" s="233"/>
      <c r="E266" s="288"/>
      <c r="F266" s="224"/>
      <c r="G266" s="224"/>
      <c r="H266" s="224"/>
      <c r="I266" s="224"/>
      <c r="J266" s="224"/>
      <c r="K266" s="224"/>
      <c r="L266" s="225"/>
      <c r="O266" s="24"/>
      <c r="P266" s="24"/>
    </row>
    <row r="267" spans="2:16" ht="14.25" customHeight="1" x14ac:dyDescent="0.25">
      <c r="B267" s="232"/>
      <c r="C267" s="233"/>
      <c r="D267" s="233"/>
      <c r="E267" s="288"/>
      <c r="F267" s="224"/>
      <c r="G267" s="224"/>
      <c r="H267" s="224"/>
      <c r="I267" s="224"/>
      <c r="J267" s="224"/>
      <c r="K267" s="224"/>
      <c r="L267" s="225"/>
      <c r="O267" s="24"/>
      <c r="P267" s="24"/>
    </row>
    <row r="268" spans="2:16" x14ac:dyDescent="0.25">
      <c r="B268" s="232"/>
      <c r="C268" s="233"/>
      <c r="D268" s="233"/>
      <c r="E268" s="288"/>
      <c r="F268" s="224"/>
      <c r="G268" s="224"/>
      <c r="H268" s="224"/>
      <c r="I268" s="224"/>
      <c r="J268" s="224"/>
      <c r="K268" s="224"/>
      <c r="L268" s="225"/>
      <c r="O268" s="24"/>
      <c r="P268" s="24"/>
    </row>
    <row r="269" spans="2:16" x14ac:dyDescent="0.25">
      <c r="B269" s="232"/>
      <c r="C269" s="233"/>
      <c r="D269" s="233"/>
      <c r="E269" s="288"/>
      <c r="F269" s="224"/>
      <c r="G269" s="224"/>
      <c r="H269" s="224"/>
      <c r="I269" s="224"/>
      <c r="J269" s="224"/>
      <c r="K269" s="224"/>
      <c r="L269" s="225"/>
      <c r="O269" s="24"/>
      <c r="P269" s="24"/>
    </row>
    <row r="270" spans="2:16" x14ac:dyDescent="0.25">
      <c r="B270" s="339"/>
      <c r="C270" s="274"/>
      <c r="D270" s="274"/>
      <c r="E270" s="288"/>
      <c r="F270" s="309"/>
      <c r="G270" s="309"/>
      <c r="H270" s="309"/>
      <c r="I270" s="309"/>
      <c r="J270" s="309"/>
      <c r="K270" s="309"/>
      <c r="L270" s="310"/>
      <c r="O270" s="24"/>
      <c r="P270" s="24"/>
    </row>
    <row r="271" spans="2:16" x14ac:dyDescent="0.25">
      <c r="B271" s="46"/>
      <c r="C271" s="46"/>
      <c r="D271" s="46"/>
      <c r="E271" s="46"/>
      <c r="F271" s="46"/>
      <c r="G271" s="46"/>
      <c r="H271" s="46"/>
      <c r="I271" s="46"/>
      <c r="J271" s="46"/>
      <c r="K271" s="46"/>
      <c r="L271" s="46"/>
    </row>
    <row r="272" spans="2:16" x14ac:dyDescent="0.25">
      <c r="B272" s="176" t="str">
        <f>IF(Intro!$G$21="English",O272,P272)</f>
        <v>MARCHÉS</v>
      </c>
      <c r="C272" s="177"/>
      <c r="D272" s="177"/>
      <c r="E272" s="177"/>
      <c r="F272" s="177"/>
      <c r="G272" s="177"/>
      <c r="H272" s="177"/>
      <c r="I272" s="177"/>
      <c r="J272" s="177"/>
      <c r="K272" s="177"/>
      <c r="L272" s="178"/>
      <c r="M272" s="29"/>
      <c r="O272" s="69" t="s">
        <v>233</v>
      </c>
      <c r="P272" s="69" t="s">
        <v>234</v>
      </c>
    </row>
    <row r="273" spans="1:16" x14ac:dyDescent="0.25">
      <c r="B273" s="296" t="s">
        <v>36</v>
      </c>
      <c r="C273" s="297"/>
      <c r="D273" s="297"/>
      <c r="E273" s="297"/>
      <c r="F273" s="297"/>
      <c r="G273" s="297"/>
      <c r="H273" s="297"/>
      <c r="I273" s="297"/>
      <c r="J273" s="297"/>
      <c r="K273" s="297"/>
      <c r="L273" s="298"/>
    </row>
    <row r="274" spans="1:16" x14ac:dyDescent="0.25">
      <c r="B274" s="20"/>
      <c r="C274" s="21"/>
      <c r="D274" s="21"/>
      <c r="E274" s="22"/>
      <c r="F274" s="22"/>
      <c r="G274" s="22"/>
      <c r="H274" s="22"/>
      <c r="I274" s="22"/>
      <c r="J274" s="22"/>
      <c r="K274" s="22"/>
      <c r="L274" s="23"/>
    </row>
    <row r="275" spans="1:16" x14ac:dyDescent="0.25">
      <c r="B275" s="185" t="str">
        <f>IF(Intro!$G$21="English",O275,P275)</f>
        <v>Décrivez les marchés des marchandises au Canada et dans le monde depuis le 1er janvier 2023. Les facteurs à prendre en compte dans votre réponse comprennent, sans toutefois s'y limiter, l'emploi associé à la production des marchandises au Canada.</v>
      </c>
      <c r="C275" s="186"/>
      <c r="D275" s="186"/>
      <c r="E275" s="186"/>
      <c r="F275" s="186"/>
      <c r="G275" s="186"/>
      <c r="H275" s="186"/>
      <c r="I275" s="186"/>
      <c r="J275" s="186"/>
      <c r="K275" s="186"/>
      <c r="L275" s="187"/>
      <c r="O275" s="24" t="str">
        <f>"Describe the markets for the goods in Canada and globally since January 1, "&amp;Variables!B6&amp;". Factors to consider in your response include, but are not limited to, employment associated with the production of the goods in Canada."</f>
        <v>Describe the markets for the goods in Canada and globally since January 1, 2023. Factors to consider in your response include, but are not limited to, employment associated with the production of the goods in Canada.</v>
      </c>
      <c r="P275" s="3" t="str">
        <f>"Décrivez les marchés des marchandises au Canada et dans le monde depuis le 1er janvier "&amp;Variables!B6&amp;". Les facteurs à prendre en compte dans votre réponse comprennent, sans toutefois s'y limiter, l'emploi associé à la production des marchandises au Canada."</f>
        <v>Décrivez les marchés des marchandises au Canada et dans le monde depuis le 1er janvier 2023. Les facteurs à prendre en compte dans votre réponse comprennent, sans toutefois s'y limiter, l'emploi associé à la production des marchandises au Canada.</v>
      </c>
    </row>
    <row r="276" spans="1:16" x14ac:dyDescent="0.25">
      <c r="B276" s="185"/>
      <c r="C276" s="186"/>
      <c r="D276" s="186"/>
      <c r="E276" s="186"/>
      <c r="F276" s="186"/>
      <c r="G276" s="186"/>
      <c r="H276" s="186"/>
      <c r="I276" s="186"/>
      <c r="J276" s="186"/>
      <c r="K276" s="186"/>
      <c r="L276" s="187"/>
      <c r="O276" s="24"/>
    </row>
    <row r="277" spans="1:16" s="29" customFormat="1" x14ac:dyDescent="0.25">
      <c r="A277" s="42"/>
      <c r="B277" s="53"/>
      <c r="C277" s="43"/>
      <c r="D277" s="43"/>
      <c r="E277" s="43"/>
      <c r="F277" s="43"/>
      <c r="G277" s="43"/>
      <c r="H277" s="43"/>
      <c r="I277" s="43"/>
      <c r="J277" s="43"/>
      <c r="K277" s="43"/>
      <c r="L277" s="44"/>
    </row>
    <row r="278" spans="1:16" s="14" customFormat="1" x14ac:dyDescent="0.25">
      <c r="A278" s="13"/>
      <c r="B278" s="299"/>
      <c r="C278" s="300"/>
      <c r="D278" s="300"/>
      <c r="E278" s="300"/>
      <c r="F278" s="300"/>
      <c r="G278" s="300"/>
      <c r="H278" s="300"/>
      <c r="I278" s="300"/>
      <c r="J278" s="300"/>
      <c r="K278" s="300"/>
      <c r="L278" s="301"/>
      <c r="M278" s="29"/>
    </row>
    <row r="279" spans="1:16" s="14" customFormat="1" x14ac:dyDescent="0.25">
      <c r="A279" s="13"/>
      <c r="B279" s="299"/>
      <c r="C279" s="300"/>
      <c r="D279" s="300"/>
      <c r="E279" s="300"/>
      <c r="F279" s="300"/>
      <c r="G279" s="300"/>
      <c r="H279" s="300"/>
      <c r="I279" s="300"/>
      <c r="J279" s="300"/>
      <c r="K279" s="300"/>
      <c r="L279" s="301"/>
      <c r="M279" s="29"/>
    </row>
    <row r="280" spans="1:16" s="14" customFormat="1" x14ac:dyDescent="0.25">
      <c r="A280" s="13"/>
      <c r="B280" s="299"/>
      <c r="C280" s="300"/>
      <c r="D280" s="300"/>
      <c r="E280" s="300"/>
      <c r="F280" s="300"/>
      <c r="G280" s="300"/>
      <c r="H280" s="300"/>
      <c r="I280" s="300"/>
      <c r="J280" s="300"/>
      <c r="K280" s="300"/>
      <c r="L280" s="301"/>
      <c r="M280" s="29"/>
    </row>
    <row r="281" spans="1:16" s="14" customFormat="1" x14ac:dyDescent="0.25">
      <c r="A281" s="13"/>
      <c r="B281" s="299"/>
      <c r="C281" s="300"/>
      <c r="D281" s="300"/>
      <c r="E281" s="300"/>
      <c r="F281" s="300"/>
      <c r="G281" s="300"/>
      <c r="H281" s="300"/>
      <c r="I281" s="300"/>
      <c r="J281" s="300"/>
      <c r="K281" s="300"/>
      <c r="L281" s="301"/>
      <c r="M281" s="29"/>
    </row>
    <row r="282" spans="1:16" s="14" customFormat="1" x14ac:dyDescent="0.25">
      <c r="A282" s="13"/>
      <c r="B282" s="299"/>
      <c r="C282" s="300"/>
      <c r="D282" s="300"/>
      <c r="E282" s="300"/>
      <c r="F282" s="300"/>
      <c r="G282" s="300"/>
      <c r="H282" s="300"/>
      <c r="I282" s="300"/>
      <c r="J282" s="300"/>
      <c r="K282" s="300"/>
      <c r="L282" s="301"/>
      <c r="M282" s="29"/>
    </row>
    <row r="283" spans="1:16" s="14" customFormat="1" x14ac:dyDescent="0.25">
      <c r="A283" s="13"/>
      <c r="B283" s="299"/>
      <c r="C283" s="300"/>
      <c r="D283" s="300"/>
      <c r="E283" s="300"/>
      <c r="F283" s="300"/>
      <c r="G283" s="300"/>
      <c r="H283" s="300"/>
      <c r="I283" s="300"/>
      <c r="J283" s="300"/>
      <c r="K283" s="300"/>
      <c r="L283" s="301"/>
      <c r="M283" s="29"/>
    </row>
    <row r="284" spans="1:16" s="14" customFormat="1" x14ac:dyDescent="0.25">
      <c r="A284" s="13"/>
      <c r="B284" s="299"/>
      <c r="C284" s="300"/>
      <c r="D284" s="300"/>
      <c r="E284" s="300"/>
      <c r="F284" s="300"/>
      <c r="G284" s="300"/>
      <c r="H284" s="300"/>
      <c r="I284" s="300"/>
      <c r="J284" s="300"/>
      <c r="K284" s="300"/>
      <c r="L284" s="301"/>
      <c r="M284" s="29"/>
    </row>
    <row r="285" spans="1:16" s="14" customFormat="1" x14ac:dyDescent="0.25">
      <c r="A285" s="13"/>
      <c r="B285" s="299"/>
      <c r="C285" s="300"/>
      <c r="D285" s="300"/>
      <c r="E285" s="300"/>
      <c r="F285" s="300"/>
      <c r="G285" s="300"/>
      <c r="H285" s="300"/>
      <c r="I285" s="300"/>
      <c r="J285" s="300"/>
      <c r="K285" s="300"/>
      <c r="L285" s="301"/>
      <c r="M285" s="29"/>
    </row>
    <row r="286" spans="1:16" s="29" customFormat="1" x14ac:dyDescent="0.25">
      <c r="A286" s="42"/>
      <c r="B286" s="54"/>
      <c r="C286" s="55"/>
      <c r="D286" s="55"/>
      <c r="E286" s="55"/>
      <c r="F286" s="55"/>
      <c r="G286" s="55"/>
      <c r="H286" s="55"/>
      <c r="I286" s="55"/>
      <c r="J286" s="55"/>
      <c r="K286" s="55"/>
      <c r="L286" s="56"/>
    </row>
    <row r="287" spans="1:16" x14ac:dyDescent="0.25">
      <c r="B287" s="293" t="s">
        <v>181</v>
      </c>
      <c r="C287" s="294"/>
      <c r="D287" s="294"/>
      <c r="E287" s="294"/>
      <c r="F287" s="294"/>
      <c r="G287" s="294"/>
      <c r="H287" s="294"/>
      <c r="I287" s="294"/>
      <c r="J287" s="294"/>
      <c r="K287" s="294"/>
      <c r="L287" s="295"/>
    </row>
    <row r="288" spans="1:16" x14ac:dyDescent="0.25">
      <c r="B288" s="20"/>
      <c r="C288" s="21"/>
      <c r="D288" s="21"/>
      <c r="E288" s="22"/>
      <c r="F288" s="22"/>
      <c r="G288" s="22"/>
      <c r="H288" s="22"/>
      <c r="I288" s="22"/>
      <c r="J288" s="22"/>
      <c r="K288" s="22"/>
      <c r="L288" s="23"/>
    </row>
    <row r="289" spans="1:16" ht="14.25" customHeight="1" x14ac:dyDescent="0.25">
      <c r="B289" s="185" t="str">
        <f>IF(Intro!$G$21="English",O289,P289)</f>
        <v>Expliquez les changements que vous prévoyez voir sur le marché canadien et sur d’autres marchés mondiaux pour les marchandises au cours des deux prochaines années. Les facteurs à prendre en compte dans votre réponse comprennent, sans toutefois s'y limiter, l'emploi associé à la production des marchandises au Canada.</v>
      </c>
      <c r="C289" s="186"/>
      <c r="D289" s="186"/>
      <c r="E289" s="186"/>
      <c r="F289" s="186"/>
      <c r="G289" s="186"/>
      <c r="H289" s="186"/>
      <c r="I289" s="186"/>
      <c r="J289" s="186"/>
      <c r="K289" s="186"/>
      <c r="L289" s="187"/>
      <c r="O289" s="24" t="s">
        <v>191</v>
      </c>
      <c r="P289" s="3" t="s">
        <v>190</v>
      </c>
    </row>
    <row r="290" spans="1:16" x14ac:dyDescent="0.25">
      <c r="B290" s="185"/>
      <c r="C290" s="186"/>
      <c r="D290" s="186"/>
      <c r="E290" s="186"/>
      <c r="F290" s="186"/>
      <c r="G290" s="186"/>
      <c r="H290" s="186"/>
      <c r="I290" s="186"/>
      <c r="J290" s="186"/>
      <c r="K290" s="186"/>
      <c r="L290" s="187"/>
      <c r="O290" s="24"/>
    </row>
    <row r="291" spans="1:16" s="29" customFormat="1" x14ac:dyDescent="0.25">
      <c r="A291" s="42"/>
      <c r="B291" s="53"/>
      <c r="C291" s="43"/>
      <c r="D291" s="43"/>
      <c r="E291" s="43"/>
      <c r="F291" s="43"/>
      <c r="G291" s="43"/>
      <c r="H291" s="43"/>
      <c r="I291" s="43"/>
      <c r="J291" s="43"/>
      <c r="K291" s="43"/>
      <c r="L291" s="44"/>
    </row>
    <row r="292" spans="1:16" s="14" customFormat="1" x14ac:dyDescent="0.25">
      <c r="A292" s="13"/>
      <c r="B292" s="299"/>
      <c r="C292" s="300"/>
      <c r="D292" s="300"/>
      <c r="E292" s="300"/>
      <c r="F292" s="300"/>
      <c r="G292" s="300"/>
      <c r="H292" s="300"/>
      <c r="I292" s="300"/>
      <c r="J292" s="300"/>
      <c r="K292" s="300"/>
      <c r="L292" s="301"/>
      <c r="M292" s="29"/>
    </row>
    <row r="293" spans="1:16" s="14" customFormat="1" x14ac:dyDescent="0.25">
      <c r="A293" s="13"/>
      <c r="B293" s="299"/>
      <c r="C293" s="300"/>
      <c r="D293" s="300"/>
      <c r="E293" s="300"/>
      <c r="F293" s="300"/>
      <c r="G293" s="300"/>
      <c r="H293" s="300"/>
      <c r="I293" s="300"/>
      <c r="J293" s="300"/>
      <c r="K293" s="300"/>
      <c r="L293" s="301"/>
      <c r="M293" s="29"/>
    </row>
    <row r="294" spans="1:16" s="14" customFormat="1" x14ac:dyDescent="0.25">
      <c r="A294" s="13"/>
      <c r="B294" s="299"/>
      <c r="C294" s="300"/>
      <c r="D294" s="300"/>
      <c r="E294" s="300"/>
      <c r="F294" s="300"/>
      <c r="G294" s="300"/>
      <c r="H294" s="300"/>
      <c r="I294" s="300"/>
      <c r="J294" s="300"/>
      <c r="K294" s="300"/>
      <c r="L294" s="301"/>
      <c r="M294" s="29"/>
    </row>
    <row r="295" spans="1:16" s="14" customFormat="1" x14ac:dyDescent="0.25">
      <c r="A295" s="13"/>
      <c r="B295" s="299"/>
      <c r="C295" s="300"/>
      <c r="D295" s="300"/>
      <c r="E295" s="300"/>
      <c r="F295" s="300"/>
      <c r="G295" s="300"/>
      <c r="H295" s="300"/>
      <c r="I295" s="300"/>
      <c r="J295" s="300"/>
      <c r="K295" s="300"/>
      <c r="L295" s="301"/>
      <c r="M295" s="29"/>
    </row>
    <row r="296" spans="1:16" s="14" customFormat="1" x14ac:dyDescent="0.25">
      <c r="A296" s="13"/>
      <c r="B296" s="299"/>
      <c r="C296" s="300"/>
      <c r="D296" s="300"/>
      <c r="E296" s="300"/>
      <c r="F296" s="300"/>
      <c r="G296" s="300"/>
      <c r="H296" s="300"/>
      <c r="I296" s="300"/>
      <c r="J296" s="300"/>
      <c r="K296" s="300"/>
      <c r="L296" s="301"/>
      <c r="M296" s="29"/>
    </row>
    <row r="297" spans="1:16" s="14" customFormat="1" x14ac:dyDescent="0.25">
      <c r="A297" s="13"/>
      <c r="B297" s="299"/>
      <c r="C297" s="300"/>
      <c r="D297" s="300"/>
      <c r="E297" s="300"/>
      <c r="F297" s="300"/>
      <c r="G297" s="300"/>
      <c r="H297" s="300"/>
      <c r="I297" s="300"/>
      <c r="J297" s="300"/>
      <c r="K297" s="300"/>
      <c r="L297" s="301"/>
      <c r="M297" s="29"/>
    </row>
    <row r="298" spans="1:16" s="14" customFormat="1" x14ac:dyDescent="0.25">
      <c r="A298" s="13"/>
      <c r="B298" s="299"/>
      <c r="C298" s="300"/>
      <c r="D298" s="300"/>
      <c r="E298" s="300"/>
      <c r="F298" s="300"/>
      <c r="G298" s="300"/>
      <c r="H298" s="300"/>
      <c r="I298" s="300"/>
      <c r="J298" s="300"/>
      <c r="K298" s="300"/>
      <c r="L298" s="301"/>
      <c r="M298" s="29"/>
    </row>
    <row r="299" spans="1:16" s="14" customFormat="1" x14ac:dyDescent="0.25">
      <c r="A299" s="13"/>
      <c r="B299" s="299"/>
      <c r="C299" s="300"/>
      <c r="D299" s="300"/>
      <c r="E299" s="300"/>
      <c r="F299" s="300"/>
      <c r="G299" s="300"/>
      <c r="H299" s="300"/>
      <c r="I299" s="300"/>
      <c r="J299" s="300"/>
      <c r="K299" s="300"/>
      <c r="L299" s="301"/>
      <c r="M299" s="29"/>
    </row>
    <row r="300" spans="1:16" s="29" customFormat="1" x14ac:dyDescent="0.25">
      <c r="A300" s="42"/>
      <c r="B300" s="54"/>
      <c r="C300" s="55"/>
      <c r="D300" s="55"/>
      <c r="E300" s="55"/>
      <c r="F300" s="55"/>
      <c r="G300" s="55"/>
      <c r="H300" s="55"/>
      <c r="I300" s="55"/>
      <c r="J300" s="55"/>
      <c r="K300" s="55"/>
      <c r="L300" s="56"/>
    </row>
    <row r="302" spans="1:16" x14ac:dyDescent="0.25">
      <c r="B302" s="182" t="str">
        <f>IF(Intro!$G$21="English",O302,P302)</f>
        <v>EMPLOI</v>
      </c>
      <c r="C302" s="183"/>
      <c r="D302" s="183"/>
      <c r="E302" s="183"/>
      <c r="F302" s="183"/>
      <c r="G302" s="183"/>
      <c r="H302" s="183"/>
      <c r="I302" s="183"/>
      <c r="J302" s="183"/>
      <c r="K302" s="183"/>
      <c r="L302" s="184"/>
      <c r="O302" s="3" t="s">
        <v>237</v>
      </c>
      <c r="P302" s="3" t="s">
        <v>238</v>
      </c>
    </row>
    <row r="303" spans="1:16" s="14" customFormat="1" x14ac:dyDescent="0.25">
      <c r="A303" s="13"/>
      <c r="B303" s="296" t="s">
        <v>241</v>
      </c>
      <c r="C303" s="297"/>
      <c r="D303" s="297"/>
      <c r="E303" s="297"/>
      <c r="F303" s="297"/>
      <c r="G303" s="297"/>
      <c r="H303" s="297"/>
      <c r="I303" s="297"/>
      <c r="J303" s="297"/>
      <c r="K303" s="297"/>
      <c r="L303" s="298"/>
      <c r="M303" s="51"/>
    </row>
    <row r="304" spans="1:16" x14ac:dyDescent="0.25">
      <c r="B304" s="41"/>
      <c r="L304" s="11"/>
    </row>
    <row r="305" spans="1:16" x14ac:dyDescent="0.25">
      <c r="B305" s="185" t="str">
        <f>IF(Intro!$G$21="English",O305,P305)</f>
        <v>Sur la base de la réponse à la question 1 dans l'onglet Pro, décrivez la méthode utilisée pour répartir l’emploi, les heures travaillées et les salaires versés.</v>
      </c>
      <c r="C305" s="186"/>
      <c r="D305" s="186"/>
      <c r="E305" s="186"/>
      <c r="F305" s="186"/>
      <c r="G305" s="186"/>
      <c r="H305" s="186"/>
      <c r="I305" s="186"/>
      <c r="J305" s="186"/>
      <c r="K305" s="186"/>
      <c r="L305" s="187"/>
      <c r="O305" s="3" t="s">
        <v>239</v>
      </c>
      <c r="P305" s="3" t="s">
        <v>240</v>
      </c>
    </row>
    <row r="306" spans="1:16" x14ac:dyDescent="0.25">
      <c r="B306" s="41"/>
      <c r="L306" s="11"/>
    </row>
    <row r="307" spans="1:16" s="14" customFormat="1" x14ac:dyDescent="0.25">
      <c r="A307" s="13"/>
      <c r="B307" s="299"/>
      <c r="C307" s="300"/>
      <c r="D307" s="300"/>
      <c r="E307" s="300"/>
      <c r="F307" s="300"/>
      <c r="G307" s="300"/>
      <c r="H307" s="300"/>
      <c r="I307" s="300"/>
      <c r="J307" s="300"/>
      <c r="K307" s="300"/>
      <c r="L307" s="301"/>
      <c r="M307" s="29"/>
    </row>
    <row r="308" spans="1:16" s="14" customFormat="1" x14ac:dyDescent="0.25">
      <c r="A308" s="13"/>
      <c r="B308" s="299"/>
      <c r="C308" s="300"/>
      <c r="D308" s="300"/>
      <c r="E308" s="300"/>
      <c r="F308" s="300"/>
      <c r="G308" s="300"/>
      <c r="H308" s="300"/>
      <c r="I308" s="300"/>
      <c r="J308" s="300"/>
      <c r="K308" s="300"/>
      <c r="L308" s="301"/>
      <c r="M308" s="29"/>
    </row>
    <row r="309" spans="1:16" s="14" customFormat="1" x14ac:dyDescent="0.25">
      <c r="A309" s="13"/>
      <c r="B309" s="299"/>
      <c r="C309" s="300"/>
      <c r="D309" s="300"/>
      <c r="E309" s="300"/>
      <c r="F309" s="300"/>
      <c r="G309" s="300"/>
      <c r="H309" s="300"/>
      <c r="I309" s="300"/>
      <c r="J309" s="300"/>
      <c r="K309" s="300"/>
      <c r="L309" s="301"/>
      <c r="M309" s="29"/>
    </row>
    <row r="310" spans="1:16" s="14" customFormat="1" x14ac:dyDescent="0.25">
      <c r="A310" s="13"/>
      <c r="B310" s="299"/>
      <c r="C310" s="300"/>
      <c r="D310" s="300"/>
      <c r="E310" s="300"/>
      <c r="F310" s="300"/>
      <c r="G310" s="300"/>
      <c r="H310" s="300"/>
      <c r="I310" s="300"/>
      <c r="J310" s="300"/>
      <c r="K310" s="300"/>
      <c r="L310" s="301"/>
      <c r="M310" s="29"/>
    </row>
    <row r="311" spans="1:16" s="14" customFormat="1" x14ac:dyDescent="0.25">
      <c r="A311" s="13"/>
      <c r="B311" s="299"/>
      <c r="C311" s="300"/>
      <c r="D311" s="300"/>
      <c r="E311" s="300"/>
      <c r="F311" s="300"/>
      <c r="G311" s="300"/>
      <c r="H311" s="300"/>
      <c r="I311" s="300"/>
      <c r="J311" s="300"/>
      <c r="K311" s="300"/>
      <c r="L311" s="301"/>
      <c r="M311" s="29"/>
    </row>
    <row r="312" spans="1:16" s="14" customFormat="1" x14ac:dyDescent="0.25">
      <c r="A312" s="13"/>
      <c r="B312" s="299"/>
      <c r="C312" s="300"/>
      <c r="D312" s="300"/>
      <c r="E312" s="300"/>
      <c r="F312" s="300"/>
      <c r="G312" s="300"/>
      <c r="H312" s="300"/>
      <c r="I312" s="300"/>
      <c r="J312" s="300"/>
      <c r="K312" s="300"/>
      <c r="L312" s="301"/>
      <c r="M312" s="29"/>
    </row>
    <row r="313" spans="1:16" s="14" customFormat="1" x14ac:dyDescent="0.25">
      <c r="A313" s="13"/>
      <c r="B313" s="299"/>
      <c r="C313" s="300"/>
      <c r="D313" s="300"/>
      <c r="E313" s="300"/>
      <c r="F313" s="300"/>
      <c r="G313" s="300"/>
      <c r="H313" s="300"/>
      <c r="I313" s="300"/>
      <c r="J313" s="300"/>
      <c r="K313" s="300"/>
      <c r="L313" s="301"/>
      <c r="M313" s="29"/>
    </row>
    <row r="314" spans="1:16" s="14" customFormat="1" x14ac:dyDescent="0.25">
      <c r="A314" s="13"/>
      <c r="B314" s="299"/>
      <c r="C314" s="300"/>
      <c r="D314" s="300"/>
      <c r="E314" s="300"/>
      <c r="F314" s="300"/>
      <c r="G314" s="300"/>
      <c r="H314" s="300"/>
      <c r="I314" s="300"/>
      <c r="J314" s="300"/>
      <c r="K314" s="300"/>
      <c r="L314" s="301"/>
      <c r="M314" s="29"/>
    </row>
    <row r="315" spans="1:16" x14ac:dyDescent="0.25">
      <c r="B315" s="12"/>
      <c r="C315" s="46"/>
      <c r="D315" s="46"/>
      <c r="E315" s="46"/>
      <c r="F315" s="46"/>
      <c r="G315" s="46"/>
      <c r="H315" s="46"/>
      <c r="I315" s="46"/>
      <c r="J315" s="46"/>
      <c r="K315" s="46"/>
      <c r="L315" s="47"/>
    </row>
  </sheetData>
  <sheetProtection algorithmName="SHA-512" hashValue="vl5jV0ZWWxMAm7LikdGeRbk3nH9yOb3RmA6TwSfNOoAYh3lBYypd/IYff+HysK+w3sfb+xu4i5muPcUmbj7Amw==" saltValue="Rm56WulWzQ3JMMV0CmzUsw==" spinCount="100000" sheet="1" objects="1" scenarios="1" selectLockedCells="1"/>
  <mergeCells count="218">
    <mergeCell ref="B307:L314"/>
    <mergeCell ref="B303:L303"/>
    <mergeCell ref="B305:L305"/>
    <mergeCell ref="B302:L302"/>
    <mergeCell ref="B251:D260"/>
    <mergeCell ref="E251:E260"/>
    <mergeCell ref="F251:L260"/>
    <mergeCell ref="B261:D270"/>
    <mergeCell ref="E261:E270"/>
    <mergeCell ref="F261:L270"/>
    <mergeCell ref="B275:L276"/>
    <mergeCell ref="B289:L290"/>
    <mergeCell ref="B292:L299"/>
    <mergeCell ref="B30:L30"/>
    <mergeCell ref="B59:G60"/>
    <mergeCell ref="H59:H60"/>
    <mergeCell ref="I59:I60"/>
    <mergeCell ref="J59:J60"/>
    <mergeCell ref="K59:K60"/>
    <mergeCell ref="L59:L60"/>
    <mergeCell ref="B221:D230"/>
    <mergeCell ref="E221:E230"/>
    <mergeCell ref="F221:L230"/>
    <mergeCell ref="B151:L151"/>
    <mergeCell ref="B157:L158"/>
    <mergeCell ref="B161:D170"/>
    <mergeCell ref="E161:E170"/>
    <mergeCell ref="F161:L170"/>
    <mergeCell ref="B181:D190"/>
    <mergeCell ref="E181:E190"/>
    <mergeCell ref="F181:L190"/>
    <mergeCell ref="B144:D145"/>
    <mergeCell ref="E144:F145"/>
    <mergeCell ref="G144:H145"/>
    <mergeCell ref="I144:J145"/>
    <mergeCell ref="K144:L145"/>
    <mergeCell ref="B146:D147"/>
    <mergeCell ref="B231:D240"/>
    <mergeCell ref="E231:E240"/>
    <mergeCell ref="F231:L240"/>
    <mergeCell ref="B241:D250"/>
    <mergeCell ref="E241:E250"/>
    <mergeCell ref="F241:L250"/>
    <mergeCell ref="B191:D200"/>
    <mergeCell ref="E191:E200"/>
    <mergeCell ref="F191:L200"/>
    <mergeCell ref="B201:D210"/>
    <mergeCell ref="E201:E210"/>
    <mergeCell ref="F201:L210"/>
    <mergeCell ref="B211:D220"/>
    <mergeCell ref="E211:E220"/>
    <mergeCell ref="F211:L220"/>
    <mergeCell ref="E146:F147"/>
    <mergeCell ref="G146:H147"/>
    <mergeCell ref="I146:J147"/>
    <mergeCell ref="K146:L147"/>
    <mergeCell ref="B140:D141"/>
    <mergeCell ref="E140:F141"/>
    <mergeCell ref="G140:H141"/>
    <mergeCell ref="I140:J141"/>
    <mergeCell ref="K140:L141"/>
    <mergeCell ref="B142:D143"/>
    <mergeCell ref="E142:F143"/>
    <mergeCell ref="G142:H143"/>
    <mergeCell ref="I142:J143"/>
    <mergeCell ref="K142:L143"/>
    <mergeCell ref="B128:D129"/>
    <mergeCell ref="E128:F129"/>
    <mergeCell ref="G128:H129"/>
    <mergeCell ref="I128:J129"/>
    <mergeCell ref="K128:L129"/>
    <mergeCell ref="B130:D131"/>
    <mergeCell ref="E130:F131"/>
    <mergeCell ref="G130:H131"/>
    <mergeCell ref="I130:J131"/>
    <mergeCell ref="K130:L131"/>
    <mergeCell ref="E138:F139"/>
    <mergeCell ref="G138:H139"/>
    <mergeCell ref="I138:J139"/>
    <mergeCell ref="K138:L139"/>
    <mergeCell ref="B134:D135"/>
    <mergeCell ref="E134:F135"/>
    <mergeCell ref="G134:H135"/>
    <mergeCell ref="I134:J135"/>
    <mergeCell ref="K134:L135"/>
    <mergeCell ref="B136:D137"/>
    <mergeCell ref="E136:F137"/>
    <mergeCell ref="G136:H137"/>
    <mergeCell ref="I136:J137"/>
    <mergeCell ref="K136:L137"/>
    <mergeCell ref="B71:F71"/>
    <mergeCell ref="B72:F72"/>
    <mergeCell ref="B126:D127"/>
    <mergeCell ref="E126:F127"/>
    <mergeCell ref="G126:H127"/>
    <mergeCell ref="B124:L124"/>
    <mergeCell ref="B80:B83"/>
    <mergeCell ref="B84:B87"/>
    <mergeCell ref="B88:B91"/>
    <mergeCell ref="B92:B95"/>
    <mergeCell ref="B96:B99"/>
    <mergeCell ref="B100:B103"/>
    <mergeCell ref="B104:B107"/>
    <mergeCell ref="B108:B111"/>
    <mergeCell ref="B112:B115"/>
    <mergeCell ref="B116:B119"/>
    <mergeCell ref="C80:E83"/>
    <mergeCell ref="C84:E87"/>
    <mergeCell ref="C88:E91"/>
    <mergeCell ref="C92:E95"/>
    <mergeCell ref="C96:E99"/>
    <mergeCell ref="C100:E103"/>
    <mergeCell ref="C104:E107"/>
    <mergeCell ref="I126:J127"/>
    <mergeCell ref="J50:L51"/>
    <mergeCell ref="B52:B53"/>
    <mergeCell ref="C52:E53"/>
    <mergeCell ref="F52:I53"/>
    <mergeCell ref="J52:L53"/>
    <mergeCell ref="B67:F67"/>
    <mergeCell ref="B68:F68"/>
    <mergeCell ref="B69:F69"/>
    <mergeCell ref="B70:F70"/>
    <mergeCell ref="B44:B45"/>
    <mergeCell ref="C44:E45"/>
    <mergeCell ref="F44:I45"/>
    <mergeCell ref="J44:L45"/>
    <mergeCell ref="B46:B47"/>
    <mergeCell ref="C46:E47"/>
    <mergeCell ref="F46:I47"/>
    <mergeCell ref="J46:L47"/>
    <mergeCell ref="F92:L95"/>
    <mergeCell ref="B61:F61"/>
    <mergeCell ref="B62:F62"/>
    <mergeCell ref="B63:F63"/>
    <mergeCell ref="B64:F64"/>
    <mergeCell ref="B76:L76"/>
    <mergeCell ref="F80:L83"/>
    <mergeCell ref="F84:L87"/>
    <mergeCell ref="F88:L91"/>
    <mergeCell ref="B48:B49"/>
    <mergeCell ref="C48:E49"/>
    <mergeCell ref="F48:I49"/>
    <mergeCell ref="J48:L49"/>
    <mergeCell ref="B50:B51"/>
    <mergeCell ref="C50:E51"/>
    <mergeCell ref="F50:I51"/>
    <mergeCell ref="C32:E33"/>
    <mergeCell ref="F32:I33"/>
    <mergeCell ref="J32:L33"/>
    <mergeCell ref="B34:B35"/>
    <mergeCell ref="C34:E35"/>
    <mergeCell ref="F34:I35"/>
    <mergeCell ref="J34:L35"/>
    <mergeCell ref="B36:B37"/>
    <mergeCell ref="C36:E37"/>
    <mergeCell ref="F36:I37"/>
    <mergeCell ref="J36:L37"/>
    <mergeCell ref="B38:B39"/>
    <mergeCell ref="C38:E39"/>
    <mergeCell ref="F38:I39"/>
    <mergeCell ref="J38:L39"/>
    <mergeCell ref="B40:B41"/>
    <mergeCell ref="C40:E41"/>
    <mergeCell ref="F40:I41"/>
    <mergeCell ref="J40:L41"/>
    <mergeCell ref="B42:B43"/>
    <mergeCell ref="C42:E43"/>
    <mergeCell ref="F42:I43"/>
    <mergeCell ref="J42:L43"/>
    <mergeCell ref="F116:L119"/>
    <mergeCell ref="C78:E79"/>
    <mergeCell ref="B4:L4"/>
    <mergeCell ref="B5:L5"/>
    <mergeCell ref="B6:L6"/>
    <mergeCell ref="B12:L12"/>
    <mergeCell ref="B27:L27"/>
    <mergeCell ref="B272:L272"/>
    <mergeCell ref="B13:L13"/>
    <mergeCell ref="B28:L28"/>
    <mergeCell ref="B55:L55"/>
    <mergeCell ref="B74:L74"/>
    <mergeCell ref="B122:L122"/>
    <mergeCell ref="B155:L155"/>
    <mergeCell ref="B154:L154"/>
    <mergeCell ref="F160:L160"/>
    <mergeCell ref="B8:L8"/>
    <mergeCell ref="B9:L9"/>
    <mergeCell ref="B10:L10"/>
    <mergeCell ref="B15:L15"/>
    <mergeCell ref="B57:L57"/>
    <mergeCell ref="B65:F65"/>
    <mergeCell ref="B66:F66"/>
    <mergeCell ref="B17:L24"/>
    <mergeCell ref="B171:D180"/>
    <mergeCell ref="E171:E180"/>
    <mergeCell ref="F171:L180"/>
    <mergeCell ref="C112:E115"/>
    <mergeCell ref="F78:L79"/>
    <mergeCell ref="B149:L149"/>
    <mergeCell ref="B121:L121"/>
    <mergeCell ref="B273:L273"/>
    <mergeCell ref="B287:L287"/>
    <mergeCell ref="B278:L285"/>
    <mergeCell ref="F96:L99"/>
    <mergeCell ref="F100:L103"/>
    <mergeCell ref="F104:L107"/>
    <mergeCell ref="F108:L111"/>
    <mergeCell ref="F112:L115"/>
    <mergeCell ref="C108:E111"/>
    <mergeCell ref="K126:L127"/>
    <mergeCell ref="C116:E119"/>
    <mergeCell ref="B132:D133"/>
    <mergeCell ref="E132:F133"/>
    <mergeCell ref="G132:H133"/>
    <mergeCell ref="I132:J133"/>
    <mergeCell ref="K132:L133"/>
    <mergeCell ref="B138:D139"/>
  </mergeCells>
  <dataValidations xWindow="422" yWindow="564" count="6">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 B278 B292" xr:uid="{74820A1A-E331-4017-8D84-506EF46F73C4}">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F161:F165 F171 F181 F191 F201 F211 F221 F231 F241 F251 F261 B307 F184:F187 F194:F197 F204:F207 F214:F217 F224:F227 F234:F237 F244:F247 F254:F257 F264:F267" xr:uid="{8D879569-39D8-4457-8902-6F425545F793}">
      <formula1>1000</formula1>
    </dataValidation>
    <dataValidation allowBlank="1" sqref="H71:L72" xr:uid="{6A56C8BF-9A6D-4C18-9DA9-101AD6EF7991}"/>
    <dataValidation type="textLength" operator="lessThanOrEqual" allowBlank="1" showErrorMessage="1" error="Maximum length reached. Please use the AddPub tab to add further info./La limite maximale de caractères est atteinte. SVP utiliser l'onglet AddPub pour ajouter plus d'information." prompt="1000 character limit/limite de 1000 caractères" sqref="C80:E119" xr:uid="{80E5942A-3883-42AA-B25E-FFFF5D5B315E}">
      <formula1>1000</formula1>
    </dataValidation>
    <dataValidation allowBlank="1" showInputMessage="1" showErrorMessage="1" sqref="F80:L119 B128:L147" xr:uid="{24E6B6F4-D132-46BE-9D56-3BB85A4300FB}"/>
    <dataValidation type="whole" operator="greaterThanOrEqual" allowBlank="1" showErrorMessage="1" errorTitle="Error / Erreur" error="Please input only numerical values into these cells./SVP donnez uniquement des valeurs numériques dans ces cellules." sqref="H61:L70" xr:uid="{A6ED432C-D231-4C69-92A3-1593D299BE85}">
      <formula1>0</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54" min="1" max="11" man="1"/>
    <brk id="107" min="1" max="11" man="1"/>
    <brk id="153" min="1" max="11" man="1"/>
    <brk id="210" min="1" max="11" man="1"/>
    <brk id="260" min="1" max="11" man="1"/>
  </rowBreaks>
  <drawing r:id="rId2"/>
  <extLst>
    <ext xmlns:x14="http://schemas.microsoft.com/office/spreadsheetml/2009/9/main" uri="{CCE6A557-97BC-4b89-ADB6-D9C93CAAB3DF}">
      <x14:dataValidations xmlns:xm="http://schemas.microsoft.com/office/excel/2006/main" xWindow="422" yWindow="564" count="1">
        <x14:dataValidation type="list" allowBlank="1" showInputMessage="1" showErrorMessage="1" xr:uid="{ABD602A9-2D9B-4A90-83DC-D5F61D55631E}">
          <x14:formula1>
            <xm:f>Variables!$D$24:$D$25</xm:f>
          </x14:formula1>
          <xm:sqref>E161:E270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8768-DB61-4954-834D-493A9B330350}">
  <sheetPr>
    <tabColor rgb="FF00B0F0"/>
    <pageSetUpPr fitToPage="1"/>
  </sheetPr>
  <dimension ref="A1:Q63"/>
  <sheetViews>
    <sheetView showGridLines="0" zoomScaleNormal="100" workbookViewId="0"/>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7" width="9.42578125" style="3" customWidth="1"/>
    <col min="18" max="16384" width="9.42578125" style="3"/>
  </cols>
  <sheetData>
    <row r="1" spans="1:17" x14ac:dyDescent="0.25">
      <c r="O1" s="14" t="s">
        <v>273</v>
      </c>
      <c r="P1" s="14" t="s">
        <v>273</v>
      </c>
    </row>
    <row r="2" spans="1:17" x14ac:dyDescent="0.25">
      <c r="B2" s="15" t="s">
        <v>0</v>
      </c>
      <c r="C2" s="15"/>
      <c r="O2" s="96" t="s">
        <v>69</v>
      </c>
      <c r="P2" s="14" t="s">
        <v>79</v>
      </c>
    </row>
    <row r="3" spans="1:17" x14ac:dyDescent="0.25">
      <c r="B3" s="6"/>
      <c r="C3" s="6"/>
      <c r="O3" s="1"/>
      <c r="P3" s="1"/>
    </row>
    <row r="4" spans="1:17" s="1" customFormat="1" x14ac:dyDescent="0.25">
      <c r="A4" s="16"/>
      <c r="B4" s="256" t="str">
        <f>Info!B4</f>
        <v>QUESTIONNAIRE À L’INTENTION DES SYNDICATS</v>
      </c>
      <c r="C4" s="257"/>
      <c r="D4" s="257"/>
      <c r="E4" s="257"/>
      <c r="F4" s="257"/>
      <c r="G4" s="257"/>
      <c r="H4" s="257"/>
      <c r="I4" s="257"/>
      <c r="J4" s="257"/>
      <c r="K4" s="257"/>
      <c r="L4" s="258"/>
      <c r="M4" s="10"/>
      <c r="N4" s="10"/>
      <c r="O4" s="9"/>
      <c r="P4" s="9"/>
    </row>
    <row r="5" spans="1:17" s="1" customFormat="1" x14ac:dyDescent="0.25">
      <c r="A5" s="16"/>
      <c r="B5" s="259" t="str">
        <f>Info!B5</f>
        <v>NQ-2026-004</v>
      </c>
      <c r="C5" s="260"/>
      <c r="D5" s="260"/>
      <c r="E5" s="260"/>
      <c r="F5" s="260"/>
      <c r="G5" s="260"/>
      <c r="H5" s="260"/>
      <c r="I5" s="260"/>
      <c r="J5" s="260"/>
      <c r="K5" s="260"/>
      <c r="L5" s="261"/>
      <c r="M5" s="10"/>
      <c r="N5" s="10"/>
      <c r="O5" s="9"/>
      <c r="P5" s="9"/>
    </row>
    <row r="6" spans="1:17" s="9" customFormat="1" ht="14.1" customHeight="1" x14ac:dyDescent="0.25">
      <c r="A6" s="16"/>
      <c r="B6" s="262" t="str">
        <f>Info!B6</f>
        <v>CONTREPLAQUÉS DÉCORATIFS ET AUTRES CONTREPLAQUÉS NON STRUCTURAUX</v>
      </c>
      <c r="C6" s="263"/>
      <c r="D6" s="263"/>
      <c r="E6" s="263"/>
      <c r="F6" s="263"/>
      <c r="G6" s="263"/>
      <c r="H6" s="263"/>
      <c r="I6" s="263"/>
      <c r="J6" s="263"/>
      <c r="K6" s="263"/>
      <c r="L6" s="264"/>
      <c r="O6" s="17"/>
      <c r="P6" s="17"/>
    </row>
    <row r="7" spans="1:17" s="9" customFormat="1" x14ac:dyDescent="0.25">
      <c r="A7" s="16"/>
      <c r="B7" s="18"/>
      <c r="C7" s="18"/>
      <c r="D7" s="19"/>
      <c r="E7" s="19"/>
      <c r="F7" s="19"/>
      <c r="G7" s="19"/>
      <c r="H7" s="19"/>
      <c r="I7" s="19"/>
      <c r="J7" s="19"/>
      <c r="K7" s="19"/>
      <c r="L7" s="19"/>
      <c r="O7" s="17"/>
      <c r="P7" s="17"/>
    </row>
    <row r="8" spans="1:17" x14ac:dyDescent="0.25">
      <c r="B8" s="182" t="str">
        <f>IF(Intro!$G$21="English",O8,P8)</f>
        <v>COMMENTAIRES PUBLICS</v>
      </c>
      <c r="C8" s="183"/>
      <c r="D8" s="183"/>
      <c r="E8" s="183"/>
      <c r="F8" s="183"/>
      <c r="G8" s="183"/>
      <c r="H8" s="183"/>
      <c r="I8" s="183"/>
      <c r="J8" s="183"/>
      <c r="K8" s="183"/>
      <c r="L8" s="184"/>
      <c r="O8" s="3" t="s">
        <v>55</v>
      </c>
      <c r="P8" s="3" t="s">
        <v>56</v>
      </c>
    </row>
    <row r="9" spans="1:17" x14ac:dyDescent="0.25">
      <c r="B9" s="20"/>
      <c r="C9" s="21"/>
      <c r="D9" s="22"/>
      <c r="E9" s="22"/>
      <c r="F9" s="22"/>
      <c r="G9" s="22"/>
      <c r="H9" s="22"/>
      <c r="I9" s="22"/>
      <c r="J9" s="22"/>
      <c r="K9" s="22"/>
      <c r="L9" s="23"/>
    </row>
    <row r="10" spans="1:17" x14ac:dyDescent="0.25">
      <c r="B10" s="185" t="str">
        <f>IF(Intro!$G$21="English",O10,P10)</f>
        <v>Si votre entreprise désire ajouter des commentaires concernant vos réponses, vous les inscrivez ici. Indiquez à quelle question se rapportent vos commentaires.</v>
      </c>
      <c r="C10" s="186"/>
      <c r="D10" s="186"/>
      <c r="E10" s="186"/>
      <c r="F10" s="186"/>
      <c r="G10" s="186"/>
      <c r="H10" s="186"/>
      <c r="I10" s="186"/>
      <c r="J10" s="186"/>
      <c r="K10" s="186"/>
      <c r="L10" s="187"/>
      <c r="O10" s="24" t="s">
        <v>57</v>
      </c>
      <c r="P10" s="3" t="s">
        <v>173</v>
      </c>
    </row>
    <row r="11" spans="1:17" x14ac:dyDescent="0.25">
      <c r="B11" s="34"/>
      <c r="C11" s="21"/>
      <c r="D11" s="22"/>
      <c r="E11" s="22"/>
      <c r="F11" s="22"/>
      <c r="G11" s="22"/>
      <c r="H11" s="22"/>
      <c r="I11" s="22"/>
      <c r="J11" s="22"/>
      <c r="K11" s="22"/>
      <c r="L11" s="23"/>
      <c r="O11" s="24" t="s">
        <v>257</v>
      </c>
      <c r="P11" s="24" t="s">
        <v>258</v>
      </c>
      <c r="Q11" s="4"/>
    </row>
    <row r="12" spans="1:17" ht="28.5" x14ac:dyDescent="0.25">
      <c r="A12" s="13" t="s">
        <v>276</v>
      </c>
      <c r="B12" s="34"/>
      <c r="C12" s="94" t="str">
        <f>IF(Intro!$G$21="English",O11,P11)</f>
        <v>Onglet et question</v>
      </c>
      <c r="D12" s="357" t="str">
        <f>IF(Intro!$G$21="English",O12,P12)</f>
        <v>Commentaires</v>
      </c>
      <c r="E12" s="358"/>
      <c r="F12" s="358"/>
      <c r="G12" s="358"/>
      <c r="H12" s="358"/>
      <c r="I12" s="358"/>
      <c r="J12" s="358"/>
      <c r="K12" s="358"/>
      <c r="L12" s="359"/>
      <c r="O12" s="24" t="s">
        <v>95</v>
      </c>
      <c r="P12" s="3" t="s">
        <v>96</v>
      </c>
    </row>
    <row r="13" spans="1:17" x14ac:dyDescent="0.25">
      <c r="B13" s="352" t="str">
        <f>IF(Intro!$G$21="English",O13,P13)</f>
        <v>Commentaire 1</v>
      </c>
      <c r="C13" s="354"/>
      <c r="D13" s="340"/>
      <c r="E13" s="341"/>
      <c r="F13" s="341"/>
      <c r="G13" s="341"/>
      <c r="H13" s="341"/>
      <c r="I13" s="341"/>
      <c r="J13" s="341"/>
      <c r="K13" s="341"/>
      <c r="L13" s="342"/>
      <c r="O13" s="24" t="s">
        <v>97</v>
      </c>
      <c r="P13" s="3" t="s">
        <v>98</v>
      </c>
    </row>
    <row r="14" spans="1:17" x14ac:dyDescent="0.25">
      <c r="B14" s="185"/>
      <c r="C14" s="354"/>
      <c r="D14" s="343"/>
      <c r="E14" s="344"/>
      <c r="F14" s="344"/>
      <c r="G14" s="344"/>
      <c r="H14" s="344"/>
      <c r="I14" s="344"/>
      <c r="J14" s="344"/>
      <c r="K14" s="344"/>
      <c r="L14" s="345"/>
      <c r="O14" s="24"/>
    </row>
    <row r="15" spans="1:17" x14ac:dyDescent="0.25">
      <c r="B15" s="185"/>
      <c r="C15" s="354"/>
      <c r="D15" s="343"/>
      <c r="E15" s="344"/>
      <c r="F15" s="344"/>
      <c r="G15" s="344"/>
      <c r="H15" s="344"/>
      <c r="I15" s="344"/>
      <c r="J15" s="344"/>
      <c r="K15" s="344"/>
      <c r="L15" s="345"/>
      <c r="O15" s="24"/>
    </row>
    <row r="16" spans="1:17" x14ac:dyDescent="0.25">
      <c r="B16" s="185"/>
      <c r="C16" s="354"/>
      <c r="D16" s="343"/>
      <c r="E16" s="344"/>
      <c r="F16" s="344"/>
      <c r="G16" s="344"/>
      <c r="H16" s="344"/>
      <c r="I16" s="344"/>
      <c r="J16" s="344"/>
      <c r="K16" s="344"/>
      <c r="L16" s="345"/>
      <c r="O16" s="24"/>
    </row>
    <row r="17" spans="2:16" x14ac:dyDescent="0.25">
      <c r="B17" s="185"/>
      <c r="C17" s="354"/>
      <c r="D17" s="343"/>
      <c r="E17" s="344"/>
      <c r="F17" s="344"/>
      <c r="G17" s="344"/>
      <c r="H17" s="344"/>
      <c r="I17" s="344"/>
      <c r="J17" s="344"/>
      <c r="K17" s="344"/>
      <c r="L17" s="345"/>
      <c r="O17" s="24"/>
    </row>
    <row r="18" spans="2:16" x14ac:dyDescent="0.25">
      <c r="B18" s="185"/>
      <c r="C18" s="354"/>
      <c r="D18" s="343"/>
      <c r="E18" s="344"/>
      <c r="F18" s="344"/>
      <c r="G18" s="344"/>
      <c r="H18" s="344"/>
      <c r="I18" s="344"/>
      <c r="J18" s="344"/>
      <c r="K18" s="344"/>
      <c r="L18" s="345"/>
      <c r="O18" s="24"/>
    </row>
    <row r="19" spans="2:16" x14ac:dyDescent="0.25">
      <c r="B19" s="185"/>
      <c r="C19" s="354"/>
      <c r="D19" s="343"/>
      <c r="E19" s="344"/>
      <c r="F19" s="344"/>
      <c r="G19" s="344"/>
      <c r="H19" s="344"/>
      <c r="I19" s="344"/>
      <c r="J19" s="344"/>
      <c r="K19" s="344"/>
      <c r="L19" s="345"/>
      <c r="O19" s="24"/>
    </row>
    <row r="20" spans="2:16" x14ac:dyDescent="0.25">
      <c r="B20" s="185"/>
      <c r="C20" s="354"/>
      <c r="D20" s="343"/>
      <c r="E20" s="344"/>
      <c r="F20" s="344"/>
      <c r="G20" s="344"/>
      <c r="H20" s="344"/>
      <c r="I20" s="344"/>
      <c r="J20" s="344"/>
      <c r="K20" s="344"/>
      <c r="L20" s="345"/>
      <c r="O20" s="24"/>
    </row>
    <row r="21" spans="2:16" x14ac:dyDescent="0.25">
      <c r="B21" s="185"/>
      <c r="C21" s="354"/>
      <c r="D21" s="343"/>
      <c r="E21" s="344"/>
      <c r="F21" s="344"/>
      <c r="G21" s="344"/>
      <c r="H21" s="344"/>
      <c r="I21" s="344"/>
      <c r="J21" s="344"/>
      <c r="K21" s="344"/>
      <c r="L21" s="345"/>
      <c r="O21" s="24"/>
    </row>
    <row r="22" spans="2:16" x14ac:dyDescent="0.25">
      <c r="B22" s="353"/>
      <c r="C22" s="354"/>
      <c r="D22" s="346"/>
      <c r="E22" s="347"/>
      <c r="F22" s="347"/>
      <c r="G22" s="347"/>
      <c r="H22" s="347"/>
      <c r="I22" s="347"/>
      <c r="J22" s="347"/>
      <c r="K22" s="347"/>
      <c r="L22" s="348"/>
      <c r="O22" s="24"/>
    </row>
    <row r="23" spans="2:16" x14ac:dyDescent="0.25">
      <c r="B23" s="352" t="str">
        <f>IF(Intro!$G$21="English",O23,P23)</f>
        <v>Commentaire 2</v>
      </c>
      <c r="C23" s="354"/>
      <c r="D23" s="340"/>
      <c r="E23" s="341"/>
      <c r="F23" s="341"/>
      <c r="G23" s="341"/>
      <c r="H23" s="341"/>
      <c r="I23" s="341"/>
      <c r="J23" s="341"/>
      <c r="K23" s="341"/>
      <c r="L23" s="342"/>
      <c r="O23" s="24" t="s">
        <v>99</v>
      </c>
      <c r="P23" s="3" t="s">
        <v>100</v>
      </c>
    </row>
    <row r="24" spans="2:16" x14ac:dyDescent="0.25">
      <c r="B24" s="185"/>
      <c r="C24" s="354"/>
      <c r="D24" s="343"/>
      <c r="E24" s="344"/>
      <c r="F24" s="344"/>
      <c r="G24" s="344"/>
      <c r="H24" s="344"/>
      <c r="I24" s="344"/>
      <c r="J24" s="344"/>
      <c r="K24" s="344"/>
      <c r="L24" s="345"/>
    </row>
    <row r="25" spans="2:16" x14ac:dyDescent="0.25">
      <c r="B25" s="185"/>
      <c r="C25" s="354"/>
      <c r="D25" s="343"/>
      <c r="E25" s="344"/>
      <c r="F25" s="344"/>
      <c r="G25" s="344"/>
      <c r="H25" s="344"/>
      <c r="I25" s="344"/>
      <c r="J25" s="344"/>
      <c r="K25" s="344"/>
      <c r="L25" s="345"/>
    </row>
    <row r="26" spans="2:16" x14ac:dyDescent="0.25">
      <c r="B26" s="185"/>
      <c r="C26" s="354"/>
      <c r="D26" s="343"/>
      <c r="E26" s="344"/>
      <c r="F26" s="344"/>
      <c r="G26" s="344"/>
      <c r="H26" s="344"/>
      <c r="I26" s="344"/>
      <c r="J26" s="344"/>
      <c r="K26" s="344"/>
      <c r="L26" s="345"/>
    </row>
    <row r="27" spans="2:16" x14ac:dyDescent="0.25">
      <c r="B27" s="185"/>
      <c r="C27" s="354"/>
      <c r="D27" s="343"/>
      <c r="E27" s="344"/>
      <c r="F27" s="344"/>
      <c r="G27" s="344"/>
      <c r="H27" s="344"/>
      <c r="I27" s="344"/>
      <c r="J27" s="344"/>
      <c r="K27" s="344"/>
      <c r="L27" s="345"/>
      <c r="O27" s="24"/>
    </row>
    <row r="28" spans="2:16" x14ac:dyDescent="0.25">
      <c r="B28" s="185"/>
      <c r="C28" s="354"/>
      <c r="D28" s="343"/>
      <c r="E28" s="344"/>
      <c r="F28" s="344"/>
      <c r="G28" s="344"/>
      <c r="H28" s="344"/>
      <c r="I28" s="344"/>
      <c r="J28" s="344"/>
      <c r="K28" s="344"/>
      <c r="L28" s="345"/>
      <c r="O28" s="24"/>
    </row>
    <row r="29" spans="2:16" x14ac:dyDescent="0.25">
      <c r="B29" s="185"/>
      <c r="C29" s="354"/>
      <c r="D29" s="343"/>
      <c r="E29" s="344"/>
      <c r="F29" s="344"/>
      <c r="G29" s="344"/>
      <c r="H29" s="344"/>
      <c r="I29" s="344"/>
      <c r="J29" s="344"/>
      <c r="K29" s="344"/>
      <c r="L29" s="345"/>
      <c r="O29" s="33"/>
      <c r="P29" s="33"/>
    </row>
    <row r="30" spans="2:16" x14ac:dyDescent="0.25">
      <c r="B30" s="185"/>
      <c r="C30" s="354"/>
      <c r="D30" s="343"/>
      <c r="E30" s="344"/>
      <c r="F30" s="344"/>
      <c r="G30" s="344"/>
      <c r="H30" s="344"/>
      <c r="I30" s="344"/>
      <c r="J30" s="344"/>
      <c r="K30" s="344"/>
      <c r="L30" s="345"/>
      <c r="O30" s="24"/>
    </row>
    <row r="31" spans="2:16" x14ac:dyDescent="0.25">
      <c r="B31" s="185"/>
      <c r="C31" s="354"/>
      <c r="D31" s="343"/>
      <c r="E31" s="344"/>
      <c r="F31" s="344"/>
      <c r="G31" s="344"/>
      <c r="H31" s="344"/>
      <c r="I31" s="344"/>
      <c r="J31" s="344"/>
      <c r="K31" s="344"/>
      <c r="L31" s="345"/>
      <c r="O31" s="24"/>
    </row>
    <row r="32" spans="2:16" x14ac:dyDescent="0.25">
      <c r="B32" s="353"/>
      <c r="C32" s="354"/>
      <c r="D32" s="346"/>
      <c r="E32" s="347"/>
      <c r="F32" s="347"/>
      <c r="G32" s="347"/>
      <c r="H32" s="347"/>
      <c r="I32" s="347"/>
      <c r="J32" s="347"/>
      <c r="K32" s="347"/>
      <c r="L32" s="348"/>
      <c r="O32" s="24"/>
    </row>
    <row r="33" spans="2:16" x14ac:dyDescent="0.25">
      <c r="B33" s="352" t="str">
        <f>IF(Intro!$G$21="English",O33,P33)</f>
        <v>Commentaire 3</v>
      </c>
      <c r="C33" s="354"/>
      <c r="D33" s="340"/>
      <c r="E33" s="341"/>
      <c r="F33" s="341"/>
      <c r="G33" s="341"/>
      <c r="H33" s="341"/>
      <c r="I33" s="341"/>
      <c r="J33" s="341"/>
      <c r="K33" s="341"/>
      <c r="L33" s="342"/>
      <c r="O33" s="24" t="s">
        <v>101</v>
      </c>
      <c r="P33" s="3" t="s">
        <v>102</v>
      </c>
    </row>
    <row r="34" spans="2:16" x14ac:dyDescent="0.25">
      <c r="B34" s="185"/>
      <c r="C34" s="354"/>
      <c r="D34" s="343"/>
      <c r="E34" s="344"/>
      <c r="F34" s="344"/>
      <c r="G34" s="344"/>
      <c r="H34" s="344"/>
      <c r="I34" s="344"/>
      <c r="J34" s="344"/>
      <c r="K34" s="344"/>
      <c r="L34" s="345"/>
      <c r="O34" s="24"/>
    </row>
    <row r="35" spans="2:16" x14ac:dyDescent="0.25">
      <c r="B35" s="185"/>
      <c r="C35" s="354"/>
      <c r="D35" s="343"/>
      <c r="E35" s="344"/>
      <c r="F35" s="344"/>
      <c r="G35" s="344"/>
      <c r="H35" s="344"/>
      <c r="I35" s="344"/>
      <c r="J35" s="344"/>
      <c r="K35" s="344"/>
      <c r="L35" s="345"/>
      <c r="O35" s="24"/>
    </row>
    <row r="36" spans="2:16" x14ac:dyDescent="0.25">
      <c r="B36" s="185"/>
      <c r="C36" s="354"/>
      <c r="D36" s="343"/>
      <c r="E36" s="344"/>
      <c r="F36" s="344"/>
      <c r="G36" s="344"/>
      <c r="H36" s="344"/>
      <c r="I36" s="344"/>
      <c r="J36" s="344"/>
      <c r="K36" s="344"/>
      <c r="L36" s="345"/>
      <c r="O36" s="24"/>
    </row>
    <row r="37" spans="2:16" x14ac:dyDescent="0.25">
      <c r="B37" s="185"/>
      <c r="C37" s="354"/>
      <c r="D37" s="343"/>
      <c r="E37" s="344"/>
      <c r="F37" s="344"/>
      <c r="G37" s="344"/>
      <c r="H37" s="344"/>
      <c r="I37" s="344"/>
      <c r="J37" s="344"/>
      <c r="K37" s="344"/>
      <c r="L37" s="345"/>
      <c r="O37" s="24"/>
    </row>
    <row r="38" spans="2:16" x14ac:dyDescent="0.25">
      <c r="B38" s="185"/>
      <c r="C38" s="354"/>
      <c r="D38" s="343"/>
      <c r="E38" s="344"/>
      <c r="F38" s="344"/>
      <c r="G38" s="344"/>
      <c r="H38" s="344"/>
      <c r="I38" s="344"/>
      <c r="J38" s="344"/>
      <c r="K38" s="344"/>
      <c r="L38" s="345"/>
      <c r="O38" s="24"/>
    </row>
    <row r="39" spans="2:16" x14ac:dyDescent="0.25">
      <c r="B39" s="185"/>
      <c r="C39" s="354"/>
      <c r="D39" s="343"/>
      <c r="E39" s="344"/>
      <c r="F39" s="344"/>
      <c r="G39" s="344"/>
      <c r="H39" s="344"/>
      <c r="I39" s="344"/>
      <c r="J39" s="344"/>
      <c r="K39" s="344"/>
      <c r="L39" s="345"/>
      <c r="O39" s="24"/>
    </row>
    <row r="40" spans="2:16" x14ac:dyDescent="0.25">
      <c r="B40" s="185"/>
      <c r="C40" s="354"/>
      <c r="D40" s="343"/>
      <c r="E40" s="344"/>
      <c r="F40" s="344"/>
      <c r="G40" s="344"/>
      <c r="H40" s="344"/>
      <c r="I40" s="344"/>
      <c r="J40" s="344"/>
      <c r="K40" s="344"/>
      <c r="L40" s="345"/>
      <c r="O40" s="24"/>
    </row>
    <row r="41" spans="2:16" x14ac:dyDescent="0.25">
      <c r="B41" s="185"/>
      <c r="C41" s="354"/>
      <c r="D41" s="343"/>
      <c r="E41" s="344"/>
      <c r="F41" s="344"/>
      <c r="G41" s="344"/>
      <c r="H41" s="344"/>
      <c r="I41" s="344"/>
      <c r="J41" s="344"/>
      <c r="K41" s="344"/>
      <c r="L41" s="345"/>
      <c r="O41" s="24"/>
    </row>
    <row r="42" spans="2:16" x14ac:dyDescent="0.25">
      <c r="B42" s="353"/>
      <c r="C42" s="354"/>
      <c r="D42" s="346"/>
      <c r="E42" s="347"/>
      <c r="F42" s="347"/>
      <c r="G42" s="347"/>
      <c r="H42" s="347"/>
      <c r="I42" s="347"/>
      <c r="J42" s="347"/>
      <c r="K42" s="347"/>
      <c r="L42" s="348"/>
      <c r="O42" s="24"/>
    </row>
    <row r="43" spans="2:16" x14ac:dyDescent="0.25">
      <c r="B43" s="352" t="str">
        <f>IF(Intro!$G$21="English",O43,P43)</f>
        <v>Commentaire 4</v>
      </c>
      <c r="C43" s="354"/>
      <c r="D43" s="340"/>
      <c r="E43" s="341"/>
      <c r="F43" s="341"/>
      <c r="G43" s="341"/>
      <c r="H43" s="341"/>
      <c r="I43" s="341"/>
      <c r="J43" s="341"/>
      <c r="K43" s="341"/>
      <c r="L43" s="342"/>
      <c r="O43" s="24" t="s">
        <v>103</v>
      </c>
      <c r="P43" s="3" t="s">
        <v>104</v>
      </c>
    </row>
    <row r="44" spans="2:16" x14ac:dyDescent="0.25">
      <c r="B44" s="185"/>
      <c r="C44" s="354"/>
      <c r="D44" s="343"/>
      <c r="E44" s="344"/>
      <c r="F44" s="344"/>
      <c r="G44" s="344"/>
      <c r="H44" s="344"/>
      <c r="I44" s="344"/>
      <c r="J44" s="344"/>
      <c r="K44" s="344"/>
      <c r="L44" s="345"/>
      <c r="O44" s="24"/>
    </row>
    <row r="45" spans="2:16" x14ac:dyDescent="0.25">
      <c r="B45" s="185"/>
      <c r="C45" s="354"/>
      <c r="D45" s="343"/>
      <c r="E45" s="344"/>
      <c r="F45" s="344"/>
      <c r="G45" s="344"/>
      <c r="H45" s="344"/>
      <c r="I45" s="344"/>
      <c r="J45" s="344"/>
      <c r="K45" s="344"/>
      <c r="L45" s="345"/>
      <c r="O45" s="24"/>
    </row>
    <row r="46" spans="2:16" x14ac:dyDescent="0.25">
      <c r="B46" s="185"/>
      <c r="C46" s="354"/>
      <c r="D46" s="343"/>
      <c r="E46" s="344"/>
      <c r="F46" s="344"/>
      <c r="G46" s="344"/>
      <c r="H46" s="344"/>
      <c r="I46" s="344"/>
      <c r="J46" s="344"/>
      <c r="K46" s="344"/>
      <c r="L46" s="345"/>
      <c r="O46" s="24"/>
    </row>
    <row r="47" spans="2:16" x14ac:dyDescent="0.25">
      <c r="B47" s="185"/>
      <c r="C47" s="354"/>
      <c r="D47" s="343"/>
      <c r="E47" s="344"/>
      <c r="F47" s="344"/>
      <c r="G47" s="344"/>
      <c r="H47" s="344"/>
      <c r="I47" s="344"/>
      <c r="J47" s="344"/>
      <c r="K47" s="344"/>
      <c r="L47" s="345"/>
      <c r="O47" s="24"/>
    </row>
    <row r="48" spans="2:16" x14ac:dyDescent="0.25">
      <c r="B48" s="185"/>
      <c r="C48" s="354"/>
      <c r="D48" s="343"/>
      <c r="E48" s="344"/>
      <c r="F48" s="344"/>
      <c r="G48" s="344"/>
      <c r="H48" s="344"/>
      <c r="I48" s="344"/>
      <c r="J48" s="344"/>
      <c r="K48" s="344"/>
      <c r="L48" s="345"/>
      <c r="O48" s="24"/>
    </row>
    <row r="49" spans="1:16" x14ac:dyDescent="0.25">
      <c r="B49" s="185"/>
      <c r="C49" s="354"/>
      <c r="D49" s="343"/>
      <c r="E49" s="344"/>
      <c r="F49" s="344"/>
      <c r="G49" s="344"/>
      <c r="H49" s="344"/>
      <c r="I49" s="344"/>
      <c r="J49" s="344"/>
      <c r="K49" s="344"/>
      <c r="L49" s="345"/>
      <c r="O49" s="24"/>
    </row>
    <row r="50" spans="1:16" x14ac:dyDescent="0.25">
      <c r="B50" s="185"/>
      <c r="C50" s="354"/>
      <c r="D50" s="343"/>
      <c r="E50" s="344"/>
      <c r="F50" s="344"/>
      <c r="G50" s="344"/>
      <c r="H50" s="344"/>
      <c r="I50" s="344"/>
      <c r="J50" s="344"/>
      <c r="K50" s="344"/>
      <c r="L50" s="345"/>
      <c r="O50" s="24"/>
    </row>
    <row r="51" spans="1:16" x14ac:dyDescent="0.25">
      <c r="B51" s="185"/>
      <c r="C51" s="354"/>
      <c r="D51" s="343"/>
      <c r="E51" s="344"/>
      <c r="F51" s="344"/>
      <c r="G51" s="344"/>
      <c r="H51" s="344"/>
      <c r="I51" s="344"/>
      <c r="J51" s="344"/>
      <c r="K51" s="344"/>
      <c r="L51" s="345"/>
      <c r="O51" s="24"/>
    </row>
    <row r="52" spans="1:16" x14ac:dyDescent="0.25">
      <c r="B52" s="353"/>
      <c r="C52" s="354"/>
      <c r="D52" s="346"/>
      <c r="E52" s="347"/>
      <c r="F52" s="347"/>
      <c r="G52" s="347"/>
      <c r="H52" s="347"/>
      <c r="I52" s="347"/>
      <c r="J52" s="347"/>
      <c r="K52" s="347"/>
      <c r="L52" s="348"/>
      <c r="O52" s="24"/>
    </row>
    <row r="53" spans="1:16" x14ac:dyDescent="0.25">
      <c r="B53" s="352" t="str">
        <f>IF(Intro!$G$21="English",O53,P53)</f>
        <v>Commentaire 5</v>
      </c>
      <c r="C53" s="354"/>
      <c r="D53" s="340"/>
      <c r="E53" s="341"/>
      <c r="F53" s="341"/>
      <c r="G53" s="341"/>
      <c r="H53" s="341"/>
      <c r="I53" s="341"/>
      <c r="J53" s="341"/>
      <c r="K53" s="341"/>
      <c r="L53" s="342"/>
      <c r="O53" s="24" t="s">
        <v>105</v>
      </c>
      <c r="P53" s="3" t="s">
        <v>106</v>
      </c>
    </row>
    <row r="54" spans="1:16" x14ac:dyDescent="0.25">
      <c r="B54" s="185"/>
      <c r="C54" s="354"/>
      <c r="D54" s="343"/>
      <c r="E54" s="344"/>
      <c r="F54" s="344"/>
      <c r="G54" s="344"/>
      <c r="H54" s="344"/>
      <c r="I54" s="344"/>
      <c r="J54" s="344"/>
      <c r="K54" s="344"/>
      <c r="L54" s="345"/>
      <c r="O54" s="24"/>
    </row>
    <row r="55" spans="1:16" x14ac:dyDescent="0.25">
      <c r="B55" s="185"/>
      <c r="C55" s="354"/>
      <c r="D55" s="343"/>
      <c r="E55" s="344"/>
      <c r="F55" s="344"/>
      <c r="G55" s="344"/>
      <c r="H55" s="344"/>
      <c r="I55" s="344"/>
      <c r="J55" s="344"/>
      <c r="K55" s="344"/>
      <c r="L55" s="345"/>
      <c r="O55" s="24"/>
    </row>
    <row r="56" spans="1:16" x14ac:dyDescent="0.25">
      <c r="B56" s="185"/>
      <c r="C56" s="354"/>
      <c r="D56" s="343"/>
      <c r="E56" s="344"/>
      <c r="F56" s="344"/>
      <c r="G56" s="344"/>
      <c r="H56" s="344"/>
      <c r="I56" s="344"/>
      <c r="J56" s="344"/>
      <c r="K56" s="344"/>
      <c r="L56" s="345"/>
      <c r="O56" s="24"/>
    </row>
    <row r="57" spans="1:16" x14ac:dyDescent="0.25">
      <c r="B57" s="185"/>
      <c r="C57" s="354"/>
      <c r="D57" s="343"/>
      <c r="E57" s="344"/>
      <c r="F57" s="344"/>
      <c r="G57" s="344"/>
      <c r="H57" s="344"/>
      <c r="I57" s="344"/>
      <c r="J57" s="344"/>
      <c r="K57" s="344"/>
      <c r="L57" s="345"/>
      <c r="O57" s="24"/>
    </row>
    <row r="58" spans="1:16" x14ac:dyDescent="0.25">
      <c r="B58" s="185"/>
      <c r="C58" s="354"/>
      <c r="D58" s="343"/>
      <c r="E58" s="344"/>
      <c r="F58" s="344"/>
      <c r="G58" s="344"/>
      <c r="H58" s="344"/>
      <c r="I58" s="344"/>
      <c r="J58" s="344"/>
      <c r="K58" s="344"/>
      <c r="L58" s="345"/>
      <c r="O58" s="24"/>
    </row>
    <row r="59" spans="1:16" x14ac:dyDescent="0.25">
      <c r="B59" s="185"/>
      <c r="C59" s="354"/>
      <c r="D59" s="343"/>
      <c r="E59" s="344"/>
      <c r="F59" s="344"/>
      <c r="G59" s="344"/>
      <c r="H59" s="344"/>
      <c r="I59" s="344"/>
      <c r="J59" s="344"/>
      <c r="K59" s="344"/>
      <c r="L59" s="345"/>
      <c r="O59" s="24"/>
    </row>
    <row r="60" spans="1:16" x14ac:dyDescent="0.25">
      <c r="B60" s="185"/>
      <c r="C60" s="354"/>
      <c r="D60" s="343"/>
      <c r="E60" s="344"/>
      <c r="F60" s="344"/>
      <c r="G60" s="344"/>
      <c r="H60" s="344"/>
      <c r="I60" s="344"/>
      <c r="J60" s="344"/>
      <c r="K60" s="344"/>
      <c r="L60" s="345"/>
      <c r="O60" s="24"/>
    </row>
    <row r="61" spans="1:16" x14ac:dyDescent="0.25">
      <c r="B61" s="185"/>
      <c r="C61" s="354"/>
      <c r="D61" s="343"/>
      <c r="E61" s="344"/>
      <c r="F61" s="344"/>
      <c r="G61" s="344"/>
      <c r="H61" s="344"/>
      <c r="I61" s="344"/>
      <c r="J61" s="344"/>
      <c r="K61" s="344"/>
      <c r="L61" s="345"/>
      <c r="O61" s="24"/>
    </row>
    <row r="62" spans="1:16" x14ac:dyDescent="0.25">
      <c r="B62" s="355"/>
      <c r="C62" s="356"/>
      <c r="D62" s="349"/>
      <c r="E62" s="350"/>
      <c r="F62" s="350"/>
      <c r="G62" s="350"/>
      <c r="H62" s="350"/>
      <c r="I62" s="350"/>
      <c r="J62" s="350"/>
      <c r="K62" s="350"/>
      <c r="L62" s="351"/>
      <c r="O62" s="24"/>
    </row>
    <row r="63" spans="1:16" s="33" customFormat="1" x14ac:dyDescent="0.25">
      <c r="A63" s="48"/>
      <c r="B63" s="16"/>
      <c r="N63" s="49"/>
    </row>
  </sheetData>
  <sheetProtection algorithmName="SHA-512" hashValue="J16teH74XlCLEmKiiPIe2+munClpCOeljLJYgJyZ+vm/NlRrpnO4LpwK3vU8hlO4mCTiYz5BkLcxt2vAnSJ/Ig==" saltValue="22XT949MsJ38T2wF/c5V3A==" spinCount="100000" sheet="1" objects="1" scenarios="1" selectLockedCells="1"/>
  <mergeCells count="21">
    <mergeCell ref="D12:L12"/>
    <mergeCell ref="D13:L22"/>
    <mergeCell ref="D23:L32"/>
    <mergeCell ref="B4:L4"/>
    <mergeCell ref="B5:L5"/>
    <mergeCell ref="B6:L6"/>
    <mergeCell ref="B8:L8"/>
    <mergeCell ref="B10:L10"/>
    <mergeCell ref="D43:L52"/>
    <mergeCell ref="D53:L62"/>
    <mergeCell ref="B13:B22"/>
    <mergeCell ref="B23:B32"/>
    <mergeCell ref="C13:C22"/>
    <mergeCell ref="C23:C32"/>
    <mergeCell ref="B33:B42"/>
    <mergeCell ref="B43:B52"/>
    <mergeCell ref="B53:B62"/>
    <mergeCell ref="C33:C42"/>
    <mergeCell ref="C43:C52"/>
    <mergeCell ref="C53:C62"/>
    <mergeCell ref="D33:L42"/>
  </mergeCell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EF7D6-2FC2-44FA-AE62-41FAE8941C98}">
  <sheetPr>
    <tabColor rgb="FF92D050"/>
    <pageSetUpPr fitToPage="1"/>
  </sheetPr>
  <dimension ref="A1:P123"/>
  <sheetViews>
    <sheetView showGridLines="0" zoomScaleNormal="100" workbookViewId="0"/>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7" width="9.42578125" style="3" customWidth="1"/>
    <col min="18" max="16384" width="9.42578125" style="3"/>
  </cols>
  <sheetData>
    <row r="1" spans="1:16" x14ac:dyDescent="0.25">
      <c r="O1" s="14" t="s">
        <v>273</v>
      </c>
      <c r="P1" s="14" t="s">
        <v>273</v>
      </c>
    </row>
    <row r="2" spans="1:16" x14ac:dyDescent="0.25">
      <c r="B2" s="15" t="str">
        <f>IF(Intro!$G$21="English",O3,P3)</f>
        <v>PROTÉGÉ</v>
      </c>
      <c r="C2" s="15"/>
      <c r="D2" s="15"/>
      <c r="O2" s="96" t="s">
        <v>69</v>
      </c>
      <c r="P2" s="14" t="s">
        <v>79</v>
      </c>
    </row>
    <row r="3" spans="1:16" x14ac:dyDescent="0.25">
      <c r="B3" s="6"/>
      <c r="C3" s="6"/>
      <c r="D3" s="6"/>
      <c r="O3" s="69" t="s">
        <v>235</v>
      </c>
      <c r="P3" s="69" t="s">
        <v>236</v>
      </c>
    </row>
    <row r="4" spans="1:16" s="1" customFormat="1" ht="14.1" customHeight="1" x14ac:dyDescent="0.25">
      <c r="A4" s="16"/>
      <c r="B4" s="256" t="str">
        <f>Info!B4</f>
        <v>QUESTIONNAIRE À L’INTENTION DES SYNDICATS</v>
      </c>
      <c r="C4" s="257"/>
      <c r="D4" s="257"/>
      <c r="E4" s="257"/>
      <c r="F4" s="257"/>
      <c r="G4" s="257"/>
      <c r="H4" s="257"/>
      <c r="I4" s="257"/>
      <c r="J4" s="257"/>
      <c r="K4" s="257"/>
      <c r="L4" s="258"/>
      <c r="M4" s="10"/>
      <c r="N4" s="10"/>
      <c r="O4" s="9"/>
      <c r="P4" s="9"/>
    </row>
    <row r="5" spans="1:16" s="1" customFormat="1" x14ac:dyDescent="0.25">
      <c r="A5" s="16"/>
      <c r="B5" s="259" t="str">
        <f>Info!B5</f>
        <v>NQ-2026-004</v>
      </c>
      <c r="C5" s="260"/>
      <c r="D5" s="260"/>
      <c r="E5" s="260"/>
      <c r="F5" s="260"/>
      <c r="G5" s="260"/>
      <c r="H5" s="260"/>
      <c r="I5" s="260"/>
      <c r="J5" s="260"/>
      <c r="K5" s="260"/>
      <c r="L5" s="261"/>
      <c r="M5" s="10"/>
      <c r="N5" s="10"/>
      <c r="O5" s="9"/>
      <c r="P5" s="9"/>
    </row>
    <row r="6" spans="1:16" s="9" customFormat="1" ht="14.1" customHeight="1" x14ac:dyDescent="0.25">
      <c r="A6" s="16"/>
      <c r="B6" s="259" t="str">
        <f>Info!B6</f>
        <v>CONTREPLAQUÉS DÉCORATIFS ET AUTRES CONTREPLAQUÉS NON STRUCTURAUX</v>
      </c>
      <c r="C6" s="260"/>
      <c r="D6" s="260"/>
      <c r="E6" s="260"/>
      <c r="F6" s="260"/>
      <c r="G6" s="260"/>
      <c r="H6" s="260"/>
      <c r="I6" s="260"/>
      <c r="J6" s="260"/>
      <c r="K6" s="260"/>
      <c r="L6" s="261"/>
      <c r="O6" s="17"/>
      <c r="P6" s="17"/>
    </row>
    <row r="7" spans="1:16" s="9" customFormat="1" x14ac:dyDescent="0.25">
      <c r="A7" s="16"/>
      <c r="B7" s="87"/>
      <c r="C7" s="88"/>
      <c r="D7" s="88"/>
      <c r="E7" s="88"/>
      <c r="F7" s="88"/>
      <c r="G7" s="88"/>
      <c r="H7" s="88"/>
      <c r="I7" s="88"/>
      <c r="J7" s="88"/>
      <c r="K7" s="88"/>
      <c r="L7" s="89"/>
      <c r="O7" s="31"/>
    </row>
    <row r="8" spans="1:16" s="9" customFormat="1" x14ac:dyDescent="0.25">
      <c r="A8" s="16"/>
      <c r="B8" s="363" t="str">
        <f>Public!B8</f>
        <v>Les questions suivantes font référence aux marchandises comme définies dans la description du produit de l'onglet Intro.</v>
      </c>
      <c r="C8" s="364"/>
      <c r="D8" s="364"/>
      <c r="E8" s="364"/>
      <c r="F8" s="364"/>
      <c r="G8" s="364"/>
      <c r="H8" s="364"/>
      <c r="I8" s="364"/>
      <c r="J8" s="364"/>
      <c r="K8" s="364"/>
      <c r="L8" s="365"/>
      <c r="O8" s="17"/>
      <c r="P8" s="17"/>
    </row>
    <row r="9" spans="1:16" s="9" customFormat="1" x14ac:dyDescent="0.25">
      <c r="A9" s="16"/>
      <c r="B9" s="363" t="str">
        <f>Public!B9</f>
        <v>Des informations sur le produit et un glossaire de termes sont disponibles dans l'onglet Info.</v>
      </c>
      <c r="C9" s="364"/>
      <c r="D9" s="364"/>
      <c r="E9" s="364"/>
      <c r="F9" s="364"/>
      <c r="G9" s="364"/>
      <c r="H9" s="364"/>
      <c r="I9" s="364"/>
      <c r="J9" s="364"/>
      <c r="K9" s="364"/>
      <c r="L9" s="365"/>
      <c r="O9" s="17"/>
    </row>
    <row r="10" spans="1:16" s="9" customFormat="1" x14ac:dyDescent="0.25">
      <c r="A10" s="16"/>
      <c r="B10" s="366" t="str">
        <f>IF(Intro!$G$21="English",O10,P10)</f>
        <v xml:space="preserve">Utilisez l'onglet AddPro si vous avez besoin de plus d'espace.
</v>
      </c>
      <c r="C10" s="367"/>
      <c r="D10" s="367"/>
      <c r="E10" s="367"/>
      <c r="F10" s="367"/>
      <c r="G10" s="367"/>
      <c r="H10" s="367"/>
      <c r="I10" s="367"/>
      <c r="J10" s="367"/>
      <c r="K10" s="367"/>
      <c r="L10" s="368"/>
      <c r="O10" s="17" t="s">
        <v>107</v>
      </c>
      <c r="P10" s="17" t="str">
        <f>"Utilisez l'onglet AddPro si vous avez besoin de plus d'espace."&amp;CHAR(10)</f>
        <v xml:space="preserve">Utilisez l'onglet AddPro si vous avez besoin de plus d'espace.
</v>
      </c>
    </row>
    <row r="11" spans="1:16" s="9" customFormat="1" x14ac:dyDescent="0.25">
      <c r="A11" s="16"/>
      <c r="B11" s="18"/>
      <c r="C11" s="18"/>
      <c r="D11" s="18"/>
      <c r="E11" s="19"/>
      <c r="F11" s="19"/>
      <c r="G11" s="19"/>
      <c r="H11" s="19"/>
      <c r="I11" s="19"/>
      <c r="J11" s="19"/>
      <c r="K11" s="19"/>
      <c r="L11" s="19"/>
      <c r="O11" s="17"/>
      <c r="P11" s="17"/>
    </row>
    <row r="12" spans="1:16" x14ac:dyDescent="0.25">
      <c r="B12" s="182" t="str">
        <f>IF(Intro!$G$21="English",O12,P12)</f>
        <v>EMPLOI</v>
      </c>
      <c r="C12" s="183"/>
      <c r="D12" s="183"/>
      <c r="E12" s="183"/>
      <c r="F12" s="183"/>
      <c r="G12" s="183"/>
      <c r="H12" s="183"/>
      <c r="I12" s="183"/>
      <c r="J12" s="183"/>
      <c r="K12" s="183"/>
      <c r="L12" s="184"/>
      <c r="O12" s="67" t="s">
        <v>237</v>
      </c>
      <c r="P12" s="67" t="s">
        <v>238</v>
      </c>
    </row>
    <row r="13" spans="1:16" x14ac:dyDescent="0.25">
      <c r="B13" s="296" t="s">
        <v>21</v>
      </c>
      <c r="C13" s="297"/>
      <c r="D13" s="297"/>
      <c r="E13" s="297"/>
      <c r="F13" s="297"/>
      <c r="G13" s="297"/>
      <c r="H13" s="297"/>
      <c r="I13" s="297"/>
      <c r="J13" s="297"/>
      <c r="K13" s="297"/>
      <c r="L13" s="298"/>
    </row>
    <row r="14" spans="1:16" x14ac:dyDescent="0.25">
      <c r="B14" s="20"/>
      <c r="C14" s="21"/>
      <c r="D14" s="21"/>
      <c r="E14" s="22"/>
      <c r="F14" s="22"/>
      <c r="G14" s="22"/>
      <c r="H14" s="22"/>
      <c r="I14" s="22"/>
      <c r="J14" s="22"/>
      <c r="K14" s="22"/>
      <c r="L14" s="23"/>
    </row>
    <row r="15" spans="1:16" ht="14.25" customHeight="1" x14ac:dyDescent="0.25">
      <c r="B15" s="201" t="str">
        <f>IF(Intro!$G$21="English",O15,P15)</f>
        <v>Fournissez les informations suivantes liées à l'emploi, concernant la production des marchandises. Inclure le nombre d'employés relativement à la production des marchandises pour les ventes intérieures, pour les ventes à l’exportation, pour un usage interne ou pour une transformation ultérieure.</v>
      </c>
      <c r="C15" s="202"/>
      <c r="D15" s="202"/>
      <c r="E15" s="202"/>
      <c r="F15" s="202"/>
      <c r="G15" s="202"/>
      <c r="H15" s="202"/>
      <c r="I15" s="202"/>
      <c r="J15" s="202"/>
      <c r="K15" s="202"/>
      <c r="L15" s="203"/>
      <c r="O15" s="90" t="s">
        <v>265</v>
      </c>
      <c r="P15" s="4" t="s">
        <v>272</v>
      </c>
    </row>
    <row r="16" spans="1:16" x14ac:dyDescent="0.25">
      <c r="B16" s="201"/>
      <c r="C16" s="202"/>
      <c r="D16" s="202"/>
      <c r="E16" s="202"/>
      <c r="F16" s="202"/>
      <c r="G16" s="202"/>
      <c r="H16" s="202"/>
      <c r="I16" s="202"/>
      <c r="J16" s="202"/>
      <c r="K16" s="202"/>
      <c r="L16" s="203"/>
      <c r="O16" s="24"/>
      <c r="P16" s="90"/>
    </row>
    <row r="17" spans="1:16" x14ac:dyDescent="0.25">
      <c r="B17" s="34"/>
      <c r="C17" s="35"/>
      <c r="D17" s="21"/>
      <c r="E17" s="22"/>
      <c r="F17" s="22"/>
      <c r="G17" s="22"/>
      <c r="H17" s="22"/>
      <c r="I17" s="22"/>
      <c r="J17" s="22"/>
      <c r="K17" s="22"/>
      <c r="L17" s="23"/>
      <c r="O17" s="24"/>
    </row>
    <row r="18" spans="1:16" x14ac:dyDescent="0.25">
      <c r="B18" s="362" t="str">
        <f>IF(Intro!$G$21="English",O18,P18)</f>
        <v>Nombre d'employés syndiqués impliqués dans le processus de production</v>
      </c>
      <c r="C18" s="291"/>
      <c r="D18" s="291"/>
      <c r="E18" s="291">
        <f>Variables!$B$6</f>
        <v>2023</v>
      </c>
      <c r="F18" s="291">
        <f>E18+1</f>
        <v>2024</v>
      </c>
      <c r="G18" s="291">
        <f>F18+1</f>
        <v>2025</v>
      </c>
      <c r="H18" s="291" t="str">
        <f>IF(Intro!$G$21="English",Variables!B9,Variables!C9)</f>
        <v>janv.-mars 2025</v>
      </c>
      <c r="I18" s="291" t="str">
        <f>IF(Intro!$G$21="English",Variables!B10,Variables!C10)</f>
        <v>janv.-mars 2026</v>
      </c>
      <c r="J18" s="29"/>
      <c r="K18" s="29"/>
      <c r="L18" s="45"/>
      <c r="O18" s="90" t="s">
        <v>266</v>
      </c>
      <c r="P18" s="90" t="s">
        <v>269</v>
      </c>
    </row>
    <row r="19" spans="1:16" x14ac:dyDescent="0.25">
      <c r="B19" s="362"/>
      <c r="C19" s="291"/>
      <c r="D19" s="291"/>
      <c r="E19" s="291"/>
      <c r="F19" s="291"/>
      <c r="G19" s="291"/>
      <c r="H19" s="291"/>
      <c r="I19" s="291"/>
      <c r="J19" s="29"/>
      <c r="K19" s="29"/>
      <c r="L19" s="45"/>
      <c r="O19" s="24"/>
      <c r="P19" s="90"/>
    </row>
    <row r="20" spans="1:16" x14ac:dyDescent="0.25">
      <c r="B20" s="360" t="str">
        <f>IF(Intro!$G$21="English",O20,P20)</f>
        <v>Emploi direct</v>
      </c>
      <c r="C20" s="361"/>
      <c r="D20" s="72" t="s">
        <v>109</v>
      </c>
      <c r="E20" s="73"/>
      <c r="F20" s="73"/>
      <c r="G20" s="73"/>
      <c r="H20" s="73"/>
      <c r="I20" s="73"/>
      <c r="J20" s="29"/>
      <c r="K20" s="29"/>
      <c r="L20" s="45"/>
      <c r="O20" s="3" t="s">
        <v>162</v>
      </c>
      <c r="P20" s="3" t="s">
        <v>28</v>
      </c>
    </row>
    <row r="21" spans="1:16" x14ac:dyDescent="0.25">
      <c r="B21" s="360" t="str">
        <f>IF(Intro!$G$21="English",O21,P21)</f>
        <v>Emploi indirect</v>
      </c>
      <c r="C21" s="320"/>
      <c r="D21" s="72" t="s">
        <v>109</v>
      </c>
      <c r="E21" s="73"/>
      <c r="F21" s="73"/>
      <c r="G21" s="73"/>
      <c r="H21" s="73"/>
      <c r="I21" s="73"/>
      <c r="J21" s="29"/>
      <c r="K21" s="29"/>
      <c r="L21" s="45"/>
      <c r="O21" s="24" t="s">
        <v>185</v>
      </c>
      <c r="P21" s="3" t="s">
        <v>29</v>
      </c>
    </row>
    <row r="22" spans="1:16" s="14" customFormat="1" x14ac:dyDescent="0.25">
      <c r="A22" s="50"/>
      <c r="B22" s="369" t="str">
        <f>IF(Intro!$G$21="English",O22,P22)</f>
        <v>Total</v>
      </c>
      <c r="C22" s="320"/>
      <c r="D22" s="75" t="s">
        <v>109</v>
      </c>
      <c r="E22" s="80">
        <f>E20+E21</f>
        <v>0</v>
      </c>
      <c r="F22" s="80">
        <f>F20+F21</f>
        <v>0</v>
      </c>
      <c r="G22" s="80">
        <f>G20+G21</f>
        <v>0</v>
      </c>
      <c r="H22" s="80">
        <f>H20+H21</f>
        <v>0</v>
      </c>
      <c r="I22" s="80">
        <f>I20+I21</f>
        <v>0</v>
      </c>
      <c r="J22" s="29"/>
      <c r="K22" s="29"/>
      <c r="L22" s="45"/>
      <c r="O22" s="32" t="s">
        <v>108</v>
      </c>
      <c r="P22" s="32" t="s">
        <v>108</v>
      </c>
    </row>
    <row r="23" spans="1:16" ht="14.1" customHeight="1" x14ac:dyDescent="0.25">
      <c r="B23" s="396" t="str">
        <f>IF(Intro!$G$21="English",O23,P23)</f>
        <v>Total - onglet Public, Question 3</v>
      </c>
      <c r="C23" s="397"/>
      <c r="D23" s="398"/>
      <c r="E23" s="83">
        <f>Public!H71</f>
        <v>0</v>
      </c>
      <c r="F23" s="83">
        <f>Public!I71</f>
        <v>0</v>
      </c>
      <c r="G23" s="83">
        <f>Public!J71</f>
        <v>0</v>
      </c>
      <c r="H23" s="83">
        <f>Public!K71</f>
        <v>0</v>
      </c>
      <c r="I23" s="83">
        <f>Public!L71</f>
        <v>0</v>
      </c>
      <c r="J23" s="29"/>
      <c r="K23" s="29"/>
      <c r="L23" s="45"/>
      <c r="O23" s="24" t="s">
        <v>260</v>
      </c>
      <c r="P23" s="3" t="s">
        <v>261</v>
      </c>
    </row>
    <row r="24" spans="1:16" x14ac:dyDescent="0.25">
      <c r="B24" s="396" t="str">
        <f>IF(Intro!$G$21="English",O24,P24)</f>
        <v>Différence (corrigez si le résultat n'est pas zéro)</v>
      </c>
      <c r="C24" s="397"/>
      <c r="D24" s="398"/>
      <c r="E24" s="83">
        <f>E22-E23</f>
        <v>0</v>
      </c>
      <c r="F24" s="83">
        <f>F22-F23</f>
        <v>0</v>
      </c>
      <c r="G24" s="83">
        <f>G22-G23</f>
        <v>0</v>
      </c>
      <c r="H24" s="83">
        <f>H22-H23</f>
        <v>0</v>
      </c>
      <c r="I24" s="83">
        <f>I22-I23</f>
        <v>0</v>
      </c>
      <c r="J24" s="29"/>
      <c r="K24" s="29"/>
      <c r="L24" s="45"/>
      <c r="O24" s="24" t="s">
        <v>259</v>
      </c>
      <c r="P24" s="3" t="s">
        <v>262</v>
      </c>
    </row>
    <row r="25" spans="1:16" x14ac:dyDescent="0.25">
      <c r="B25" s="34"/>
      <c r="C25" s="35"/>
      <c r="D25" s="21"/>
      <c r="E25" s="22"/>
      <c r="F25" s="22"/>
      <c r="G25" s="22"/>
      <c r="H25" s="22"/>
      <c r="I25" s="22"/>
      <c r="J25" s="29"/>
      <c r="K25" s="29"/>
      <c r="L25" s="45"/>
      <c r="O25" s="24"/>
    </row>
    <row r="26" spans="1:16" x14ac:dyDescent="0.25">
      <c r="B26" s="362" t="str">
        <f>IF(Intro!$G$21="English",O26,P26)</f>
        <v>Nombre d'heures travaillées par ces employés</v>
      </c>
      <c r="C26" s="291"/>
      <c r="D26" s="291"/>
      <c r="E26" s="291">
        <f>Variables!$B$6</f>
        <v>2023</v>
      </c>
      <c r="F26" s="291">
        <f>E26+1</f>
        <v>2024</v>
      </c>
      <c r="G26" s="291">
        <f>F26+1</f>
        <v>2025</v>
      </c>
      <c r="H26" s="291" t="str">
        <f>H18</f>
        <v>janv.-mars 2025</v>
      </c>
      <c r="I26" s="291" t="str">
        <f>I18</f>
        <v>janv.-mars 2026</v>
      </c>
      <c r="J26" s="29"/>
      <c r="K26" s="29"/>
      <c r="L26" s="45"/>
      <c r="O26" s="90" t="s">
        <v>267</v>
      </c>
      <c r="P26" s="90" t="s">
        <v>270</v>
      </c>
    </row>
    <row r="27" spans="1:16" x14ac:dyDescent="0.25">
      <c r="B27" s="362"/>
      <c r="C27" s="291"/>
      <c r="D27" s="291"/>
      <c r="E27" s="291"/>
      <c r="F27" s="291"/>
      <c r="G27" s="291"/>
      <c r="H27" s="291"/>
      <c r="I27" s="291"/>
      <c r="J27" s="29"/>
      <c r="K27" s="29"/>
      <c r="L27" s="45"/>
      <c r="O27" s="24"/>
      <c r="P27" s="90"/>
    </row>
    <row r="28" spans="1:16" x14ac:dyDescent="0.25">
      <c r="B28" s="360" t="str">
        <f>B20</f>
        <v>Emploi direct</v>
      </c>
      <c r="C28" s="320"/>
      <c r="D28" s="72" t="s">
        <v>109</v>
      </c>
      <c r="E28" s="73"/>
      <c r="F28" s="73"/>
      <c r="G28" s="73"/>
      <c r="H28" s="73"/>
      <c r="I28" s="73"/>
      <c r="J28" s="29"/>
      <c r="K28" s="29"/>
      <c r="L28" s="45"/>
    </row>
    <row r="29" spans="1:16" x14ac:dyDescent="0.25">
      <c r="B29" s="360" t="str">
        <f t="shared" ref="B29:B30" si="0">B21</f>
        <v>Emploi indirect</v>
      </c>
      <c r="C29" s="320"/>
      <c r="D29" s="72" t="s">
        <v>109</v>
      </c>
      <c r="E29" s="73"/>
      <c r="F29" s="73"/>
      <c r="G29" s="73"/>
      <c r="H29" s="73"/>
      <c r="I29" s="73"/>
      <c r="J29" s="29"/>
      <c r="K29" s="29"/>
      <c r="L29" s="45"/>
      <c r="O29" s="24"/>
    </row>
    <row r="30" spans="1:16" s="14" customFormat="1" x14ac:dyDescent="0.25">
      <c r="A30" s="50"/>
      <c r="B30" s="369" t="str">
        <f t="shared" si="0"/>
        <v>Total</v>
      </c>
      <c r="C30" s="325"/>
      <c r="D30" s="75" t="s">
        <v>109</v>
      </c>
      <c r="E30" s="80">
        <f>E28+E29</f>
        <v>0</v>
      </c>
      <c r="F30" s="80">
        <f>F28+F29</f>
        <v>0</v>
      </c>
      <c r="G30" s="80">
        <f>G28+G29</f>
        <v>0</v>
      </c>
      <c r="H30" s="80">
        <f>H28+H29</f>
        <v>0</v>
      </c>
      <c r="I30" s="80">
        <f>I28+I29</f>
        <v>0</v>
      </c>
      <c r="J30" s="29"/>
      <c r="K30" s="29"/>
      <c r="L30" s="45"/>
      <c r="O30" s="32"/>
      <c r="P30" s="32"/>
    </row>
    <row r="31" spans="1:16" x14ac:dyDescent="0.25">
      <c r="B31" s="34"/>
      <c r="C31" s="35"/>
      <c r="D31" s="21"/>
      <c r="E31" s="22"/>
      <c r="F31" s="22"/>
      <c r="G31" s="22"/>
      <c r="H31" s="22"/>
      <c r="I31" s="22"/>
      <c r="J31" s="29"/>
      <c r="K31" s="29"/>
      <c r="L31" s="45"/>
      <c r="O31" s="24"/>
    </row>
    <row r="32" spans="1:16" x14ac:dyDescent="0.25">
      <c r="B32" s="362" t="str">
        <f>IF(Intro!$G$21="English",O32,P32)</f>
        <v>Salaires payés à ces employés</v>
      </c>
      <c r="C32" s="291"/>
      <c r="D32" s="291"/>
      <c r="E32" s="291">
        <f>Variables!$B$6</f>
        <v>2023</v>
      </c>
      <c r="F32" s="291">
        <f>E32+1</f>
        <v>2024</v>
      </c>
      <c r="G32" s="291">
        <f>F32+1</f>
        <v>2025</v>
      </c>
      <c r="H32" s="291" t="str">
        <f>H18</f>
        <v>janv.-mars 2025</v>
      </c>
      <c r="I32" s="291" t="str">
        <f>I18</f>
        <v>janv.-mars 2026</v>
      </c>
      <c r="J32" s="29"/>
      <c r="K32" s="29"/>
      <c r="L32" s="45"/>
      <c r="O32" s="90" t="s">
        <v>268</v>
      </c>
      <c r="P32" s="90" t="s">
        <v>271</v>
      </c>
    </row>
    <row r="33" spans="1:16" x14ac:dyDescent="0.25">
      <c r="B33" s="362"/>
      <c r="C33" s="291"/>
      <c r="D33" s="291"/>
      <c r="E33" s="291"/>
      <c r="F33" s="291"/>
      <c r="G33" s="291"/>
      <c r="H33" s="291"/>
      <c r="I33" s="291"/>
      <c r="J33" s="29"/>
      <c r="K33" s="29"/>
      <c r="L33" s="45"/>
      <c r="O33" s="24"/>
      <c r="P33" s="24"/>
    </row>
    <row r="34" spans="1:16" ht="30" customHeight="1" x14ac:dyDescent="0.25">
      <c r="B34" s="360" t="str">
        <f>IF(Intro!$G$21="English",O34,P34)</f>
        <v>Emploi direct - ventes nationales et ventes à l'exportation</v>
      </c>
      <c r="C34" s="320"/>
      <c r="D34" s="92" t="s">
        <v>184</v>
      </c>
      <c r="E34" s="91"/>
      <c r="F34" s="91"/>
      <c r="G34" s="91"/>
      <c r="H34" s="91"/>
      <c r="I34" s="91"/>
      <c r="J34" s="29"/>
      <c r="K34" s="29"/>
      <c r="L34" s="45"/>
      <c r="O34" s="3" t="s">
        <v>162</v>
      </c>
      <c r="P34" s="3" t="s">
        <v>110</v>
      </c>
    </row>
    <row r="35" spans="1:16" x14ac:dyDescent="0.25">
      <c r="B35" s="360" t="str">
        <f>B21</f>
        <v>Emploi indirect</v>
      </c>
      <c r="C35" s="320"/>
      <c r="D35" s="72" t="s">
        <v>184</v>
      </c>
      <c r="E35" s="73"/>
      <c r="F35" s="73"/>
      <c r="G35" s="73"/>
      <c r="H35" s="73"/>
      <c r="I35" s="73"/>
      <c r="J35" s="29"/>
      <c r="K35" s="29"/>
      <c r="L35" s="45"/>
      <c r="O35" s="24"/>
    </row>
    <row r="36" spans="1:16" s="14" customFormat="1" x14ac:dyDescent="0.25">
      <c r="A36" s="50"/>
      <c r="B36" s="369" t="str">
        <f>B22</f>
        <v>Total</v>
      </c>
      <c r="C36" s="320"/>
      <c r="D36" s="72" t="s">
        <v>184</v>
      </c>
      <c r="E36" s="80">
        <f>E34+E35</f>
        <v>0</v>
      </c>
      <c r="F36" s="80">
        <f t="shared" ref="F36:I36" si="1">F34+F35</f>
        <v>0</v>
      </c>
      <c r="G36" s="80">
        <f t="shared" si="1"/>
        <v>0</v>
      </c>
      <c r="H36" s="80">
        <f t="shared" si="1"/>
        <v>0</v>
      </c>
      <c r="I36" s="80">
        <f t="shared" si="1"/>
        <v>0</v>
      </c>
      <c r="J36" s="29"/>
      <c r="K36" s="29"/>
      <c r="L36" s="45"/>
      <c r="O36" s="32"/>
      <c r="P36" s="32"/>
    </row>
    <row r="37" spans="1:16" x14ac:dyDescent="0.25">
      <c r="B37" s="34"/>
      <c r="C37" s="35"/>
      <c r="D37" s="21"/>
      <c r="E37" s="22"/>
      <c r="F37" s="22"/>
      <c r="G37" s="22"/>
      <c r="H37" s="22"/>
      <c r="I37" s="22"/>
      <c r="J37" s="22"/>
      <c r="K37" s="22"/>
      <c r="L37" s="23"/>
      <c r="O37" s="24"/>
    </row>
    <row r="38" spans="1:16" s="14" customFormat="1" x14ac:dyDescent="0.25">
      <c r="A38" s="13"/>
      <c r="B38" s="293" t="s">
        <v>22</v>
      </c>
      <c r="C38" s="294"/>
      <c r="D38" s="294"/>
      <c r="E38" s="294"/>
      <c r="F38" s="294"/>
      <c r="G38" s="294"/>
      <c r="H38" s="294"/>
      <c r="I38" s="294"/>
      <c r="J38" s="294"/>
      <c r="K38" s="294"/>
      <c r="L38" s="295"/>
      <c r="M38" s="51"/>
      <c r="O38" s="3" t="str">
        <f>"Identify any events, such as reduced hours of work, layoffs, strikes and other plant shutdowns/closures other than holidays, that affected your members or the plants that produce the goods and have employed your members since January 1, "&amp;Variables!B6&amp;". For each event, identify the year, the cause, the duration and the number of direct employees affected."</f>
        <v>Identify any events, such as reduced hours of work, layoffs, strikes and other plant shutdowns/closures other than holidays, that affected your members or the plants that produce the goods and have employed your members since January 1, 2023. For each event, identify the year, the cause, the duration and the number of direct employees affected.</v>
      </c>
      <c r="P38" s="3" t="str">
        <f>"Indiquez tout événement, p. ex. heures de travail réduites, mises à pied, grèves ou fermetures d’usine, autre qu'un congé, qui a influé sur la production des marchandises de vos membres ou sur les usines les employant depuis le 1er janvier "&amp;Variables!B6&amp;". En outre, pour chaque événement, indiquez l’année, la cause, la durée et le nombre d’employés directs touchés."</f>
        <v>Indiquez tout événement, p. ex. heures de travail réduites, mises à pied, grèves ou fermetures d’usine, autre qu'un congé, qui a influé sur la production des marchandises de vos membres ou sur les usines les employant depuis le 1er janvier 2023. En outre, pour chaque événement, indiquez l’année, la cause, la durée et le nombre d’employés directs touchés.</v>
      </c>
    </row>
    <row r="39" spans="1:16" x14ac:dyDescent="0.25">
      <c r="B39" s="41"/>
      <c r="L39" s="11"/>
      <c r="O39" s="3" t="s">
        <v>60</v>
      </c>
      <c r="P39" s="3" t="s">
        <v>62</v>
      </c>
    </row>
    <row r="40" spans="1:16" ht="14.25" customHeight="1" x14ac:dyDescent="0.25">
      <c r="B40" s="185" t="str">
        <f>IF(Intro!$G$21="English",O38,P38)</f>
        <v>Indiquez tout événement, p. ex. heures de travail réduites, mises à pied, grèves ou fermetures d’usine, autre qu'un congé, qui a influé sur la production des marchandises de vos membres ou sur les usines les employant depuis le 1er janvier 2023. En outre, pour chaque événement, indiquez l’année, la cause, la durée et le nombre d’employés directs touchés.</v>
      </c>
      <c r="C40" s="186"/>
      <c r="D40" s="186"/>
      <c r="E40" s="186"/>
      <c r="F40" s="186"/>
      <c r="G40" s="186"/>
      <c r="H40" s="186"/>
      <c r="I40" s="186"/>
      <c r="J40" s="186"/>
      <c r="K40" s="186"/>
      <c r="L40" s="187"/>
      <c r="O40" s="3" t="s">
        <v>111</v>
      </c>
      <c r="P40" s="3" t="s">
        <v>112</v>
      </c>
    </row>
    <row r="41" spans="1:16" x14ac:dyDescent="0.25">
      <c r="B41" s="185"/>
      <c r="C41" s="186"/>
      <c r="D41" s="186"/>
      <c r="E41" s="186"/>
      <c r="F41" s="186"/>
      <c r="G41" s="186"/>
      <c r="H41" s="186"/>
      <c r="I41" s="186"/>
      <c r="J41" s="186"/>
      <c r="K41" s="186"/>
      <c r="L41" s="187"/>
    </row>
    <row r="42" spans="1:16" x14ac:dyDescent="0.25">
      <c r="B42" s="41"/>
      <c r="L42" s="11"/>
      <c r="O42" s="3" t="s">
        <v>135</v>
      </c>
      <c r="P42" s="3" t="s">
        <v>61</v>
      </c>
    </row>
    <row r="43" spans="1:16" x14ac:dyDescent="0.25">
      <c r="A43" s="52"/>
      <c r="B43" s="41"/>
      <c r="C43" s="335" t="str">
        <f>IF(Intro!$G$21="English",O39,P39)</f>
        <v>Année</v>
      </c>
      <c r="D43" s="335" t="str">
        <f>IF(Intro!$G$21="English",O40,P40)</f>
        <v xml:space="preserve">Durée  </v>
      </c>
      <c r="E43" s="382" t="str">
        <f>IF(Intro!$G$21="English",O42,P42)</f>
        <v>Nombre de membres concernés</v>
      </c>
      <c r="F43" s="383"/>
      <c r="G43" s="382" t="str">
        <f>IF(Intro!$G$21="English",O43,P43)</f>
        <v>Raison</v>
      </c>
      <c r="H43" s="386"/>
      <c r="I43" s="386"/>
      <c r="J43" s="386"/>
      <c r="K43" s="386"/>
      <c r="L43" s="387"/>
      <c r="O43" s="24" t="s">
        <v>67</v>
      </c>
      <c r="P43" s="24" t="s">
        <v>63</v>
      </c>
    </row>
    <row r="44" spans="1:16" x14ac:dyDescent="0.25">
      <c r="A44" s="42"/>
      <c r="B44" s="41"/>
      <c r="C44" s="336"/>
      <c r="D44" s="336"/>
      <c r="E44" s="384"/>
      <c r="F44" s="385"/>
      <c r="G44" s="384"/>
      <c r="H44" s="388"/>
      <c r="I44" s="388"/>
      <c r="J44" s="388"/>
      <c r="K44" s="388"/>
      <c r="L44" s="389"/>
      <c r="O44" s="24"/>
      <c r="P44" s="24"/>
    </row>
    <row r="45" spans="1:16" ht="14.25" customHeight="1" x14ac:dyDescent="0.25">
      <c r="B45" s="390" t="str">
        <f>IF(Intro!$G$21="English",O45,P45)</f>
        <v>Événement 1</v>
      </c>
      <c r="C45" s="393"/>
      <c r="D45" s="393"/>
      <c r="E45" s="340"/>
      <c r="F45" s="370"/>
      <c r="G45" s="373"/>
      <c r="H45" s="374"/>
      <c r="I45" s="374"/>
      <c r="J45" s="374"/>
      <c r="K45" s="374"/>
      <c r="L45" s="375"/>
      <c r="O45" s="24" t="s">
        <v>113</v>
      </c>
      <c r="P45" s="24" t="s">
        <v>114</v>
      </c>
    </row>
    <row r="46" spans="1:16" x14ac:dyDescent="0.25">
      <c r="B46" s="391"/>
      <c r="C46" s="394"/>
      <c r="D46" s="394"/>
      <c r="E46" s="343"/>
      <c r="F46" s="371"/>
      <c r="G46" s="376"/>
      <c r="H46" s="377"/>
      <c r="I46" s="377"/>
      <c r="J46" s="377"/>
      <c r="K46" s="377"/>
      <c r="L46" s="378"/>
      <c r="O46" s="24"/>
      <c r="P46" s="24"/>
    </row>
    <row r="47" spans="1:16" x14ac:dyDescent="0.25">
      <c r="B47" s="391"/>
      <c r="C47" s="394"/>
      <c r="D47" s="394"/>
      <c r="E47" s="343"/>
      <c r="F47" s="371"/>
      <c r="G47" s="376"/>
      <c r="H47" s="377"/>
      <c r="I47" s="377"/>
      <c r="J47" s="377"/>
      <c r="K47" s="377"/>
      <c r="L47" s="378"/>
      <c r="O47" s="24"/>
      <c r="P47" s="24"/>
    </row>
    <row r="48" spans="1:16" x14ac:dyDescent="0.25">
      <c r="B48" s="391"/>
      <c r="C48" s="394"/>
      <c r="D48" s="394"/>
      <c r="E48" s="343"/>
      <c r="F48" s="371"/>
      <c r="G48" s="376"/>
      <c r="H48" s="377"/>
      <c r="I48" s="377"/>
      <c r="J48" s="377"/>
      <c r="K48" s="377"/>
      <c r="L48" s="378"/>
      <c r="O48" s="24"/>
      <c r="P48" s="24"/>
    </row>
    <row r="49" spans="2:16" x14ac:dyDescent="0.25">
      <c r="B49" s="391"/>
      <c r="C49" s="394"/>
      <c r="D49" s="394"/>
      <c r="E49" s="343"/>
      <c r="F49" s="371"/>
      <c r="G49" s="376"/>
      <c r="H49" s="377"/>
      <c r="I49" s="377"/>
      <c r="J49" s="377"/>
      <c r="K49" s="377"/>
      <c r="L49" s="378"/>
      <c r="O49" s="24"/>
      <c r="P49" s="24"/>
    </row>
    <row r="50" spans="2:16" x14ac:dyDescent="0.25">
      <c r="B50" s="391"/>
      <c r="C50" s="394"/>
      <c r="D50" s="394"/>
      <c r="E50" s="343"/>
      <c r="F50" s="371"/>
      <c r="G50" s="376"/>
      <c r="H50" s="377"/>
      <c r="I50" s="377"/>
      <c r="J50" s="377"/>
      <c r="K50" s="377"/>
      <c r="L50" s="378"/>
      <c r="O50" s="24"/>
      <c r="P50" s="24"/>
    </row>
    <row r="51" spans="2:16" x14ac:dyDescent="0.25">
      <c r="B51" s="391"/>
      <c r="C51" s="394"/>
      <c r="D51" s="394"/>
      <c r="E51" s="343"/>
      <c r="F51" s="371"/>
      <c r="G51" s="376"/>
      <c r="H51" s="377"/>
      <c r="I51" s="377"/>
      <c r="J51" s="377"/>
      <c r="K51" s="377"/>
      <c r="L51" s="378"/>
      <c r="O51" s="24"/>
      <c r="P51" s="24"/>
    </row>
    <row r="52" spans="2:16" x14ac:dyDescent="0.25">
      <c r="B52" s="391"/>
      <c r="C52" s="394"/>
      <c r="D52" s="394"/>
      <c r="E52" s="343"/>
      <c r="F52" s="371"/>
      <c r="G52" s="376"/>
      <c r="H52" s="377"/>
      <c r="I52" s="377"/>
      <c r="J52" s="377"/>
      <c r="K52" s="377"/>
      <c r="L52" s="378"/>
      <c r="O52" s="24"/>
      <c r="P52" s="24"/>
    </row>
    <row r="53" spans="2:16" x14ac:dyDescent="0.25">
      <c r="B53" s="391"/>
      <c r="C53" s="394"/>
      <c r="D53" s="394"/>
      <c r="E53" s="343"/>
      <c r="F53" s="371"/>
      <c r="G53" s="376"/>
      <c r="H53" s="377"/>
      <c r="I53" s="377"/>
      <c r="J53" s="377"/>
      <c r="K53" s="377"/>
      <c r="L53" s="378"/>
      <c r="O53" s="24"/>
      <c r="P53" s="24"/>
    </row>
    <row r="54" spans="2:16" x14ac:dyDescent="0.25">
      <c r="B54" s="391"/>
      <c r="C54" s="394"/>
      <c r="D54" s="394"/>
      <c r="E54" s="343"/>
      <c r="F54" s="371"/>
      <c r="G54" s="376"/>
      <c r="H54" s="377"/>
      <c r="I54" s="377"/>
      <c r="J54" s="377"/>
      <c r="K54" s="377"/>
      <c r="L54" s="378"/>
      <c r="O54" s="24"/>
      <c r="P54" s="24"/>
    </row>
    <row r="55" spans="2:16" x14ac:dyDescent="0.25">
      <c r="B55" s="391"/>
      <c r="C55" s="394"/>
      <c r="D55" s="394"/>
      <c r="E55" s="343"/>
      <c r="F55" s="371"/>
      <c r="G55" s="376"/>
      <c r="H55" s="377"/>
      <c r="I55" s="377"/>
      <c r="J55" s="377"/>
      <c r="K55" s="377"/>
      <c r="L55" s="378"/>
      <c r="O55" s="24"/>
      <c r="P55" s="24"/>
    </row>
    <row r="56" spans="2:16" x14ac:dyDescent="0.25">
      <c r="B56" s="392"/>
      <c r="C56" s="395"/>
      <c r="D56" s="395"/>
      <c r="E56" s="346"/>
      <c r="F56" s="372"/>
      <c r="G56" s="379"/>
      <c r="H56" s="380"/>
      <c r="I56" s="380"/>
      <c r="J56" s="380"/>
      <c r="K56" s="380"/>
      <c r="L56" s="381"/>
      <c r="O56" s="24"/>
      <c r="P56" s="24"/>
    </row>
    <row r="57" spans="2:16" x14ac:dyDescent="0.25">
      <c r="B57" s="390" t="str">
        <f>IF(Intro!$G$21="English",O57,P57)</f>
        <v>Événement 2</v>
      </c>
      <c r="C57" s="393"/>
      <c r="D57" s="393"/>
      <c r="E57" s="340"/>
      <c r="F57" s="370"/>
      <c r="G57" s="373"/>
      <c r="H57" s="374"/>
      <c r="I57" s="374"/>
      <c r="J57" s="374"/>
      <c r="K57" s="374"/>
      <c r="L57" s="375"/>
      <c r="O57" s="24" t="s">
        <v>115</v>
      </c>
      <c r="P57" s="24" t="s">
        <v>116</v>
      </c>
    </row>
    <row r="58" spans="2:16" x14ac:dyDescent="0.25">
      <c r="B58" s="391"/>
      <c r="C58" s="394"/>
      <c r="D58" s="394"/>
      <c r="E58" s="343"/>
      <c r="F58" s="371"/>
      <c r="G58" s="376"/>
      <c r="H58" s="377"/>
      <c r="I58" s="377"/>
      <c r="J58" s="377"/>
      <c r="K58" s="377"/>
      <c r="L58" s="378"/>
      <c r="O58" s="24"/>
      <c r="P58" s="24"/>
    </row>
    <row r="59" spans="2:16" x14ac:dyDescent="0.25">
      <c r="B59" s="391"/>
      <c r="C59" s="394"/>
      <c r="D59" s="394"/>
      <c r="E59" s="343"/>
      <c r="F59" s="371"/>
      <c r="G59" s="376"/>
      <c r="H59" s="377"/>
      <c r="I59" s="377"/>
      <c r="J59" s="377"/>
      <c r="K59" s="377"/>
      <c r="L59" s="378"/>
      <c r="O59" s="24"/>
      <c r="P59" s="24"/>
    </row>
    <row r="60" spans="2:16" x14ac:dyDescent="0.25">
      <c r="B60" s="391"/>
      <c r="C60" s="394"/>
      <c r="D60" s="394"/>
      <c r="E60" s="343"/>
      <c r="F60" s="371"/>
      <c r="G60" s="376"/>
      <c r="H60" s="377"/>
      <c r="I60" s="377"/>
      <c r="J60" s="377"/>
      <c r="K60" s="377"/>
      <c r="L60" s="378"/>
      <c r="O60" s="24"/>
      <c r="P60" s="24"/>
    </row>
    <row r="61" spans="2:16" x14ac:dyDescent="0.25">
      <c r="B61" s="391"/>
      <c r="C61" s="394"/>
      <c r="D61" s="394"/>
      <c r="E61" s="343"/>
      <c r="F61" s="371"/>
      <c r="G61" s="376"/>
      <c r="H61" s="377"/>
      <c r="I61" s="377"/>
      <c r="J61" s="377"/>
      <c r="K61" s="377"/>
      <c r="L61" s="378"/>
      <c r="O61" s="24"/>
      <c r="P61" s="24"/>
    </row>
    <row r="62" spans="2:16" x14ac:dyDescent="0.25">
      <c r="B62" s="391"/>
      <c r="C62" s="394"/>
      <c r="D62" s="394"/>
      <c r="E62" s="343"/>
      <c r="F62" s="371"/>
      <c r="G62" s="376"/>
      <c r="H62" s="377"/>
      <c r="I62" s="377"/>
      <c r="J62" s="377"/>
      <c r="K62" s="377"/>
      <c r="L62" s="378"/>
      <c r="O62" s="24"/>
      <c r="P62" s="24"/>
    </row>
    <row r="63" spans="2:16" x14ac:dyDescent="0.25">
      <c r="B63" s="391"/>
      <c r="C63" s="394"/>
      <c r="D63" s="394"/>
      <c r="E63" s="343"/>
      <c r="F63" s="371"/>
      <c r="G63" s="376"/>
      <c r="H63" s="377"/>
      <c r="I63" s="377"/>
      <c r="J63" s="377"/>
      <c r="K63" s="377"/>
      <c r="L63" s="378"/>
      <c r="O63" s="24"/>
      <c r="P63" s="24"/>
    </row>
    <row r="64" spans="2:16" x14ac:dyDescent="0.25">
      <c r="B64" s="391"/>
      <c r="C64" s="394"/>
      <c r="D64" s="394"/>
      <c r="E64" s="343"/>
      <c r="F64" s="371"/>
      <c r="G64" s="376"/>
      <c r="H64" s="377"/>
      <c r="I64" s="377"/>
      <c r="J64" s="377"/>
      <c r="K64" s="377"/>
      <c r="L64" s="378"/>
      <c r="O64" s="24"/>
      <c r="P64" s="24"/>
    </row>
    <row r="65" spans="2:16" x14ac:dyDescent="0.25">
      <c r="B65" s="391"/>
      <c r="C65" s="394"/>
      <c r="D65" s="394"/>
      <c r="E65" s="343"/>
      <c r="F65" s="371"/>
      <c r="G65" s="376"/>
      <c r="H65" s="377"/>
      <c r="I65" s="377"/>
      <c r="J65" s="377"/>
      <c r="K65" s="377"/>
      <c r="L65" s="378"/>
      <c r="O65" s="24"/>
      <c r="P65" s="24"/>
    </row>
    <row r="66" spans="2:16" x14ac:dyDescent="0.25">
      <c r="B66" s="391"/>
      <c r="C66" s="394"/>
      <c r="D66" s="394"/>
      <c r="E66" s="343"/>
      <c r="F66" s="371"/>
      <c r="G66" s="376"/>
      <c r="H66" s="377"/>
      <c r="I66" s="377"/>
      <c r="J66" s="377"/>
      <c r="K66" s="377"/>
      <c r="L66" s="378"/>
      <c r="O66" s="24"/>
      <c r="P66" s="24"/>
    </row>
    <row r="67" spans="2:16" x14ac:dyDescent="0.25">
      <c r="B67" s="391"/>
      <c r="C67" s="394"/>
      <c r="D67" s="394"/>
      <c r="E67" s="343"/>
      <c r="F67" s="371"/>
      <c r="G67" s="376"/>
      <c r="H67" s="377"/>
      <c r="I67" s="377"/>
      <c r="J67" s="377"/>
      <c r="K67" s="377"/>
      <c r="L67" s="378"/>
      <c r="O67" s="24"/>
      <c r="P67" s="24"/>
    </row>
    <row r="68" spans="2:16" x14ac:dyDescent="0.25">
      <c r="B68" s="392"/>
      <c r="C68" s="395"/>
      <c r="D68" s="395"/>
      <c r="E68" s="346"/>
      <c r="F68" s="372"/>
      <c r="G68" s="379"/>
      <c r="H68" s="380"/>
      <c r="I68" s="380"/>
      <c r="J68" s="380"/>
      <c r="K68" s="380"/>
      <c r="L68" s="381"/>
      <c r="O68" s="24"/>
      <c r="P68" s="24"/>
    </row>
    <row r="69" spans="2:16" x14ac:dyDescent="0.25">
      <c r="B69" s="390" t="str">
        <f>IF(Intro!$G$21="English",O69,P69)</f>
        <v>Événement 3</v>
      </c>
      <c r="C69" s="393"/>
      <c r="D69" s="393"/>
      <c r="E69" s="340"/>
      <c r="F69" s="370"/>
      <c r="G69" s="373"/>
      <c r="H69" s="374"/>
      <c r="I69" s="374"/>
      <c r="J69" s="374"/>
      <c r="K69" s="374"/>
      <c r="L69" s="375"/>
      <c r="O69" s="24" t="s">
        <v>117</v>
      </c>
      <c r="P69" s="24" t="s">
        <v>118</v>
      </c>
    </row>
    <row r="70" spans="2:16" x14ac:dyDescent="0.25">
      <c r="B70" s="391"/>
      <c r="C70" s="394"/>
      <c r="D70" s="394"/>
      <c r="E70" s="343"/>
      <c r="F70" s="371"/>
      <c r="G70" s="376"/>
      <c r="H70" s="377"/>
      <c r="I70" s="377"/>
      <c r="J70" s="377"/>
      <c r="K70" s="377"/>
      <c r="L70" s="378"/>
      <c r="O70" s="24"/>
      <c r="P70" s="24"/>
    </row>
    <row r="71" spans="2:16" x14ac:dyDescent="0.25">
      <c r="B71" s="391"/>
      <c r="C71" s="394"/>
      <c r="D71" s="394"/>
      <c r="E71" s="343"/>
      <c r="F71" s="371"/>
      <c r="G71" s="376"/>
      <c r="H71" s="377"/>
      <c r="I71" s="377"/>
      <c r="J71" s="377"/>
      <c r="K71" s="377"/>
      <c r="L71" s="378"/>
      <c r="O71" s="24"/>
      <c r="P71" s="24"/>
    </row>
    <row r="72" spans="2:16" x14ac:dyDescent="0.25">
      <c r="B72" s="391"/>
      <c r="C72" s="394"/>
      <c r="D72" s="394"/>
      <c r="E72" s="343"/>
      <c r="F72" s="371"/>
      <c r="G72" s="376"/>
      <c r="H72" s="377"/>
      <c r="I72" s="377"/>
      <c r="J72" s="377"/>
      <c r="K72" s="377"/>
      <c r="L72" s="378"/>
      <c r="O72" s="24"/>
      <c r="P72" s="24"/>
    </row>
    <row r="73" spans="2:16" x14ac:dyDescent="0.25">
      <c r="B73" s="391"/>
      <c r="C73" s="394"/>
      <c r="D73" s="394"/>
      <c r="E73" s="343"/>
      <c r="F73" s="371"/>
      <c r="G73" s="376"/>
      <c r="H73" s="377"/>
      <c r="I73" s="377"/>
      <c r="J73" s="377"/>
      <c r="K73" s="377"/>
      <c r="L73" s="378"/>
      <c r="O73" s="24"/>
      <c r="P73" s="24"/>
    </row>
    <row r="74" spans="2:16" x14ac:dyDescent="0.25">
      <c r="B74" s="391"/>
      <c r="C74" s="394"/>
      <c r="D74" s="394"/>
      <c r="E74" s="343"/>
      <c r="F74" s="371"/>
      <c r="G74" s="376"/>
      <c r="H74" s="377"/>
      <c r="I74" s="377"/>
      <c r="J74" s="377"/>
      <c r="K74" s="377"/>
      <c r="L74" s="378"/>
      <c r="O74" s="24"/>
      <c r="P74" s="24"/>
    </row>
    <row r="75" spans="2:16" x14ac:dyDescent="0.25">
      <c r="B75" s="391"/>
      <c r="C75" s="394"/>
      <c r="D75" s="394"/>
      <c r="E75" s="343"/>
      <c r="F75" s="371"/>
      <c r="G75" s="376"/>
      <c r="H75" s="377"/>
      <c r="I75" s="377"/>
      <c r="J75" s="377"/>
      <c r="K75" s="377"/>
      <c r="L75" s="378"/>
      <c r="O75" s="24"/>
      <c r="P75" s="24"/>
    </row>
    <row r="76" spans="2:16" x14ac:dyDescent="0.25">
      <c r="B76" s="391"/>
      <c r="C76" s="394"/>
      <c r="D76" s="394"/>
      <c r="E76" s="343"/>
      <c r="F76" s="371"/>
      <c r="G76" s="376"/>
      <c r="H76" s="377"/>
      <c r="I76" s="377"/>
      <c r="J76" s="377"/>
      <c r="K76" s="377"/>
      <c r="L76" s="378"/>
      <c r="O76" s="24"/>
      <c r="P76" s="24"/>
    </row>
    <row r="77" spans="2:16" x14ac:dyDescent="0.25">
      <c r="B77" s="391"/>
      <c r="C77" s="394"/>
      <c r="D77" s="394"/>
      <c r="E77" s="343"/>
      <c r="F77" s="371"/>
      <c r="G77" s="376"/>
      <c r="H77" s="377"/>
      <c r="I77" s="377"/>
      <c r="J77" s="377"/>
      <c r="K77" s="377"/>
      <c r="L77" s="378"/>
      <c r="O77" s="24"/>
      <c r="P77" s="24"/>
    </row>
    <row r="78" spans="2:16" x14ac:dyDescent="0.25">
      <c r="B78" s="391"/>
      <c r="C78" s="394"/>
      <c r="D78" s="394"/>
      <c r="E78" s="343"/>
      <c r="F78" s="371"/>
      <c r="G78" s="376"/>
      <c r="H78" s="377"/>
      <c r="I78" s="377"/>
      <c r="J78" s="377"/>
      <c r="K78" s="377"/>
      <c r="L78" s="378"/>
      <c r="O78" s="24"/>
      <c r="P78" s="24"/>
    </row>
    <row r="79" spans="2:16" x14ac:dyDescent="0.25">
      <c r="B79" s="391"/>
      <c r="C79" s="394"/>
      <c r="D79" s="394"/>
      <c r="E79" s="343"/>
      <c r="F79" s="371"/>
      <c r="G79" s="376"/>
      <c r="H79" s="377"/>
      <c r="I79" s="377"/>
      <c r="J79" s="377"/>
      <c r="K79" s="377"/>
      <c r="L79" s="378"/>
      <c r="O79" s="24"/>
      <c r="P79" s="24"/>
    </row>
    <row r="80" spans="2:16" x14ac:dyDescent="0.25">
      <c r="B80" s="392"/>
      <c r="C80" s="395"/>
      <c r="D80" s="395"/>
      <c r="E80" s="346"/>
      <c r="F80" s="372"/>
      <c r="G80" s="379"/>
      <c r="H80" s="380"/>
      <c r="I80" s="380"/>
      <c r="J80" s="380"/>
      <c r="K80" s="380"/>
      <c r="L80" s="381"/>
      <c r="O80" s="24"/>
      <c r="P80" s="24"/>
    </row>
    <row r="81" spans="2:16" x14ac:dyDescent="0.25">
      <c r="B81" s="390" t="str">
        <f>IF(Intro!$G$21="English",O81,P81)</f>
        <v>Événement 4</v>
      </c>
      <c r="C81" s="393"/>
      <c r="D81" s="393"/>
      <c r="E81" s="340"/>
      <c r="F81" s="370"/>
      <c r="G81" s="373"/>
      <c r="H81" s="374"/>
      <c r="I81" s="374"/>
      <c r="J81" s="374"/>
      <c r="K81" s="374"/>
      <c r="L81" s="375"/>
      <c r="O81" s="24" t="s">
        <v>119</v>
      </c>
      <c r="P81" s="24" t="s">
        <v>120</v>
      </c>
    </row>
    <row r="82" spans="2:16" x14ac:dyDescent="0.25">
      <c r="B82" s="391"/>
      <c r="C82" s="394"/>
      <c r="D82" s="394"/>
      <c r="E82" s="343"/>
      <c r="F82" s="371"/>
      <c r="G82" s="376"/>
      <c r="H82" s="377"/>
      <c r="I82" s="377"/>
      <c r="J82" s="377"/>
      <c r="K82" s="377"/>
      <c r="L82" s="378"/>
      <c r="O82" s="24"/>
      <c r="P82" s="24"/>
    </row>
    <row r="83" spans="2:16" x14ac:dyDescent="0.25">
      <c r="B83" s="391"/>
      <c r="C83" s="394"/>
      <c r="D83" s="394"/>
      <c r="E83" s="343"/>
      <c r="F83" s="371"/>
      <c r="G83" s="376"/>
      <c r="H83" s="377"/>
      <c r="I83" s="377"/>
      <c r="J83" s="377"/>
      <c r="K83" s="377"/>
      <c r="L83" s="378"/>
      <c r="O83" s="24"/>
      <c r="P83" s="24"/>
    </row>
    <row r="84" spans="2:16" x14ac:dyDescent="0.25">
      <c r="B84" s="391"/>
      <c r="C84" s="394"/>
      <c r="D84" s="394"/>
      <c r="E84" s="343"/>
      <c r="F84" s="371"/>
      <c r="G84" s="376"/>
      <c r="H84" s="377"/>
      <c r="I84" s="377"/>
      <c r="J84" s="377"/>
      <c r="K84" s="377"/>
      <c r="L84" s="378"/>
      <c r="O84" s="24"/>
      <c r="P84" s="24"/>
    </row>
    <row r="85" spans="2:16" x14ac:dyDescent="0.25">
      <c r="B85" s="391"/>
      <c r="C85" s="394"/>
      <c r="D85" s="394"/>
      <c r="E85" s="343"/>
      <c r="F85" s="371"/>
      <c r="G85" s="376"/>
      <c r="H85" s="377"/>
      <c r="I85" s="377"/>
      <c r="J85" s="377"/>
      <c r="K85" s="377"/>
      <c r="L85" s="378"/>
      <c r="O85" s="24"/>
      <c r="P85" s="24"/>
    </row>
    <row r="86" spans="2:16" x14ac:dyDescent="0.25">
      <c r="B86" s="391"/>
      <c r="C86" s="394"/>
      <c r="D86" s="394"/>
      <c r="E86" s="343"/>
      <c r="F86" s="371"/>
      <c r="G86" s="376"/>
      <c r="H86" s="377"/>
      <c r="I86" s="377"/>
      <c r="J86" s="377"/>
      <c r="K86" s="377"/>
      <c r="L86" s="378"/>
      <c r="O86" s="24"/>
      <c r="P86" s="24"/>
    </row>
    <row r="87" spans="2:16" x14ac:dyDescent="0.25">
      <c r="B87" s="391"/>
      <c r="C87" s="394"/>
      <c r="D87" s="394"/>
      <c r="E87" s="343"/>
      <c r="F87" s="371"/>
      <c r="G87" s="376"/>
      <c r="H87" s="377"/>
      <c r="I87" s="377"/>
      <c r="J87" s="377"/>
      <c r="K87" s="377"/>
      <c r="L87" s="378"/>
      <c r="O87" s="24"/>
      <c r="P87" s="24"/>
    </row>
    <row r="88" spans="2:16" x14ac:dyDescent="0.25">
      <c r="B88" s="391"/>
      <c r="C88" s="394"/>
      <c r="D88" s="394"/>
      <c r="E88" s="343"/>
      <c r="F88" s="371"/>
      <c r="G88" s="376"/>
      <c r="H88" s="377"/>
      <c r="I88" s="377"/>
      <c r="J88" s="377"/>
      <c r="K88" s="377"/>
      <c r="L88" s="378"/>
      <c r="O88" s="24"/>
      <c r="P88" s="24"/>
    </row>
    <row r="89" spans="2:16" x14ac:dyDescent="0.25">
      <c r="B89" s="391"/>
      <c r="C89" s="394"/>
      <c r="D89" s="394"/>
      <c r="E89" s="343"/>
      <c r="F89" s="371"/>
      <c r="G89" s="376"/>
      <c r="H89" s="377"/>
      <c r="I89" s="377"/>
      <c r="J89" s="377"/>
      <c r="K89" s="377"/>
      <c r="L89" s="378"/>
      <c r="O89" s="24"/>
      <c r="P89" s="24"/>
    </row>
    <row r="90" spans="2:16" x14ac:dyDescent="0.25">
      <c r="B90" s="391"/>
      <c r="C90" s="394"/>
      <c r="D90" s="394"/>
      <c r="E90" s="343"/>
      <c r="F90" s="371"/>
      <c r="G90" s="376"/>
      <c r="H90" s="377"/>
      <c r="I90" s="377"/>
      <c r="J90" s="377"/>
      <c r="K90" s="377"/>
      <c r="L90" s="378"/>
      <c r="O90" s="24"/>
      <c r="P90" s="24"/>
    </row>
    <row r="91" spans="2:16" x14ac:dyDescent="0.25">
      <c r="B91" s="391"/>
      <c r="C91" s="394"/>
      <c r="D91" s="394"/>
      <c r="E91" s="343"/>
      <c r="F91" s="371"/>
      <c r="G91" s="376"/>
      <c r="H91" s="377"/>
      <c r="I91" s="377"/>
      <c r="J91" s="377"/>
      <c r="K91" s="377"/>
      <c r="L91" s="378"/>
      <c r="O91" s="24"/>
      <c r="P91" s="24"/>
    </row>
    <row r="92" spans="2:16" x14ac:dyDescent="0.25">
      <c r="B92" s="392"/>
      <c r="C92" s="395"/>
      <c r="D92" s="395"/>
      <c r="E92" s="346"/>
      <c r="F92" s="372"/>
      <c r="G92" s="379"/>
      <c r="H92" s="380"/>
      <c r="I92" s="380"/>
      <c r="J92" s="380"/>
      <c r="K92" s="380"/>
      <c r="L92" s="381"/>
      <c r="O92" s="24"/>
      <c r="P92" s="24"/>
    </row>
    <row r="93" spans="2:16" x14ac:dyDescent="0.25">
      <c r="B93" s="390" t="str">
        <f>IF(Intro!$G$21="English",O93,P93)</f>
        <v>Événement 5</v>
      </c>
      <c r="C93" s="393"/>
      <c r="D93" s="393"/>
      <c r="E93" s="340"/>
      <c r="F93" s="370"/>
      <c r="G93" s="373"/>
      <c r="H93" s="374"/>
      <c r="I93" s="374"/>
      <c r="J93" s="374"/>
      <c r="K93" s="374"/>
      <c r="L93" s="375"/>
      <c r="O93" s="24" t="s">
        <v>121</v>
      </c>
      <c r="P93" s="24" t="s">
        <v>122</v>
      </c>
    </row>
    <row r="94" spans="2:16" x14ac:dyDescent="0.25">
      <c r="B94" s="391"/>
      <c r="C94" s="394"/>
      <c r="D94" s="394"/>
      <c r="E94" s="343"/>
      <c r="F94" s="371"/>
      <c r="G94" s="376"/>
      <c r="H94" s="377"/>
      <c r="I94" s="377"/>
      <c r="J94" s="377"/>
      <c r="K94" s="377"/>
      <c r="L94" s="378"/>
      <c r="O94" s="24"/>
      <c r="P94" s="24"/>
    </row>
    <row r="95" spans="2:16" x14ac:dyDescent="0.25">
      <c r="B95" s="391"/>
      <c r="C95" s="394"/>
      <c r="D95" s="394"/>
      <c r="E95" s="343"/>
      <c r="F95" s="371"/>
      <c r="G95" s="376"/>
      <c r="H95" s="377"/>
      <c r="I95" s="377"/>
      <c r="J95" s="377"/>
      <c r="K95" s="377"/>
      <c r="L95" s="378"/>
      <c r="O95" s="24"/>
      <c r="P95" s="24"/>
    </row>
    <row r="96" spans="2:16" x14ac:dyDescent="0.25">
      <c r="B96" s="391"/>
      <c r="C96" s="394"/>
      <c r="D96" s="394"/>
      <c r="E96" s="343"/>
      <c r="F96" s="371"/>
      <c r="G96" s="376"/>
      <c r="H96" s="377"/>
      <c r="I96" s="377"/>
      <c r="J96" s="377"/>
      <c r="K96" s="377"/>
      <c r="L96" s="378"/>
      <c r="O96" s="24"/>
      <c r="P96" s="24"/>
    </row>
    <row r="97" spans="2:16" x14ac:dyDescent="0.25">
      <c r="B97" s="391"/>
      <c r="C97" s="394"/>
      <c r="D97" s="394"/>
      <c r="E97" s="343"/>
      <c r="F97" s="371"/>
      <c r="G97" s="376"/>
      <c r="H97" s="377"/>
      <c r="I97" s="377"/>
      <c r="J97" s="377"/>
      <c r="K97" s="377"/>
      <c r="L97" s="378"/>
      <c r="O97" s="24"/>
      <c r="P97" s="24"/>
    </row>
    <row r="98" spans="2:16" x14ac:dyDescent="0.25">
      <c r="B98" s="391"/>
      <c r="C98" s="394"/>
      <c r="D98" s="394"/>
      <c r="E98" s="343"/>
      <c r="F98" s="371"/>
      <c r="G98" s="376"/>
      <c r="H98" s="377"/>
      <c r="I98" s="377"/>
      <c r="J98" s="377"/>
      <c r="K98" s="377"/>
      <c r="L98" s="378"/>
      <c r="O98" s="24"/>
      <c r="P98" s="24"/>
    </row>
    <row r="99" spans="2:16" x14ac:dyDescent="0.25">
      <c r="B99" s="391"/>
      <c r="C99" s="394"/>
      <c r="D99" s="394"/>
      <c r="E99" s="343"/>
      <c r="F99" s="371"/>
      <c r="G99" s="376"/>
      <c r="H99" s="377"/>
      <c r="I99" s="377"/>
      <c r="J99" s="377"/>
      <c r="K99" s="377"/>
      <c r="L99" s="378"/>
      <c r="O99" s="24"/>
      <c r="P99" s="24"/>
    </row>
    <row r="100" spans="2:16" x14ac:dyDescent="0.25">
      <c r="B100" s="391"/>
      <c r="C100" s="394"/>
      <c r="D100" s="394"/>
      <c r="E100" s="343"/>
      <c r="F100" s="371"/>
      <c r="G100" s="376"/>
      <c r="H100" s="377"/>
      <c r="I100" s="377"/>
      <c r="J100" s="377"/>
      <c r="K100" s="377"/>
      <c r="L100" s="378"/>
      <c r="O100" s="24"/>
      <c r="P100" s="24"/>
    </row>
    <row r="101" spans="2:16" x14ac:dyDescent="0.25">
      <c r="B101" s="391"/>
      <c r="C101" s="394"/>
      <c r="D101" s="394"/>
      <c r="E101" s="343"/>
      <c r="F101" s="371"/>
      <c r="G101" s="376"/>
      <c r="H101" s="377"/>
      <c r="I101" s="377"/>
      <c r="J101" s="377"/>
      <c r="K101" s="377"/>
      <c r="L101" s="378"/>
      <c r="O101" s="24"/>
      <c r="P101" s="24"/>
    </row>
    <row r="102" spans="2:16" x14ac:dyDescent="0.25">
      <c r="B102" s="391"/>
      <c r="C102" s="394"/>
      <c r="D102" s="394"/>
      <c r="E102" s="343"/>
      <c r="F102" s="371"/>
      <c r="G102" s="376"/>
      <c r="H102" s="377"/>
      <c r="I102" s="377"/>
      <c r="J102" s="377"/>
      <c r="K102" s="377"/>
      <c r="L102" s="378"/>
      <c r="O102" s="24"/>
      <c r="P102" s="24"/>
    </row>
    <row r="103" spans="2:16" x14ac:dyDescent="0.25">
      <c r="B103" s="391"/>
      <c r="C103" s="394"/>
      <c r="D103" s="394"/>
      <c r="E103" s="343"/>
      <c r="F103" s="371"/>
      <c r="G103" s="376"/>
      <c r="H103" s="377"/>
      <c r="I103" s="377"/>
      <c r="J103" s="377"/>
      <c r="K103" s="377"/>
      <c r="L103" s="378"/>
    </row>
    <row r="104" spans="2:16" x14ac:dyDescent="0.25">
      <c r="B104" s="392"/>
      <c r="C104" s="395"/>
      <c r="D104" s="395"/>
      <c r="E104" s="346"/>
      <c r="F104" s="372"/>
      <c r="G104" s="379"/>
      <c r="H104" s="380"/>
      <c r="I104" s="380"/>
      <c r="J104" s="380"/>
      <c r="K104" s="380"/>
      <c r="L104" s="381"/>
    </row>
    <row r="120" spans="1:14" s="33" customFormat="1" x14ac:dyDescent="0.25">
      <c r="A120" s="48"/>
      <c r="B120" s="16"/>
      <c r="C120" s="16"/>
      <c r="N120" s="49"/>
    </row>
    <row r="121" spans="1:14" s="33" customFormat="1" x14ac:dyDescent="0.25">
      <c r="A121" s="48"/>
      <c r="B121" s="16"/>
      <c r="C121" s="16"/>
      <c r="N121" s="49"/>
    </row>
    <row r="122" spans="1:14" s="33" customFormat="1" x14ac:dyDescent="0.25">
      <c r="A122" s="48"/>
      <c r="B122" s="16"/>
      <c r="C122" s="16"/>
      <c r="N122" s="49"/>
    </row>
    <row r="123" spans="1:14" s="33" customFormat="1" x14ac:dyDescent="0.25">
      <c r="A123" s="48"/>
      <c r="B123" s="16"/>
      <c r="C123" s="16"/>
      <c r="N123" s="49"/>
    </row>
  </sheetData>
  <sheetProtection algorithmName="SHA-512" hashValue="k2zMY+F0T6rNeisb4cU5WzclkrzwFT9t0coHBEFLk0nhW7Z9UJ07EoxHRj/BdgHXwHdj+OTbJ0E3C26SJ0IOXw==" saltValue="2V83Y6OIr/uZXEvDrEGR7g==" spinCount="100000" sheet="1" objects="1" scenarios="1" selectLockedCells="1"/>
  <mergeCells count="69">
    <mergeCell ref="E57:F68"/>
    <mergeCell ref="G57:L68"/>
    <mergeCell ref="B23:D23"/>
    <mergeCell ref="B24:D24"/>
    <mergeCell ref="B32:D33"/>
    <mergeCell ref="B28:C28"/>
    <mergeCell ref="B29:C29"/>
    <mergeCell ref="B30:C30"/>
    <mergeCell ref="C45:C56"/>
    <mergeCell ref="D45:D56"/>
    <mergeCell ref="E26:E27"/>
    <mergeCell ref="F26:F27"/>
    <mergeCell ref="G26:G27"/>
    <mergeCell ref="H26:H27"/>
    <mergeCell ref="B69:B80"/>
    <mergeCell ref="C69:C80"/>
    <mergeCell ref="D69:D80"/>
    <mergeCell ref="B36:C36"/>
    <mergeCell ref="B45:B56"/>
    <mergeCell ref="E93:F104"/>
    <mergeCell ref="G93:L104"/>
    <mergeCell ref="B81:B92"/>
    <mergeCell ref="C81:C92"/>
    <mergeCell ref="D81:D92"/>
    <mergeCell ref="E81:F92"/>
    <mergeCell ref="G81:L92"/>
    <mergeCell ref="B93:B104"/>
    <mergeCell ref="C93:C104"/>
    <mergeCell ref="D93:D104"/>
    <mergeCell ref="B22:C22"/>
    <mergeCell ref="B26:D27"/>
    <mergeCell ref="E69:F80"/>
    <mergeCell ref="G69:L80"/>
    <mergeCell ref="B40:L41"/>
    <mergeCell ref="C43:C44"/>
    <mergeCell ref="D43:D44"/>
    <mergeCell ref="E43:F44"/>
    <mergeCell ref="G43:L44"/>
    <mergeCell ref="B38:L38"/>
    <mergeCell ref="B35:C35"/>
    <mergeCell ref="E45:F56"/>
    <mergeCell ref="G45:L56"/>
    <mergeCell ref="B57:B68"/>
    <mergeCell ref="C57:C68"/>
    <mergeCell ref="D57:D68"/>
    <mergeCell ref="B4:L4"/>
    <mergeCell ref="B5:L5"/>
    <mergeCell ref="B6:L6"/>
    <mergeCell ref="B12:L12"/>
    <mergeCell ref="B13:L13"/>
    <mergeCell ref="B8:L8"/>
    <mergeCell ref="B9:L9"/>
    <mergeCell ref="B10:L10"/>
    <mergeCell ref="B15:L16"/>
    <mergeCell ref="B20:C20"/>
    <mergeCell ref="B21:C21"/>
    <mergeCell ref="I26:I27"/>
    <mergeCell ref="B34:C34"/>
    <mergeCell ref="I32:I33"/>
    <mergeCell ref="E32:E33"/>
    <mergeCell ref="F32:F33"/>
    <mergeCell ref="G32:G33"/>
    <mergeCell ref="H32:H33"/>
    <mergeCell ref="I18:I19"/>
    <mergeCell ref="B18:D19"/>
    <mergeCell ref="E18:E19"/>
    <mergeCell ref="F18:F19"/>
    <mergeCell ref="G18:G19"/>
    <mergeCell ref="H18:H19"/>
  </mergeCells>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93 G45:G49 G95:G96 G57 G60:G61 G69 G84:G85 G81 G72:G73" xr:uid="{8D879569-39D8-4457-8902-6F425545F79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E36:I36 E30:I30 E22:I24" xr:uid="{102DFA18-B4AE-4543-8974-ABA606ED0B79}">
      <formula1>1000</formula1>
    </dataValidation>
    <dataValidation allowBlank="1" showInputMessage="1" showErrorMessage="1" sqref="C45:F104" xr:uid="{5AB9F473-D567-49E0-A9C8-732FB1632029}"/>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0:I21 E28:I29 E34:I35" xr:uid="{4851EA40-25A8-4B2C-B3D9-6DA2B83BCE95}">
      <formula1>-10000000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6"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EEF7E-F165-45C0-82CA-03A8076A4F8C}">
  <sheetPr>
    <tabColor rgb="FF92D050"/>
    <pageSetUpPr fitToPage="1"/>
  </sheetPr>
  <dimension ref="A1:Q63"/>
  <sheetViews>
    <sheetView showGridLines="0" zoomScaleNormal="100" workbookViewId="0"/>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7" width="9.42578125" style="3" customWidth="1"/>
    <col min="18" max="16384" width="9.42578125" style="3"/>
  </cols>
  <sheetData>
    <row r="1" spans="1:17" x14ac:dyDescent="0.25">
      <c r="O1" s="14" t="s">
        <v>273</v>
      </c>
      <c r="P1" s="14" t="s">
        <v>273</v>
      </c>
    </row>
    <row r="2" spans="1:17" x14ac:dyDescent="0.25">
      <c r="B2" s="15" t="str">
        <f>Pro!B2</f>
        <v>PROTÉGÉ</v>
      </c>
      <c r="C2" s="15"/>
      <c r="O2" s="96" t="s">
        <v>69</v>
      </c>
      <c r="P2" s="14" t="s">
        <v>79</v>
      </c>
    </row>
    <row r="3" spans="1:17" x14ac:dyDescent="0.25">
      <c r="B3" s="6"/>
      <c r="C3" s="6"/>
      <c r="O3" s="1"/>
      <c r="P3" s="1"/>
    </row>
    <row r="4" spans="1:17" s="1" customFormat="1" ht="14.1" customHeight="1" x14ac:dyDescent="0.25">
      <c r="A4" s="16"/>
      <c r="B4" s="256" t="str">
        <f>Info!B4</f>
        <v>QUESTIONNAIRE À L’INTENTION DES SYNDICATS</v>
      </c>
      <c r="C4" s="257"/>
      <c r="D4" s="257"/>
      <c r="E4" s="257"/>
      <c r="F4" s="257"/>
      <c r="G4" s="257"/>
      <c r="H4" s="257"/>
      <c r="I4" s="257"/>
      <c r="J4" s="257"/>
      <c r="K4" s="257"/>
      <c r="L4" s="258"/>
      <c r="M4" s="10"/>
      <c r="N4" s="10"/>
      <c r="O4" s="9"/>
      <c r="P4" s="9"/>
    </row>
    <row r="5" spans="1:17" s="1" customFormat="1" x14ac:dyDescent="0.25">
      <c r="A5" s="16"/>
      <c r="B5" s="259" t="str">
        <f>Info!B5</f>
        <v>NQ-2026-004</v>
      </c>
      <c r="C5" s="260"/>
      <c r="D5" s="260"/>
      <c r="E5" s="260"/>
      <c r="F5" s="260"/>
      <c r="G5" s="260"/>
      <c r="H5" s="260"/>
      <c r="I5" s="260"/>
      <c r="J5" s="260"/>
      <c r="K5" s="260"/>
      <c r="L5" s="261"/>
      <c r="M5" s="10"/>
      <c r="N5" s="10"/>
      <c r="O5" s="9"/>
      <c r="P5" s="9"/>
    </row>
    <row r="6" spans="1:17" s="9" customFormat="1" ht="14.1" customHeight="1" x14ac:dyDescent="0.25">
      <c r="A6" s="16"/>
      <c r="B6" s="262" t="str">
        <f>Info!B6</f>
        <v>CONTREPLAQUÉS DÉCORATIFS ET AUTRES CONTREPLAQUÉS NON STRUCTURAUX</v>
      </c>
      <c r="C6" s="263"/>
      <c r="D6" s="263"/>
      <c r="E6" s="263"/>
      <c r="F6" s="263"/>
      <c r="G6" s="263"/>
      <c r="H6" s="263"/>
      <c r="I6" s="263"/>
      <c r="J6" s="263"/>
      <c r="K6" s="263"/>
      <c r="L6" s="264"/>
      <c r="O6" s="17"/>
      <c r="P6" s="17"/>
    </row>
    <row r="7" spans="1:17" s="9" customFormat="1" x14ac:dyDescent="0.25">
      <c r="A7" s="16"/>
      <c r="B7" s="18"/>
      <c r="C7" s="18"/>
      <c r="D7" s="19"/>
      <c r="E7" s="19"/>
      <c r="F7" s="19"/>
      <c r="G7" s="19"/>
      <c r="H7" s="19"/>
      <c r="I7" s="19"/>
      <c r="J7" s="19"/>
      <c r="K7" s="19"/>
      <c r="L7" s="19"/>
      <c r="O7" s="17"/>
      <c r="P7" s="17"/>
    </row>
    <row r="8" spans="1:17" x14ac:dyDescent="0.25">
      <c r="B8" s="182" t="str">
        <f>IF(Intro!$G$21="English",O8,P8)</f>
        <v>COMMENTAIRES PROTÉGÉS</v>
      </c>
      <c r="C8" s="183"/>
      <c r="D8" s="183"/>
      <c r="E8" s="183"/>
      <c r="F8" s="183"/>
      <c r="G8" s="183"/>
      <c r="H8" s="183"/>
      <c r="I8" s="183"/>
      <c r="J8" s="183"/>
      <c r="K8" s="183"/>
      <c r="L8" s="184"/>
      <c r="O8" s="3" t="s">
        <v>64</v>
      </c>
      <c r="P8" s="3" t="s">
        <v>175</v>
      </c>
    </row>
    <row r="9" spans="1:17" x14ac:dyDescent="0.25">
      <c r="B9" s="20"/>
      <c r="C9" s="21"/>
      <c r="D9" s="22"/>
      <c r="E9" s="22"/>
      <c r="F9" s="22"/>
      <c r="G9" s="22"/>
      <c r="H9" s="22"/>
      <c r="I9" s="22"/>
      <c r="J9" s="22"/>
      <c r="K9" s="22"/>
      <c r="L9" s="23"/>
    </row>
    <row r="10" spans="1:17" x14ac:dyDescent="0.25">
      <c r="B10" s="185" t="str">
        <f>AddPub!B10</f>
        <v>Si votre entreprise désire ajouter des commentaires concernant vos réponses, vous les inscrivez ici. Indiquez à quelle question se rapportent vos commentaires.</v>
      </c>
      <c r="C10" s="186"/>
      <c r="D10" s="186"/>
      <c r="E10" s="186"/>
      <c r="F10" s="186"/>
      <c r="G10" s="186"/>
      <c r="H10" s="186"/>
      <c r="I10" s="186"/>
      <c r="J10" s="186"/>
      <c r="K10" s="186"/>
      <c r="L10" s="187"/>
      <c r="O10" s="24"/>
    </row>
    <row r="11" spans="1:17" x14ac:dyDescent="0.25">
      <c r="B11" s="34"/>
      <c r="C11" s="21"/>
      <c r="D11" s="22"/>
      <c r="E11" s="22"/>
      <c r="F11" s="22"/>
      <c r="G11" s="22"/>
      <c r="H11" s="22"/>
      <c r="I11" s="22"/>
      <c r="J11" s="22"/>
      <c r="K11" s="22"/>
      <c r="L11" s="23"/>
      <c r="O11" s="24" t="s">
        <v>257</v>
      </c>
      <c r="P11" s="24" t="s">
        <v>258</v>
      </c>
      <c r="Q11" s="4"/>
    </row>
    <row r="12" spans="1:17" ht="28.5" x14ac:dyDescent="0.25">
      <c r="A12" s="13" t="s">
        <v>276</v>
      </c>
      <c r="B12" s="34"/>
      <c r="C12" s="94" t="str">
        <f>IF(Intro!$G$21="English",O11,P11)</f>
        <v>Onglet et question</v>
      </c>
      <c r="D12" s="357" t="str">
        <f>IF(Intro!$G$21="English",O12,P12)</f>
        <v>Commentaires</v>
      </c>
      <c r="E12" s="358"/>
      <c r="F12" s="358"/>
      <c r="G12" s="358"/>
      <c r="H12" s="358"/>
      <c r="I12" s="358"/>
      <c r="J12" s="358"/>
      <c r="K12" s="358"/>
      <c r="L12" s="359"/>
      <c r="O12" s="24" t="s">
        <v>95</v>
      </c>
      <c r="P12" s="3" t="s">
        <v>96</v>
      </c>
    </row>
    <row r="13" spans="1:17" x14ac:dyDescent="0.25">
      <c r="B13" s="352" t="str">
        <f>IF(Intro!$G$21="English",O13,P13)</f>
        <v>Commentaire 1</v>
      </c>
      <c r="C13" s="354"/>
      <c r="D13" s="340"/>
      <c r="E13" s="341"/>
      <c r="F13" s="341"/>
      <c r="G13" s="341"/>
      <c r="H13" s="341"/>
      <c r="I13" s="341"/>
      <c r="J13" s="341"/>
      <c r="K13" s="341"/>
      <c r="L13" s="342"/>
      <c r="O13" s="24" t="s">
        <v>97</v>
      </c>
      <c r="P13" s="3" t="s">
        <v>98</v>
      </c>
    </row>
    <row r="14" spans="1:17" x14ac:dyDescent="0.25">
      <c r="B14" s="185"/>
      <c r="C14" s="354"/>
      <c r="D14" s="343"/>
      <c r="E14" s="344"/>
      <c r="F14" s="344"/>
      <c r="G14" s="344"/>
      <c r="H14" s="344"/>
      <c r="I14" s="344"/>
      <c r="J14" s="344"/>
      <c r="K14" s="344"/>
      <c r="L14" s="345"/>
      <c r="O14" s="24"/>
    </row>
    <row r="15" spans="1:17" x14ac:dyDescent="0.25">
      <c r="B15" s="185"/>
      <c r="C15" s="354"/>
      <c r="D15" s="343"/>
      <c r="E15" s="344"/>
      <c r="F15" s="344"/>
      <c r="G15" s="344"/>
      <c r="H15" s="344"/>
      <c r="I15" s="344"/>
      <c r="J15" s="344"/>
      <c r="K15" s="344"/>
      <c r="L15" s="345"/>
      <c r="O15" s="24"/>
    </row>
    <row r="16" spans="1:17" x14ac:dyDescent="0.25">
      <c r="B16" s="185"/>
      <c r="C16" s="354"/>
      <c r="D16" s="343"/>
      <c r="E16" s="344"/>
      <c r="F16" s="344"/>
      <c r="G16" s="344"/>
      <c r="H16" s="344"/>
      <c r="I16" s="344"/>
      <c r="J16" s="344"/>
      <c r="K16" s="344"/>
      <c r="L16" s="345"/>
      <c r="O16" s="24"/>
    </row>
    <row r="17" spans="2:16" x14ac:dyDescent="0.25">
      <c r="B17" s="185"/>
      <c r="C17" s="354"/>
      <c r="D17" s="343"/>
      <c r="E17" s="344"/>
      <c r="F17" s="344"/>
      <c r="G17" s="344"/>
      <c r="H17" s="344"/>
      <c r="I17" s="344"/>
      <c r="J17" s="344"/>
      <c r="K17" s="344"/>
      <c r="L17" s="345"/>
      <c r="O17" s="24"/>
    </row>
    <row r="18" spans="2:16" x14ac:dyDescent="0.25">
      <c r="B18" s="185"/>
      <c r="C18" s="354"/>
      <c r="D18" s="343"/>
      <c r="E18" s="344"/>
      <c r="F18" s="344"/>
      <c r="G18" s="344"/>
      <c r="H18" s="344"/>
      <c r="I18" s="344"/>
      <c r="J18" s="344"/>
      <c r="K18" s="344"/>
      <c r="L18" s="345"/>
      <c r="O18" s="24"/>
    </row>
    <row r="19" spans="2:16" x14ac:dyDescent="0.25">
      <c r="B19" s="185"/>
      <c r="C19" s="354"/>
      <c r="D19" s="343"/>
      <c r="E19" s="344"/>
      <c r="F19" s="344"/>
      <c r="G19" s="344"/>
      <c r="H19" s="344"/>
      <c r="I19" s="344"/>
      <c r="J19" s="344"/>
      <c r="K19" s="344"/>
      <c r="L19" s="345"/>
      <c r="O19" s="24"/>
    </row>
    <row r="20" spans="2:16" x14ac:dyDescent="0.25">
      <c r="B20" s="185"/>
      <c r="C20" s="354"/>
      <c r="D20" s="343"/>
      <c r="E20" s="344"/>
      <c r="F20" s="344"/>
      <c r="G20" s="344"/>
      <c r="H20" s="344"/>
      <c r="I20" s="344"/>
      <c r="J20" s="344"/>
      <c r="K20" s="344"/>
      <c r="L20" s="345"/>
      <c r="O20" s="24"/>
    </row>
    <row r="21" spans="2:16" x14ac:dyDescent="0.25">
      <c r="B21" s="185"/>
      <c r="C21" s="354"/>
      <c r="D21" s="343"/>
      <c r="E21" s="344"/>
      <c r="F21" s="344"/>
      <c r="G21" s="344"/>
      <c r="H21" s="344"/>
      <c r="I21" s="344"/>
      <c r="J21" s="344"/>
      <c r="K21" s="344"/>
      <c r="L21" s="345"/>
      <c r="O21" s="24"/>
    </row>
    <row r="22" spans="2:16" x14ac:dyDescent="0.25">
      <c r="B22" s="353"/>
      <c r="C22" s="354"/>
      <c r="D22" s="346"/>
      <c r="E22" s="347"/>
      <c r="F22" s="347"/>
      <c r="G22" s="347"/>
      <c r="H22" s="347"/>
      <c r="I22" s="347"/>
      <c r="J22" s="347"/>
      <c r="K22" s="347"/>
      <c r="L22" s="348"/>
      <c r="O22" s="24"/>
    </row>
    <row r="23" spans="2:16" x14ac:dyDescent="0.25">
      <c r="B23" s="352" t="str">
        <f>IF(Intro!$G$21="English",O23,P23)</f>
        <v>Commentaire 2</v>
      </c>
      <c r="C23" s="354"/>
      <c r="D23" s="340"/>
      <c r="E23" s="341"/>
      <c r="F23" s="341"/>
      <c r="G23" s="341"/>
      <c r="H23" s="341"/>
      <c r="I23" s="341"/>
      <c r="J23" s="341"/>
      <c r="K23" s="341"/>
      <c r="L23" s="342"/>
      <c r="O23" s="24" t="s">
        <v>99</v>
      </c>
      <c r="P23" s="3" t="s">
        <v>100</v>
      </c>
    </row>
    <row r="24" spans="2:16" x14ac:dyDescent="0.25">
      <c r="B24" s="185"/>
      <c r="C24" s="354"/>
      <c r="D24" s="343"/>
      <c r="E24" s="344"/>
      <c r="F24" s="344"/>
      <c r="G24" s="344"/>
      <c r="H24" s="344"/>
      <c r="I24" s="344"/>
      <c r="J24" s="344"/>
      <c r="K24" s="344"/>
      <c r="L24" s="345"/>
    </row>
    <row r="25" spans="2:16" x14ac:dyDescent="0.25">
      <c r="B25" s="185"/>
      <c r="C25" s="354"/>
      <c r="D25" s="343"/>
      <c r="E25" s="344"/>
      <c r="F25" s="344"/>
      <c r="G25" s="344"/>
      <c r="H25" s="344"/>
      <c r="I25" s="344"/>
      <c r="J25" s="344"/>
      <c r="K25" s="344"/>
      <c r="L25" s="345"/>
    </row>
    <row r="26" spans="2:16" x14ac:dyDescent="0.25">
      <c r="B26" s="185"/>
      <c r="C26" s="354"/>
      <c r="D26" s="343"/>
      <c r="E26" s="344"/>
      <c r="F26" s="344"/>
      <c r="G26" s="344"/>
      <c r="H26" s="344"/>
      <c r="I26" s="344"/>
      <c r="J26" s="344"/>
      <c r="K26" s="344"/>
      <c r="L26" s="345"/>
    </row>
    <row r="27" spans="2:16" x14ac:dyDescent="0.25">
      <c r="B27" s="185"/>
      <c r="C27" s="354"/>
      <c r="D27" s="343"/>
      <c r="E27" s="344"/>
      <c r="F27" s="344"/>
      <c r="G27" s="344"/>
      <c r="H27" s="344"/>
      <c r="I27" s="344"/>
      <c r="J27" s="344"/>
      <c r="K27" s="344"/>
      <c r="L27" s="345"/>
      <c r="O27" s="24"/>
    </row>
    <row r="28" spans="2:16" x14ac:dyDescent="0.25">
      <c r="B28" s="185"/>
      <c r="C28" s="354"/>
      <c r="D28" s="343"/>
      <c r="E28" s="344"/>
      <c r="F28" s="344"/>
      <c r="G28" s="344"/>
      <c r="H28" s="344"/>
      <c r="I28" s="344"/>
      <c r="J28" s="344"/>
      <c r="K28" s="344"/>
      <c r="L28" s="345"/>
      <c r="O28" s="24"/>
    </row>
    <row r="29" spans="2:16" x14ac:dyDescent="0.25">
      <c r="B29" s="185"/>
      <c r="C29" s="354"/>
      <c r="D29" s="343"/>
      <c r="E29" s="344"/>
      <c r="F29" s="344"/>
      <c r="G29" s="344"/>
      <c r="H29" s="344"/>
      <c r="I29" s="344"/>
      <c r="J29" s="344"/>
      <c r="K29" s="344"/>
      <c r="L29" s="345"/>
      <c r="O29" s="33"/>
      <c r="P29" s="33"/>
    </row>
    <row r="30" spans="2:16" x14ac:dyDescent="0.25">
      <c r="B30" s="185"/>
      <c r="C30" s="354"/>
      <c r="D30" s="343"/>
      <c r="E30" s="344"/>
      <c r="F30" s="344"/>
      <c r="G30" s="344"/>
      <c r="H30" s="344"/>
      <c r="I30" s="344"/>
      <c r="J30" s="344"/>
      <c r="K30" s="344"/>
      <c r="L30" s="345"/>
      <c r="O30" s="24"/>
    </row>
    <row r="31" spans="2:16" x14ac:dyDescent="0.25">
      <c r="B31" s="185"/>
      <c r="C31" s="354"/>
      <c r="D31" s="343"/>
      <c r="E31" s="344"/>
      <c r="F31" s="344"/>
      <c r="G31" s="344"/>
      <c r="H31" s="344"/>
      <c r="I31" s="344"/>
      <c r="J31" s="344"/>
      <c r="K31" s="344"/>
      <c r="L31" s="345"/>
      <c r="O31" s="24"/>
    </row>
    <row r="32" spans="2:16" x14ac:dyDescent="0.25">
      <c r="B32" s="353"/>
      <c r="C32" s="354"/>
      <c r="D32" s="346"/>
      <c r="E32" s="347"/>
      <c r="F32" s="347"/>
      <c r="G32" s="347"/>
      <c r="H32" s="347"/>
      <c r="I32" s="347"/>
      <c r="J32" s="347"/>
      <c r="K32" s="347"/>
      <c r="L32" s="348"/>
      <c r="O32" s="24"/>
    </row>
    <row r="33" spans="2:16" x14ac:dyDescent="0.25">
      <c r="B33" s="352" t="str">
        <f>IF(Intro!$G$21="English",O33,P33)</f>
        <v>Commentaire 3</v>
      </c>
      <c r="C33" s="354"/>
      <c r="D33" s="340"/>
      <c r="E33" s="341"/>
      <c r="F33" s="341"/>
      <c r="G33" s="341"/>
      <c r="H33" s="341"/>
      <c r="I33" s="341"/>
      <c r="J33" s="341"/>
      <c r="K33" s="341"/>
      <c r="L33" s="342"/>
      <c r="O33" s="24" t="s">
        <v>101</v>
      </c>
      <c r="P33" s="3" t="s">
        <v>102</v>
      </c>
    </row>
    <row r="34" spans="2:16" x14ac:dyDescent="0.25">
      <c r="B34" s="185"/>
      <c r="C34" s="354"/>
      <c r="D34" s="343"/>
      <c r="E34" s="344"/>
      <c r="F34" s="344"/>
      <c r="G34" s="344"/>
      <c r="H34" s="344"/>
      <c r="I34" s="344"/>
      <c r="J34" s="344"/>
      <c r="K34" s="344"/>
      <c r="L34" s="345"/>
      <c r="O34" s="24"/>
    </row>
    <row r="35" spans="2:16" x14ac:dyDescent="0.25">
      <c r="B35" s="185"/>
      <c r="C35" s="354"/>
      <c r="D35" s="343"/>
      <c r="E35" s="344"/>
      <c r="F35" s="344"/>
      <c r="G35" s="344"/>
      <c r="H35" s="344"/>
      <c r="I35" s="344"/>
      <c r="J35" s="344"/>
      <c r="K35" s="344"/>
      <c r="L35" s="345"/>
      <c r="O35" s="24"/>
    </row>
    <row r="36" spans="2:16" x14ac:dyDescent="0.25">
      <c r="B36" s="185"/>
      <c r="C36" s="354"/>
      <c r="D36" s="343"/>
      <c r="E36" s="344"/>
      <c r="F36" s="344"/>
      <c r="G36" s="344"/>
      <c r="H36" s="344"/>
      <c r="I36" s="344"/>
      <c r="J36" s="344"/>
      <c r="K36" s="344"/>
      <c r="L36" s="345"/>
      <c r="O36" s="24"/>
    </row>
    <row r="37" spans="2:16" x14ac:dyDescent="0.25">
      <c r="B37" s="185"/>
      <c r="C37" s="354"/>
      <c r="D37" s="343"/>
      <c r="E37" s="344"/>
      <c r="F37" s="344"/>
      <c r="G37" s="344"/>
      <c r="H37" s="344"/>
      <c r="I37" s="344"/>
      <c r="J37" s="344"/>
      <c r="K37" s="344"/>
      <c r="L37" s="345"/>
      <c r="O37" s="24"/>
    </row>
    <row r="38" spans="2:16" x14ac:dyDescent="0.25">
      <c r="B38" s="185"/>
      <c r="C38" s="354"/>
      <c r="D38" s="343"/>
      <c r="E38" s="344"/>
      <c r="F38" s="344"/>
      <c r="G38" s="344"/>
      <c r="H38" s="344"/>
      <c r="I38" s="344"/>
      <c r="J38" s="344"/>
      <c r="K38" s="344"/>
      <c r="L38" s="345"/>
      <c r="O38" s="24"/>
    </row>
    <row r="39" spans="2:16" x14ac:dyDescent="0.25">
      <c r="B39" s="185"/>
      <c r="C39" s="354"/>
      <c r="D39" s="343"/>
      <c r="E39" s="344"/>
      <c r="F39" s="344"/>
      <c r="G39" s="344"/>
      <c r="H39" s="344"/>
      <c r="I39" s="344"/>
      <c r="J39" s="344"/>
      <c r="K39" s="344"/>
      <c r="L39" s="345"/>
      <c r="O39" s="24"/>
    </row>
    <row r="40" spans="2:16" x14ac:dyDescent="0.25">
      <c r="B40" s="185"/>
      <c r="C40" s="354"/>
      <c r="D40" s="343"/>
      <c r="E40" s="344"/>
      <c r="F40" s="344"/>
      <c r="G40" s="344"/>
      <c r="H40" s="344"/>
      <c r="I40" s="344"/>
      <c r="J40" s="344"/>
      <c r="K40" s="344"/>
      <c r="L40" s="345"/>
      <c r="O40" s="24"/>
    </row>
    <row r="41" spans="2:16" x14ac:dyDescent="0.25">
      <c r="B41" s="185"/>
      <c r="C41" s="354"/>
      <c r="D41" s="343"/>
      <c r="E41" s="344"/>
      <c r="F41" s="344"/>
      <c r="G41" s="344"/>
      <c r="H41" s="344"/>
      <c r="I41" s="344"/>
      <c r="J41" s="344"/>
      <c r="K41" s="344"/>
      <c r="L41" s="345"/>
      <c r="O41" s="24"/>
    </row>
    <row r="42" spans="2:16" x14ac:dyDescent="0.25">
      <c r="B42" s="353"/>
      <c r="C42" s="354"/>
      <c r="D42" s="346"/>
      <c r="E42" s="347"/>
      <c r="F42" s="347"/>
      <c r="G42" s="347"/>
      <c r="H42" s="347"/>
      <c r="I42" s="347"/>
      <c r="J42" s="347"/>
      <c r="K42" s="347"/>
      <c r="L42" s="348"/>
      <c r="O42" s="24"/>
    </row>
    <row r="43" spans="2:16" x14ac:dyDescent="0.25">
      <c r="B43" s="352" t="str">
        <f>IF(Intro!$G$21="English",O43,P43)</f>
        <v>Commentaire 4</v>
      </c>
      <c r="C43" s="354"/>
      <c r="D43" s="340"/>
      <c r="E43" s="341"/>
      <c r="F43" s="341"/>
      <c r="G43" s="341"/>
      <c r="H43" s="341"/>
      <c r="I43" s="341"/>
      <c r="J43" s="341"/>
      <c r="K43" s="341"/>
      <c r="L43" s="342"/>
      <c r="O43" s="24" t="s">
        <v>103</v>
      </c>
      <c r="P43" s="3" t="s">
        <v>104</v>
      </c>
    </row>
    <row r="44" spans="2:16" x14ac:dyDescent="0.25">
      <c r="B44" s="185"/>
      <c r="C44" s="354"/>
      <c r="D44" s="343"/>
      <c r="E44" s="344"/>
      <c r="F44" s="344"/>
      <c r="G44" s="344"/>
      <c r="H44" s="344"/>
      <c r="I44" s="344"/>
      <c r="J44" s="344"/>
      <c r="K44" s="344"/>
      <c r="L44" s="345"/>
      <c r="O44" s="24"/>
    </row>
    <row r="45" spans="2:16" x14ac:dyDescent="0.25">
      <c r="B45" s="185"/>
      <c r="C45" s="354"/>
      <c r="D45" s="343"/>
      <c r="E45" s="344"/>
      <c r="F45" s="344"/>
      <c r="G45" s="344"/>
      <c r="H45" s="344"/>
      <c r="I45" s="344"/>
      <c r="J45" s="344"/>
      <c r="K45" s="344"/>
      <c r="L45" s="345"/>
      <c r="O45" s="24"/>
    </row>
    <row r="46" spans="2:16" x14ac:dyDescent="0.25">
      <c r="B46" s="185"/>
      <c r="C46" s="354"/>
      <c r="D46" s="343"/>
      <c r="E46" s="344"/>
      <c r="F46" s="344"/>
      <c r="G46" s="344"/>
      <c r="H46" s="344"/>
      <c r="I46" s="344"/>
      <c r="J46" s="344"/>
      <c r="K46" s="344"/>
      <c r="L46" s="345"/>
      <c r="O46" s="24"/>
    </row>
    <row r="47" spans="2:16" x14ac:dyDescent="0.25">
      <c r="B47" s="185"/>
      <c r="C47" s="354"/>
      <c r="D47" s="343"/>
      <c r="E47" s="344"/>
      <c r="F47" s="344"/>
      <c r="G47" s="344"/>
      <c r="H47" s="344"/>
      <c r="I47" s="344"/>
      <c r="J47" s="344"/>
      <c r="K47" s="344"/>
      <c r="L47" s="345"/>
      <c r="O47" s="24"/>
    </row>
    <row r="48" spans="2:16" x14ac:dyDescent="0.25">
      <c r="B48" s="185"/>
      <c r="C48" s="354"/>
      <c r="D48" s="343"/>
      <c r="E48" s="344"/>
      <c r="F48" s="344"/>
      <c r="G48" s="344"/>
      <c r="H48" s="344"/>
      <c r="I48" s="344"/>
      <c r="J48" s="344"/>
      <c r="K48" s="344"/>
      <c r="L48" s="345"/>
      <c r="O48" s="24"/>
    </row>
    <row r="49" spans="1:16" x14ac:dyDescent="0.25">
      <c r="B49" s="185"/>
      <c r="C49" s="354"/>
      <c r="D49" s="343"/>
      <c r="E49" s="344"/>
      <c r="F49" s="344"/>
      <c r="G49" s="344"/>
      <c r="H49" s="344"/>
      <c r="I49" s="344"/>
      <c r="J49" s="344"/>
      <c r="K49" s="344"/>
      <c r="L49" s="345"/>
      <c r="O49" s="24"/>
    </row>
    <row r="50" spans="1:16" x14ac:dyDescent="0.25">
      <c r="B50" s="185"/>
      <c r="C50" s="354"/>
      <c r="D50" s="343"/>
      <c r="E50" s="344"/>
      <c r="F50" s="344"/>
      <c r="G50" s="344"/>
      <c r="H50" s="344"/>
      <c r="I50" s="344"/>
      <c r="J50" s="344"/>
      <c r="K50" s="344"/>
      <c r="L50" s="345"/>
      <c r="O50" s="24"/>
    </row>
    <row r="51" spans="1:16" x14ac:dyDescent="0.25">
      <c r="B51" s="185"/>
      <c r="C51" s="354"/>
      <c r="D51" s="343"/>
      <c r="E51" s="344"/>
      <c r="F51" s="344"/>
      <c r="G51" s="344"/>
      <c r="H51" s="344"/>
      <c r="I51" s="344"/>
      <c r="J51" s="344"/>
      <c r="K51" s="344"/>
      <c r="L51" s="345"/>
      <c r="O51" s="24"/>
    </row>
    <row r="52" spans="1:16" x14ac:dyDescent="0.25">
      <c r="B52" s="353"/>
      <c r="C52" s="354"/>
      <c r="D52" s="346"/>
      <c r="E52" s="347"/>
      <c r="F52" s="347"/>
      <c r="G52" s="347"/>
      <c r="H52" s="347"/>
      <c r="I52" s="347"/>
      <c r="J52" s="347"/>
      <c r="K52" s="347"/>
      <c r="L52" s="348"/>
      <c r="O52" s="24"/>
    </row>
    <row r="53" spans="1:16" x14ac:dyDescent="0.25">
      <c r="B53" s="352" t="str">
        <f>IF(Intro!$G$21="English",O53,P53)</f>
        <v>Commentaire 5</v>
      </c>
      <c r="C53" s="354"/>
      <c r="D53" s="340"/>
      <c r="E53" s="341"/>
      <c r="F53" s="341"/>
      <c r="G53" s="341"/>
      <c r="H53" s="341"/>
      <c r="I53" s="341"/>
      <c r="J53" s="341"/>
      <c r="K53" s="341"/>
      <c r="L53" s="342"/>
      <c r="O53" s="24" t="s">
        <v>105</v>
      </c>
      <c r="P53" s="3" t="s">
        <v>106</v>
      </c>
    </row>
    <row r="54" spans="1:16" x14ac:dyDescent="0.25">
      <c r="B54" s="185"/>
      <c r="C54" s="354"/>
      <c r="D54" s="343"/>
      <c r="E54" s="344"/>
      <c r="F54" s="344"/>
      <c r="G54" s="344"/>
      <c r="H54" s="344"/>
      <c r="I54" s="344"/>
      <c r="J54" s="344"/>
      <c r="K54" s="344"/>
      <c r="L54" s="345"/>
      <c r="O54" s="24"/>
    </row>
    <row r="55" spans="1:16" x14ac:dyDescent="0.25">
      <c r="B55" s="185"/>
      <c r="C55" s="354"/>
      <c r="D55" s="343"/>
      <c r="E55" s="344"/>
      <c r="F55" s="344"/>
      <c r="G55" s="344"/>
      <c r="H55" s="344"/>
      <c r="I55" s="344"/>
      <c r="J55" s="344"/>
      <c r="K55" s="344"/>
      <c r="L55" s="345"/>
      <c r="O55" s="24"/>
    </row>
    <row r="56" spans="1:16" x14ac:dyDescent="0.25">
      <c r="B56" s="185"/>
      <c r="C56" s="354"/>
      <c r="D56" s="343"/>
      <c r="E56" s="344"/>
      <c r="F56" s="344"/>
      <c r="G56" s="344"/>
      <c r="H56" s="344"/>
      <c r="I56" s="344"/>
      <c r="J56" s="344"/>
      <c r="K56" s="344"/>
      <c r="L56" s="345"/>
      <c r="O56" s="24"/>
    </row>
    <row r="57" spans="1:16" x14ac:dyDescent="0.25">
      <c r="B57" s="185"/>
      <c r="C57" s="354"/>
      <c r="D57" s="343"/>
      <c r="E57" s="344"/>
      <c r="F57" s="344"/>
      <c r="G57" s="344"/>
      <c r="H57" s="344"/>
      <c r="I57" s="344"/>
      <c r="J57" s="344"/>
      <c r="K57" s="344"/>
      <c r="L57" s="345"/>
      <c r="O57" s="24"/>
    </row>
    <row r="58" spans="1:16" x14ac:dyDescent="0.25">
      <c r="B58" s="185"/>
      <c r="C58" s="354"/>
      <c r="D58" s="343"/>
      <c r="E58" s="344"/>
      <c r="F58" s="344"/>
      <c r="G58" s="344"/>
      <c r="H58" s="344"/>
      <c r="I58" s="344"/>
      <c r="J58" s="344"/>
      <c r="K58" s="344"/>
      <c r="L58" s="345"/>
      <c r="O58" s="24"/>
    </row>
    <row r="59" spans="1:16" x14ac:dyDescent="0.25">
      <c r="B59" s="185"/>
      <c r="C59" s="354"/>
      <c r="D59" s="343"/>
      <c r="E59" s="344"/>
      <c r="F59" s="344"/>
      <c r="G59" s="344"/>
      <c r="H59" s="344"/>
      <c r="I59" s="344"/>
      <c r="J59" s="344"/>
      <c r="K59" s="344"/>
      <c r="L59" s="345"/>
      <c r="O59" s="24"/>
    </row>
    <row r="60" spans="1:16" x14ac:dyDescent="0.25">
      <c r="B60" s="185"/>
      <c r="C60" s="354"/>
      <c r="D60" s="343"/>
      <c r="E60" s="344"/>
      <c r="F60" s="344"/>
      <c r="G60" s="344"/>
      <c r="H60" s="344"/>
      <c r="I60" s="344"/>
      <c r="J60" s="344"/>
      <c r="K60" s="344"/>
      <c r="L60" s="345"/>
      <c r="O60" s="24"/>
    </row>
    <row r="61" spans="1:16" x14ac:dyDescent="0.25">
      <c r="B61" s="185"/>
      <c r="C61" s="354"/>
      <c r="D61" s="343"/>
      <c r="E61" s="344"/>
      <c r="F61" s="344"/>
      <c r="G61" s="344"/>
      <c r="H61" s="344"/>
      <c r="I61" s="344"/>
      <c r="J61" s="344"/>
      <c r="K61" s="344"/>
      <c r="L61" s="345"/>
      <c r="O61" s="24"/>
    </row>
    <row r="62" spans="1:16" x14ac:dyDescent="0.25">
      <c r="B62" s="355"/>
      <c r="C62" s="356"/>
      <c r="D62" s="349"/>
      <c r="E62" s="350"/>
      <c r="F62" s="350"/>
      <c r="G62" s="350"/>
      <c r="H62" s="350"/>
      <c r="I62" s="350"/>
      <c r="J62" s="350"/>
      <c r="K62" s="350"/>
      <c r="L62" s="351"/>
      <c r="O62" s="24"/>
    </row>
    <row r="63" spans="1:16" s="33" customFormat="1" x14ac:dyDescent="0.25">
      <c r="A63" s="48"/>
      <c r="B63" s="16"/>
      <c r="N63" s="49"/>
    </row>
  </sheetData>
  <sheetProtection algorithmName="SHA-512" hashValue="C6YQa3XzN8oOgym7TTFSVobQa0cxFoHdgpbktqiMUE5v3vuDwYs4A4qsJXW6Esr/1Zvw5ij+y0cSIvv7pME7eQ==" saltValue="R85qsyHycRSCRFIAPxElfg==" spinCount="100000" sheet="1" objects="1" scenarios="1" selectLockedCells="1"/>
  <mergeCells count="21">
    <mergeCell ref="D12:L12"/>
    <mergeCell ref="B10:L10"/>
    <mergeCell ref="B4:L4"/>
    <mergeCell ref="B8:L8"/>
    <mergeCell ref="B5:L5"/>
    <mergeCell ref="B6:L6"/>
    <mergeCell ref="B13:B22"/>
    <mergeCell ref="C13:C22"/>
    <mergeCell ref="D13:L22"/>
    <mergeCell ref="B23:B32"/>
    <mergeCell ref="C23:C32"/>
    <mergeCell ref="D23:L32"/>
    <mergeCell ref="B53:B62"/>
    <mergeCell ref="C53:C62"/>
    <mergeCell ref="D53:L62"/>
    <mergeCell ref="B33:B42"/>
    <mergeCell ref="C33:C42"/>
    <mergeCell ref="D33:L42"/>
    <mergeCell ref="B43:B52"/>
    <mergeCell ref="C43:C52"/>
    <mergeCell ref="D43:L52"/>
  </mergeCells>
  <printOptions horizontalCentered="1"/>
  <pageMargins left="0.25" right="0.25" top="0.75" bottom="0.75" header="0.3" footer="0.3"/>
  <pageSetup scale="63" fitToHeight="0" orientation="portrait" r:id="rId1"/>
  <headerFooter>
    <oddFooter>&amp;L&amp;A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61ED1-74DE-4819-8F67-176FA4CC1589}">
  <sheetPr>
    <tabColor rgb="FF00B0F0"/>
    <pageSetUpPr fitToPage="1"/>
  </sheetPr>
  <dimension ref="A1:P27"/>
  <sheetViews>
    <sheetView showGridLines="0" zoomScaleNormal="100" workbookViewId="0"/>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7" width="9.42578125" style="3" customWidth="1"/>
    <col min="18" max="16384" width="9.42578125" style="3"/>
  </cols>
  <sheetData>
    <row r="1" spans="1:16" x14ac:dyDescent="0.25">
      <c r="O1" s="14" t="s">
        <v>273</v>
      </c>
      <c r="P1" s="14" t="s">
        <v>273</v>
      </c>
    </row>
    <row r="2" spans="1:16" x14ac:dyDescent="0.25">
      <c r="B2" s="15" t="s">
        <v>0</v>
      </c>
      <c r="C2" s="15"/>
      <c r="D2" s="15"/>
      <c r="O2" s="96" t="s">
        <v>69</v>
      </c>
      <c r="P2" s="14" t="s">
        <v>79</v>
      </c>
    </row>
    <row r="3" spans="1:16" x14ac:dyDescent="0.25">
      <c r="B3" s="6"/>
      <c r="C3" s="6"/>
      <c r="D3" s="6"/>
      <c r="O3" s="1"/>
      <c r="P3" s="1"/>
    </row>
    <row r="4" spans="1:16" s="1" customFormat="1" ht="14.1" customHeight="1" x14ac:dyDescent="0.25">
      <c r="A4" s="16"/>
      <c r="B4" s="256" t="str">
        <f>Info!B4</f>
        <v>QUESTIONNAIRE À L’INTENTION DES SYNDICATS</v>
      </c>
      <c r="C4" s="257"/>
      <c r="D4" s="257"/>
      <c r="E4" s="257"/>
      <c r="F4" s="257"/>
      <c r="G4" s="257"/>
      <c r="H4" s="257"/>
      <c r="I4" s="257"/>
      <c r="J4" s="257"/>
      <c r="K4" s="257"/>
      <c r="L4" s="258"/>
      <c r="M4" s="10"/>
      <c r="N4" s="10"/>
      <c r="O4" s="9"/>
      <c r="P4" s="9"/>
    </row>
    <row r="5" spans="1:16" s="1" customFormat="1" x14ac:dyDescent="0.25">
      <c r="A5" s="16"/>
      <c r="B5" s="259" t="str">
        <f>Info!B5</f>
        <v>NQ-2026-004</v>
      </c>
      <c r="C5" s="260"/>
      <c r="D5" s="260"/>
      <c r="E5" s="260"/>
      <c r="F5" s="260"/>
      <c r="G5" s="260"/>
      <c r="H5" s="260"/>
      <c r="I5" s="260"/>
      <c r="J5" s="260"/>
      <c r="K5" s="260"/>
      <c r="L5" s="261"/>
      <c r="M5" s="10"/>
      <c r="N5" s="10"/>
      <c r="O5" s="9"/>
      <c r="P5" s="9"/>
    </row>
    <row r="6" spans="1:16" s="9" customFormat="1" ht="14.1" customHeight="1" x14ac:dyDescent="0.25">
      <c r="A6" s="16"/>
      <c r="B6" s="262" t="str">
        <f>Info!B6</f>
        <v>CONTREPLAQUÉS DÉCORATIFS ET AUTRES CONTREPLAQUÉS NON STRUCTURAUX</v>
      </c>
      <c r="C6" s="263"/>
      <c r="D6" s="263"/>
      <c r="E6" s="263"/>
      <c r="F6" s="263"/>
      <c r="G6" s="263"/>
      <c r="H6" s="263"/>
      <c r="I6" s="263"/>
      <c r="J6" s="263"/>
      <c r="K6" s="263"/>
      <c r="L6" s="264"/>
      <c r="O6" s="17"/>
      <c r="P6" s="17"/>
    </row>
    <row r="7" spans="1:16" s="9" customFormat="1" x14ac:dyDescent="0.25">
      <c r="A7" s="16"/>
      <c r="B7" s="18"/>
      <c r="C7" s="18"/>
      <c r="D7" s="18"/>
      <c r="E7" s="19"/>
      <c r="F7" s="19"/>
      <c r="G7" s="19"/>
      <c r="H7" s="19"/>
      <c r="I7" s="19"/>
      <c r="J7" s="19"/>
      <c r="K7" s="19"/>
      <c r="L7" s="19"/>
      <c r="O7" s="17"/>
      <c r="P7" s="17"/>
    </row>
    <row r="8" spans="1:16" x14ac:dyDescent="0.25">
      <c r="B8" s="182" t="str">
        <f>IF(Intro!$G$21="English",O8,P8)</f>
        <v>CONFIRMATION DES DONNÉES DÉCLARÉES</v>
      </c>
      <c r="C8" s="183"/>
      <c r="D8" s="183"/>
      <c r="E8" s="183"/>
      <c r="F8" s="183"/>
      <c r="G8" s="183"/>
      <c r="H8" s="183"/>
      <c r="I8" s="183"/>
      <c r="J8" s="183"/>
      <c r="K8" s="183"/>
      <c r="L8" s="184"/>
      <c r="O8" s="3" t="s">
        <v>32</v>
      </c>
      <c r="P8" s="3" t="s">
        <v>19</v>
      </c>
    </row>
    <row r="9" spans="1:16" x14ac:dyDescent="0.25">
      <c r="B9" s="41"/>
      <c r="L9" s="11"/>
    </row>
    <row r="10" spans="1:16" x14ac:dyDescent="0.25">
      <c r="B10" s="41"/>
      <c r="J10" s="93" t="str">
        <f>IF(Intro!$G$21="English",O10,P10)</f>
        <v>Sélectionnez oui ou non</v>
      </c>
      <c r="L10" s="11"/>
      <c r="O10" s="3" t="s">
        <v>158</v>
      </c>
      <c r="P10" s="3" t="s">
        <v>253</v>
      </c>
    </row>
    <row r="11" spans="1:16" s="29" customFormat="1" ht="14.25" customHeight="1" x14ac:dyDescent="0.25">
      <c r="A11" s="42"/>
      <c r="B11" s="399" t="str">
        <f>IF(Intro!$G$21="English",O11,P11)</f>
        <v>Confirmez que toutes les données déclarées dans ce questionnaire concernent les marchandises telles que définies dans l’onglet « Intro ».</v>
      </c>
      <c r="C11" s="400"/>
      <c r="D11" s="400"/>
      <c r="E11" s="400"/>
      <c r="F11" s="400"/>
      <c r="G11" s="400"/>
      <c r="H11" s="400"/>
      <c r="I11" s="401"/>
      <c r="J11" s="79"/>
      <c r="K11" s="43"/>
      <c r="L11" s="44"/>
      <c r="O11" s="29" t="s">
        <v>255</v>
      </c>
      <c r="P11" s="29" t="s">
        <v>256</v>
      </c>
    </row>
    <row r="12" spans="1:16" s="29" customFormat="1" ht="14.25" customHeight="1" x14ac:dyDescent="0.25">
      <c r="A12" s="42"/>
      <c r="B12" s="399" t="str">
        <f>IF(Intro!$G$21="English",O12,P12)</f>
        <v>Confirmez que toutes les données déclarées ne concernent que les membres de votre syndicat employés dans la production des marchandises au Canada.</v>
      </c>
      <c r="C12" s="400"/>
      <c r="D12" s="400"/>
      <c r="E12" s="400"/>
      <c r="F12" s="400"/>
      <c r="G12" s="400"/>
      <c r="H12" s="400"/>
      <c r="I12" s="401"/>
      <c r="J12" s="220"/>
      <c r="K12" s="43"/>
      <c r="L12" s="44"/>
      <c r="O12" s="29" t="s">
        <v>200</v>
      </c>
      <c r="P12" s="29" t="s">
        <v>201</v>
      </c>
    </row>
    <row r="13" spans="1:16" s="29" customFormat="1" ht="14.25" customHeight="1" x14ac:dyDescent="0.25">
      <c r="A13" s="42"/>
      <c r="B13" s="402"/>
      <c r="C13" s="403"/>
      <c r="D13" s="403"/>
      <c r="E13" s="403"/>
      <c r="F13" s="403"/>
      <c r="G13" s="403"/>
      <c r="H13" s="403"/>
      <c r="I13" s="404"/>
      <c r="J13" s="221"/>
      <c r="K13" s="43"/>
      <c r="L13" s="44"/>
    </row>
    <row r="14" spans="1:16" s="29" customFormat="1" x14ac:dyDescent="0.25">
      <c r="A14" s="42"/>
      <c r="B14" s="232" t="str">
        <f>IF(Intro!$G$21="English",O14,P14)</f>
        <v>Confirmez que toutes les valeurs déclarées dans ce questionnaire sont en dollars canadiens.</v>
      </c>
      <c r="C14" s="233"/>
      <c r="D14" s="233"/>
      <c r="E14" s="233" t="e">
        <f>IF(SUM(#REF!)&lt;&gt;0,"X","-")</f>
        <v>#REF!</v>
      </c>
      <c r="F14" s="233" t="e">
        <f>IF(SUM(#REF!)&lt;&gt;0,"X","-")</f>
        <v>#REF!</v>
      </c>
      <c r="G14" s="233" t="e">
        <f>IF(SUM(#REF!)&lt;&gt;0,"X","-")</f>
        <v>#REF!</v>
      </c>
      <c r="H14" s="233" t="e">
        <f>IF(SUM(#REF!)&lt;&gt;0,"X","-")</f>
        <v>#REF!</v>
      </c>
      <c r="I14" s="233" t="e">
        <f>IF(SUM(#REF!)&lt;&gt;0,"X","-")</f>
        <v>#REF!</v>
      </c>
      <c r="J14" s="79"/>
      <c r="L14" s="45"/>
      <c r="O14" s="29" t="s">
        <v>176</v>
      </c>
      <c r="P14" s="29" t="s">
        <v>177</v>
      </c>
    </row>
    <row r="15" spans="1:16" s="29" customFormat="1" x14ac:dyDescent="0.25">
      <c r="A15" s="42"/>
      <c r="B15" s="232" t="str">
        <f>IF(Intro!$G$21="English",O15,P15)</f>
        <v>Confirmez que tous les renseignements déclarés le sont selon l’année civile.</v>
      </c>
      <c r="C15" s="233"/>
      <c r="D15" s="233"/>
      <c r="E15" s="233" t="e">
        <f>IF(SUM(#REF!)&lt;&gt;0,"X","-")</f>
        <v>#REF!</v>
      </c>
      <c r="F15" s="233" t="e">
        <f>IF(SUM(#REF!)&lt;&gt;0,"X","-")</f>
        <v>#REF!</v>
      </c>
      <c r="G15" s="233" t="e">
        <f>IF(SUM(#REF!)&lt;&gt;0,"X","-")</f>
        <v>#REF!</v>
      </c>
      <c r="H15" s="233" t="e">
        <f>IF(SUM(#REF!)&lt;&gt;0,"X","-")</f>
        <v>#REF!</v>
      </c>
      <c r="I15" s="233" t="e">
        <f>IF(SUM(#REF!)&lt;&gt;0,"X","-")</f>
        <v>#REF!</v>
      </c>
      <c r="J15" s="79"/>
      <c r="K15" s="43"/>
      <c r="L15" s="44"/>
      <c r="O15" s="29" t="s">
        <v>65</v>
      </c>
      <c r="P15" s="29" t="s">
        <v>66</v>
      </c>
    </row>
    <row r="16" spans="1:16" x14ac:dyDescent="0.25">
      <c r="B16" s="41"/>
      <c r="L16" s="11"/>
    </row>
    <row r="17" spans="1:16" x14ac:dyDescent="0.25">
      <c r="B17" s="185" t="str">
        <f>IF(Intro!$G$21="English",O17,P17)</f>
        <v>Si non, expliquez.</v>
      </c>
      <c r="C17" s="186"/>
      <c r="D17" s="186"/>
      <c r="E17" s="186"/>
      <c r="F17" s="186"/>
      <c r="G17" s="186"/>
      <c r="H17" s="186"/>
      <c r="I17" s="186"/>
      <c r="J17" s="186"/>
      <c r="K17" s="186"/>
      <c r="L17" s="187"/>
      <c r="O17" s="81" t="s">
        <v>247</v>
      </c>
      <c r="P17" s="9" t="s">
        <v>248</v>
      </c>
    </row>
    <row r="18" spans="1:16" s="29" customFormat="1" x14ac:dyDescent="0.25">
      <c r="A18" s="42"/>
      <c r="B18" s="53"/>
      <c r="C18" s="43"/>
      <c r="D18" s="43"/>
      <c r="E18" s="43"/>
      <c r="F18" s="43"/>
      <c r="G18" s="43"/>
      <c r="H18" s="43"/>
      <c r="I18" s="43"/>
      <c r="J18" s="43"/>
      <c r="K18" s="43"/>
      <c r="L18" s="44"/>
      <c r="O18" s="9"/>
      <c r="P18" s="9"/>
    </row>
    <row r="19" spans="1:16" s="14" customFormat="1" x14ac:dyDescent="0.25">
      <c r="A19" s="13"/>
      <c r="B19" s="299"/>
      <c r="C19" s="300"/>
      <c r="D19" s="300"/>
      <c r="E19" s="300"/>
      <c r="F19" s="300"/>
      <c r="G19" s="300"/>
      <c r="H19" s="300"/>
      <c r="I19" s="300"/>
      <c r="J19" s="300"/>
      <c r="K19" s="300"/>
      <c r="L19" s="301"/>
      <c r="M19" s="29"/>
      <c r="O19" s="10"/>
      <c r="P19" s="10"/>
    </row>
    <row r="20" spans="1:16" s="14" customFormat="1" x14ac:dyDescent="0.25">
      <c r="A20" s="13"/>
      <c r="B20" s="299"/>
      <c r="C20" s="300"/>
      <c r="D20" s="300"/>
      <c r="E20" s="300"/>
      <c r="F20" s="300"/>
      <c r="G20" s="300"/>
      <c r="H20" s="300"/>
      <c r="I20" s="300"/>
      <c r="J20" s="300"/>
      <c r="K20" s="300"/>
      <c r="L20" s="301"/>
      <c r="M20" s="29"/>
      <c r="O20" s="10"/>
      <c r="P20" s="10"/>
    </row>
    <row r="21" spans="1:16" s="14" customFormat="1" x14ac:dyDescent="0.25">
      <c r="A21" s="13"/>
      <c r="B21" s="299"/>
      <c r="C21" s="300"/>
      <c r="D21" s="300"/>
      <c r="E21" s="300"/>
      <c r="F21" s="300"/>
      <c r="G21" s="300"/>
      <c r="H21" s="300"/>
      <c r="I21" s="300"/>
      <c r="J21" s="300"/>
      <c r="K21" s="300"/>
      <c r="L21" s="301"/>
      <c r="M21" s="29"/>
      <c r="O21" s="10"/>
      <c r="P21" s="10"/>
    </row>
    <row r="22" spans="1:16" s="14" customFormat="1" x14ac:dyDescent="0.25">
      <c r="A22" s="13"/>
      <c r="B22" s="299"/>
      <c r="C22" s="300"/>
      <c r="D22" s="300"/>
      <c r="E22" s="300"/>
      <c r="F22" s="300"/>
      <c r="G22" s="300"/>
      <c r="H22" s="300"/>
      <c r="I22" s="300"/>
      <c r="J22" s="300"/>
      <c r="K22" s="300"/>
      <c r="L22" s="301"/>
      <c r="M22" s="29"/>
      <c r="O22" s="10"/>
      <c r="P22" s="10"/>
    </row>
    <row r="23" spans="1:16" s="14" customFormat="1" x14ac:dyDescent="0.25">
      <c r="A23" s="13"/>
      <c r="B23" s="299"/>
      <c r="C23" s="300"/>
      <c r="D23" s="300"/>
      <c r="E23" s="300"/>
      <c r="F23" s="300"/>
      <c r="G23" s="300"/>
      <c r="H23" s="300"/>
      <c r="I23" s="300"/>
      <c r="J23" s="300"/>
      <c r="K23" s="300"/>
      <c r="L23" s="301"/>
      <c r="M23" s="29"/>
      <c r="O23" s="10"/>
      <c r="P23" s="10"/>
    </row>
    <row r="24" spans="1:16" s="14" customFormat="1" x14ac:dyDescent="0.25">
      <c r="A24" s="13"/>
      <c r="B24" s="299"/>
      <c r="C24" s="300"/>
      <c r="D24" s="300"/>
      <c r="E24" s="300"/>
      <c r="F24" s="300"/>
      <c r="G24" s="300"/>
      <c r="H24" s="300"/>
      <c r="I24" s="300"/>
      <c r="J24" s="300"/>
      <c r="K24" s="300"/>
      <c r="L24" s="301"/>
      <c r="M24" s="29"/>
      <c r="O24" s="10"/>
      <c r="P24" s="10"/>
    </row>
    <row r="25" spans="1:16" s="14" customFormat="1" x14ac:dyDescent="0.25">
      <c r="A25" s="13"/>
      <c r="B25" s="299"/>
      <c r="C25" s="300"/>
      <c r="D25" s="300"/>
      <c r="E25" s="300"/>
      <c r="F25" s="300"/>
      <c r="G25" s="300"/>
      <c r="H25" s="300"/>
      <c r="I25" s="300"/>
      <c r="J25" s="300"/>
      <c r="K25" s="300"/>
      <c r="L25" s="301"/>
      <c r="M25" s="29"/>
      <c r="O25" s="10"/>
      <c r="P25" s="10"/>
    </row>
    <row r="26" spans="1:16" s="14" customFormat="1" x14ac:dyDescent="0.25">
      <c r="A26" s="13"/>
      <c r="B26" s="299"/>
      <c r="C26" s="300"/>
      <c r="D26" s="300"/>
      <c r="E26" s="300"/>
      <c r="F26" s="300"/>
      <c r="G26" s="300"/>
      <c r="H26" s="300"/>
      <c r="I26" s="300"/>
      <c r="J26" s="300"/>
      <c r="K26" s="300"/>
      <c r="L26" s="301"/>
      <c r="M26" s="29"/>
      <c r="O26" s="10"/>
      <c r="P26" s="10"/>
    </row>
    <row r="27" spans="1:16" x14ac:dyDescent="0.25">
      <c r="B27" s="12"/>
      <c r="C27" s="46"/>
      <c r="D27" s="46"/>
      <c r="E27" s="46"/>
      <c r="F27" s="46"/>
      <c r="G27" s="46"/>
      <c r="H27" s="46"/>
      <c r="I27" s="46"/>
      <c r="J27" s="46"/>
      <c r="K27" s="46"/>
      <c r="L27" s="47"/>
    </row>
  </sheetData>
  <sheetProtection algorithmName="SHA-512" hashValue="G9v1Lwp1kOeGKTHstg3O1JWUCVVTf3ZhpO4WETSUVvR9ESknr3764TCSEVGGqxfkyq4TLnW0op1p7Zp7fxuBjA==" saltValue="e5KBqoCKhU4q46OxfeKNKQ==" spinCount="100000" sheet="1" objects="1" scenarios="1" selectLockedCells="1"/>
  <mergeCells count="11">
    <mergeCell ref="B17:L17"/>
    <mergeCell ref="B19:L26"/>
    <mergeCell ref="B14:I14"/>
    <mergeCell ref="B15:I15"/>
    <mergeCell ref="B4:L4"/>
    <mergeCell ref="B5:L5"/>
    <mergeCell ref="B8:L8"/>
    <mergeCell ref="B6:L6"/>
    <mergeCell ref="B11:I11"/>
    <mergeCell ref="B12:I13"/>
    <mergeCell ref="J12:J13"/>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22A54203-4580-44FB-B9B8-3E22A5B43907}">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6C510AE-0E58-413E-9968-409A8C25706D}">
          <x14:formula1>
            <xm:f>Variables!$D$24:$D$25</xm:f>
          </x14:formula1>
          <xm:sqref>J11:J15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A3E34-60DB-4AB8-B4F1-208F011C1A0A}">
  <sheetPr>
    <tabColor rgb="FFFF0000"/>
  </sheetPr>
  <dimension ref="A1:M34"/>
  <sheetViews>
    <sheetView workbookViewId="0">
      <selection activeCell="C5" sqref="C5"/>
    </sheetView>
  </sheetViews>
  <sheetFormatPr defaultRowHeight="15" x14ac:dyDescent="0.25"/>
  <cols>
    <col min="2" max="2" width="2.85546875" customWidth="1"/>
    <col min="3" max="3" width="31" customWidth="1"/>
    <col min="4" max="4" width="0" hidden="1" customWidth="1"/>
    <col min="5" max="9" width="12.28515625" bestFit="1" customWidth="1"/>
    <col min="10" max="10" width="2.85546875" customWidth="1"/>
    <col min="11" max="11" width="39.7109375" customWidth="1"/>
    <col min="12" max="12" width="2.85546875" customWidth="1"/>
    <col min="13" max="13" width="15" bestFit="1" customWidth="1"/>
  </cols>
  <sheetData>
    <row r="1" spans="1:13" x14ac:dyDescent="0.25">
      <c r="A1" s="107"/>
      <c r="B1" s="107"/>
      <c r="C1" s="108"/>
      <c r="D1" s="107" t="s">
        <v>273</v>
      </c>
      <c r="E1" s="107"/>
      <c r="F1" s="107"/>
      <c r="G1" s="107"/>
      <c r="H1" s="107"/>
      <c r="I1" s="107"/>
      <c r="J1" s="107"/>
      <c r="K1" s="107"/>
      <c r="L1" s="107"/>
      <c r="M1" s="107"/>
    </row>
    <row r="2" spans="1:13" ht="15.75" thickBot="1" x14ac:dyDescent="0.3">
      <c r="A2" s="107"/>
      <c r="B2" s="107"/>
      <c r="C2" s="109"/>
      <c r="D2" s="107"/>
      <c r="E2" s="107"/>
      <c r="F2" s="107"/>
      <c r="G2" s="107"/>
      <c r="H2" s="107"/>
      <c r="I2" s="107"/>
      <c r="J2" s="107"/>
      <c r="K2" s="107"/>
      <c r="L2" s="107"/>
      <c r="M2" s="107"/>
    </row>
    <row r="3" spans="1:13" x14ac:dyDescent="0.25">
      <c r="A3" s="107"/>
      <c r="B3" s="110"/>
      <c r="C3" s="111"/>
      <c r="D3" s="111"/>
      <c r="E3" s="111"/>
      <c r="F3" s="111"/>
      <c r="G3" s="111"/>
      <c r="H3" s="111"/>
      <c r="I3" s="111"/>
      <c r="J3" s="111"/>
      <c r="K3" s="111"/>
      <c r="L3" s="112"/>
      <c r="M3" s="107"/>
    </row>
    <row r="4" spans="1:13" x14ac:dyDescent="0.25">
      <c r="A4" s="107"/>
      <c r="B4" s="113"/>
      <c r="C4" s="114"/>
      <c r="D4" s="114"/>
      <c r="E4" s="114"/>
      <c r="F4" s="114"/>
      <c r="G4" s="114"/>
      <c r="H4" s="405" t="s">
        <v>320</v>
      </c>
      <c r="I4" s="405"/>
      <c r="J4" s="114"/>
      <c r="K4" s="114"/>
      <c r="L4" s="115"/>
      <c r="M4" s="107"/>
    </row>
    <row r="5" spans="1:13" x14ac:dyDescent="0.25">
      <c r="A5" s="107"/>
      <c r="B5" s="116"/>
      <c r="C5" s="117">
        <f>Intro!E83</f>
        <v>0</v>
      </c>
      <c r="D5" s="118"/>
      <c r="E5" s="119">
        <v>2023</v>
      </c>
      <c r="F5" s="119">
        <v>2024</v>
      </c>
      <c r="G5" s="119">
        <v>2025</v>
      </c>
      <c r="H5" s="119">
        <v>2025</v>
      </c>
      <c r="I5" s="119">
        <v>2026</v>
      </c>
      <c r="J5" s="120"/>
      <c r="K5" s="120"/>
      <c r="L5" s="121"/>
      <c r="M5" s="107"/>
    </row>
    <row r="6" spans="1:13" x14ac:dyDescent="0.25">
      <c r="A6" s="107"/>
      <c r="B6" s="116"/>
      <c r="C6" s="122"/>
      <c r="D6" s="122"/>
      <c r="E6" s="123"/>
      <c r="F6" s="123"/>
      <c r="G6" s="123"/>
      <c r="H6" s="123"/>
      <c r="I6" s="123"/>
      <c r="J6" s="123"/>
      <c r="K6" s="122"/>
      <c r="L6" s="124"/>
      <c r="M6" s="107"/>
    </row>
    <row r="7" spans="1:13" x14ac:dyDescent="0.25">
      <c r="A7" s="107"/>
      <c r="B7" s="116"/>
      <c r="C7" s="125" t="s">
        <v>321</v>
      </c>
      <c r="D7" s="125" t="s">
        <v>322</v>
      </c>
      <c r="E7" s="126">
        <f>Public!H71</f>
        <v>0</v>
      </c>
      <c r="F7" s="126">
        <f>Public!I71</f>
        <v>0</v>
      </c>
      <c r="G7" s="126">
        <f>Public!J71</f>
        <v>0</v>
      </c>
      <c r="H7" s="126">
        <f>Public!K71</f>
        <v>0</v>
      </c>
      <c r="I7" s="126">
        <f>Public!L71</f>
        <v>0</v>
      </c>
      <c r="J7" s="127"/>
      <c r="K7" s="125" t="s">
        <v>322</v>
      </c>
      <c r="L7" s="124"/>
      <c r="M7" s="128" t="s">
        <v>323</v>
      </c>
    </row>
    <row r="8" spans="1:13" x14ac:dyDescent="0.25">
      <c r="A8" s="107"/>
      <c r="B8" s="116"/>
      <c r="C8" s="125" t="s">
        <v>324</v>
      </c>
      <c r="D8" s="125" t="s">
        <v>325</v>
      </c>
      <c r="E8" s="126">
        <f>Public!H72</f>
        <v>0</v>
      </c>
      <c r="F8" s="126">
        <f>Public!I72</f>
        <v>0</v>
      </c>
      <c r="G8" s="126">
        <f>Public!J72</f>
        <v>0</v>
      </c>
      <c r="H8" s="126">
        <f>Public!K72</f>
        <v>0</v>
      </c>
      <c r="I8" s="126">
        <f>Public!L72</f>
        <v>0</v>
      </c>
      <c r="J8" s="123"/>
      <c r="K8" s="125" t="s">
        <v>325</v>
      </c>
      <c r="L8" s="124"/>
      <c r="M8" s="128" t="s">
        <v>323</v>
      </c>
    </row>
    <row r="9" spans="1:13" x14ac:dyDescent="0.25">
      <c r="A9" s="107"/>
      <c r="B9" s="129"/>
      <c r="C9" s="130"/>
      <c r="D9" s="130"/>
      <c r="E9" s="131"/>
      <c r="F9" s="131"/>
      <c r="G9" s="131"/>
      <c r="H9" s="131"/>
      <c r="I9" s="131"/>
      <c r="J9" s="132"/>
      <c r="K9" s="130"/>
      <c r="L9" s="124"/>
      <c r="M9" s="128" t="s">
        <v>323</v>
      </c>
    </row>
    <row r="10" spans="1:13" x14ac:dyDescent="0.25">
      <c r="A10" s="107"/>
      <c r="B10" s="129"/>
      <c r="C10" s="133" t="s">
        <v>326</v>
      </c>
      <c r="D10" s="133" t="s">
        <v>327</v>
      </c>
      <c r="E10" s="134"/>
      <c r="F10" s="134"/>
      <c r="G10" s="134"/>
      <c r="H10" s="134"/>
      <c r="I10" s="134"/>
      <c r="J10" s="127"/>
      <c r="K10" s="133" t="s">
        <v>327</v>
      </c>
      <c r="L10" s="124"/>
      <c r="M10" s="128" t="s">
        <v>323</v>
      </c>
    </row>
    <row r="11" spans="1:13" x14ac:dyDescent="0.25">
      <c r="A11" s="107"/>
      <c r="B11" s="129"/>
      <c r="C11" s="135" t="s">
        <v>162</v>
      </c>
      <c r="D11" s="135" t="s">
        <v>28</v>
      </c>
      <c r="E11" s="136">
        <f>Pro!E20</f>
        <v>0</v>
      </c>
      <c r="F11" s="136">
        <f>Pro!F20</f>
        <v>0</v>
      </c>
      <c r="G11" s="136">
        <f>Pro!G20</f>
        <v>0</v>
      </c>
      <c r="H11" s="136">
        <f>Pro!H20</f>
        <v>0</v>
      </c>
      <c r="I11" s="136">
        <f>Pro!I20</f>
        <v>0</v>
      </c>
      <c r="J11" s="127"/>
      <c r="K11" s="135" t="s">
        <v>28</v>
      </c>
      <c r="L11" s="124"/>
      <c r="M11" s="128" t="s">
        <v>323</v>
      </c>
    </row>
    <row r="12" spans="1:13" x14ac:dyDescent="0.25">
      <c r="A12" s="107"/>
      <c r="B12" s="129"/>
      <c r="C12" s="135" t="s">
        <v>185</v>
      </c>
      <c r="D12" s="135" t="s">
        <v>29</v>
      </c>
      <c r="E12" s="136">
        <f>Pro!E21</f>
        <v>0</v>
      </c>
      <c r="F12" s="136">
        <f>Pro!F21</f>
        <v>0</v>
      </c>
      <c r="G12" s="136">
        <f>Pro!G21</f>
        <v>0</v>
      </c>
      <c r="H12" s="136">
        <f>Pro!H21</f>
        <v>0</v>
      </c>
      <c r="I12" s="136">
        <f>Pro!I21</f>
        <v>0</v>
      </c>
      <c r="J12" s="127"/>
      <c r="K12" s="135" t="s">
        <v>29</v>
      </c>
      <c r="L12" s="124"/>
      <c r="M12" s="128" t="s">
        <v>323</v>
      </c>
    </row>
    <row r="13" spans="1:13" x14ac:dyDescent="0.25">
      <c r="A13" s="107"/>
      <c r="B13" s="129"/>
      <c r="C13" s="137" t="s">
        <v>328</v>
      </c>
      <c r="D13" s="137" t="s">
        <v>329</v>
      </c>
      <c r="E13" s="138">
        <f>SUM(E11:E12)</f>
        <v>0</v>
      </c>
      <c r="F13" s="138">
        <f t="shared" ref="F13:I13" si="0">SUM(F11:F12)</f>
        <v>0</v>
      </c>
      <c r="G13" s="138">
        <f t="shared" si="0"/>
        <v>0</v>
      </c>
      <c r="H13" s="138">
        <f t="shared" si="0"/>
        <v>0</v>
      </c>
      <c r="I13" s="138">
        <f t="shared" si="0"/>
        <v>0</v>
      </c>
      <c r="J13" s="127"/>
      <c r="K13" s="137" t="s">
        <v>329</v>
      </c>
      <c r="L13" s="124"/>
      <c r="M13" s="139" t="s">
        <v>330</v>
      </c>
    </row>
    <row r="14" spans="1:13" x14ac:dyDescent="0.25">
      <c r="A14" s="107"/>
      <c r="B14" s="129"/>
      <c r="C14" s="140"/>
      <c r="D14" s="140"/>
      <c r="E14" s="134"/>
      <c r="F14" s="134"/>
      <c r="G14" s="134"/>
      <c r="H14" s="134"/>
      <c r="I14" s="134"/>
      <c r="J14" s="127"/>
      <c r="K14" s="140"/>
      <c r="L14" s="124"/>
      <c r="M14" s="107"/>
    </row>
    <row r="15" spans="1:13" x14ac:dyDescent="0.25">
      <c r="A15" s="107"/>
      <c r="B15" s="129"/>
      <c r="C15" s="133" t="s">
        <v>331</v>
      </c>
      <c r="D15" s="133" t="s">
        <v>332</v>
      </c>
      <c r="E15" s="141"/>
      <c r="F15" s="141"/>
      <c r="G15" s="141"/>
      <c r="H15" s="141"/>
      <c r="I15" s="141"/>
      <c r="J15" s="142"/>
      <c r="K15" s="133" t="s">
        <v>332</v>
      </c>
      <c r="L15" s="124"/>
      <c r="M15" s="107"/>
    </row>
    <row r="16" spans="1:13" x14ac:dyDescent="0.25">
      <c r="A16" s="107"/>
      <c r="B16" s="129"/>
      <c r="C16" s="135" t="s">
        <v>162</v>
      </c>
      <c r="D16" s="135" t="s">
        <v>28</v>
      </c>
      <c r="E16" s="136">
        <f>Pro!E28/1000</f>
        <v>0</v>
      </c>
      <c r="F16" s="136">
        <f>Pro!F28/1000</f>
        <v>0</v>
      </c>
      <c r="G16" s="136">
        <f>Pro!G28/1000</f>
        <v>0</v>
      </c>
      <c r="H16" s="136">
        <f>Pro!H28/1000</f>
        <v>0</v>
      </c>
      <c r="I16" s="136">
        <f>Pro!I28/1000</f>
        <v>0</v>
      </c>
      <c r="J16" s="142"/>
      <c r="K16" s="135" t="s">
        <v>28</v>
      </c>
      <c r="L16" s="124"/>
      <c r="M16" s="128" t="s">
        <v>323</v>
      </c>
    </row>
    <row r="17" spans="1:13" x14ac:dyDescent="0.25">
      <c r="A17" s="107"/>
      <c r="B17" s="129"/>
      <c r="C17" s="135" t="s">
        <v>185</v>
      </c>
      <c r="D17" s="135" t="s">
        <v>29</v>
      </c>
      <c r="E17" s="136">
        <f>Pro!E29/1000</f>
        <v>0</v>
      </c>
      <c r="F17" s="136">
        <f>Pro!F29/1000</f>
        <v>0</v>
      </c>
      <c r="G17" s="136">
        <f>Pro!G29/1000</f>
        <v>0</v>
      </c>
      <c r="H17" s="136">
        <f>Pro!H29/1000</f>
        <v>0</v>
      </c>
      <c r="I17" s="136">
        <f>Pro!I29/1000</f>
        <v>0</v>
      </c>
      <c r="J17" s="127"/>
      <c r="K17" s="135" t="s">
        <v>29</v>
      </c>
      <c r="L17" s="124"/>
      <c r="M17" s="128" t="s">
        <v>323</v>
      </c>
    </row>
    <row r="18" spans="1:13" x14ac:dyDescent="0.25">
      <c r="A18" s="107"/>
      <c r="B18" s="129"/>
      <c r="C18" s="137" t="s">
        <v>333</v>
      </c>
      <c r="D18" s="137" t="s">
        <v>334</v>
      </c>
      <c r="E18" s="138">
        <f>SUM(E16:E17)</f>
        <v>0</v>
      </c>
      <c r="F18" s="138">
        <f t="shared" ref="F18:I18" si="1">SUM(F16:F17)</f>
        <v>0</v>
      </c>
      <c r="G18" s="138">
        <f t="shared" si="1"/>
        <v>0</v>
      </c>
      <c r="H18" s="138">
        <f t="shared" si="1"/>
        <v>0</v>
      </c>
      <c r="I18" s="138">
        <f t="shared" si="1"/>
        <v>0</v>
      </c>
      <c r="J18" s="127"/>
      <c r="K18" s="137" t="s">
        <v>334</v>
      </c>
      <c r="L18" s="124"/>
      <c r="M18" s="139" t="s">
        <v>330</v>
      </c>
    </row>
    <row r="19" spans="1:13" x14ac:dyDescent="0.25">
      <c r="A19" s="107"/>
      <c r="B19" s="129"/>
      <c r="C19" s="143"/>
      <c r="D19" s="143"/>
      <c r="E19" s="134"/>
      <c r="F19" s="134"/>
      <c r="G19" s="134"/>
      <c r="H19" s="134"/>
      <c r="I19" s="134"/>
      <c r="J19" s="127"/>
      <c r="K19" s="143"/>
      <c r="L19" s="124"/>
      <c r="M19" s="107"/>
    </row>
    <row r="20" spans="1:13" x14ac:dyDescent="0.25">
      <c r="A20" s="107"/>
      <c r="B20" s="129"/>
      <c r="C20" s="133" t="s">
        <v>335</v>
      </c>
      <c r="D20" s="133" t="s">
        <v>336</v>
      </c>
      <c r="E20" s="134"/>
      <c r="F20" s="134"/>
      <c r="G20" s="134"/>
      <c r="H20" s="134"/>
      <c r="I20" s="134"/>
      <c r="J20" s="127"/>
      <c r="K20" s="133" t="s">
        <v>336</v>
      </c>
      <c r="L20" s="124"/>
      <c r="M20" s="107"/>
    </row>
    <row r="21" spans="1:13" x14ac:dyDescent="0.25">
      <c r="A21" s="107"/>
      <c r="B21" s="129"/>
      <c r="C21" s="135" t="s">
        <v>162</v>
      </c>
      <c r="D21" s="135" t="s">
        <v>28</v>
      </c>
      <c r="E21" s="136">
        <f>(Pro!E34)/1000</f>
        <v>0</v>
      </c>
      <c r="F21" s="136">
        <f>(Pro!F34)/1000</f>
        <v>0</v>
      </c>
      <c r="G21" s="136">
        <f>(Pro!G34)/1000</f>
        <v>0</v>
      </c>
      <c r="H21" s="136">
        <f>(Pro!H34)/1000</f>
        <v>0</v>
      </c>
      <c r="I21" s="136">
        <f>(Pro!I34)/1000</f>
        <v>0</v>
      </c>
      <c r="J21" s="127"/>
      <c r="K21" s="135" t="s">
        <v>28</v>
      </c>
      <c r="L21" s="124"/>
      <c r="M21" s="128" t="s">
        <v>323</v>
      </c>
    </row>
    <row r="22" spans="1:13" x14ac:dyDescent="0.25">
      <c r="A22" s="107"/>
      <c r="B22" s="129"/>
      <c r="C22" s="135" t="s">
        <v>185</v>
      </c>
      <c r="D22" s="135" t="s">
        <v>29</v>
      </c>
      <c r="E22" s="136">
        <f>(Pro!E35)/1000</f>
        <v>0</v>
      </c>
      <c r="F22" s="136">
        <f>(Pro!F35)/1000</f>
        <v>0</v>
      </c>
      <c r="G22" s="136">
        <f>(Pro!G35)/1000</f>
        <v>0</v>
      </c>
      <c r="H22" s="136">
        <f>(Pro!H35)/1000</f>
        <v>0</v>
      </c>
      <c r="I22" s="136">
        <f>(Pro!I35)/1000</f>
        <v>0</v>
      </c>
      <c r="J22" s="142"/>
      <c r="K22" s="135" t="s">
        <v>29</v>
      </c>
      <c r="L22" s="124"/>
      <c r="M22" s="128" t="s">
        <v>323</v>
      </c>
    </row>
    <row r="23" spans="1:13" x14ac:dyDescent="0.25">
      <c r="A23" s="107"/>
      <c r="B23" s="129"/>
      <c r="C23" s="137" t="s">
        <v>337</v>
      </c>
      <c r="D23" s="137" t="s">
        <v>338</v>
      </c>
      <c r="E23" s="138">
        <f>SUM(E21:E22)</f>
        <v>0</v>
      </c>
      <c r="F23" s="138">
        <f t="shared" ref="F23:I23" si="2">SUM(F21:F22)</f>
        <v>0</v>
      </c>
      <c r="G23" s="138">
        <f t="shared" si="2"/>
        <v>0</v>
      </c>
      <c r="H23" s="138">
        <f t="shared" si="2"/>
        <v>0</v>
      </c>
      <c r="I23" s="138">
        <f t="shared" si="2"/>
        <v>0</v>
      </c>
      <c r="J23" s="127"/>
      <c r="K23" s="137" t="s">
        <v>338</v>
      </c>
      <c r="L23" s="124"/>
      <c r="M23" s="139" t="s">
        <v>330</v>
      </c>
    </row>
    <row r="24" spans="1:13" hidden="1" x14ac:dyDescent="0.25">
      <c r="A24" s="107" t="s">
        <v>339</v>
      </c>
      <c r="B24" s="129"/>
      <c r="C24" s="137"/>
      <c r="D24" s="137"/>
      <c r="E24" s="134"/>
      <c r="F24" s="134"/>
      <c r="G24" s="134"/>
      <c r="H24" s="134"/>
      <c r="I24" s="134"/>
      <c r="J24" s="127"/>
      <c r="K24" s="137"/>
      <c r="L24" s="124"/>
      <c r="M24" s="107"/>
    </row>
    <row r="25" spans="1:13" hidden="1" x14ac:dyDescent="0.25">
      <c r="A25" s="107" t="s">
        <v>339</v>
      </c>
      <c r="B25" s="129"/>
      <c r="C25" s="133" t="s">
        <v>340</v>
      </c>
      <c r="D25" s="133" t="s">
        <v>341</v>
      </c>
      <c r="E25" s="134"/>
      <c r="F25" s="134"/>
      <c r="G25" s="134"/>
      <c r="H25" s="134"/>
      <c r="I25" s="134"/>
      <c r="J25" s="127"/>
      <c r="K25" s="133" t="s">
        <v>341</v>
      </c>
      <c r="L25" s="124"/>
      <c r="M25" s="107"/>
    </row>
    <row r="26" spans="1:13" hidden="1" x14ac:dyDescent="0.25">
      <c r="A26" s="107" t="s">
        <v>339</v>
      </c>
      <c r="B26" s="129"/>
      <c r="C26" s="135" t="s">
        <v>342</v>
      </c>
      <c r="D26" s="144" t="s">
        <v>343</v>
      </c>
      <c r="E26" s="145"/>
      <c r="F26" s="145"/>
      <c r="G26" s="145"/>
      <c r="H26" s="145"/>
      <c r="I26" s="145"/>
      <c r="J26" s="127"/>
      <c r="K26" s="135" t="s">
        <v>343</v>
      </c>
      <c r="L26" s="124"/>
      <c r="M26" s="107"/>
    </row>
    <row r="27" spans="1:13" hidden="1" x14ac:dyDescent="0.25">
      <c r="A27" s="107" t="s">
        <v>339</v>
      </c>
      <c r="B27" s="129"/>
      <c r="C27" s="135" t="s">
        <v>344</v>
      </c>
      <c r="D27" s="135" t="s">
        <v>345</v>
      </c>
      <c r="E27" s="145"/>
      <c r="F27" s="145"/>
      <c r="G27" s="145"/>
      <c r="H27" s="145"/>
      <c r="I27" s="145"/>
      <c r="J27" s="127"/>
      <c r="K27" s="135" t="s">
        <v>345</v>
      </c>
      <c r="L27" s="124"/>
      <c r="M27" s="107"/>
    </row>
    <row r="28" spans="1:13" hidden="1" x14ac:dyDescent="0.25">
      <c r="A28" s="107" t="s">
        <v>339</v>
      </c>
      <c r="B28" s="129"/>
      <c r="C28" s="137" t="s">
        <v>346</v>
      </c>
      <c r="D28" s="137" t="s">
        <v>347</v>
      </c>
      <c r="E28" s="146">
        <v>0</v>
      </c>
      <c r="F28" s="146">
        <v>0</v>
      </c>
      <c r="G28" s="146">
        <v>0</v>
      </c>
      <c r="H28" s="146">
        <v>0</v>
      </c>
      <c r="I28" s="146">
        <v>0</v>
      </c>
      <c r="J28" s="127"/>
      <c r="K28" s="137" t="s">
        <v>347</v>
      </c>
      <c r="L28" s="124"/>
      <c r="M28" s="107"/>
    </row>
    <row r="29" spans="1:13" x14ac:dyDescent="0.25">
      <c r="A29" s="107"/>
      <c r="B29" s="116"/>
      <c r="C29" s="147"/>
      <c r="D29" s="148"/>
      <c r="E29" s="123"/>
      <c r="F29" s="123"/>
      <c r="G29" s="123"/>
      <c r="H29" s="123"/>
      <c r="I29" s="123"/>
      <c r="J29" s="123"/>
      <c r="K29" s="123"/>
      <c r="L29" s="124"/>
      <c r="M29" s="107"/>
    </row>
    <row r="30" spans="1:13" hidden="1" x14ac:dyDescent="0.25">
      <c r="A30" s="107" t="s">
        <v>339</v>
      </c>
      <c r="B30" s="116"/>
      <c r="C30" s="149" t="s">
        <v>348</v>
      </c>
      <c r="D30" s="150"/>
      <c r="E30" s="148"/>
      <c r="F30" s="148"/>
      <c r="G30" s="114"/>
      <c r="H30" s="148"/>
      <c r="I30" s="114"/>
      <c r="J30" s="114"/>
      <c r="K30" s="114"/>
      <c r="L30" s="151"/>
      <c r="M30" s="107"/>
    </row>
    <row r="31" spans="1:13" hidden="1" x14ac:dyDescent="0.25">
      <c r="A31" s="107" t="s">
        <v>339</v>
      </c>
      <c r="B31" s="116"/>
      <c r="C31" s="123"/>
      <c r="D31" s="150"/>
      <c r="E31" s="148"/>
      <c r="F31" s="148"/>
      <c r="G31" s="114"/>
      <c r="H31" s="148"/>
      <c r="I31" s="114"/>
      <c r="J31" s="114"/>
      <c r="K31" s="114"/>
      <c r="L31" s="124"/>
      <c r="M31" s="107"/>
    </row>
    <row r="32" spans="1:13" x14ac:dyDescent="0.25">
      <c r="A32" s="107"/>
      <c r="B32" s="116"/>
      <c r="C32" s="152" t="s">
        <v>349</v>
      </c>
      <c r="D32" s="152"/>
      <c r="E32" s="123"/>
      <c r="F32" s="123"/>
      <c r="G32" s="123"/>
      <c r="H32" s="123"/>
      <c r="I32" s="123"/>
      <c r="J32" s="123"/>
      <c r="K32" s="123"/>
      <c r="L32" s="124"/>
      <c r="M32" s="107"/>
    </row>
    <row r="33" spans="1:13" ht="15.75" thickBot="1" x14ac:dyDescent="0.3">
      <c r="A33" s="107"/>
      <c r="B33" s="153"/>
      <c r="C33" s="154"/>
      <c r="D33" s="154"/>
      <c r="E33" s="155"/>
      <c r="F33" s="155"/>
      <c r="G33" s="155"/>
      <c r="H33" s="155"/>
      <c r="I33" s="155"/>
      <c r="J33" s="155"/>
      <c r="K33" s="155"/>
      <c r="L33" s="156"/>
      <c r="M33" s="107"/>
    </row>
    <row r="34" spans="1:13" x14ac:dyDescent="0.25">
      <c r="A34" s="107"/>
      <c r="B34" s="107"/>
      <c r="C34" s="107"/>
      <c r="D34" s="107"/>
      <c r="E34" s="107"/>
      <c r="F34" s="107"/>
      <c r="G34" s="107"/>
      <c r="H34" s="107"/>
      <c r="I34" s="107"/>
      <c r="J34" s="107"/>
      <c r="K34" s="107"/>
      <c r="L34" s="107"/>
      <c r="M34" s="107"/>
    </row>
  </sheetData>
  <sheetProtection algorithmName="SHA-512" hashValue="fldMKPMVHaRmc0t2nnEmLrA7O5w0kkGInZzMEPIRHBco+juZ5RyHFPcfvxJ4+MK85Q5p2oEC02pO/KXvvdFfIQ==" saltValue="3yTin//aQc2yRjK/K8zE/g==" spinCount="100000" sheet="1" objects="1" scenarios="1" selectLockedCells="1"/>
  <mergeCells count="1">
    <mergeCell ref="H4:I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14</vt:i4>
      </vt:variant>
    </vt:vector>
  </HeadingPairs>
  <TitlesOfParts>
    <vt:vector size="24" baseType="lpstr">
      <vt:lpstr>Variables</vt:lpstr>
      <vt:lpstr>Intro</vt:lpstr>
      <vt:lpstr>Info</vt:lpstr>
      <vt:lpstr>Public</vt:lpstr>
      <vt:lpstr>AddPub</vt:lpstr>
      <vt:lpstr>Pro</vt:lpstr>
      <vt:lpstr>AddPro</vt:lpstr>
      <vt:lpstr>Confirm</vt:lpstr>
      <vt:lpstr>DB</vt:lpstr>
      <vt:lpstr>ImpactsDB</vt:lpstr>
      <vt:lpstr>AddPro!Print_Area</vt:lpstr>
      <vt:lpstr>AddPub!Print_Area</vt:lpstr>
      <vt:lpstr>Confirm!Print_Area</vt:lpstr>
      <vt:lpstr>Info!Print_Area</vt:lpstr>
      <vt:lpstr>Intro!Print_Area</vt:lpstr>
      <vt:lpstr>Pro!Print_Area</vt:lpstr>
      <vt:lpstr>Public!Print_Area</vt:lpstr>
      <vt:lpstr>AddPro!Print_Titles</vt:lpstr>
      <vt:lpstr>AddPub!Print_Titles</vt:lpstr>
      <vt:lpstr>Confirm!Print_Titles</vt:lpstr>
      <vt:lpstr>Info!Print_Titles</vt:lpstr>
      <vt:lpstr>Intro!Print_Titles</vt:lpstr>
      <vt:lpstr>Pro!Print_Titles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Dao, Thy</cp:lastModifiedBy>
  <cp:lastPrinted>2026-06-09T18:41:04Z</cp:lastPrinted>
  <dcterms:created xsi:type="dcterms:W3CDTF">2023-04-17T11:32:06Z</dcterms:created>
  <dcterms:modified xsi:type="dcterms:W3CDTF">2026-08-24T12:46:16Z</dcterms:modified>
</cp:coreProperties>
</file>