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O:\CITT\Cases\SIMA\RR-2025-009\Working Files\Research\Questionnaires\"/>
    </mc:Choice>
  </mc:AlternateContent>
  <xr:revisionPtr revIDLastSave="0" documentId="13_ncr:1_{55732CB0-99DC-48CB-833E-A78E05DF5D6B}" xr6:coauthVersionLast="47" xr6:coauthVersionMax="47" xr10:uidLastSave="{00000000-0000-0000-0000-000000000000}"/>
  <workbookProtection workbookAlgorithmName="SHA-512" workbookHashValue="IJe7YKgLViLT8sP7UN59vE+4+YEUuu5WK6Q/od0lBXohUz4Z4Y4OyVvQLUZbLXqIcRd/mt35CUtCdbzhBPsMgQ==" workbookSaltValue="m+nhUX/1WrujJnkHTOJbLw==" workbookSpinCount="100000" lockStructure="1"/>
  <bookViews>
    <workbookView xWindow="-108" yWindow="-108" windowWidth="23256" windowHeight="12000" firstSheet="1" activeTab="1" xr2:uid="{AD65B3E1-E6CC-4570-BB3B-FC957545DFB8}"/>
  </bookViews>
  <sheets>
    <sheet name="Variables" sheetId="23" state="hidden" r:id="rId1"/>
    <sheet name="Intro" sheetId="24" r:id="rId2"/>
    <sheet name="Info" sheetId="25" r:id="rId3"/>
    <sheet name="Public" sheetId="26" r:id="rId4"/>
    <sheet name="AddPub" sheetId="27" r:id="rId5"/>
    <sheet name="Pro" sheetId="30" r:id="rId6"/>
    <sheet name="AddPro" sheetId="32" r:id="rId7"/>
    <sheet name="Confirm" sheetId="33" r:id="rId8"/>
  </sheets>
  <definedNames>
    <definedName name="assofirm">#REF!</definedName>
    <definedName name="cogm">#REF!</definedName>
    <definedName name="cogs">#REF!</definedName>
    <definedName name="demp">#REF!</definedName>
    <definedName name="diremp">#REF!</definedName>
    <definedName name="fexp">#REF!</definedName>
    <definedName name="gsa">#REF!</definedName>
    <definedName name="iemp">#REF!</definedName>
    <definedName name="indemp">#REF!</definedName>
    <definedName name="ndsv">#REF!</definedName>
    <definedName name="nsv">#REF!</definedName>
    <definedName name="POR">#REF!</definedName>
    <definedName name="ppc">#REF!</definedName>
    <definedName name="_xlnm.Print_Area" localSheetId="6">AddPro!$B$1:$L$62</definedName>
    <definedName name="_xlnm.Print_Area" localSheetId="4">AddPub!$B$1:$L$62</definedName>
    <definedName name="_xlnm.Print_Area" localSheetId="7">Confirm!$B$1:$L$27</definedName>
    <definedName name="_xlnm.Print_Area" localSheetId="2">Info!$B$1:$L$46</definedName>
    <definedName name="_xlnm.Print_Area" localSheetId="1">Intro!$B$1:$L$124</definedName>
    <definedName name="_xlnm.Print_Area" localSheetId="5">Pro!$B$1:$L$104</definedName>
    <definedName name="_xlnm.Print_Area" localSheetId="3">Public!$B$1:$L$299</definedName>
    <definedName name="_xlnm.Print_Titles" localSheetId="6">AddPro!$1:$7</definedName>
    <definedName name="_xlnm.Print_Titles" localSheetId="4">AddPub!$1:$7</definedName>
    <definedName name="_xlnm.Print_Titles" localSheetId="7">Confirm!$1:$7</definedName>
    <definedName name="_xlnm.Print_Titles" localSheetId="2">Info!$1:$7</definedName>
    <definedName name="_xlnm.Print_Titles" localSheetId="1">Intro!$1:$7</definedName>
    <definedName name="_xlnm.Print_Titles" localSheetId="5">Pro!$1:$7</definedName>
    <definedName name="_xlnm.Print_Titles" localSheetId="3">Public!$1:$7</definedName>
    <definedName name="quest8" localSheetId="6">AddPro!#REF!</definedName>
    <definedName name="quest8" localSheetId="4">AddPub!#REF!</definedName>
    <definedName name="quest8" localSheetId="7">Confirm!#REF!</definedName>
    <definedName name="quest8" localSheetId="2">Info!#REF!</definedName>
    <definedName name="quest8" localSheetId="1">Intro!#REF!</definedName>
    <definedName name="quest8" localSheetId="5">Pro!#REF!</definedName>
    <definedName name="quest8" localSheetId="3">Public!#REF!</definedName>
    <definedName name="quest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3" i="24" l="1"/>
  <c r="C42" i="24" l="1"/>
  <c r="B40" i="24"/>
  <c r="C38" i="24"/>
  <c r="B21" i="25"/>
  <c r="C20" i="23"/>
  <c r="O38" i="30" l="1"/>
  <c r="P38" i="30"/>
  <c r="B86" i="24"/>
  <c r="B84" i="24"/>
  <c r="B82" i="24"/>
  <c r="B80" i="24"/>
  <c r="B78" i="24"/>
  <c r="H10" i="24"/>
  <c r="B10" i="24"/>
  <c r="B53" i="32"/>
  <c r="B43" i="32"/>
  <c r="B33" i="32"/>
  <c r="B23" i="32"/>
  <c r="B13" i="32"/>
  <c r="D12" i="32"/>
  <c r="C12" i="32"/>
  <c r="C12" i="27"/>
  <c r="B23" i="27"/>
  <c r="B33" i="27"/>
  <c r="B43" i="27"/>
  <c r="B53" i="27"/>
  <c r="O53" i="24"/>
  <c r="P53" i="24"/>
  <c r="P52" i="24"/>
  <c r="O52" i="24"/>
  <c r="J10" i="33"/>
  <c r="B24" i="30"/>
  <c r="B23" i="30"/>
  <c r="G23" i="30" l="1"/>
  <c r="H23" i="30"/>
  <c r="I23" i="30"/>
  <c r="J23" i="30"/>
  <c r="F23" i="30"/>
  <c r="G36" i="30"/>
  <c r="H36" i="30"/>
  <c r="I36" i="30"/>
  <c r="J36" i="30"/>
  <c r="F36" i="30"/>
  <c r="D12" i="27" l="1"/>
  <c r="C31" i="24"/>
  <c r="C58" i="24"/>
  <c r="B6" i="25"/>
  <c r="O50" i="24"/>
  <c r="B12" i="30"/>
  <c r="B2" i="30"/>
  <c r="F52" i="24"/>
  <c r="D24" i="23"/>
  <c r="D23" i="23"/>
  <c r="B17" i="33" l="1"/>
  <c r="B286" i="26" l="1"/>
  <c r="B103" i="26"/>
  <c r="B39" i="25"/>
  <c r="B24" i="25"/>
  <c r="B19" i="25"/>
  <c r="B8" i="25"/>
  <c r="B4" i="25"/>
  <c r="B109" i="24"/>
  <c r="B89" i="24"/>
  <c r="B68" i="24"/>
  <c r="B62" i="24"/>
  <c r="B56" i="24"/>
  <c r="B48" i="24"/>
  <c r="B27" i="24"/>
  <c r="B6" i="24"/>
  <c r="B5" i="24"/>
  <c r="B12" i="26"/>
  <c r="B138" i="26"/>
  <c r="B256" i="26"/>
  <c r="B289" i="26"/>
  <c r="C8" i="23" l="1"/>
  <c r="P50" i="24"/>
  <c r="C2" i="23"/>
  <c r="B93" i="30" l="1"/>
  <c r="B81" i="30"/>
  <c r="B69" i="30"/>
  <c r="B57" i="30"/>
  <c r="P10" i="30" l="1"/>
  <c r="C84" i="26"/>
  <c r="C86" i="26"/>
  <c r="C88" i="26"/>
  <c r="C90" i="26"/>
  <c r="C92" i="26"/>
  <c r="C94" i="26"/>
  <c r="C96" i="26"/>
  <c r="C98" i="26"/>
  <c r="C100" i="26"/>
  <c r="P60" i="26"/>
  <c r="O60" i="26"/>
  <c r="B60" i="26" s="1"/>
  <c r="D33" i="25"/>
  <c r="D28" i="25"/>
  <c r="B123" i="24"/>
  <c r="F123" i="24"/>
  <c r="J123" i="24"/>
  <c r="J122" i="24"/>
  <c r="F122" i="24"/>
  <c r="B122" i="24"/>
  <c r="O33" i="25"/>
  <c r="O28" i="25"/>
  <c r="D44" i="25"/>
  <c r="P33" i="25" l="1"/>
  <c r="B33" i="25" s="1"/>
  <c r="P28" i="25"/>
  <c r="C52" i="24" l="1"/>
  <c r="B50" i="24"/>
  <c r="P12" i="33" l="1"/>
  <c r="B12" i="33" s="1"/>
  <c r="O12" i="33"/>
  <c r="E14" i="33" l="1"/>
  <c r="F14" i="33"/>
  <c r="G14" i="33"/>
  <c r="H14" i="33"/>
  <c r="I14" i="33"/>
  <c r="E15" i="33"/>
  <c r="F15" i="33"/>
  <c r="G15" i="33"/>
  <c r="H15" i="33"/>
  <c r="I15" i="33"/>
  <c r="I73" i="26"/>
  <c r="J73" i="26"/>
  <c r="K73" i="26"/>
  <c r="L73" i="26"/>
  <c r="H73" i="26"/>
  <c r="I72" i="26"/>
  <c r="J72" i="26"/>
  <c r="K72" i="26"/>
  <c r="L72" i="26"/>
  <c r="H72" i="26"/>
  <c r="B63" i="26"/>
  <c r="B64" i="26"/>
  <c r="B65" i="26"/>
  <c r="B66" i="26"/>
  <c r="B67" i="26"/>
  <c r="B68" i="26"/>
  <c r="B69" i="26"/>
  <c r="B70" i="26"/>
  <c r="B71" i="26"/>
  <c r="P8" i="26"/>
  <c r="O8" i="26"/>
  <c r="P259" i="26" l="1"/>
  <c r="O259" i="26"/>
  <c r="C82" i="26" l="1"/>
  <c r="C80" i="26"/>
  <c r="J18" i="30" l="1"/>
  <c r="J32" i="30" s="1"/>
  <c r="I18" i="30"/>
  <c r="I32" i="30" s="1"/>
  <c r="I22" i="30"/>
  <c r="I24" i="30" s="1"/>
  <c r="J22" i="30"/>
  <c r="J24" i="30" s="1"/>
  <c r="I30" i="30"/>
  <c r="J30" i="30"/>
  <c r="L60" i="26"/>
  <c r="K60" i="26"/>
  <c r="I26" i="30" l="1"/>
  <c r="J26" i="30"/>
  <c r="F144" i="26" l="1"/>
  <c r="O141" i="26"/>
  <c r="P141" i="26"/>
  <c r="E144" i="26"/>
  <c r="B145" i="26"/>
  <c r="B155" i="26"/>
  <c r="B165" i="26"/>
  <c r="B175" i="26"/>
  <c r="B185" i="26"/>
  <c r="B195" i="26"/>
  <c r="B205" i="26"/>
  <c r="B215" i="26"/>
  <c r="B225" i="26"/>
  <c r="B235" i="26"/>
  <c r="B245" i="26"/>
  <c r="B141" i="26" l="1"/>
  <c r="P134" i="26"/>
  <c r="P106" i="26"/>
  <c r="P77" i="26"/>
  <c r="P58" i="26"/>
  <c r="P30" i="26"/>
  <c r="O134" i="26"/>
  <c r="O106" i="26"/>
  <c r="O77" i="26"/>
  <c r="O58" i="26"/>
  <c r="O30" i="26"/>
  <c r="B62" i="26" l="1"/>
  <c r="H30" i="30" l="1"/>
  <c r="G30" i="30"/>
  <c r="F30" i="30"/>
  <c r="H22" i="30"/>
  <c r="H24" i="30" s="1"/>
  <c r="G22" i="30"/>
  <c r="G24" i="30" s="1"/>
  <c r="F22" i="30"/>
  <c r="F24" i="30" s="1"/>
  <c r="B44" i="25" l="1"/>
  <c r="D40" i="25"/>
  <c r="B40" i="25"/>
  <c r="K109" i="26" l="1"/>
  <c r="I109" i="26"/>
  <c r="G109" i="26"/>
  <c r="E109" i="26"/>
  <c r="B109" i="26"/>
  <c r="B106" i="26"/>
  <c r="F80" i="26" l="1"/>
  <c r="B77" i="26"/>
  <c r="B6" i="33" l="1"/>
  <c r="B6" i="32"/>
  <c r="B6" i="30"/>
  <c r="B6" i="26"/>
  <c r="B6" i="27"/>
  <c r="B73" i="26"/>
  <c r="B72" i="26"/>
  <c r="H60" i="26"/>
  <c r="B58" i="26"/>
  <c r="I60" i="26" l="1"/>
  <c r="J60" i="26" s="1"/>
  <c r="B15" i="33" l="1"/>
  <c r="B14" i="33"/>
  <c r="B11" i="33"/>
  <c r="B8" i="33"/>
  <c r="B10" i="32"/>
  <c r="B8" i="32"/>
  <c r="B2" i="32"/>
  <c r="B45" i="30"/>
  <c r="G44" i="30"/>
  <c r="E44" i="30"/>
  <c r="D44" i="30"/>
  <c r="C44" i="30"/>
  <c r="B40" i="30"/>
  <c r="B36" i="30"/>
  <c r="B35" i="30"/>
  <c r="B34" i="30"/>
  <c r="F32" i="30"/>
  <c r="B32" i="30"/>
  <c r="B30" i="30"/>
  <c r="B29" i="30"/>
  <c r="B28" i="30"/>
  <c r="F26" i="30"/>
  <c r="B26" i="30"/>
  <c r="B22" i="30"/>
  <c r="B21" i="30"/>
  <c r="B20" i="30"/>
  <c r="F18" i="30"/>
  <c r="B18" i="30"/>
  <c r="B15" i="30"/>
  <c r="B10" i="30"/>
  <c r="B13" i="27"/>
  <c r="B10" i="27"/>
  <c r="B8" i="27"/>
  <c r="B273" i="26"/>
  <c r="B259" i="26"/>
  <c r="B134" i="26"/>
  <c r="J33" i="26"/>
  <c r="F33" i="26"/>
  <c r="C33" i="26"/>
  <c r="B30" i="26"/>
  <c r="B15" i="26"/>
  <c r="B10" i="26"/>
  <c r="B9" i="26"/>
  <c r="B9" i="30" s="1"/>
  <c r="B8" i="26"/>
  <c r="B8" i="30" s="1"/>
  <c r="B26" i="25"/>
  <c r="L24" i="25"/>
  <c r="K24" i="25"/>
  <c r="J24" i="25"/>
  <c r="I24" i="25"/>
  <c r="H24" i="25"/>
  <c r="G24" i="25"/>
  <c r="F24" i="25"/>
  <c r="E24" i="25"/>
  <c r="D24" i="25"/>
  <c r="L19" i="25"/>
  <c r="K19" i="25"/>
  <c r="J19" i="25"/>
  <c r="I19" i="25"/>
  <c r="H19" i="25"/>
  <c r="G19" i="25"/>
  <c r="F19" i="25"/>
  <c r="E19" i="25"/>
  <c r="D19" i="25"/>
  <c r="B15" i="25"/>
  <c r="B12" i="25"/>
  <c r="B10" i="25"/>
  <c r="L8" i="25"/>
  <c r="K8" i="25"/>
  <c r="J8" i="25"/>
  <c r="I8" i="25"/>
  <c r="H8" i="25"/>
  <c r="G8" i="25"/>
  <c r="F8" i="25"/>
  <c r="E8" i="25"/>
  <c r="D8" i="25"/>
  <c r="B120" i="24"/>
  <c r="L118" i="24"/>
  <c r="K118" i="24"/>
  <c r="J118" i="24"/>
  <c r="I118" i="24"/>
  <c r="H118" i="24"/>
  <c r="G118" i="24"/>
  <c r="F118" i="24"/>
  <c r="E118" i="24"/>
  <c r="C118" i="24"/>
  <c r="B113" i="24"/>
  <c r="B115" i="24"/>
  <c r="B112" i="24"/>
  <c r="B111" i="24"/>
  <c r="L109" i="24"/>
  <c r="K109" i="24"/>
  <c r="J109" i="24"/>
  <c r="I109" i="24"/>
  <c r="H109" i="24"/>
  <c r="G109" i="24"/>
  <c r="F109" i="24"/>
  <c r="E109" i="24"/>
  <c r="C109" i="24"/>
  <c r="B106" i="24"/>
  <c r="B99" i="24"/>
  <c r="B97" i="24"/>
  <c r="B95" i="24"/>
  <c r="B93" i="24"/>
  <c r="B91" i="24"/>
  <c r="B74" i="24"/>
  <c r="B72" i="24"/>
  <c r="B70" i="24"/>
  <c r="B64" i="24"/>
  <c r="L62" i="24"/>
  <c r="K62" i="24"/>
  <c r="J62" i="24"/>
  <c r="I62" i="24"/>
  <c r="H62" i="24"/>
  <c r="G62" i="24"/>
  <c r="F62" i="24"/>
  <c r="E62" i="24"/>
  <c r="C62" i="24"/>
  <c r="L56" i="24"/>
  <c r="K56" i="24"/>
  <c r="J56" i="24"/>
  <c r="I56" i="24"/>
  <c r="H56" i="24"/>
  <c r="G56" i="24"/>
  <c r="F56" i="24"/>
  <c r="E56" i="24"/>
  <c r="C56" i="24"/>
  <c r="B36" i="24"/>
  <c r="B29" i="24"/>
  <c r="L27" i="24"/>
  <c r="K27" i="24"/>
  <c r="J27" i="24"/>
  <c r="I27" i="24"/>
  <c r="H27" i="24"/>
  <c r="G27" i="24"/>
  <c r="F27" i="24"/>
  <c r="E27" i="24"/>
  <c r="C27" i="24"/>
  <c r="B4" i="33" l="1"/>
  <c r="B4" i="32"/>
  <c r="B4" i="30"/>
  <c r="B4" i="26"/>
  <c r="B4" i="27"/>
  <c r="B5" i="25"/>
  <c r="G18" i="30"/>
  <c r="H18" i="30" s="1"/>
  <c r="G26" i="30"/>
  <c r="H26" i="30" s="1"/>
  <c r="G32" i="30"/>
  <c r="H32" i="30" s="1"/>
  <c r="B5" i="33" l="1"/>
  <c r="B5" i="32"/>
  <c r="B5" i="30"/>
  <c r="B5" i="26"/>
  <c r="B5" i="2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02658F6F-E2B2-4A72-B6F6-5D767368DE86}">
      <text>
        <r>
          <rPr>
            <sz val="9"/>
            <color indexed="81"/>
            <rFont val="Tahoma"/>
            <family val="2"/>
          </rPr>
          <t>If there is more than one type (i.e. dumping for China, dumping &amp; subsidizing for Korea), you must manually modify the Intro paragraph.</t>
        </r>
      </text>
    </comment>
    <comment ref="A17" authorId="0" shapeId="0" xr:uid="{64A8AC49-F823-4B00-B6AB-1FC7A3E1FA3E}">
      <text>
        <r>
          <rPr>
            <b/>
            <sz val="9"/>
            <color indexed="81"/>
            <rFont val="Tahoma"/>
            <family val="2"/>
          </rPr>
          <t>Link to specific CBSA SOR or MIF page</t>
        </r>
      </text>
    </comment>
  </commentList>
</comments>
</file>

<file path=xl/sharedStrings.xml><?xml version="1.0" encoding="utf-8"?>
<sst xmlns="http://schemas.openxmlformats.org/spreadsheetml/2006/main" count="424" uniqueCount="306">
  <si>
    <t>PUBLIC</t>
  </si>
  <si>
    <t>QUESTIONNAIRE DUE DATE</t>
  </si>
  <si>
    <t>DATE D'ÉCHÉANCE DU QUESTIONNAIRE</t>
  </si>
  <si>
    <t>Veuillez retourner le questionnaire rempli en utilisant l’une des options suivantes :</t>
  </si>
  <si>
    <t>CERTIFICATION</t>
  </si>
  <si>
    <t>ATTESTATION</t>
  </si>
  <si>
    <t>UNION INFORMATION</t>
  </si>
  <si>
    <t>RENSEIGNEMENTS SUR LE SYNDICAT</t>
  </si>
  <si>
    <t>Union Address</t>
  </si>
  <si>
    <t>Adresse du syndicat</t>
  </si>
  <si>
    <t>Website Address</t>
  </si>
  <si>
    <t>Adresse du site Web</t>
  </si>
  <si>
    <t>Name of Authorized Official</t>
  </si>
  <si>
    <t>Nom du représentant autorisé</t>
  </si>
  <si>
    <t>Title of Authorized Official</t>
  </si>
  <si>
    <t>Titre du représentant autorisé</t>
  </si>
  <si>
    <t>E-mail Address</t>
  </si>
  <si>
    <t>Telephone</t>
  </si>
  <si>
    <t>Téléphone</t>
  </si>
  <si>
    <t>CONFIRMATION DES DONNÉES DÉCLARÉES</t>
  </si>
  <si>
    <t>Date</t>
  </si>
  <si>
    <t>Question 1</t>
  </si>
  <si>
    <t>Question 2</t>
  </si>
  <si>
    <t>Question 3</t>
  </si>
  <si>
    <t>Question 4</t>
  </si>
  <si>
    <t>Question 5</t>
  </si>
  <si>
    <t>Question 6</t>
  </si>
  <si>
    <t>Question 7</t>
  </si>
  <si>
    <t>Emploi direct</t>
  </si>
  <si>
    <t>Emploi indirect</t>
  </si>
  <si>
    <t>I understand that checking this box constitutes my legally binding signature.</t>
  </si>
  <si>
    <t>Je comprends que le fait de cocher cette case constitue ma signature juridiquement contraignante.</t>
  </si>
  <si>
    <t>CONFIRMATION OF REPORTED DATA</t>
  </si>
  <si>
    <t>SUBMITTING THE QUESTIONNAIRE RESPONSE</t>
  </si>
  <si>
    <t>TRANSMISSION DU QUESTIONNAIRE REMPLI</t>
  </si>
  <si>
    <t>Adresse de courrier électronique</t>
  </si>
  <si>
    <t>Question 8</t>
  </si>
  <si>
    <t>CUSTOMS TARIFF</t>
  </si>
  <si>
    <t>TARIF DES DOUANES</t>
  </si>
  <si>
    <t>Provide a brief history of your union, with particular emphasis on activities involving employees that have produced the goods.</t>
  </si>
  <si>
    <t>Donnez un bref historique de votre syndicat, en insistant plus particulièrement sur les activités concernant les employés ayant produit les marchandises.</t>
  </si>
  <si>
    <t>Firm Name and Facility</t>
  </si>
  <si>
    <t>Facility Address</t>
  </si>
  <si>
    <t>Local Union or Bargaining Unit</t>
  </si>
  <si>
    <t xml:space="preserve">Dénomination sociale de l’entreprise et installation </t>
  </si>
  <si>
    <t>Adresse de l’installation</t>
  </si>
  <si>
    <t>Union local</t>
  </si>
  <si>
    <t>Prior Negotiating Period</t>
  </si>
  <si>
    <t>Période de négociation précédente</t>
  </si>
  <si>
    <t>Collective Agreement Start Date</t>
  </si>
  <si>
    <t>Date de début de la convention collective</t>
  </si>
  <si>
    <t>Collective Agreement End Date</t>
  </si>
  <si>
    <t>Date de fin de la convention collective</t>
  </si>
  <si>
    <t>Next Negotiating Period</t>
  </si>
  <si>
    <t>Prochaine période de négociation</t>
  </si>
  <si>
    <t>PUBLIC COMMENTS</t>
  </si>
  <si>
    <t>COMMENTAIRES PUBLICS</t>
  </si>
  <si>
    <t>Year</t>
  </si>
  <si>
    <t>Nombre de membres concernés</t>
  </si>
  <si>
    <t>Année</t>
  </si>
  <si>
    <t>Raison</t>
  </si>
  <si>
    <t>PROTECTED COMMENTS</t>
  </si>
  <si>
    <t>Confirm that all information is reported on a calendar-year basis.</t>
  </si>
  <si>
    <t>Confirmez que tous les renseignements déclarés le sont selon l’année civile.</t>
  </si>
  <si>
    <t>Cause</t>
  </si>
  <si>
    <t>Variable</t>
  </si>
  <si>
    <t>English</t>
  </si>
  <si>
    <t>French</t>
  </si>
  <si>
    <t>Data Validation comments</t>
  </si>
  <si>
    <t>Case Number</t>
  </si>
  <si>
    <t>The Goods</t>
  </si>
  <si>
    <t>Due Date</t>
  </si>
  <si>
    <t>Product Defn</t>
  </si>
  <si>
    <t>HS Code defn change date</t>
  </si>
  <si>
    <t>Français</t>
  </si>
  <si>
    <t>In which language would you prefer to complete this questionnaire?</t>
  </si>
  <si>
    <t>Yes or No</t>
  </si>
  <si>
    <t>Failure to complete the questionnaire by the due date may result in the Tribunal issuing a production order, pursuant to section 17 of the Canadian International Trade Tribunal Act, to compel the production of a questionnaire response.</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</si>
  <si>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</si>
  <si>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</si>
  <si>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</si>
  <si>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</si>
  <si>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</si>
  <si>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</si>
  <si>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</si>
  <si>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Les marchandises sont généralement classées dans le Tarif des douanes sous les numéros suivants du Système harmonisé de désignation et de codification des marchandises (SH) :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</si>
  <si>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</si>
  <si>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</si>
  <si>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</si>
  <si>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</si>
  <si>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Comments</t>
  </si>
  <si>
    <t>Commentaires</t>
  </si>
  <si>
    <t>Comment 1</t>
  </si>
  <si>
    <t>Commentaire 1</t>
  </si>
  <si>
    <t>Comment 2</t>
  </si>
  <si>
    <t>Commentaire 2</t>
  </si>
  <si>
    <t>Comment 3</t>
  </si>
  <si>
    <t>Commentaire 3</t>
  </si>
  <si>
    <t>Comment 4</t>
  </si>
  <si>
    <t>Commentaire 4</t>
  </si>
  <si>
    <t>Comment 5</t>
  </si>
  <si>
    <t>Commentaire 5</t>
  </si>
  <si>
    <t>protected</t>
  </si>
  <si>
    <t>protégé</t>
  </si>
  <si>
    <t xml:space="preserve">Use the AddPro tab if more space is needed.
</t>
  </si>
  <si>
    <t>Total</t>
  </si>
  <si>
    <t>#</t>
  </si>
  <si>
    <t>Emploi direct - ventes nationales et ventes à l'exportation</t>
  </si>
  <si>
    <t>Duration</t>
  </si>
  <si>
    <t xml:space="preserve">Durée  </t>
  </si>
  <si>
    <t>Event 1</t>
  </si>
  <si>
    <t>Événement 1</t>
  </si>
  <si>
    <t>Event 2</t>
  </si>
  <si>
    <t>Événement 2</t>
  </si>
  <si>
    <t>Event 3</t>
  </si>
  <si>
    <t>Événement 3</t>
  </si>
  <si>
    <t>Event 4</t>
  </si>
  <si>
    <t>Événement 4</t>
  </si>
  <si>
    <t>Event 5</t>
  </si>
  <si>
    <t>Événement 5</t>
  </si>
  <si>
    <t>Total members employed</t>
  </si>
  <si>
    <t>Total unionized workplaces</t>
  </si>
  <si>
    <t>Nombre total de membres employés</t>
  </si>
  <si>
    <t>Total des lieux de travail syndiqués</t>
  </si>
  <si>
    <t>Actions affecting members (closure, disposal of assets, changes in technology or other changes)</t>
  </si>
  <si>
    <t>Actions touchant les membres (fermeture, cession d'actifs, des changements technologiques ou autres changements)</t>
  </si>
  <si>
    <t>References to "the goods" in this questionnaire refer to:</t>
  </si>
  <si>
    <t>Les références aux « marchandises » dans ce questionnaire font référence à :</t>
  </si>
  <si>
    <t>Number of Members Affected</t>
  </si>
  <si>
    <t>Bargaining Concessions</t>
  </si>
  <si>
    <t>Concessions de négociation</t>
  </si>
  <si>
    <t>Layoffs and Reduced Hours</t>
  </si>
  <si>
    <t>Licenciements et réduction des heures</t>
  </si>
  <si>
    <t>Strikes and Other Job Actions</t>
  </si>
  <si>
    <t>Grèves et autres actions syndicales</t>
  </si>
  <si>
    <t>Type</t>
  </si>
  <si>
    <t>Hiring Practices</t>
  </si>
  <si>
    <t>Pratiques d’embauche</t>
  </si>
  <si>
    <t>Wages</t>
  </si>
  <si>
    <t>Salaires</t>
  </si>
  <si>
    <t>Quality of Employment</t>
  </si>
  <si>
    <t>Qualité de l'emploi</t>
  </si>
  <si>
    <t>Employment Benefits</t>
  </si>
  <si>
    <t>Avantages en matière d’emploi</t>
  </si>
  <si>
    <t>Community Impact</t>
  </si>
  <si>
    <t>Workplace Conditions</t>
  </si>
  <si>
    <t>Conditions de travail</t>
  </si>
  <si>
    <t>Employee Well-being</t>
  </si>
  <si>
    <t>Bien-être des employés</t>
  </si>
  <si>
    <t>Other Factors</t>
  </si>
  <si>
    <t>Autres facteurs</t>
  </si>
  <si>
    <t>Select Yes or No</t>
  </si>
  <si>
    <t xml:space="preserve">When submitting the completed questionnaire using the secure E-filing service, designate the questionnaire as confidential. Note that the information in the public (blue) tabs in your questionnaire will be treated as public information.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</si>
  <si>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</si>
  <si>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Oui ou non</t>
  </si>
  <si>
    <t>Direct employment</t>
  </si>
  <si>
    <t>L’emploi direct</t>
  </si>
  <si>
    <t>Les frais occasionnés par le financement d’une entreprise. Ces frais comprennent le versement de dividendes aux investisseurs, les intérêts des emprunts, les frais de rachat d’actions, les gains ou les pertes dans les opérations de change et autres dépenses occasionnées par le financement.</t>
  </si>
  <si>
    <t>GLOSSAIRE</t>
  </si>
  <si>
    <t/>
  </si>
  <si>
    <t xml:space="preserve">Toutes les questions relatives au présent questionnaire doivent être adressées à :
</t>
  </si>
  <si>
    <t>Union Name (In English and French, if applicable)</t>
  </si>
  <si>
    <t xml:space="preserve">Questions relating to this questionnaire should be directed to: 
</t>
  </si>
  <si>
    <t>Nom du syndicat (en français et en anglais, le cas échéant)</t>
  </si>
  <si>
    <t>Si le questionnaire n’est pas rempli dans les délais impartis, le Tribunal peut rendre une ordonnance de production, aux termes de l’article  17 de la Loi sur le Tribunal canadien du commerce extérieur, afin d’exiger la production d’une réponse au questionnaire.</t>
  </si>
  <si>
    <t>Dans quelle langue préférez-vous remplir ce questionnaire?</t>
  </si>
  <si>
    <t>Includes the labour costs of employees whose tasks can be readily traced (by observation) to the production of the goods and are properly considered direct labour costs in the firm’s statement of the cost of goods manufactured. Goods can be produced for domestic sales, for export sales, and for internal use or further internal processing.</t>
  </si>
  <si>
    <t>Incidence sur la communauté</t>
  </si>
  <si>
    <t>COMMENTAIRES PROTÉGÉS</t>
  </si>
  <si>
    <t>1000 character limit | limite de 1000 caractères</t>
  </si>
  <si>
    <t>Maximum length reached. Please use the AddPub tab to add further info. | La limite maximale de caractères est atteinte. SVP utiliser l'onglet AddPub pour ajouter plus d'information.</t>
  </si>
  <si>
    <t>Maximum length reached. Please use the AddPro tab to add further info. | La limite maximale de caractères est atteinte. SVP utiliser l'onglet AddPro pour ajouter plus d'information.</t>
  </si>
  <si>
    <t>Question 9</t>
  </si>
  <si>
    <t>Int period 1</t>
  </si>
  <si>
    <t>Int period 2</t>
  </si>
  <si>
    <t>CAD</t>
  </si>
  <si>
    <t>Indirect employment</t>
  </si>
  <si>
    <t xml:space="preserve">The undersigned certifies that the information supplied herein is complete and correct to the best of their knowledge and belief.
</t>
  </si>
  <si>
    <t xml:space="preserve">Le soussigné déclare que, pour autant qu'il sache, les renseignements fournis aux présentes sont complets et exacts.
</t>
  </si>
  <si>
    <t>Expliquez les changements que vous prévoyez voir sur le marché canadien et sur d’autres marchés mondiaux pour les marchandises au cours des deux prochaines années. Les facteurs à prendre en compte dans votre réponse comprennent, sans toutefois s'y limiter, l'emploi associé à la production des marchandises au Canada.</t>
  </si>
  <si>
    <t>Explain any changes you expect to see in the Canadian market and in other markets globally for the goods during the next two years. Factors to consider in your response include, but are not limited to, employment associated with the production of the goods in Canada.</t>
  </si>
  <si>
    <t>Confirm that all values reported are in Canadian dollars.</t>
  </si>
  <si>
    <t>Confirmez que toutes les valeurs déclarées sont en dollars canadiens.</t>
  </si>
  <si>
    <t>Analyst 1</t>
  </si>
  <si>
    <t>Analyst 2</t>
  </si>
  <si>
    <t>L'emploi indirect</t>
  </si>
  <si>
    <t>Includes plant personnel such as supervisors, superintendents and quality control employees, but does not include sales and administrative personnel.</t>
  </si>
  <si>
    <t>PRODUCTION</t>
  </si>
  <si>
    <t>First Year of POR</t>
  </si>
  <si>
    <t>Last Day of POR</t>
  </si>
  <si>
    <t>Last Year of POR</t>
  </si>
  <si>
    <t>Important notes for formatting</t>
  </si>
  <si>
    <t>Insert and merge rows where needed to expand height of text boxes.</t>
  </si>
  <si>
    <t>Based on the response in Question 1 of the Pro tab, describe the method used to allocate employment, hours worked and wages paid.</t>
  </si>
  <si>
    <t>EMPLOYMENT</t>
  </si>
  <si>
    <t>EMPLOI</t>
  </si>
  <si>
    <t>Question 10</t>
  </si>
  <si>
    <t>MARKETS</t>
  </si>
  <si>
    <t>IMPACT</t>
  </si>
  <si>
    <t>EFFETS</t>
  </si>
  <si>
    <t>COLLECTIVE AGREEMENTS</t>
  </si>
  <si>
    <t>CONVENTIONS COLLECTIVES</t>
  </si>
  <si>
    <t>GENERAL</t>
  </si>
  <si>
    <t>INTRODUCTION</t>
  </si>
  <si>
    <t>LANGUAGE PREFERENCE | PRÉFÉRENCE LINGUISTIQUE</t>
  </si>
  <si>
    <t>Sur la base de la réponse à la question 1 dans l'onglet Pro, décrivez la méthode utilisée pour répartir l’emploi, les heures travaillées et les salaires versés.</t>
  </si>
  <si>
    <t>MARCHÉS</t>
  </si>
  <si>
    <t>GÉNÉRAL</t>
  </si>
  <si>
    <t>THE GOODS DEFINITION</t>
  </si>
  <si>
    <t>LA DÉFINITION DES MARCHANDISES</t>
  </si>
  <si>
    <t>DO YOU NEED TO COMPLETE THIS QUESTIONNAIRE?</t>
  </si>
  <si>
    <t>DEVEZ-VOUS REMPLIR CE QUESTIONNAIRE?</t>
  </si>
  <si>
    <t>FAILURE TO COMPLETE THE QUESTIONNAIRE</t>
  </si>
  <si>
    <t>QUESTIONNAIRE NON REMPLI</t>
  </si>
  <si>
    <t>QUESTIONS</t>
  </si>
  <si>
    <t>QUESTIONNAIRE À L'INTENTION DES SYNDICATS</t>
  </si>
  <si>
    <t>QUESTIONNAIRE OUTLINE</t>
  </si>
  <si>
    <t>APERÇU DU QUESTIONNAIRE</t>
  </si>
  <si>
    <t>ADDITIONAL PRODUCT INFORMATION</t>
  </si>
  <si>
    <t>RENSEIGNEMENTS ADDITIONNELS SUR LE PRODUIT</t>
  </si>
  <si>
    <t>GLOSSARY</t>
  </si>
  <si>
    <t>Yes</t>
  </si>
  <si>
    <t>Oui</t>
  </si>
  <si>
    <t>No</t>
  </si>
  <si>
    <t>Non</t>
  </si>
  <si>
    <t>Drop down list</t>
  </si>
  <si>
    <t>PROTECTED</t>
  </si>
  <si>
    <t>PROTÉGÉ</t>
  </si>
  <si>
    <t>If no, explain.</t>
  </si>
  <si>
    <t>Si non, expliquez.</t>
  </si>
  <si>
    <t>Section locale du syndicat ou unité de négociation</t>
  </si>
  <si>
    <t>Section locale du syndicat</t>
  </si>
  <si>
    <t>Jan-Jun 2025</t>
  </si>
  <si>
    <t>June 30</t>
  </si>
  <si>
    <t>30 juin</t>
  </si>
  <si>
    <t>Sélectionnez oui ou non</t>
  </si>
  <si>
    <t>Confirm that all data reported pertain to the goods as defined in the "Intro" tab.</t>
  </si>
  <si>
    <t>Confirmez que toutes les données déclarées  concernent les marchandises telles que définies dans l’onglet « Intro ».</t>
  </si>
  <si>
    <t>Tab and Question</t>
  </si>
  <si>
    <t>Onglet et question</t>
  </si>
  <si>
    <t>les pays sujets</t>
  </si>
  <si>
    <t>SVP accorder ces mots : "défini/définis/définie/définies"; "originaire/originaires"; "exporté/exportés/exportée/exportées" selon le(s) mot(s) utilisé(s) pour décrire les biens couverts par ce RR (soit avec "les marchandises" (féminin pluriel) ou avec la définition de ces marchandises)</t>
  </si>
  <si>
    <t>dumping</t>
  </si>
  <si>
    <t>le dumping</t>
  </si>
  <si>
    <t>i.e. columns B-L should be 160 pixels each.</t>
  </si>
  <si>
    <t>When adding or modifying columns, please ensure the total of all column widths in a tab equals 1760 pixels to allow for consistent scaling when exported to PDF.</t>
  </si>
  <si>
    <t>Please provide the following employment-related information concerning the production of the goods. Include employment used in the production for domestic sales, for export sales, and for internal use or further processing.</t>
  </si>
  <si>
    <t>Number of unionized employees involved in the production process</t>
  </si>
  <si>
    <t>Total hours worked by these employees</t>
  </si>
  <si>
    <t>Total wages paid to these employees</t>
  </si>
  <si>
    <t>Total - Public tab, Question 3</t>
  </si>
  <si>
    <t>Total - onglet Public, Question 3</t>
  </si>
  <si>
    <t>Difference (correct if not zero)</t>
  </si>
  <si>
    <t>Différence (corrigez si le résultat n'est pas zéro)</t>
  </si>
  <si>
    <t>Fournissez les informations suivantes liées à l'emploi, concernant la production des marchandises. Inclure le nombre d'employés relativement à la production des marchandises pour les ventes intérieures, pour les ventes à l’exportation, pour un usage interne ou pour une transformation ultérieure.</t>
  </si>
  <si>
    <t>Nombre d'employés syndiqués impliqués dans le processus de production</t>
  </si>
  <si>
    <t>Nombre d'heures travaillées par ces employés</t>
  </si>
  <si>
    <t>Salaires payés à ces employés</t>
  </si>
  <si>
    <t>hiddenc</t>
  </si>
  <si>
    <t>Subject Countries (incl. French pronouns: de la, du, des)</t>
  </si>
  <si>
    <t>janv-juin 2025</t>
  </si>
  <si>
    <t>Additional Product Info</t>
  </si>
  <si>
    <t>Comprends les coûts de main-d’œuvre des employés dont les tâches peuvent être facilement associées (par observation) à la production des marchandises; ces coûts sont pris en compte dans l’état du coût des marchandises fabriquées de l'entreprise. Les marchandises peuvent être produites pour les ventes nationales, les ventes à l'exportation, et pour être utilisées à l'interne ou à la transformation ultérieure à l'interne.</t>
  </si>
  <si>
    <t xml:space="preserve">The goods are commonly classified in the Customs Tariff under the following Harmonized Commodity Description and Coding System (HS) numbers:
</t>
  </si>
  <si>
    <t>2. Email to citt-tcce@tribunal.gc.ca should you accept the associated risks and you are filing information that belongs to your union only.</t>
  </si>
  <si>
    <t>Should your union wish to add any comments related to its responses, submit them here. Be sure to indicate the question number being commented on.</t>
  </si>
  <si>
    <t>2. Par courriel à l'adresse tcce-citt@tribunal.gc.ca si vous acceptez les risques connexes et vous transmettez des renseignements qui sont ceux de votre syndicat seulement.</t>
  </si>
  <si>
    <t>Si votre syndicat désire ajouter des commentaires concernant vos réponses, vous les inscrivez ici. Indiquez à quelle question se rapportent vos commentaires.</t>
  </si>
  <si>
    <t>CONTACT INFORMATION OF THE PERSON WHO COMPLETED THIS QUESTIONNAIRE</t>
  </si>
  <si>
    <t>COORDONNÉES DE LA PERSONNE QUI A REMPLI LE QUESTIONNAIRE</t>
  </si>
  <si>
    <t>Name</t>
  </si>
  <si>
    <t>Nom</t>
  </si>
  <si>
    <t>Title</t>
  </si>
  <si>
    <t>Titre</t>
  </si>
  <si>
    <t>Adresse courriel</t>
  </si>
  <si>
    <t>UNION QUESTIONNAIRE | QUESTIONNAIRE À L'INTENTION DES SYNDICATS</t>
  </si>
  <si>
    <t>UNION QUESTIONNAIRE</t>
  </si>
  <si>
    <t>RR-2025-009</t>
  </si>
  <si>
    <t xml:space="preserve">Wheat Gluten </t>
  </si>
  <si>
    <t>Gluten de blé</t>
  </si>
  <si>
    <t>Australia, Austria, Belgium, France, Germany and Lithuania</t>
  </si>
  <si>
    <t>Australie, d'Autriche, de Belgique, de la France, de l'Allemagne et de la Lituanie</t>
  </si>
  <si>
    <t>janv-juin 2026</t>
  </si>
  <si>
    <t>Jan-Jun 2026</t>
  </si>
  <si>
    <t>August 21, 2026</t>
  </si>
  <si>
    <t>21 août 2026</t>
  </si>
  <si>
    <t>Joseph Long</t>
  </si>
  <si>
    <t>Joseph.Long@tribunal.gc.ca</t>
  </si>
  <si>
    <t xml:space="preserve">(343) 597-3847 </t>
  </si>
  <si>
    <t>François Thivierge</t>
  </si>
  <si>
    <t>Francois.Thivierge@tribunal.gc.ca</t>
  </si>
  <si>
    <t>(343) 550-4453</t>
  </si>
  <si>
    <t>https://www.cbsa-asfc.gc.ca/sima-lmsi/mif-mev/mif-mev-stats-eng.html#wg</t>
  </si>
  <si>
    <t>https://www.cbsa-asfc.gc.ca/sima-lmsi/mif-mev/mif-mev-stats-fra.html#wg</t>
  </si>
  <si>
    <t>1109.00.10.00       1109.00.20.00</t>
  </si>
  <si>
    <t xml:space="preserve">HS Codes </t>
  </si>
  <si>
    <t>For additionnal information, including Harmonized Commodity Descriptions, please see link below:</t>
  </si>
  <si>
    <t>Pour obtenir des renseignements supplémentaires sur le produit, tel que les Description harmonisées des produits, veuillez consulter le lien suivant:</t>
  </si>
  <si>
    <t>The goods are commonly classified in the Customs Tariff under the following Harmonized Commodity Description and Coding System (HS) numbers:</t>
  </si>
  <si>
    <t>Les marchandises sont généralement classées dans le Tarif des douanes sous les numéros suivants du Système harmonisé de désignation et de codification des marchandises (SH) :</t>
  </si>
  <si>
    <t>Wheat gluten, whether or not blended with wheat flour, salt or any other substance, with a minimum wheat protein content of 40% by weight on a dry basis calculated using a Jones Factor of 5.7, but excluding (i) devitalized wheat gluten; (ii) hydrolyzed wheat gluten; (iii) wheat protein isolates; and (iv) organic wheat gluten that is certified organic in accordance with and otherwise meets the requirements of the Food and Drugs Act, R.S.C., 1985, c. F-27, and regulations made thereunder, and the Safe Food for Canadians Act, S.C. 2012, c. 24, and regulations made thereunder including the Safe Food for Canadians Regulations, S.O.R./2018 108, all of which as may be amended or replaced from time to time (the subject goods). For greater certainty, the subject goods include but are not limited to vital wheat gluten as defined by the World Health Organization’s Codex Standard 163-1987, Rev. 1-2001 (“Standard for Wheat Protein Products Including Wheat Gluten”)</t>
  </si>
  <si>
    <t>Gluten de blé, mélangé ou non avec de la farine de blé, du sel ou toute autre substance, ayant une teneur minimale en protéines de blé de 40 % en poids sur une base sèche, calculée selon un facteur de Jones de 5.7, mais excluant (i) le gluten de blé dénaturé; (ii) le gluten de blé hydrolysé; (iii) les isolats de protéines de blé; et (iv) le gluten de blé certifié biologique, conformément à la Loi sur les aliments et drogues (L.R.C. 1985, ch. F-27) et à ses règlements d’application ainsi qu’à la Loi sur la salubrité des aliments au Canada (L.C. 2012, ch. 24) et à ses règlements d’application, y compris le Règlement sur la salubrité des aliments au Canada (DORS/2018-108), et répondant autrement aux exigences de ces lois et règlements, qui peuvent être périodiquement modifiés ou remplacés.
Il est entendu que les marchandises en cause comprennent notamment le gluten de blé élastique tel que défini par la norme 163-1987 du Codex de l’Organisation mondiale de la Santé, Rév. 1-2001 (« Norme pour les produits à base de blé incluant le gluten de blé »).</t>
  </si>
  <si>
    <t>Please note that this questionnaire has been designed to collect information for the purposes of both the Wheat Gluten I expiry review (RR-2025-009) and the Wheat Gluten II final injury inquiry, should one be initiated (the preliminary injury inquiry is currently pending before the Tribunal; PI-2026-003). The Tribunal asks that you retain your responses to this questionnaire and be prepared to answer additional questions as needed.</t>
  </si>
  <si>
    <t>Veuillez noter que ce questionnaire a été conçu pour recueillir des renseignements aux fins de l'examen relatif à l'expiration de l'ordonnance concernant le gluten de blé I (RR-2025-009) ainsi que de l'enquête définitive sur le dommage concernant le gluten de blé II, si une telle enquête devait être ouverte (l'enquête préliminaire sur le dommage est actuellement en cours devant le Tribunal; PI-2026-003). Le Tribunal vous demande de conserver vos réponses à ce questionnaire et de vous tenir prêts à répondre à des questions supplémentaires, le cas échéant.</t>
  </si>
  <si>
    <t>Please confirm that your firm consents to the Tribunal using the information provided in this questionnaire for the purposes of a final injury inquiry in Wheat Gluten II,  should one be initiated.</t>
  </si>
  <si>
    <t>Veuillez confirmer que votre entreprise consent à ce que le Tribunal utilise les renseignements fournis dans le présent questionnaire aux fins d'une enquête définitive sur le dommage dans l'affaire « Gluten de blé II », si une telle enquête devait être ouverte.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</si>
</sst>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27"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b/>
      <sz val="10.5"/>
      <color theme="0"/>
      <name val="Calibri"/>
      <family val="2"/>
      <scheme val="minor"/>
    </font>
    <font>
      <sz val="10.5"/>
      <color theme="1"/>
      <name val="Calibri"/>
      <family val="2"/>
      <scheme val="minor"/>
    </font>
    <font>
      <b/>
      <sz val="10.5"/>
      <name val="Calibri"/>
      <family val="2"/>
      <scheme val="minor"/>
    </font>
    <font>
      <sz val="10.5"/>
      <name val="Calibri"/>
      <family val="2"/>
      <scheme val="minor"/>
    </font>
    <font>
      <sz val="10.5"/>
      <color theme="0"/>
      <name val="Calibri"/>
      <family val="2"/>
      <scheme val="minor"/>
    </font>
    <font>
      <b/>
      <sz val="10.5"/>
      <color rgb="FF000000"/>
      <name val="Calibri"/>
      <family val="2"/>
      <scheme val="minor"/>
    </font>
    <font>
      <b/>
      <sz val="10.5"/>
      <color theme="1"/>
      <name val="Calibri"/>
      <family val="2"/>
      <scheme val="minor"/>
    </font>
    <font>
      <sz val="10.5"/>
      <color rgb="FF000000"/>
      <name val="Calibri"/>
      <family val="2"/>
      <scheme val="minor"/>
    </font>
    <font>
      <sz val="10"/>
      <name val="Arial"/>
      <family val="2"/>
    </font>
    <font>
      <u/>
      <sz val="10.5"/>
      <color rgb="FF0070C0"/>
      <name val="Calibri"/>
      <family val="2"/>
      <scheme val="minor"/>
    </font>
    <font>
      <b/>
      <u/>
      <sz val="10.5"/>
      <color theme="1"/>
      <name val="Calibri"/>
      <family val="2"/>
      <scheme val="minor"/>
    </font>
    <font>
      <sz val="10.5"/>
      <color rgb="FF000000"/>
      <name val="Calibri"/>
      <family val="2"/>
    </font>
    <font>
      <b/>
      <sz val="16"/>
      <color rgb="FF000000"/>
      <name val="Calibri"/>
      <family val="2"/>
      <scheme val="minor"/>
    </font>
    <font>
      <sz val="8"/>
      <name val="Calibri"/>
      <family val="2"/>
      <scheme val="minor"/>
    </font>
    <font>
      <sz val="10.5"/>
      <color rgb="FFFF0000"/>
      <name val="Calibri"/>
      <family val="2"/>
      <scheme val="minor"/>
    </font>
    <font>
      <i/>
      <sz val="10.5"/>
      <name val="Calibri"/>
      <family val="2"/>
      <scheme val="minor"/>
    </font>
    <font>
      <i/>
      <sz val="10.5"/>
      <color rgb="FF000000"/>
      <name val="Calibri"/>
      <family val="2"/>
      <scheme val="minor"/>
    </font>
    <font>
      <sz val="10.5"/>
      <color rgb="FF0070C0"/>
      <name val="Calibri"/>
      <family val="2"/>
      <scheme val="minor"/>
    </font>
    <font>
      <b/>
      <sz val="9"/>
      <color indexed="81"/>
      <name val="Tahoma"/>
      <family val="2"/>
    </font>
    <font>
      <sz val="9"/>
      <color indexed="81"/>
      <name val="Tahoma"/>
      <family val="2"/>
    </font>
    <font>
      <sz val="10.5"/>
      <color rgb="FF0000FF"/>
      <name val="Calibri"/>
      <family val="2"/>
      <scheme val="minor"/>
    </font>
  </fonts>
  <fills count="9">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FFFFFF"/>
        <bgColor indexed="64"/>
      </patternFill>
    </fill>
  </fills>
  <borders count="48">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style="thin">
        <color indexed="64"/>
      </bottom>
      <diagonal/>
    </border>
    <border>
      <left style="thin">
        <color theme="0" tint="-0.499984740745262"/>
      </left>
      <right style="thin">
        <color theme="0" tint="-0.499984740745262"/>
      </right>
      <top style="thin">
        <color theme="0" tint="-0.499984740745262"/>
      </top>
      <bottom style="thin">
        <color indexed="64"/>
      </bottom>
      <diagonal/>
    </border>
    <border>
      <left style="thin">
        <color theme="0" tint="-0.499984740745262"/>
      </left>
      <right style="thin">
        <color indexed="64"/>
      </right>
      <top style="thin">
        <color theme="0" tint="-0.499984740745262"/>
      </top>
      <bottom style="thin">
        <color indexed="64"/>
      </bottom>
      <diagonal/>
    </border>
    <border>
      <left style="thin">
        <color indexed="64"/>
      </left>
      <right/>
      <top/>
      <bottom style="thin">
        <color theme="0" tint="-0.499984740745262"/>
      </bottom>
      <diagonal/>
    </border>
    <border>
      <left style="thin">
        <color theme="0" tint="-0.499984740745262"/>
      </left>
      <right style="thin">
        <color indexed="64"/>
      </right>
      <top style="thin">
        <color theme="0" tint="-0.499984740745262"/>
      </top>
      <bottom/>
      <diagonal/>
    </border>
    <border>
      <left style="thin">
        <color theme="0" tint="-0.499984740745262"/>
      </left>
      <right style="thin">
        <color indexed="64"/>
      </right>
      <top/>
      <bottom style="thin">
        <color theme="0" tint="-0.499984740745262"/>
      </bottom>
      <diagonal/>
    </border>
    <border>
      <left style="thin">
        <color indexed="64"/>
      </left>
      <right/>
      <top style="thin">
        <color theme="0" tint="-0.499984740745262"/>
      </top>
      <bottom/>
      <diagonal/>
    </border>
    <border>
      <left style="thin">
        <color indexed="64"/>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indexed="64"/>
      </right>
      <top/>
      <bottom/>
      <diagonal/>
    </border>
    <border>
      <left/>
      <right/>
      <top style="thin">
        <color theme="0" tint="-0.499984740745262"/>
      </top>
      <bottom style="thin">
        <color theme="0" tint="-0.499984740745262"/>
      </bottom>
      <diagonal/>
    </border>
    <border>
      <left style="thin">
        <color indexed="64"/>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theme="0" tint="-0.499984740745262"/>
      </top>
      <bottom/>
      <diagonal/>
    </border>
    <border>
      <left style="thin">
        <color indexed="64"/>
      </left>
      <right style="thin">
        <color indexed="64"/>
      </right>
      <top/>
      <bottom style="thin">
        <color theme="0" tint="-0.499984740745262"/>
      </bottom>
      <diagonal/>
    </border>
    <border>
      <left style="thin">
        <color indexed="64"/>
      </left>
      <right style="thin">
        <color theme="0" tint="-0.499984740745262"/>
      </right>
      <top/>
      <bottom style="thin">
        <color theme="0" tint="-0.499984740745262"/>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style="thin">
        <color indexed="64"/>
      </left>
      <right style="thin">
        <color theme="0" tint="-0.499984740745262"/>
      </right>
      <top/>
      <bottom/>
      <diagonal/>
    </border>
    <border>
      <left style="thin">
        <color theme="0" tint="-0.499984740745262"/>
      </left>
      <right/>
      <top style="thin">
        <color theme="0" tint="-0.499984740745262"/>
      </top>
      <bottom style="thin">
        <color theme="0" tint="-0.499984740745262"/>
      </bottom>
      <diagonal/>
    </border>
    <border>
      <left/>
      <right style="thin">
        <color indexed="64"/>
      </right>
      <top style="thin">
        <color theme="0" tint="-0.499984740745262"/>
      </top>
      <bottom style="thin">
        <color theme="0" tint="-0.499984740745262"/>
      </bottom>
      <diagonal/>
    </border>
    <border>
      <left style="thin">
        <color theme="0" tint="-0.499984740745262"/>
      </left>
      <right/>
      <top/>
      <bottom style="thin">
        <color auto="1"/>
      </bottom>
      <diagonal/>
    </border>
  </borders>
  <cellStyleXfs count="5">
    <xf numFmtId="0" fontId="0" fillId="0" borderId="0"/>
    <xf numFmtId="43" fontId="1" fillId="0" borderId="0" applyFont="0" applyFill="0" applyBorder="0" applyAlignment="0" applyProtection="0"/>
    <xf numFmtId="43" fontId="1" fillId="0" borderId="0" applyFont="0" applyFill="0" applyBorder="0" applyAlignment="0" applyProtection="0"/>
    <xf numFmtId="0" fontId="14" fillId="0" borderId="0"/>
    <xf numFmtId="0" fontId="14" fillId="0" borderId="0"/>
  </cellStyleXfs>
  <cellXfs count="369">
    <xf numFmtId="0" fontId="0" fillId="0" borderId="0" xfId="0"/>
    <xf numFmtId="0" fontId="4" fillId="2" borderId="0" xfId="0" applyFont="1" applyFill="1" applyAlignment="1">
      <alignment horizontal="left" vertical="top"/>
    </xf>
    <xf numFmtId="0" fontId="7" fillId="2" borderId="0" xfId="0" applyFont="1" applyFill="1" applyAlignment="1">
      <alignment vertical="top" wrapText="1"/>
    </xf>
    <xf numFmtId="0" fontId="4" fillId="0" borderId="0" xfId="0" applyFont="1" applyAlignment="1">
      <alignment vertical="top" wrapText="1"/>
    </xf>
    <xf numFmtId="0" fontId="10" fillId="0" borderId="0" xfId="0" applyFont="1" applyAlignment="1">
      <alignment vertical="top" wrapText="1"/>
    </xf>
    <xf numFmtId="0" fontId="2" fillId="0" borderId="0" xfId="0" applyFont="1" applyAlignment="1">
      <alignment vertical="top" wrapText="1"/>
    </xf>
    <xf numFmtId="0" fontId="4" fillId="0" borderId="0" xfId="0" applyFont="1" applyAlignment="1">
      <alignment vertical="top"/>
    </xf>
    <xf numFmtId="0" fontId="7" fillId="2" borderId="0" xfId="0" applyFont="1" applyFill="1" applyAlignment="1">
      <alignment vertical="top"/>
    </xf>
    <xf numFmtId="0" fontId="7" fillId="0" borderId="0" xfId="0" applyFont="1" applyAlignment="1">
      <alignment vertical="top"/>
    </xf>
    <xf numFmtId="0" fontId="12" fillId="0" borderId="0" xfId="0" applyFont="1" applyAlignment="1">
      <alignment vertical="top"/>
    </xf>
    <xf numFmtId="0" fontId="8" fillId="0" borderId="0" xfId="0" applyFont="1" applyAlignment="1">
      <alignment horizontal="left" vertical="top" wrapText="1"/>
    </xf>
    <xf numFmtId="0" fontId="4" fillId="2" borderId="0" xfId="0" applyFont="1" applyFill="1" applyAlignment="1">
      <alignment horizontal="left" vertical="center"/>
    </xf>
    <xf numFmtId="0" fontId="12" fillId="2" borderId="0" xfId="0" applyFont="1" applyFill="1" applyAlignment="1">
      <alignment vertical="top" wrapText="1"/>
    </xf>
    <xf numFmtId="0" fontId="3" fillId="2" borderId="0" xfId="0" applyFont="1" applyFill="1" applyAlignment="1">
      <alignment vertical="center"/>
    </xf>
    <xf numFmtId="0" fontId="4" fillId="2" borderId="0" xfId="0" applyFont="1" applyFill="1" applyAlignment="1">
      <alignment vertical="center"/>
    </xf>
    <xf numFmtId="0" fontId="6" fillId="0" borderId="0" xfId="0" applyFont="1" applyAlignment="1">
      <alignment horizontal="left" vertical="top" wrapText="1"/>
    </xf>
    <xf numFmtId="0" fontId="5" fillId="0" borderId="0" xfId="0" applyFont="1" applyAlignment="1">
      <alignment vertical="top"/>
    </xf>
    <xf numFmtId="0" fontId="8" fillId="0" borderId="7" xfId="0" applyFont="1" applyBorder="1" applyAlignment="1">
      <alignment horizontal="centerContinuous" vertical="top" wrapText="1"/>
    </xf>
    <xf numFmtId="0" fontId="7" fillId="0" borderId="8" xfId="0" applyFont="1" applyBorder="1" applyAlignment="1">
      <alignment horizontal="centerContinuous" vertical="top" wrapText="1"/>
    </xf>
    <xf numFmtId="0" fontId="6" fillId="3" borderId="3" xfId="0" applyFont="1" applyFill="1" applyBorder="1" applyAlignment="1">
      <alignment horizontal="centerContinuous" vertical="top" wrapText="1"/>
    </xf>
    <xf numFmtId="0" fontId="6" fillId="3" borderId="11" xfId="0" applyFont="1" applyFill="1" applyBorder="1" applyAlignment="1">
      <alignment horizontal="centerContinuous" vertical="top" wrapText="1"/>
    </xf>
    <xf numFmtId="0" fontId="6" fillId="3" borderId="4" xfId="0" applyFont="1" applyFill="1" applyBorder="1" applyAlignment="1">
      <alignment horizontal="centerContinuous" vertical="top" wrapText="1"/>
    </xf>
    <xf numFmtId="0" fontId="9" fillId="0" borderId="0" xfId="0" applyFont="1" applyAlignment="1">
      <alignment horizontal="left" vertical="top"/>
    </xf>
    <xf numFmtId="0" fontId="4" fillId="3" borderId="0" xfId="0" applyFont="1" applyFill="1" applyAlignment="1">
      <alignment vertical="top" wrapText="1"/>
    </xf>
    <xf numFmtId="0" fontId="4" fillId="2" borderId="0" xfId="0" applyFont="1" applyFill="1" applyAlignment="1">
      <alignment vertical="top"/>
    </xf>
    <xf numFmtId="0" fontId="2" fillId="0" borderId="0" xfId="0" applyFont="1" applyAlignment="1">
      <alignment vertical="top"/>
    </xf>
    <xf numFmtId="0" fontId="3" fillId="2" borderId="0" xfId="0" applyFont="1" applyFill="1" applyAlignment="1">
      <alignment vertical="top"/>
    </xf>
    <xf numFmtId="0" fontId="8" fillId="0" borderId="0" xfId="0" applyFont="1" applyAlignment="1">
      <alignment horizontal="left" vertical="top"/>
    </xf>
    <xf numFmtId="0" fontId="8" fillId="0" borderId="0" xfId="0" applyFont="1" applyAlignment="1">
      <alignment horizontal="centerContinuous" vertical="top" wrapText="1"/>
    </xf>
    <xf numFmtId="0" fontId="7" fillId="0" borderId="0" xfId="0" applyFont="1" applyAlignment="1">
      <alignment horizontal="centerContinuous" vertical="top" wrapText="1"/>
    </xf>
    <xf numFmtId="0" fontId="8" fillId="0" borderId="0" xfId="0" applyFont="1" applyAlignment="1">
      <alignment horizontal="center" vertical="top" wrapText="1"/>
    </xf>
    <xf numFmtId="0" fontId="7" fillId="0" borderId="0" xfId="0" applyFont="1" applyAlignment="1">
      <alignment horizontal="center" vertical="top" wrapText="1"/>
    </xf>
    <xf numFmtId="49" fontId="7" fillId="0" borderId="0" xfId="0" applyNumberFormat="1" applyFont="1" applyAlignment="1">
      <alignment vertical="top" wrapText="1"/>
    </xf>
    <xf numFmtId="0" fontId="7" fillId="0" borderId="0" xfId="0" applyFont="1"/>
    <xf numFmtId="0" fontId="13" fillId="0" borderId="0" xfId="1" applyNumberFormat="1" applyFont="1" applyFill="1" applyBorder="1" applyAlignment="1" applyProtection="1">
      <alignment vertical="center" wrapText="1"/>
    </xf>
    <xf numFmtId="0" fontId="13" fillId="0" borderId="8" xfId="1" applyNumberFormat="1" applyFont="1" applyFill="1" applyBorder="1" applyAlignment="1" applyProtection="1">
      <alignment vertical="center" wrapText="1"/>
    </xf>
    <xf numFmtId="0" fontId="9" fillId="2" borderId="0" xfId="0" applyFont="1" applyFill="1" applyAlignment="1">
      <alignment horizontal="left" vertical="top"/>
    </xf>
    <xf numFmtId="0" fontId="7" fillId="2" borderId="7" xfId="0" applyFont="1" applyFill="1" applyBorder="1" applyAlignment="1">
      <alignment vertical="top" wrapText="1"/>
    </xf>
    <xf numFmtId="0" fontId="13" fillId="2" borderId="0" xfId="1" applyNumberFormat="1" applyFont="1" applyFill="1" applyBorder="1" applyAlignment="1" applyProtection="1">
      <alignment horizontal="center" vertical="center" wrapText="1"/>
    </xf>
    <xf numFmtId="15" fontId="7" fillId="2" borderId="0" xfId="0" applyNumberFormat="1" applyFont="1" applyFill="1" applyAlignment="1">
      <alignment horizontal="left" vertical="top"/>
    </xf>
    <xf numFmtId="15" fontId="7" fillId="2" borderId="0" xfId="0" applyNumberFormat="1" applyFont="1" applyFill="1" applyAlignment="1">
      <alignment vertical="top"/>
    </xf>
    <xf numFmtId="0" fontId="9" fillId="2" borderId="5" xfId="0" applyFont="1" applyFill="1" applyBorder="1" applyAlignment="1">
      <alignment horizontal="left" vertical="top" wrapText="1"/>
    </xf>
    <xf numFmtId="0" fontId="9" fillId="2" borderId="10" xfId="0" applyFont="1" applyFill="1" applyBorder="1" applyAlignment="1">
      <alignment horizontal="left" vertical="top" wrapText="1"/>
    </xf>
    <xf numFmtId="0" fontId="9" fillId="2" borderId="6" xfId="0" applyFont="1" applyFill="1" applyBorder="1" applyAlignment="1">
      <alignment horizontal="left" vertical="top" wrapText="1"/>
    </xf>
    <xf numFmtId="15" fontId="7" fillId="0" borderId="0" xfId="0" applyNumberFormat="1" applyFont="1" applyAlignment="1">
      <alignment vertical="top"/>
    </xf>
    <xf numFmtId="0" fontId="5" fillId="2" borderId="0" xfId="0" applyFont="1" applyFill="1" applyAlignment="1">
      <alignment vertical="top"/>
    </xf>
    <xf numFmtId="0" fontId="7" fillId="2" borderId="0" xfId="0" applyFont="1" applyFill="1"/>
    <xf numFmtId="0" fontId="8" fillId="2" borderId="7" xfId="0" applyFont="1" applyFill="1" applyBorder="1" applyAlignment="1">
      <alignment vertical="top" wrapText="1"/>
    </xf>
    <xf numFmtId="0" fontId="8" fillId="2" borderId="29" xfId="0" applyFont="1" applyFill="1" applyBorder="1" applyAlignment="1">
      <alignment vertical="top" wrapText="1"/>
    </xf>
    <xf numFmtId="0" fontId="9" fillId="0" borderId="13" xfId="0" applyFont="1" applyBorder="1" applyAlignment="1">
      <alignment horizontal="center" vertical="top" wrapText="1"/>
    </xf>
    <xf numFmtId="164" fontId="13" fillId="4" borderId="13" xfId="2" applyNumberFormat="1" applyFont="1" applyFill="1" applyBorder="1" applyAlignment="1" applyProtection="1">
      <alignment horizontal="right" vertical="top" wrapText="1"/>
      <protection locked="0"/>
    </xf>
    <xf numFmtId="164" fontId="13" fillId="4" borderId="25" xfId="2" applyNumberFormat="1" applyFont="1" applyFill="1" applyBorder="1" applyAlignment="1" applyProtection="1">
      <alignment horizontal="right" vertical="top" wrapText="1"/>
      <protection locked="0"/>
    </xf>
    <xf numFmtId="0" fontId="8" fillId="0" borderId="13" xfId="0" applyFont="1" applyBorder="1" applyAlignment="1">
      <alignment horizontal="center" vertical="top" wrapText="1"/>
    </xf>
    <xf numFmtId="164" fontId="11" fillId="5" borderId="13" xfId="2" applyNumberFormat="1" applyFont="1" applyFill="1" applyBorder="1" applyAlignment="1" applyProtection="1">
      <alignment vertical="top" wrapText="1"/>
    </xf>
    <xf numFmtId="164" fontId="11" fillId="5" borderId="25" xfId="2" applyNumberFormat="1" applyFont="1" applyFill="1" applyBorder="1" applyAlignment="1" applyProtection="1">
      <alignment vertical="top" wrapText="1"/>
    </xf>
    <xf numFmtId="164" fontId="13" fillId="5" borderId="13" xfId="2" applyNumberFormat="1" applyFont="1" applyFill="1" applyBorder="1" applyAlignment="1" applyProtection="1">
      <alignment horizontal="right" vertical="top" wrapText="1"/>
    </xf>
    <xf numFmtId="0" fontId="7" fillId="0" borderId="36" xfId="0" applyFont="1" applyBorder="1" applyAlignment="1">
      <alignment horizontal="center" vertical="top" wrapText="1"/>
    </xf>
    <xf numFmtId="164" fontId="13" fillId="4" borderId="13" xfId="2" applyNumberFormat="1" applyFont="1" applyFill="1" applyBorder="1" applyAlignment="1" applyProtection="1">
      <alignment vertical="top" wrapText="1"/>
      <protection locked="0"/>
    </xf>
    <xf numFmtId="0" fontId="5" fillId="2" borderId="0" xfId="0" applyFont="1" applyFill="1" applyAlignment="1">
      <alignment horizontal="left" vertical="top" wrapText="1"/>
    </xf>
    <xf numFmtId="0" fontId="5" fillId="2" borderId="0" xfId="0" applyFont="1" applyFill="1" applyAlignment="1">
      <alignment horizontal="left" vertical="top"/>
    </xf>
    <xf numFmtId="0" fontId="9" fillId="0" borderId="7" xfId="0" applyFont="1" applyBorder="1" applyAlignment="1">
      <alignment horizontal="left" vertical="top" wrapText="1"/>
    </xf>
    <xf numFmtId="0" fontId="9" fillId="0" borderId="0" xfId="0" applyFont="1" applyAlignment="1">
      <alignment horizontal="left" vertical="top" wrapText="1"/>
    </xf>
    <xf numFmtId="0" fontId="9" fillId="0" borderId="8" xfId="0" applyFont="1" applyBorder="1" applyAlignment="1">
      <alignment horizontal="left" vertical="top" wrapText="1"/>
    </xf>
    <xf numFmtId="0" fontId="9" fillId="0" borderId="7" xfId="0" applyFont="1" applyBorder="1" applyAlignment="1">
      <alignment horizontal="left" vertical="center" wrapText="1"/>
    </xf>
    <xf numFmtId="0" fontId="9" fillId="2" borderId="8" xfId="0" applyFont="1" applyFill="1" applyBorder="1" applyAlignment="1">
      <alignment horizontal="left" vertical="top" wrapText="1"/>
    </xf>
    <xf numFmtId="0" fontId="9" fillId="2" borderId="0" xfId="0" applyFont="1" applyFill="1" applyAlignment="1">
      <alignment horizontal="left" vertical="top" wrapText="1"/>
    </xf>
    <xf numFmtId="0" fontId="9" fillId="0" borderId="0" xfId="0" applyFont="1" applyAlignment="1">
      <alignment vertical="top" wrapText="1"/>
    </xf>
    <xf numFmtId="0" fontId="9" fillId="0" borderId="8" xfId="0" applyFont="1" applyBorder="1" applyAlignment="1">
      <alignment vertical="top" wrapText="1"/>
    </xf>
    <xf numFmtId="0" fontId="12" fillId="6" borderId="13" xfId="0" applyFont="1" applyFill="1" applyBorder="1" applyAlignment="1">
      <alignment horizontal="center" vertical="top" wrapText="1"/>
    </xf>
    <xf numFmtId="0" fontId="10" fillId="0" borderId="0" xfId="0" applyFont="1" applyAlignment="1">
      <alignment wrapText="1"/>
    </xf>
    <xf numFmtId="0" fontId="7" fillId="0" borderId="5" xfId="0" applyFont="1" applyBorder="1" applyAlignment="1">
      <alignment wrapText="1"/>
    </xf>
    <xf numFmtId="0" fontId="7" fillId="0" borderId="10" xfId="0" applyFont="1" applyBorder="1" applyAlignment="1">
      <alignment wrapText="1"/>
    </xf>
    <xf numFmtId="0" fontId="7" fillId="0" borderId="6" xfId="0" applyFont="1" applyBorder="1" applyAlignment="1">
      <alignment wrapText="1"/>
    </xf>
    <xf numFmtId="0" fontId="7" fillId="0" borderId="7" xfId="0" applyFont="1" applyBorder="1" applyAlignment="1">
      <alignment wrapText="1"/>
    </xf>
    <xf numFmtId="0" fontId="7" fillId="0" borderId="0" xfId="0" applyFont="1" applyAlignment="1">
      <alignment wrapText="1"/>
    </xf>
    <xf numFmtId="0" fontId="7" fillId="0" borderId="8" xfId="0" applyFont="1" applyBorder="1" applyAlignment="1">
      <alignment wrapText="1"/>
    </xf>
    <xf numFmtId="0" fontId="7" fillId="0" borderId="8" xfId="0" applyFont="1" applyBorder="1"/>
    <xf numFmtId="0" fontId="7" fillId="0" borderId="7" xfId="0" applyFont="1" applyBorder="1" applyAlignment="1">
      <alignment vertical="top" wrapText="1"/>
    </xf>
    <xf numFmtId="0" fontId="7" fillId="0" borderId="0" xfId="0" applyFont="1" applyAlignment="1">
      <alignment vertical="top" wrapText="1"/>
    </xf>
    <xf numFmtId="0" fontId="7" fillId="0" borderId="8" xfId="0" applyFont="1" applyBorder="1" applyAlignment="1">
      <alignment vertical="top" wrapText="1"/>
    </xf>
    <xf numFmtId="0" fontId="7" fillId="0" borderId="5" xfId="0" applyFont="1" applyBorder="1" applyAlignment="1">
      <alignment vertical="top" wrapText="1"/>
    </xf>
    <xf numFmtId="0" fontId="7" fillId="0" borderId="10" xfId="0" applyFont="1" applyBorder="1" applyAlignment="1">
      <alignment vertical="top" wrapText="1"/>
    </xf>
    <xf numFmtId="0" fontId="7" fillId="0" borderId="6" xfId="0" applyFont="1" applyBorder="1" applyAlignment="1">
      <alignment vertical="top" wrapText="1"/>
    </xf>
    <xf numFmtId="0" fontId="10" fillId="0" borderId="0" xfId="0" applyFont="1" applyAlignment="1">
      <alignment horizontal="left" vertical="top" wrapText="1"/>
    </xf>
    <xf numFmtId="49" fontId="7" fillId="0" borderId="0" xfId="0" applyNumberFormat="1" applyFont="1" applyAlignment="1">
      <alignment vertical="top"/>
    </xf>
    <xf numFmtId="49" fontId="7" fillId="2" borderId="0" xfId="0" applyNumberFormat="1" applyFont="1" applyFill="1" applyAlignment="1">
      <alignment vertical="top" wrapText="1"/>
    </xf>
    <xf numFmtId="0" fontId="6" fillId="0" borderId="0" xfId="0" applyFont="1" applyAlignment="1">
      <alignment vertical="top" wrapText="1"/>
    </xf>
    <xf numFmtId="0" fontId="7" fillId="0" borderId="0" xfId="0" applyFont="1" applyAlignment="1">
      <alignment horizontal="left" vertical="top"/>
    </xf>
    <xf numFmtId="0" fontId="10" fillId="0" borderId="12" xfId="0" applyFont="1" applyBorder="1" applyAlignment="1">
      <alignment wrapText="1"/>
    </xf>
    <xf numFmtId="0" fontId="7" fillId="0" borderId="9" xfId="0" applyFont="1" applyBorder="1" applyAlignment="1">
      <alignment wrapText="1"/>
    </xf>
    <xf numFmtId="0" fontId="12" fillId="6" borderId="13" xfId="0" applyFont="1" applyFill="1" applyBorder="1" applyAlignment="1">
      <alignment horizontal="center" wrapText="1"/>
    </xf>
    <xf numFmtId="0" fontId="8" fillId="0" borderId="10" xfId="0" applyFont="1" applyBorder="1" applyAlignment="1">
      <alignment horizontal="center" vertical="top" wrapText="1"/>
    </xf>
    <xf numFmtId="0" fontId="7" fillId="7" borderId="0" xfId="0" applyFont="1" applyFill="1"/>
    <xf numFmtId="0" fontId="7" fillId="7" borderId="0" xfId="0" applyFont="1" applyFill="1" applyAlignment="1">
      <alignment wrapText="1"/>
    </xf>
    <xf numFmtId="0" fontId="7" fillId="0" borderId="0" xfId="0" applyFont="1" applyAlignment="1">
      <alignment horizontal="left"/>
    </xf>
    <xf numFmtId="0" fontId="7" fillId="7" borderId="0" xfId="0" applyFont="1" applyFill="1" applyAlignment="1">
      <alignment vertical="top"/>
    </xf>
    <xf numFmtId="49" fontId="7" fillId="0" borderId="0" xfId="0" quotePrefix="1" applyNumberFormat="1" applyFont="1" applyAlignment="1">
      <alignment vertical="top"/>
    </xf>
    <xf numFmtId="15" fontId="7" fillId="0" borderId="0" xfId="0" quotePrefix="1" applyNumberFormat="1" applyFont="1" applyAlignment="1">
      <alignment vertical="top"/>
    </xf>
    <xf numFmtId="15" fontId="7" fillId="0" borderId="0" xfId="0" quotePrefix="1" applyNumberFormat="1" applyFont="1"/>
    <xf numFmtId="0" fontId="16" fillId="0" borderId="0" xfId="0" applyFont="1"/>
    <xf numFmtId="0" fontId="16" fillId="7" borderId="0" xfId="0" applyFont="1" applyFill="1"/>
    <xf numFmtId="0" fontId="4" fillId="3" borderId="0" xfId="0" applyFont="1" applyFill="1" applyAlignment="1">
      <alignment vertical="top"/>
    </xf>
    <xf numFmtId="0" fontId="9" fillId="0" borderId="10" xfId="0" applyFont="1" applyBorder="1" applyAlignment="1">
      <alignment vertical="top" wrapText="1"/>
    </xf>
    <xf numFmtId="0" fontId="13" fillId="4" borderId="13" xfId="1" applyNumberFormat="1" applyFont="1" applyFill="1" applyBorder="1" applyAlignment="1" applyProtection="1">
      <alignment horizontal="center" vertical="top" wrapText="1"/>
      <protection locked="0"/>
    </xf>
    <xf numFmtId="0" fontId="17" fillId="8" borderId="0" xfId="0" applyFont="1" applyFill="1" applyAlignment="1">
      <alignment vertical="center"/>
    </xf>
    <xf numFmtId="0" fontId="17" fillId="0" borderId="0" xfId="0" applyFont="1" applyAlignment="1">
      <alignment vertical="center"/>
    </xf>
    <xf numFmtId="0" fontId="6" fillId="0" borderId="9" xfId="0" applyFont="1" applyBorder="1" applyAlignment="1">
      <alignment horizontal="left" vertical="top" wrapText="1"/>
    </xf>
    <xf numFmtId="0" fontId="4" fillId="0" borderId="9" xfId="0" applyFont="1" applyBorder="1" applyAlignment="1">
      <alignment vertical="top" wrapText="1"/>
    </xf>
    <xf numFmtId="0" fontId="5" fillId="0" borderId="0" xfId="0" applyFont="1" applyAlignment="1">
      <alignment horizontal="left" vertical="top"/>
    </xf>
    <xf numFmtId="0" fontId="18" fillId="4" borderId="13" xfId="1" applyNumberFormat="1" applyFont="1" applyFill="1" applyBorder="1" applyAlignment="1" applyProtection="1">
      <alignment horizontal="center" vertical="center" wrapText="1"/>
      <protection locked="0"/>
    </xf>
    <xf numFmtId="0" fontId="9" fillId="2" borderId="0" xfId="0" applyFont="1" applyFill="1" applyAlignment="1">
      <alignment vertical="top" wrapText="1"/>
    </xf>
    <xf numFmtId="0" fontId="9" fillId="2" borderId="8" xfId="0" applyFont="1" applyFill="1" applyBorder="1" applyAlignment="1">
      <alignment vertical="top" wrapText="1"/>
    </xf>
    <xf numFmtId="0" fontId="7" fillId="0" borderId="7" xfId="0" applyFont="1" applyBorder="1"/>
    <xf numFmtId="0" fontId="7" fillId="0" borderId="0" xfId="0" quotePrefix="1" applyFont="1" applyAlignment="1">
      <alignment vertical="top"/>
    </xf>
    <xf numFmtId="0" fontId="5" fillId="2" borderId="8" xfId="0" applyFont="1" applyFill="1" applyBorder="1" applyAlignment="1">
      <alignment vertical="top"/>
    </xf>
    <xf numFmtId="164" fontId="13" fillId="4" borderId="14" xfId="2" applyNumberFormat="1" applyFont="1" applyFill="1" applyBorder="1" applyAlignment="1" applyProtection="1">
      <alignment vertical="center" wrapText="1"/>
      <protection locked="0"/>
    </xf>
    <xf numFmtId="0" fontId="9" fillId="0" borderId="13" xfId="0" applyFont="1" applyBorder="1" applyAlignment="1">
      <alignment horizontal="center" vertical="center" wrapText="1"/>
    </xf>
    <xf numFmtId="164" fontId="22" fillId="5" borderId="38" xfId="2" applyNumberFormat="1" applyFont="1" applyFill="1" applyBorder="1" applyAlignment="1" applyProtection="1">
      <alignment horizontal="right" vertical="top" wrapText="1"/>
    </xf>
    <xf numFmtId="0" fontId="8" fillId="0" borderId="14" xfId="0" applyFont="1" applyBorder="1" applyAlignment="1">
      <alignment horizontal="center" vertical="top" wrapText="1"/>
    </xf>
    <xf numFmtId="0" fontId="9" fillId="0" borderId="14" xfId="0" applyFont="1" applyBorder="1" applyAlignment="1">
      <alignment horizontal="center" vertical="top" wrapText="1"/>
    </xf>
    <xf numFmtId="0" fontId="7" fillId="7" borderId="0" xfId="0" applyFont="1" applyFill="1" applyAlignment="1">
      <alignment vertical="top" wrapText="1"/>
    </xf>
    <xf numFmtId="0" fontId="12" fillId="0" borderId="0" xfId="0" applyFont="1" applyAlignment="1">
      <alignment horizontal="center" vertical="center"/>
    </xf>
    <xf numFmtId="0" fontId="12" fillId="6" borderId="13" xfId="0" applyFont="1" applyFill="1" applyBorder="1" applyAlignment="1">
      <alignment horizontal="center" vertical="center" wrapText="1"/>
    </xf>
    <xf numFmtId="0" fontId="10" fillId="2" borderId="0" xfId="0" applyFont="1" applyFill="1" applyAlignment="1">
      <alignment vertical="top" wrapText="1"/>
    </xf>
    <xf numFmtId="0" fontId="7" fillId="0" borderId="0" xfId="0" applyFont="1" applyAlignment="1">
      <alignment horizontal="left" vertical="top" wrapText="1"/>
    </xf>
    <xf numFmtId="0" fontId="7" fillId="0" borderId="8" xfId="0" applyFont="1" applyBorder="1" applyAlignment="1">
      <alignment horizontal="left" vertical="top" wrapText="1"/>
    </xf>
    <xf numFmtId="0" fontId="20" fillId="2" borderId="0" xfId="0" applyFont="1" applyFill="1" applyAlignment="1">
      <alignment horizontal="left" vertical="top" wrapText="1"/>
    </xf>
    <xf numFmtId="0" fontId="6" fillId="3" borderId="0" xfId="0" applyFont="1" applyFill="1" applyAlignment="1">
      <alignment horizontal="center" vertical="top"/>
    </xf>
    <xf numFmtId="0" fontId="6" fillId="3" borderId="1" xfId="0" applyFont="1" applyFill="1" applyBorder="1" applyAlignment="1">
      <alignment horizontal="center" vertical="top"/>
    </xf>
    <xf numFmtId="0" fontId="6" fillId="3" borderId="9" xfId="0" applyFont="1" applyFill="1" applyBorder="1" applyAlignment="1">
      <alignment horizontal="center" vertical="top"/>
    </xf>
    <xf numFmtId="0" fontId="6" fillId="3" borderId="2" xfId="0" applyFont="1" applyFill="1" applyBorder="1" applyAlignment="1">
      <alignment horizontal="center" vertical="top"/>
    </xf>
    <xf numFmtId="0" fontId="9" fillId="0" borderId="7" xfId="0" applyFont="1" applyBorder="1" applyAlignment="1">
      <alignment horizontal="left" vertical="top" wrapText="1"/>
    </xf>
    <xf numFmtId="0" fontId="9" fillId="0" borderId="0" xfId="0" applyFont="1" applyAlignment="1">
      <alignment horizontal="left" vertical="top" wrapText="1"/>
    </xf>
    <xf numFmtId="0" fontId="13" fillId="4" borderId="7" xfId="1" applyNumberFormat="1" applyFont="1" applyFill="1" applyBorder="1" applyAlignment="1" applyProtection="1">
      <alignment horizontal="left" vertical="top" wrapText="1"/>
      <protection locked="0"/>
    </xf>
    <xf numFmtId="0" fontId="13" fillId="4" borderId="0" xfId="1" applyNumberFormat="1" applyFont="1" applyFill="1" applyBorder="1" applyAlignment="1" applyProtection="1">
      <alignment horizontal="left" vertical="top" wrapText="1"/>
      <protection locked="0"/>
    </xf>
    <xf numFmtId="0" fontId="13" fillId="4" borderId="8" xfId="1" applyNumberFormat="1" applyFont="1" applyFill="1" applyBorder="1" applyAlignment="1" applyProtection="1">
      <alignment horizontal="left" vertical="top" wrapText="1"/>
      <protection locked="0"/>
    </xf>
    <xf numFmtId="0" fontId="9" fillId="0" borderId="24" xfId="0" applyFont="1" applyBorder="1" applyAlignment="1">
      <alignment horizontal="left" vertical="top" wrapText="1"/>
    </xf>
    <xf numFmtId="0" fontId="9" fillId="0" borderId="13" xfId="0" applyFont="1" applyBorder="1" applyAlignment="1">
      <alignment horizontal="left" vertical="top" wrapText="1"/>
    </xf>
    <xf numFmtId="0" fontId="9" fillId="0" borderId="24" xfId="0" applyFont="1" applyBorder="1" applyAlignment="1">
      <alignment horizontal="left" vertical="center" wrapText="1"/>
    </xf>
    <xf numFmtId="0" fontId="9" fillId="0" borderId="13" xfId="0" applyFont="1" applyBorder="1" applyAlignment="1">
      <alignment horizontal="left" vertical="center" wrapText="1"/>
    </xf>
    <xf numFmtId="0" fontId="13" fillId="4" borderId="13" xfId="1" applyNumberFormat="1" applyFont="1" applyFill="1" applyBorder="1" applyAlignment="1" applyProtection="1">
      <alignment horizontal="center" vertical="top" wrapText="1"/>
      <protection locked="0"/>
    </xf>
    <xf numFmtId="0" fontId="13" fillId="4" borderId="13" xfId="1" applyNumberFormat="1" applyFont="1" applyFill="1" applyBorder="1" applyAlignment="1" applyProtection="1">
      <alignment horizontal="left" vertical="center" wrapText="1"/>
      <protection locked="0"/>
    </xf>
    <xf numFmtId="0" fontId="13" fillId="4" borderId="25" xfId="1" applyNumberFormat="1" applyFont="1" applyFill="1" applyBorder="1" applyAlignment="1" applyProtection="1">
      <alignment horizontal="left" vertical="center" wrapText="1"/>
      <protection locked="0"/>
    </xf>
    <xf numFmtId="0" fontId="20" fillId="2" borderId="0" xfId="0" applyFont="1" applyFill="1" applyAlignment="1">
      <alignment horizontal="left" vertical="top" wrapText="1"/>
    </xf>
    <xf numFmtId="0" fontId="26" fillId="0" borderId="0" xfId="0" applyFont="1" applyAlignment="1">
      <alignment horizontal="left" vertical="top" wrapText="1"/>
    </xf>
    <xf numFmtId="0" fontId="9" fillId="0" borderId="8" xfId="0" applyFont="1" applyBorder="1" applyAlignment="1">
      <alignment horizontal="left" vertical="top" wrapText="1"/>
    </xf>
    <xf numFmtId="15" fontId="8" fillId="6" borderId="3" xfId="0" applyNumberFormat="1" applyFont="1" applyFill="1" applyBorder="1" applyAlignment="1">
      <alignment horizontal="center" vertical="center" wrapText="1"/>
    </xf>
    <xf numFmtId="15" fontId="8" fillId="6" borderId="11" xfId="0" applyNumberFormat="1" applyFont="1" applyFill="1" applyBorder="1" applyAlignment="1">
      <alignment horizontal="center" vertical="center" wrapText="1"/>
    </xf>
    <xf numFmtId="15" fontId="8" fillId="6" borderId="4" xfId="0" applyNumberFormat="1" applyFont="1" applyFill="1" applyBorder="1" applyAlignment="1">
      <alignment horizontal="center" vertical="center" wrapText="1"/>
    </xf>
    <xf numFmtId="15" fontId="8" fillId="6" borderId="7" xfId="0" applyNumberFormat="1" applyFont="1" applyFill="1" applyBorder="1" applyAlignment="1">
      <alignment horizontal="center" vertical="center" wrapText="1"/>
    </xf>
    <xf numFmtId="15" fontId="8" fillId="6" borderId="0" xfId="0" applyNumberFormat="1" applyFont="1" applyFill="1" applyAlignment="1">
      <alignment horizontal="center" vertical="center" wrapText="1"/>
    </xf>
    <xf numFmtId="15" fontId="8" fillId="6" borderId="8" xfId="0" applyNumberFormat="1" applyFont="1" applyFill="1" applyBorder="1" applyAlignment="1">
      <alignment horizontal="center" vertical="center" wrapText="1"/>
    </xf>
    <xf numFmtId="15" fontId="8" fillId="6" borderId="5" xfId="0" applyNumberFormat="1" applyFont="1" applyFill="1" applyBorder="1" applyAlignment="1">
      <alignment horizontal="center" vertical="center" wrapText="1"/>
    </xf>
    <xf numFmtId="15" fontId="8" fillId="6" borderId="10" xfId="0" applyNumberFormat="1" applyFont="1" applyFill="1" applyBorder="1" applyAlignment="1">
      <alignment horizontal="center" vertical="center" wrapText="1"/>
    </xf>
    <xf numFmtId="15" fontId="8" fillId="6" borderId="6" xfId="0" applyNumberFormat="1" applyFont="1" applyFill="1" applyBorder="1" applyAlignment="1">
      <alignment horizontal="center" vertical="center" wrapText="1"/>
    </xf>
    <xf numFmtId="0" fontId="6" fillId="3" borderId="3" xfId="0" applyFont="1" applyFill="1" applyBorder="1" applyAlignment="1">
      <alignment horizontal="center" vertical="top"/>
    </xf>
    <xf numFmtId="0" fontId="6" fillId="3" borderId="11" xfId="0" applyFont="1" applyFill="1" applyBorder="1" applyAlignment="1">
      <alignment horizontal="center" vertical="top"/>
    </xf>
    <xf numFmtId="0" fontId="6" fillId="3" borderId="4" xfId="0" applyFont="1" applyFill="1" applyBorder="1" applyAlignment="1">
      <alignment horizontal="center" vertical="top"/>
    </xf>
    <xf numFmtId="0" fontId="8" fillId="6" borderId="16" xfId="0" applyFont="1" applyFill="1" applyBorder="1" applyAlignment="1">
      <alignment horizontal="center" vertical="center" wrapText="1"/>
    </xf>
    <xf numFmtId="0" fontId="8" fillId="6" borderId="17"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8" fillId="6" borderId="20" xfId="0" applyFont="1" applyFill="1" applyBorder="1" applyAlignment="1">
      <alignment horizontal="center" vertical="center" wrapText="1"/>
    </xf>
    <xf numFmtId="0" fontId="8" fillId="6" borderId="21" xfId="0" applyFont="1" applyFill="1" applyBorder="1" applyAlignment="1">
      <alignment horizontal="center" vertical="center" wrapText="1"/>
    </xf>
    <xf numFmtId="0" fontId="7" fillId="0" borderId="0" xfId="0" applyFont="1" applyAlignment="1">
      <alignment horizontal="left" vertical="center" wrapText="1" indent="1"/>
    </xf>
    <xf numFmtId="0" fontId="7" fillId="0" borderId="8" xfId="0" applyFont="1" applyBorder="1" applyAlignment="1">
      <alignment horizontal="left" vertical="center" wrapText="1" indent="1"/>
    </xf>
    <xf numFmtId="0" fontId="7" fillId="4" borderId="14" xfId="0" applyFont="1" applyFill="1" applyBorder="1" applyAlignment="1" applyProtection="1">
      <alignment horizontal="center" vertical="center" wrapText="1"/>
      <protection locked="0"/>
    </xf>
    <xf numFmtId="0" fontId="7" fillId="4" borderId="15" xfId="0" applyFont="1" applyFill="1" applyBorder="1" applyAlignment="1" applyProtection="1">
      <alignment horizontal="center" vertical="center" wrapText="1"/>
      <protection locked="0"/>
    </xf>
    <xf numFmtId="0" fontId="6" fillId="3" borderId="0" xfId="0" applyFont="1" applyFill="1" applyAlignment="1">
      <alignment horizontal="center" vertical="top" wrapText="1"/>
    </xf>
    <xf numFmtId="0" fontId="6" fillId="3" borderId="3" xfId="0" applyFont="1" applyFill="1" applyBorder="1" applyAlignment="1">
      <alignment horizontal="center" vertical="top" wrapText="1"/>
    </xf>
    <xf numFmtId="0" fontId="6" fillId="3" borderId="11" xfId="0" applyFont="1" applyFill="1" applyBorder="1" applyAlignment="1">
      <alignment horizontal="center" vertical="top" wrapText="1"/>
    </xf>
    <xf numFmtId="0" fontId="6" fillId="3" borderId="4" xfId="0" applyFont="1" applyFill="1" applyBorder="1" applyAlignment="1">
      <alignment horizontal="center" vertical="top" wrapText="1"/>
    </xf>
    <xf numFmtId="0" fontId="9" fillId="0" borderId="7" xfId="0" applyFont="1" applyBorder="1" applyAlignment="1">
      <alignment horizontal="left" vertical="center" wrapText="1"/>
    </xf>
    <xf numFmtId="0" fontId="7" fillId="0" borderId="0" xfId="0" applyFont="1" applyAlignment="1">
      <alignment wrapText="1"/>
    </xf>
    <xf numFmtId="0" fontId="7" fillId="0" borderId="8" xfId="0" applyFont="1" applyBorder="1" applyAlignment="1">
      <alignment wrapText="1"/>
    </xf>
    <xf numFmtId="0" fontId="9" fillId="6" borderId="16" xfId="0" applyFont="1" applyFill="1" applyBorder="1" applyAlignment="1">
      <alignment horizontal="left" vertical="center" wrapText="1"/>
    </xf>
    <xf numFmtId="0" fontId="9" fillId="6" borderId="17" xfId="0" applyFont="1" applyFill="1" applyBorder="1" applyAlignment="1">
      <alignment horizontal="left" vertical="center" wrapText="1"/>
    </xf>
    <xf numFmtId="0" fontId="9" fillId="6" borderId="18" xfId="0" applyFont="1" applyFill="1" applyBorder="1" applyAlignment="1">
      <alignment horizontal="left" vertical="center" wrapText="1"/>
    </xf>
    <xf numFmtId="0" fontId="9" fillId="6" borderId="22"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23" xfId="0" applyFont="1" applyFill="1" applyBorder="1" applyAlignment="1">
      <alignment horizontal="left" vertical="center" wrapText="1"/>
    </xf>
    <xf numFmtId="0" fontId="9" fillId="6" borderId="19" xfId="0" applyFont="1" applyFill="1" applyBorder="1" applyAlignment="1">
      <alignment horizontal="left" vertical="center" wrapText="1"/>
    </xf>
    <xf numFmtId="0" fontId="9" fillId="6" borderId="20" xfId="0" applyFont="1" applyFill="1" applyBorder="1" applyAlignment="1">
      <alignment horizontal="left" vertical="center" wrapText="1"/>
    </xf>
    <xf numFmtId="0" fontId="9" fillId="6" borderId="21" xfId="0" applyFont="1" applyFill="1" applyBorder="1" applyAlignment="1">
      <alignment horizontal="left" vertical="center" wrapText="1"/>
    </xf>
    <xf numFmtId="0" fontId="7" fillId="0" borderId="0" xfId="0" applyFont="1" applyAlignment="1">
      <alignment horizontal="right" vertical="center" indent="1"/>
    </xf>
    <xf numFmtId="0" fontId="13" fillId="4" borderId="16" xfId="1" applyNumberFormat="1" applyFont="1" applyFill="1" applyBorder="1" applyAlignment="1" applyProtection="1">
      <alignment horizontal="center" vertical="center" wrapText="1"/>
      <protection locked="0"/>
    </xf>
    <xf numFmtId="0" fontId="13" fillId="4" borderId="19" xfId="1" applyNumberFormat="1" applyFont="1" applyFill="1" applyBorder="1" applyAlignment="1" applyProtection="1">
      <alignment horizontal="center" vertical="center" wrapText="1"/>
      <protection locked="0"/>
    </xf>
    <xf numFmtId="0" fontId="13" fillId="6" borderId="30" xfId="1" applyNumberFormat="1" applyFont="1" applyFill="1" applyBorder="1" applyAlignment="1" applyProtection="1">
      <alignment horizontal="left" vertical="center" wrapText="1" indent="2"/>
    </xf>
    <xf numFmtId="0" fontId="13" fillId="6" borderId="39" xfId="1" applyNumberFormat="1" applyFont="1" applyFill="1" applyBorder="1" applyAlignment="1" applyProtection="1">
      <alignment horizontal="left" vertical="center" wrapText="1" indent="2"/>
    </xf>
    <xf numFmtId="0" fontId="13" fillId="6" borderId="33" xfId="1" applyNumberFormat="1" applyFont="1" applyFill="1" applyBorder="1" applyAlignment="1" applyProtection="1">
      <alignment horizontal="left" vertical="center" wrapText="1" indent="2"/>
    </xf>
    <xf numFmtId="0" fontId="13" fillId="6" borderId="31" xfId="1" applyNumberFormat="1" applyFont="1" applyFill="1" applyBorder="1" applyAlignment="1" applyProtection="1">
      <alignment horizontal="left" vertical="center" wrapText="1" indent="2"/>
    </xf>
    <xf numFmtId="0" fontId="13" fillId="6" borderId="40" xfId="1" applyNumberFormat="1" applyFont="1" applyFill="1" applyBorder="1" applyAlignment="1" applyProtection="1">
      <alignment horizontal="left" vertical="center" wrapText="1" indent="2"/>
    </xf>
    <xf numFmtId="0" fontId="13" fillId="6" borderId="41" xfId="1" applyNumberFormat="1" applyFont="1" applyFill="1" applyBorder="1" applyAlignment="1" applyProtection="1">
      <alignment horizontal="left" vertical="center" wrapText="1" indent="2"/>
    </xf>
    <xf numFmtId="0" fontId="9" fillId="0" borderId="5" xfId="0" applyFont="1" applyBorder="1" applyAlignment="1">
      <alignment horizontal="left" vertical="top" wrapText="1"/>
    </xf>
    <xf numFmtId="0" fontId="9" fillId="0" borderId="10" xfId="0" applyFont="1" applyBorder="1" applyAlignment="1">
      <alignment horizontal="left" vertical="top" wrapText="1"/>
    </xf>
    <xf numFmtId="0" fontId="7" fillId="0" borderId="0" xfId="0" applyFont="1" applyAlignment="1">
      <alignment horizontal="left" vertical="top" wrapText="1"/>
    </xf>
    <xf numFmtId="0" fontId="7" fillId="0" borderId="8" xfId="0" applyFont="1" applyBorder="1" applyAlignment="1">
      <alignment horizontal="left" vertical="top" wrapText="1"/>
    </xf>
    <xf numFmtId="0" fontId="7" fillId="0" borderId="10" xfId="0" applyFont="1" applyBorder="1" applyAlignment="1">
      <alignment horizontal="left" vertical="top" wrapText="1"/>
    </xf>
    <xf numFmtId="0" fontId="7" fillId="0" borderId="6" xfId="0" applyFont="1" applyBorder="1" applyAlignment="1">
      <alignment horizontal="left" vertical="top" wrapText="1"/>
    </xf>
    <xf numFmtId="0" fontId="9" fillId="0" borderId="7" xfId="0" applyFont="1" applyBorder="1" applyAlignment="1">
      <alignment horizontal="right" vertical="center" wrapText="1" indent="1"/>
    </xf>
    <xf numFmtId="0" fontId="9" fillId="0" borderId="0" xfId="0" applyFont="1" applyAlignment="1">
      <alignment horizontal="right" vertical="center" wrapText="1" indent="1"/>
    </xf>
    <xf numFmtId="0" fontId="8" fillId="0" borderId="7" xfId="0" applyFont="1" applyBorder="1" applyAlignment="1">
      <alignment horizontal="center" vertical="center" wrapText="1"/>
    </xf>
    <xf numFmtId="0" fontId="8" fillId="0" borderId="0" xfId="0" applyFont="1" applyAlignment="1">
      <alignment horizontal="center" vertical="center" wrapText="1"/>
    </xf>
    <xf numFmtId="14" fontId="13" fillId="4" borderId="13" xfId="1" applyNumberFormat="1" applyFont="1" applyFill="1" applyBorder="1" applyAlignment="1" applyProtection="1">
      <alignment horizontal="left" vertical="center" wrapText="1" indent="1"/>
      <protection locked="0"/>
    </xf>
    <xf numFmtId="0" fontId="13" fillId="4" borderId="13" xfId="1" applyNumberFormat="1" applyFont="1" applyFill="1" applyBorder="1" applyAlignment="1" applyProtection="1">
      <alignment horizontal="left" vertical="center" wrapText="1" indent="1"/>
      <protection locked="0"/>
    </xf>
    <xf numFmtId="0" fontId="13" fillId="4" borderId="25" xfId="1" applyNumberFormat="1" applyFont="1" applyFill="1" applyBorder="1" applyAlignment="1" applyProtection="1">
      <alignment horizontal="left" vertical="center" wrapText="1" indent="1"/>
      <protection locked="0"/>
    </xf>
    <xf numFmtId="0" fontId="0" fillId="0" borderId="3" xfId="0" applyBorder="1" applyAlignment="1">
      <alignment horizontal="left" vertical="center" wrapText="1"/>
    </xf>
    <xf numFmtId="0" fontId="0" fillId="0" borderId="11"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10" xfId="0" applyBorder="1" applyAlignment="1">
      <alignment horizontal="left" vertical="center" wrapText="1"/>
    </xf>
    <xf numFmtId="0" fontId="0" fillId="0" borderId="6" xfId="0" applyBorder="1" applyAlignment="1">
      <alignment horizontal="left" vertical="center" wrapText="1"/>
    </xf>
    <xf numFmtId="0" fontId="13" fillId="4" borderId="14" xfId="1" applyNumberFormat="1" applyFont="1" applyFill="1" applyBorder="1" applyAlignment="1" applyProtection="1">
      <alignment horizontal="center" vertical="center" wrapText="1"/>
      <protection locked="0"/>
    </xf>
    <xf numFmtId="0" fontId="13" fillId="4" borderId="15" xfId="1" applyNumberFormat="1" applyFont="1" applyFill="1" applyBorder="1" applyAlignment="1" applyProtection="1">
      <alignment horizontal="center" vertical="center" wrapText="1"/>
      <protection locked="0"/>
    </xf>
    <xf numFmtId="0" fontId="9" fillId="0" borderId="32" xfId="0" applyFont="1" applyBorder="1" applyAlignment="1">
      <alignment horizontal="left" vertical="center" wrapText="1"/>
    </xf>
    <xf numFmtId="0" fontId="9" fillId="0" borderId="17" xfId="0" applyFont="1" applyBorder="1" applyAlignment="1">
      <alignment horizontal="left" vertical="center" wrapText="1"/>
    </xf>
    <xf numFmtId="0" fontId="9" fillId="0" borderId="18" xfId="0" applyFont="1" applyBorder="1" applyAlignment="1">
      <alignment horizontal="left" vertical="center" wrapText="1"/>
    </xf>
    <xf numFmtId="0" fontId="9" fillId="0" borderId="29" xfId="0" applyFont="1" applyBorder="1" applyAlignment="1">
      <alignment horizontal="left" vertical="center" wrapText="1"/>
    </xf>
    <xf numFmtId="0" fontId="9" fillId="0" borderId="20" xfId="0" applyFont="1" applyBorder="1" applyAlignment="1">
      <alignment horizontal="left" vertical="center" wrapText="1"/>
    </xf>
    <xf numFmtId="0" fontId="9" fillId="0" borderId="21" xfId="0" applyFont="1" applyBorder="1" applyAlignment="1">
      <alignment horizontal="left" vertical="center" wrapText="1"/>
    </xf>
    <xf numFmtId="0" fontId="13" fillId="4" borderId="16" xfId="1" applyNumberFormat="1" applyFont="1" applyFill="1" applyBorder="1" applyAlignment="1" applyProtection="1">
      <alignment horizontal="left" vertical="center" wrapText="1"/>
      <protection locked="0"/>
    </xf>
    <xf numFmtId="0" fontId="13" fillId="4" borderId="17" xfId="1" applyNumberFormat="1" applyFont="1" applyFill="1" applyBorder="1" applyAlignment="1" applyProtection="1">
      <alignment horizontal="left" vertical="center" wrapText="1"/>
      <protection locked="0"/>
    </xf>
    <xf numFmtId="0" fontId="13" fillId="4" borderId="42" xfId="1" applyNumberFormat="1" applyFont="1" applyFill="1" applyBorder="1" applyAlignment="1" applyProtection="1">
      <alignment horizontal="left" vertical="center" wrapText="1"/>
      <protection locked="0"/>
    </xf>
    <xf numFmtId="0" fontId="13" fillId="4" borderId="19" xfId="1" applyNumberFormat="1" applyFont="1" applyFill="1" applyBorder="1" applyAlignment="1" applyProtection="1">
      <alignment horizontal="left" vertical="center" wrapText="1"/>
      <protection locked="0"/>
    </xf>
    <xf numFmtId="0" fontId="13" fillId="4" borderId="20" xfId="1" applyNumberFormat="1" applyFont="1" applyFill="1" applyBorder="1" applyAlignment="1" applyProtection="1">
      <alignment horizontal="left" vertical="center" wrapText="1"/>
      <protection locked="0"/>
    </xf>
    <xf numFmtId="0" fontId="13" fillId="4" borderId="43" xfId="1" applyNumberFormat="1" applyFont="1" applyFill="1" applyBorder="1" applyAlignment="1" applyProtection="1">
      <alignment horizontal="left" vertical="center" wrapText="1"/>
      <protection locked="0"/>
    </xf>
    <xf numFmtId="0" fontId="9" fillId="6" borderId="24" xfId="0" applyFont="1" applyFill="1" applyBorder="1" applyAlignment="1">
      <alignment horizontal="center" vertical="top" wrapText="1"/>
    </xf>
    <xf numFmtId="0" fontId="9" fillId="6" borderId="13" xfId="0" applyFont="1" applyFill="1" applyBorder="1" applyAlignment="1">
      <alignment horizontal="center" vertical="top" wrapText="1"/>
    </xf>
    <xf numFmtId="0" fontId="9" fillId="6" borderId="25" xfId="0" applyFont="1" applyFill="1" applyBorder="1" applyAlignment="1">
      <alignment horizontal="center" vertical="top" wrapText="1"/>
    </xf>
    <xf numFmtId="0" fontId="15" fillId="0" borderId="7"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9" fillId="0" borderId="7" xfId="0" applyFont="1" applyBorder="1" applyAlignment="1">
      <alignment horizontal="left" vertical="top" wrapText="1" indent="1"/>
    </xf>
    <xf numFmtId="0" fontId="9" fillId="0" borderId="0" xfId="0" applyFont="1" applyAlignment="1">
      <alignment horizontal="left" vertical="top" wrapText="1" indent="1"/>
    </xf>
    <xf numFmtId="0" fontId="9" fillId="0" borderId="8" xfId="0" applyFont="1" applyBorder="1" applyAlignment="1">
      <alignment horizontal="left" vertical="top" wrapText="1" indent="1"/>
    </xf>
    <xf numFmtId="0" fontId="23" fillId="2" borderId="7" xfId="0" applyFont="1" applyFill="1" applyBorder="1" applyAlignment="1" applyProtection="1">
      <alignment horizontal="left" vertical="top" wrapText="1"/>
      <protection locked="0"/>
    </xf>
    <xf numFmtId="0" fontId="23" fillId="2" borderId="0" xfId="0" applyFont="1" applyFill="1" applyAlignment="1" applyProtection="1">
      <alignment horizontal="left" vertical="top" wrapText="1"/>
      <protection locked="0"/>
    </xf>
    <xf numFmtId="0" fontId="23" fillId="2" borderId="8" xfId="0" applyFont="1" applyFill="1" applyBorder="1" applyAlignment="1" applyProtection="1">
      <alignment horizontal="left" vertical="top" wrapText="1"/>
      <protection locked="0"/>
    </xf>
    <xf numFmtId="15" fontId="8" fillId="6" borderId="16" xfId="0" applyNumberFormat="1" applyFont="1" applyFill="1" applyBorder="1" applyAlignment="1">
      <alignment horizontal="center" vertical="center" wrapText="1"/>
    </xf>
    <xf numFmtId="15" fontId="8" fillId="6" borderId="17" xfId="0" applyNumberFormat="1" applyFont="1" applyFill="1" applyBorder="1" applyAlignment="1">
      <alignment horizontal="center" vertical="center" wrapText="1"/>
    </xf>
    <xf numFmtId="15" fontId="8" fillId="6" borderId="18" xfId="0" applyNumberFormat="1" applyFont="1" applyFill="1" applyBorder="1" applyAlignment="1">
      <alignment horizontal="center" vertical="center" wrapText="1"/>
    </xf>
    <xf numFmtId="15" fontId="8" fillId="6" borderId="22" xfId="0" applyNumberFormat="1" applyFont="1" applyFill="1" applyBorder="1" applyAlignment="1">
      <alignment horizontal="center" vertical="center" wrapText="1"/>
    </xf>
    <xf numFmtId="15" fontId="8" fillId="6" borderId="23" xfId="0" applyNumberFormat="1" applyFont="1" applyFill="1" applyBorder="1" applyAlignment="1">
      <alignment horizontal="center" vertical="center" wrapText="1"/>
    </xf>
    <xf numFmtId="15" fontId="8" fillId="6" borderId="19" xfId="0" applyNumberFormat="1" applyFont="1" applyFill="1" applyBorder="1" applyAlignment="1">
      <alignment horizontal="center" vertical="center" wrapText="1"/>
    </xf>
    <xf numFmtId="15" fontId="8" fillId="6" borderId="20" xfId="0" applyNumberFormat="1" applyFont="1" applyFill="1" applyBorder="1" applyAlignment="1">
      <alignment horizontal="center" vertical="center" wrapText="1"/>
    </xf>
    <xf numFmtId="15" fontId="8" fillId="6" borderId="21" xfId="0" applyNumberFormat="1" applyFont="1" applyFill="1" applyBorder="1" applyAlignment="1">
      <alignment horizontal="center" vertical="center" wrapText="1"/>
    </xf>
    <xf numFmtId="0" fontId="9" fillId="2" borderId="7" xfId="0" applyFont="1" applyFill="1" applyBorder="1" applyAlignment="1">
      <alignment horizontal="left" vertical="center" wrapText="1"/>
    </xf>
    <xf numFmtId="0" fontId="9" fillId="2" borderId="23" xfId="0" applyFont="1" applyFill="1" applyBorder="1" applyAlignment="1">
      <alignment horizontal="left" vertical="center" wrapText="1"/>
    </xf>
    <xf numFmtId="0" fontId="8" fillId="0" borderId="24" xfId="0" applyFont="1" applyBorder="1" applyAlignment="1">
      <alignment horizontal="left" vertical="center" wrapText="1"/>
    </xf>
    <xf numFmtId="0" fontId="8" fillId="0" borderId="13" xfId="0" applyFont="1" applyBorder="1" applyAlignment="1">
      <alignment horizontal="left" vertical="center" wrapText="1"/>
    </xf>
    <xf numFmtId="0" fontId="9" fillId="0" borderId="25" xfId="0" applyFont="1" applyBorder="1" applyAlignment="1">
      <alignment horizontal="left" vertical="center" wrapText="1"/>
    </xf>
    <xf numFmtId="0" fontId="8" fillId="0" borderId="33" xfId="0" applyFont="1" applyBorder="1" applyAlignment="1">
      <alignment horizontal="left" vertical="center" wrapText="1"/>
    </xf>
    <xf numFmtId="0" fontId="8" fillId="0" borderId="14" xfId="0" applyFont="1" applyBorder="1" applyAlignment="1">
      <alignment horizontal="left" vertical="center" wrapText="1"/>
    </xf>
    <xf numFmtId="0" fontId="8" fillId="0" borderId="26" xfId="0" applyFont="1" applyBorder="1" applyAlignment="1">
      <alignment horizontal="left" vertical="center" wrapText="1"/>
    </xf>
    <xf numFmtId="0" fontId="8" fillId="0" borderId="27" xfId="0" applyFont="1" applyBorder="1" applyAlignment="1">
      <alignment horizontal="left" vertical="center" wrapText="1"/>
    </xf>
    <xf numFmtId="0" fontId="9" fillId="0" borderId="14" xfId="0" applyFont="1" applyBorder="1" applyAlignment="1">
      <alignment horizontal="left" vertical="center" wrapText="1"/>
    </xf>
    <xf numFmtId="0" fontId="9" fillId="0" borderId="30" xfId="0" applyFont="1" applyBorder="1" applyAlignment="1">
      <alignment horizontal="left" vertical="center" wrapText="1"/>
    </xf>
    <xf numFmtId="0" fontId="9" fillId="0" borderId="27" xfId="0" applyFont="1" applyBorder="1" applyAlignment="1">
      <alignment horizontal="left" vertical="center" wrapText="1"/>
    </xf>
    <xf numFmtId="0" fontId="9" fillId="0" borderId="28" xfId="0" applyFont="1" applyBorder="1" applyAlignment="1">
      <alignment horizontal="left" vertical="center" wrapText="1"/>
    </xf>
    <xf numFmtId="0" fontId="8" fillId="7" borderId="3" xfId="0" applyFont="1" applyFill="1" applyBorder="1" applyAlignment="1">
      <alignment horizontal="center" vertical="top"/>
    </xf>
    <xf numFmtId="0" fontId="8" fillId="7" borderId="11" xfId="0" applyFont="1" applyFill="1" applyBorder="1" applyAlignment="1">
      <alignment horizontal="center" vertical="top"/>
    </xf>
    <xf numFmtId="0" fontId="8" fillId="7" borderId="4" xfId="0" applyFont="1" applyFill="1" applyBorder="1" applyAlignment="1">
      <alignment horizontal="center" vertical="top"/>
    </xf>
    <xf numFmtId="0" fontId="8" fillId="7" borderId="3" xfId="0" applyFont="1" applyFill="1" applyBorder="1" applyAlignment="1">
      <alignment horizontal="center" vertical="top" wrapText="1"/>
    </xf>
    <xf numFmtId="0" fontId="8" fillId="7" borderId="11" xfId="0" applyFont="1" applyFill="1" applyBorder="1" applyAlignment="1">
      <alignment horizontal="center" vertical="top" wrapText="1"/>
    </xf>
    <xf numFmtId="0" fontId="8" fillId="7" borderId="4" xfId="0" applyFont="1" applyFill="1" applyBorder="1" applyAlignment="1">
      <alignment horizontal="center" vertical="top" wrapText="1"/>
    </xf>
    <xf numFmtId="0" fontId="6" fillId="3" borderId="1" xfId="0" applyFont="1" applyFill="1" applyBorder="1" applyAlignment="1">
      <alignment horizontal="center" vertical="top" wrapText="1"/>
    </xf>
    <xf numFmtId="0" fontId="6" fillId="3" borderId="9" xfId="0" applyFont="1" applyFill="1" applyBorder="1" applyAlignment="1">
      <alignment horizontal="center" vertical="top" wrapText="1"/>
    </xf>
    <xf numFmtId="0" fontId="6" fillId="3" borderId="2" xfId="0" applyFont="1" applyFill="1" applyBorder="1" applyAlignment="1">
      <alignment horizontal="center" vertical="top" wrapText="1"/>
    </xf>
    <xf numFmtId="0" fontId="13" fillId="4" borderId="24" xfId="1" applyNumberFormat="1" applyFont="1" applyFill="1" applyBorder="1" applyAlignment="1" applyProtection="1">
      <alignment horizontal="left" vertical="center" wrapText="1"/>
      <protection locked="0"/>
    </xf>
    <xf numFmtId="0" fontId="12" fillId="0" borderId="24" xfId="0" applyFont="1" applyBorder="1" applyAlignment="1">
      <alignment horizontal="center" vertical="center"/>
    </xf>
    <xf numFmtId="43" fontId="13" fillId="5" borderId="13" xfId="2" applyFont="1" applyFill="1" applyBorder="1" applyAlignment="1" applyProtection="1">
      <alignment horizontal="left" vertical="center" wrapText="1"/>
    </xf>
    <xf numFmtId="0" fontId="7" fillId="0" borderId="24" xfId="0" applyFont="1" applyBorder="1" applyAlignment="1">
      <alignment horizontal="left" vertical="top" wrapText="1"/>
    </xf>
    <xf numFmtId="0" fontId="7" fillId="0" borderId="13" xfId="0" applyFont="1" applyBorder="1" applyAlignment="1">
      <alignment horizontal="left" vertical="top" wrapText="1"/>
    </xf>
    <xf numFmtId="0" fontId="12" fillId="0" borderId="24" xfId="0" applyFont="1" applyBorder="1" applyAlignment="1">
      <alignment vertical="top" wrapText="1"/>
    </xf>
    <xf numFmtId="0" fontId="12" fillId="0" borderId="13" xfId="0" applyFont="1" applyBorder="1" applyAlignment="1">
      <alignment vertical="top" wrapText="1"/>
    </xf>
    <xf numFmtId="0" fontId="12" fillId="0" borderId="24" xfId="0" applyFont="1" applyBorder="1" applyAlignment="1">
      <alignment horizontal="left" vertical="top" wrapText="1"/>
    </xf>
    <xf numFmtId="0" fontId="12" fillId="0" borderId="13" xfId="0" applyFont="1" applyBorder="1" applyAlignment="1">
      <alignment horizontal="left" vertical="top" wrapText="1"/>
    </xf>
    <xf numFmtId="0" fontId="8" fillId="6" borderId="14" xfId="0" applyFont="1" applyFill="1" applyBorder="1" applyAlignment="1">
      <alignment horizontal="center" vertical="center" wrapText="1"/>
    </xf>
    <xf numFmtId="0" fontId="8" fillId="6" borderId="34"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12" fillId="6" borderId="30" xfId="0" applyFont="1" applyFill="1" applyBorder="1" applyAlignment="1">
      <alignment horizontal="center" vertical="center" wrapText="1"/>
    </xf>
    <xf numFmtId="0" fontId="12" fillId="6" borderId="34" xfId="0" applyFont="1" applyFill="1" applyBorder="1" applyAlignment="1">
      <alignment horizontal="center" vertical="center" wrapText="1"/>
    </xf>
    <xf numFmtId="0" fontId="12" fillId="6" borderId="35" xfId="0" applyFont="1" applyFill="1" applyBorder="1" applyAlignment="1">
      <alignment horizontal="center" vertical="center" wrapText="1"/>
    </xf>
    <xf numFmtId="0" fontId="6" fillId="3" borderId="0" xfId="0" applyFont="1" applyFill="1" applyAlignment="1">
      <alignment horizontal="left" vertical="top" wrapText="1"/>
    </xf>
    <xf numFmtId="0" fontId="8" fillId="7" borderId="7" xfId="0" applyFont="1" applyFill="1" applyBorder="1" applyAlignment="1">
      <alignment horizontal="center" vertical="top"/>
    </xf>
    <xf numFmtId="0" fontId="8" fillId="7" borderId="0" xfId="0" applyFont="1" applyFill="1" applyAlignment="1">
      <alignment horizontal="center" vertical="top"/>
    </xf>
    <xf numFmtId="0" fontId="8" fillId="7" borderId="8" xfId="0" applyFont="1" applyFill="1" applyBorder="1" applyAlignment="1">
      <alignment horizontal="center" vertical="top"/>
    </xf>
    <xf numFmtId="0" fontId="7" fillId="4" borderId="7" xfId="0" applyFont="1" applyFill="1" applyBorder="1" applyAlignment="1" applyProtection="1">
      <alignment horizontal="left" vertical="top" wrapText="1"/>
      <protection locked="0"/>
    </xf>
    <xf numFmtId="0" fontId="7" fillId="4" borderId="0" xfId="0" applyFont="1" applyFill="1" applyAlignment="1" applyProtection="1">
      <alignment horizontal="left" vertical="top" wrapText="1"/>
      <protection locked="0"/>
    </xf>
    <xf numFmtId="0" fontId="7" fillId="4" borderId="8" xfId="0" applyFont="1" applyFill="1" applyBorder="1" applyAlignment="1" applyProtection="1">
      <alignment horizontal="left" vertical="top" wrapText="1"/>
      <protection locked="0"/>
    </xf>
    <xf numFmtId="0" fontId="13" fillId="4" borderId="13" xfId="1" applyNumberFormat="1" applyFont="1" applyFill="1" applyBorder="1" applyAlignment="1" applyProtection="1">
      <alignment vertical="center" wrapText="1"/>
      <protection locked="0"/>
    </xf>
    <xf numFmtId="0" fontId="13" fillId="4" borderId="25" xfId="1" applyNumberFormat="1" applyFont="1" applyFill="1" applyBorder="1" applyAlignment="1" applyProtection="1">
      <alignment vertical="center" wrapText="1"/>
      <protection locked="0"/>
    </xf>
    <xf numFmtId="0" fontId="13" fillId="4" borderId="13" xfId="1" applyNumberFormat="1" applyFont="1" applyFill="1" applyBorder="1" applyAlignment="1" applyProtection="1">
      <alignment horizontal="center" vertical="center" wrapText="1"/>
      <protection locked="0"/>
    </xf>
    <xf numFmtId="0" fontId="13" fillId="4" borderId="27" xfId="1" applyNumberFormat="1" applyFont="1" applyFill="1" applyBorder="1" applyAlignment="1" applyProtection="1">
      <alignment horizontal="center" vertical="center" wrapText="1"/>
      <protection locked="0"/>
    </xf>
    <xf numFmtId="0" fontId="9" fillId="0" borderId="24" xfId="0" applyFont="1" applyBorder="1" applyAlignment="1">
      <alignment vertical="center" wrapText="1"/>
    </xf>
    <xf numFmtId="0" fontId="9" fillId="0" borderId="13" xfId="0" applyFont="1" applyBorder="1" applyAlignment="1">
      <alignment vertical="center" wrapText="1"/>
    </xf>
    <xf numFmtId="0" fontId="9" fillId="0" borderId="26" xfId="0" applyFont="1" applyBorder="1" applyAlignment="1">
      <alignment vertical="center" wrapText="1"/>
    </xf>
    <xf numFmtId="0" fontId="9" fillId="0" borderId="27" xfId="0" applyFont="1" applyBorder="1" applyAlignment="1">
      <alignment vertical="center" wrapText="1"/>
    </xf>
    <xf numFmtId="0" fontId="8" fillId="6" borderId="13" xfId="0" applyFont="1" applyFill="1" applyBorder="1" applyAlignment="1">
      <alignment horizontal="center" vertical="center" wrapText="1"/>
    </xf>
    <xf numFmtId="0" fontId="8" fillId="6" borderId="25" xfId="0" applyFont="1" applyFill="1" applyBorder="1" applyAlignment="1">
      <alignment horizontal="center" vertical="center" wrapText="1"/>
    </xf>
    <xf numFmtId="0" fontId="12" fillId="6" borderId="15" xfId="0" applyFont="1" applyFill="1" applyBorder="1" applyAlignment="1">
      <alignment horizontal="center" vertical="center" wrapText="1"/>
    </xf>
    <xf numFmtId="0" fontId="12" fillId="6" borderId="31" xfId="0" applyFont="1" applyFill="1" applyBorder="1" applyAlignment="1">
      <alignment horizontal="center" vertical="center" wrapText="1"/>
    </xf>
    <xf numFmtId="0" fontId="8" fillId="6" borderId="32" xfId="0" applyFont="1" applyFill="1" applyBorder="1" applyAlignment="1">
      <alignment horizontal="center" vertical="center" wrapText="1"/>
    </xf>
    <xf numFmtId="0" fontId="8" fillId="6" borderId="29" xfId="0" applyFont="1" applyFill="1" applyBorder="1" applyAlignment="1">
      <alignment horizontal="center" vertical="center" wrapText="1"/>
    </xf>
    <xf numFmtId="0" fontId="8" fillId="2" borderId="7" xfId="0" applyFont="1" applyFill="1" applyBorder="1" applyAlignment="1">
      <alignment horizontal="center" vertical="top" wrapText="1"/>
    </xf>
    <xf numFmtId="0" fontId="9" fillId="0" borderId="7" xfId="0" applyFont="1" applyBorder="1" applyAlignment="1">
      <alignment vertical="center" wrapText="1"/>
    </xf>
    <xf numFmtId="0" fontId="9" fillId="0" borderId="0" xfId="0" applyFont="1" applyAlignment="1">
      <alignment vertical="center" wrapText="1"/>
    </xf>
    <xf numFmtId="0" fontId="9" fillId="0" borderId="8" xfId="0" applyFont="1" applyBorder="1" applyAlignment="1">
      <alignment vertical="center" wrapText="1"/>
    </xf>
    <xf numFmtId="0" fontId="12" fillId="0" borderId="26" xfId="0" applyFont="1" applyBorder="1" applyAlignment="1">
      <alignment horizontal="center" vertical="center"/>
    </xf>
    <xf numFmtId="43" fontId="13" fillId="5" borderId="27" xfId="2" applyFont="1" applyFill="1" applyBorder="1" applyAlignment="1" applyProtection="1">
      <alignment horizontal="left" vertical="center" wrapText="1"/>
    </xf>
    <xf numFmtId="0" fontId="13" fillId="4" borderId="27" xfId="1" applyNumberFormat="1" applyFont="1" applyFill="1" applyBorder="1" applyAlignment="1" applyProtection="1">
      <alignment horizontal="left" vertical="center" wrapText="1"/>
      <protection locked="0"/>
    </xf>
    <xf numFmtId="0" fontId="13" fillId="4" borderId="28" xfId="1" applyNumberFormat="1" applyFont="1" applyFill="1" applyBorder="1" applyAlignment="1" applyProtection="1">
      <alignment horizontal="left" vertical="center" wrapText="1"/>
      <protection locked="0"/>
    </xf>
    <xf numFmtId="0" fontId="8" fillId="6" borderId="24" xfId="0" applyFont="1" applyFill="1" applyBorder="1" applyAlignment="1">
      <alignment horizontal="center" vertical="center" wrapText="1"/>
    </xf>
    <xf numFmtId="14" fontId="13" fillId="4" borderId="13" xfId="1" applyNumberFormat="1" applyFont="1" applyFill="1" applyBorder="1" applyAlignment="1" applyProtection="1">
      <alignment horizontal="left" vertical="center" wrapText="1"/>
      <protection locked="0"/>
    </xf>
    <xf numFmtId="0" fontId="13" fillId="4" borderId="27" xfId="1" applyNumberFormat="1" applyFont="1" applyFill="1" applyBorder="1" applyAlignment="1" applyProtection="1">
      <alignment vertical="center" wrapText="1"/>
      <protection locked="0"/>
    </xf>
    <xf numFmtId="0" fontId="13" fillId="4" borderId="28" xfId="1" applyNumberFormat="1" applyFont="1" applyFill="1" applyBorder="1" applyAlignment="1" applyProtection="1">
      <alignment vertical="center" wrapText="1"/>
      <protection locked="0"/>
    </xf>
    <xf numFmtId="0" fontId="12" fillId="6" borderId="13" xfId="0" applyFont="1" applyFill="1" applyBorder="1" applyAlignment="1">
      <alignment horizontal="center" wrapText="1"/>
    </xf>
    <xf numFmtId="0" fontId="12" fillId="6" borderId="25" xfId="0" applyFont="1" applyFill="1" applyBorder="1" applyAlignment="1">
      <alignment horizontal="center" wrapText="1"/>
    </xf>
    <xf numFmtId="0" fontId="9" fillId="0" borderId="32" xfId="0" applyFont="1" applyBorder="1" applyAlignment="1">
      <alignment horizontal="left" vertical="top" wrapText="1"/>
    </xf>
    <xf numFmtId="0" fontId="9" fillId="0" borderId="29" xfId="0" applyFont="1" applyBorder="1" applyAlignment="1">
      <alignment horizontal="left" vertical="top" wrapText="1"/>
    </xf>
    <xf numFmtId="0" fontId="13" fillId="4" borderId="13" xfId="1" applyNumberFormat="1" applyFont="1" applyFill="1" applyBorder="1" applyAlignment="1" applyProtection="1">
      <alignment horizontal="left" vertical="top" wrapText="1"/>
      <protection locked="0"/>
    </xf>
    <xf numFmtId="0" fontId="12" fillId="6" borderId="45" xfId="0" applyFont="1" applyFill="1" applyBorder="1" applyAlignment="1">
      <alignment horizontal="center" vertical="center" wrapText="1"/>
    </xf>
    <xf numFmtId="0" fontId="12" fillId="6" borderId="36" xfId="0" applyFont="1" applyFill="1" applyBorder="1" applyAlignment="1">
      <alignment horizontal="center" vertical="center" wrapText="1"/>
    </xf>
    <xf numFmtId="0" fontId="12" fillId="6" borderId="46" xfId="0" applyFont="1" applyFill="1" applyBorder="1" applyAlignment="1">
      <alignment horizontal="center" vertical="center" wrapText="1"/>
    </xf>
    <xf numFmtId="0" fontId="13" fillId="4" borderId="16" xfId="1" applyNumberFormat="1" applyFont="1" applyFill="1" applyBorder="1" applyAlignment="1" applyProtection="1">
      <alignment horizontal="left" vertical="top" wrapText="1"/>
      <protection locked="0"/>
    </xf>
    <xf numFmtId="0" fontId="13" fillId="4" borderId="17" xfId="1" applyNumberFormat="1" applyFont="1" applyFill="1" applyBorder="1" applyAlignment="1" applyProtection="1">
      <alignment horizontal="left" vertical="top" wrapText="1"/>
      <protection locked="0"/>
    </xf>
    <xf numFmtId="0" fontId="13" fillId="4" borderId="42" xfId="1" applyNumberFormat="1" applyFont="1" applyFill="1" applyBorder="1" applyAlignment="1" applyProtection="1">
      <alignment horizontal="left" vertical="top" wrapText="1"/>
      <protection locked="0"/>
    </xf>
    <xf numFmtId="0" fontId="13" fillId="4" borderId="22" xfId="1" applyNumberFormat="1" applyFont="1" applyFill="1" applyBorder="1" applyAlignment="1" applyProtection="1">
      <alignment horizontal="left" vertical="top" wrapText="1"/>
      <protection locked="0"/>
    </xf>
    <xf numFmtId="0" fontId="13" fillId="4" borderId="19" xfId="1" applyNumberFormat="1" applyFont="1" applyFill="1" applyBorder="1" applyAlignment="1" applyProtection="1">
      <alignment horizontal="left" vertical="top" wrapText="1"/>
      <protection locked="0"/>
    </xf>
    <xf numFmtId="0" fontId="13" fillId="4" borderId="20" xfId="1" applyNumberFormat="1" applyFont="1" applyFill="1" applyBorder="1" applyAlignment="1" applyProtection="1">
      <alignment horizontal="left" vertical="top" wrapText="1"/>
      <protection locked="0"/>
    </xf>
    <xf numFmtId="0" fontId="13" fillId="4" borderId="43" xfId="1" applyNumberFormat="1" applyFont="1" applyFill="1" applyBorder="1" applyAlignment="1" applyProtection="1">
      <alignment horizontal="left" vertical="top" wrapText="1"/>
      <protection locked="0"/>
    </xf>
    <xf numFmtId="0" fontId="13" fillId="4" borderId="27" xfId="1" applyNumberFormat="1" applyFont="1" applyFill="1" applyBorder="1" applyAlignment="1" applyProtection="1">
      <alignment horizontal="left" vertical="top" wrapText="1"/>
      <protection locked="0"/>
    </xf>
    <xf numFmtId="0" fontId="13" fillId="4" borderId="47" xfId="1" applyNumberFormat="1" applyFont="1" applyFill="1" applyBorder="1" applyAlignment="1" applyProtection="1">
      <alignment horizontal="left" vertical="top" wrapText="1"/>
      <protection locked="0"/>
    </xf>
    <xf numFmtId="0" fontId="13" fillId="4" borderId="10" xfId="1" applyNumberFormat="1" applyFont="1" applyFill="1" applyBorder="1" applyAlignment="1" applyProtection="1">
      <alignment horizontal="left" vertical="top" wrapText="1"/>
      <protection locked="0"/>
    </xf>
    <xf numFmtId="0" fontId="13" fillId="4" borderId="6" xfId="1" applyNumberFormat="1" applyFont="1" applyFill="1" applyBorder="1" applyAlignment="1" applyProtection="1">
      <alignment horizontal="left" vertical="top" wrapText="1"/>
      <protection locked="0"/>
    </xf>
    <xf numFmtId="0" fontId="21" fillId="2" borderId="1" xfId="0" applyFont="1" applyFill="1" applyBorder="1" applyAlignment="1">
      <alignment horizontal="left" vertical="top" wrapText="1"/>
    </xf>
    <xf numFmtId="0" fontId="21" fillId="2" borderId="9" xfId="0" applyFont="1" applyFill="1" applyBorder="1" applyAlignment="1">
      <alignment horizontal="left" vertical="top" wrapText="1"/>
    </xf>
    <xf numFmtId="0" fontId="12" fillId="6" borderId="13" xfId="0" applyFont="1" applyFill="1" applyBorder="1" applyAlignment="1">
      <alignment horizontal="center" vertical="center" wrapText="1"/>
    </xf>
    <xf numFmtId="0" fontId="8" fillId="0" borderId="24" xfId="0" applyFont="1" applyBorder="1" applyAlignment="1">
      <alignment horizontal="left" vertical="top" wrapText="1"/>
    </xf>
    <xf numFmtId="0" fontId="8" fillId="0" borderId="13" xfId="0" applyFont="1" applyBorder="1" applyAlignment="1">
      <alignment horizontal="left" vertical="top" wrapText="1"/>
    </xf>
    <xf numFmtId="0" fontId="9" fillId="0" borderId="37" xfId="0" applyFont="1" applyBorder="1" applyAlignment="1">
      <alignment vertical="center" wrapText="1"/>
    </xf>
    <xf numFmtId="0" fontId="9" fillId="0" borderId="36" xfId="0" applyFont="1" applyBorder="1" applyAlignment="1">
      <alignment vertical="center" wrapText="1"/>
    </xf>
    <xf numFmtId="0" fontId="9" fillId="0" borderId="38" xfId="0" applyFont="1" applyBorder="1" applyAlignment="1">
      <alignment vertical="center" wrapText="1"/>
    </xf>
    <xf numFmtId="0" fontId="12" fillId="6" borderId="24" xfId="0" applyFont="1" applyFill="1" applyBorder="1" applyAlignment="1">
      <alignment horizontal="center" vertical="center" wrapText="1"/>
    </xf>
    <xf numFmtId="0" fontId="13" fillId="4" borderId="14" xfId="1" applyNumberFormat="1" applyFont="1" applyFill="1" applyBorder="1" applyAlignment="1" applyProtection="1">
      <alignment horizontal="left" vertical="top" wrapText="1"/>
      <protection locked="0"/>
    </xf>
    <xf numFmtId="0" fontId="13" fillId="4" borderId="34" xfId="1" applyNumberFormat="1" applyFont="1" applyFill="1" applyBorder="1" applyAlignment="1" applyProtection="1">
      <alignment horizontal="left" vertical="top" wrapText="1"/>
      <protection locked="0"/>
    </xf>
    <xf numFmtId="0" fontId="13" fillId="4" borderId="15" xfId="1" applyNumberFormat="1" applyFont="1" applyFill="1" applyBorder="1" applyAlignment="1" applyProtection="1">
      <alignment horizontal="left" vertical="top" wrapText="1"/>
      <protection locked="0"/>
    </xf>
    <xf numFmtId="0" fontId="13" fillId="4" borderId="18" xfId="1" applyNumberFormat="1" applyFont="1" applyFill="1" applyBorder="1" applyAlignment="1" applyProtection="1">
      <alignment horizontal="left" vertical="top" wrapText="1"/>
      <protection locked="0"/>
    </xf>
    <xf numFmtId="0" fontId="13" fillId="4" borderId="23" xfId="1" applyNumberFormat="1" applyFont="1" applyFill="1" applyBorder="1" applyAlignment="1" applyProtection="1">
      <alignment horizontal="left" vertical="top" wrapText="1"/>
      <protection locked="0"/>
    </xf>
    <xf numFmtId="0" fontId="13" fillId="4" borderId="21" xfId="1" applyNumberFormat="1" applyFont="1" applyFill="1" applyBorder="1" applyAlignment="1" applyProtection="1">
      <alignment horizontal="left" vertical="top" wrapText="1"/>
      <protection locked="0"/>
    </xf>
    <xf numFmtId="0" fontId="13" fillId="4" borderId="16" xfId="1" applyNumberFormat="1" applyFont="1" applyFill="1" applyBorder="1" applyAlignment="1" applyProtection="1">
      <alignment vertical="top" wrapText="1"/>
      <protection locked="0"/>
    </xf>
    <xf numFmtId="0" fontId="13" fillId="4" borderId="17" xfId="1" applyNumberFormat="1" applyFont="1" applyFill="1" applyBorder="1" applyAlignment="1" applyProtection="1">
      <alignment vertical="top" wrapText="1"/>
      <protection locked="0"/>
    </xf>
    <xf numFmtId="0" fontId="13" fillId="4" borderId="42" xfId="1" applyNumberFormat="1" applyFont="1" applyFill="1" applyBorder="1" applyAlignment="1" applyProtection="1">
      <alignment vertical="top" wrapText="1"/>
      <protection locked="0"/>
    </xf>
    <xf numFmtId="0" fontId="13" fillId="4" borderId="22" xfId="1" applyNumberFormat="1" applyFont="1" applyFill="1" applyBorder="1" applyAlignment="1" applyProtection="1">
      <alignment vertical="top" wrapText="1"/>
      <protection locked="0"/>
    </xf>
    <xf numFmtId="0" fontId="13" fillId="4" borderId="0" xfId="1" applyNumberFormat="1" applyFont="1" applyFill="1" applyBorder="1" applyAlignment="1" applyProtection="1">
      <alignment vertical="top" wrapText="1"/>
      <protection locked="0"/>
    </xf>
    <xf numFmtId="0" fontId="13" fillId="4" borderId="8" xfId="1" applyNumberFormat="1" applyFont="1" applyFill="1" applyBorder="1" applyAlignment="1" applyProtection="1">
      <alignment vertical="top" wrapText="1"/>
      <protection locked="0"/>
    </xf>
    <xf numFmtId="0" fontId="13" fillId="4" borderId="19" xfId="1" applyNumberFormat="1" applyFont="1" applyFill="1" applyBorder="1" applyAlignment="1" applyProtection="1">
      <alignment vertical="top" wrapText="1"/>
      <protection locked="0"/>
    </xf>
    <xf numFmtId="0" fontId="13" fillId="4" borderId="20" xfId="1" applyNumberFormat="1" applyFont="1" applyFill="1" applyBorder="1" applyAlignment="1" applyProtection="1">
      <alignment vertical="top" wrapText="1"/>
      <protection locked="0"/>
    </xf>
    <xf numFmtId="0" fontId="13" fillId="4" borderId="43" xfId="1" applyNumberFormat="1" applyFont="1" applyFill="1" applyBorder="1" applyAlignment="1" applyProtection="1">
      <alignment vertical="top" wrapText="1"/>
      <protection locked="0"/>
    </xf>
    <xf numFmtId="0" fontId="8" fillId="0" borderId="33" xfId="0" applyFont="1" applyBorder="1" applyAlignment="1">
      <alignment horizontal="left" vertical="top" wrapText="1"/>
    </xf>
    <xf numFmtId="0" fontId="8" fillId="0" borderId="14" xfId="0" applyFont="1" applyBorder="1" applyAlignment="1">
      <alignment horizontal="left" vertical="top" wrapText="1"/>
    </xf>
    <xf numFmtId="0" fontId="9" fillId="0" borderId="33" xfId="0" applyFont="1" applyBorder="1" applyAlignment="1">
      <alignment vertical="top" wrapText="1"/>
    </xf>
    <xf numFmtId="0" fontId="9" fillId="0" borderId="44" xfId="0" applyFont="1" applyBorder="1" applyAlignment="1">
      <alignment vertical="top" wrapText="1"/>
    </xf>
    <xf numFmtId="0" fontId="9" fillId="0" borderId="41" xfId="0" applyFont="1" applyBorder="1" applyAlignment="1">
      <alignment vertical="top" wrapText="1"/>
    </xf>
    <xf numFmtId="0" fontId="12" fillId="6" borderId="13" xfId="0" applyFont="1" applyFill="1" applyBorder="1" applyAlignment="1">
      <alignment horizontal="center" vertical="top" wrapText="1"/>
    </xf>
    <xf numFmtId="0" fontId="12" fillId="6" borderId="25" xfId="0" applyFont="1" applyFill="1" applyBorder="1" applyAlignment="1">
      <alignment horizontal="center" vertical="top" wrapText="1"/>
    </xf>
    <xf numFmtId="0" fontId="9" fillId="0" borderId="6" xfId="0" applyFont="1" applyBorder="1" applyAlignment="1">
      <alignment horizontal="left" vertical="top" wrapText="1"/>
    </xf>
  </cellXfs>
  <cellStyles count="5">
    <cellStyle name="Comma" xfId="2" builtinId="3"/>
    <cellStyle name="Comma 15 10" xfId="1" xr:uid="{0CB25CF5-E223-4920-A393-539B228925A9}"/>
    <cellStyle name="Normal" xfId="0" builtinId="0"/>
    <cellStyle name="Normal 10 2" xfId="4" xr:uid="{FFA36334-3E75-4ECD-9854-BBCB4711D8E2}"/>
    <cellStyle name="Normal 3" xfId="3" xr:uid="{140A1D81-DB17-498C-BB95-96196E394E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57150</xdr:colOff>
      <xdr:row>0</xdr:row>
      <xdr:rowOff>0</xdr:rowOff>
    </xdr:from>
    <xdr:to>
      <xdr:col>11</xdr:col>
      <xdr:colOff>631825</xdr:colOff>
      <xdr:row>2</xdr:row>
      <xdr:rowOff>111126</xdr:rowOff>
    </xdr:to>
    <xdr:pic>
      <xdr:nvPicPr>
        <xdr:cNvPr id="4" name="Picture 3">
          <a:extLst>
            <a:ext uri="{FF2B5EF4-FFF2-40B4-BE49-F238E27FC236}">
              <a16:creationId xmlns:a16="http://schemas.microsoft.com/office/drawing/2014/main" id="{748E9B71-7667-40E0-ACE3-3BB78F33DB15}"/>
            </a:ext>
          </a:extLst>
        </xdr:cNvPr>
        <xdr:cNvPicPr>
          <a:picLocks noChangeAspect="1"/>
        </xdr:cNvPicPr>
      </xdr:nvPicPr>
      <xdr:blipFill rotWithShape="1">
        <a:blip xmlns:r="http://schemas.openxmlformats.org/officeDocument/2006/relationships" r:embed="rId1"/>
        <a:srcRect l="2122" t="11760" r="2122" b="10205"/>
        <a:stretch/>
      </xdr:blipFill>
      <xdr:spPr>
        <a:xfrm>
          <a:off x="7458075" y="0"/>
          <a:ext cx="1549400" cy="47307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574675</xdr:colOff>
      <xdr:row>2</xdr:row>
      <xdr:rowOff>111126</xdr:rowOff>
    </xdr:to>
    <xdr:pic>
      <xdr:nvPicPr>
        <xdr:cNvPr id="2" name="Picture 1">
          <a:extLst>
            <a:ext uri="{FF2B5EF4-FFF2-40B4-BE49-F238E27FC236}">
              <a16:creationId xmlns:a16="http://schemas.microsoft.com/office/drawing/2014/main" id="{5DA3FE8E-FFD7-482F-ADD0-844B404931D3}"/>
            </a:ext>
          </a:extLst>
        </xdr:cNvPr>
        <xdr:cNvPicPr>
          <a:picLocks noChangeAspect="1"/>
        </xdr:cNvPicPr>
      </xdr:nvPicPr>
      <xdr:blipFill rotWithShape="1">
        <a:blip xmlns:r="http://schemas.openxmlformats.org/officeDocument/2006/relationships" r:embed="rId1"/>
        <a:srcRect l="2122" t="11760" r="2122" b="10205"/>
        <a:stretch/>
      </xdr:blipFill>
      <xdr:spPr>
        <a:xfrm>
          <a:off x="9156700" y="0"/>
          <a:ext cx="1577975" cy="4667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4046C642-9686-4850-BDA4-520BC62F5C3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343FFFD3-0A8D-4D69-94CC-3486F192FF1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24D11790-C3B4-4F20-8287-BC8AC70BA3A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twoCellAnchor editAs="oneCell">
    <xdr:from>
      <xdr:col>10</xdr:col>
      <xdr:colOff>0</xdr:colOff>
      <xdr:row>0</xdr:row>
      <xdr:rowOff>0</xdr:rowOff>
    </xdr:from>
    <xdr:to>
      <xdr:col>11</xdr:col>
      <xdr:colOff>574675</xdr:colOff>
      <xdr:row>2</xdr:row>
      <xdr:rowOff>111126</xdr:rowOff>
    </xdr:to>
    <xdr:pic>
      <xdr:nvPicPr>
        <xdr:cNvPr id="5" name="Picture 4">
          <a:extLst>
            <a:ext uri="{FF2B5EF4-FFF2-40B4-BE49-F238E27FC236}">
              <a16:creationId xmlns:a16="http://schemas.microsoft.com/office/drawing/2014/main" id="{A4FEE3B5-3E97-4F06-968E-07EC4891DF09}"/>
            </a:ext>
          </a:extLst>
        </xdr:cNvPr>
        <xdr:cNvPicPr>
          <a:picLocks noChangeAspect="1"/>
        </xdr:cNvPicPr>
      </xdr:nvPicPr>
      <xdr:blipFill rotWithShape="1">
        <a:blip xmlns:r="http://schemas.openxmlformats.org/officeDocument/2006/relationships" r:embed="rId2"/>
        <a:srcRect l="2122" t="11760" r="2122" b="10205"/>
        <a:stretch/>
      </xdr:blipFill>
      <xdr:spPr>
        <a:xfrm>
          <a:off x="9156700" y="0"/>
          <a:ext cx="1577975" cy="4667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574675</xdr:colOff>
      <xdr:row>2</xdr:row>
      <xdr:rowOff>111126</xdr:rowOff>
    </xdr:to>
    <xdr:pic>
      <xdr:nvPicPr>
        <xdr:cNvPr id="2" name="Picture 1">
          <a:extLst>
            <a:ext uri="{FF2B5EF4-FFF2-40B4-BE49-F238E27FC236}">
              <a16:creationId xmlns:a16="http://schemas.microsoft.com/office/drawing/2014/main" id="{D133D55B-78E7-4DAE-A963-72BB38ABBF4A}"/>
            </a:ext>
          </a:extLst>
        </xdr:cNvPr>
        <xdr:cNvPicPr>
          <a:picLocks noChangeAspect="1"/>
        </xdr:cNvPicPr>
      </xdr:nvPicPr>
      <xdr:blipFill rotWithShape="1">
        <a:blip xmlns:r="http://schemas.openxmlformats.org/officeDocument/2006/relationships" r:embed="rId1"/>
        <a:srcRect l="2122" t="11760" r="2122" b="10205"/>
        <a:stretch/>
      </xdr:blipFill>
      <xdr:spPr>
        <a:xfrm>
          <a:off x="9156700" y="0"/>
          <a:ext cx="1577975" cy="46672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0745FB6-8576-4251-A895-2902D100B4B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EC2E4DC0-D723-4AD9-AAAA-A1213B99DA9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BCB2983C-81AF-4A53-B74D-01FB23623C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twoCellAnchor editAs="oneCell">
    <xdr:from>
      <xdr:col>10</xdr:col>
      <xdr:colOff>0</xdr:colOff>
      <xdr:row>0</xdr:row>
      <xdr:rowOff>0</xdr:rowOff>
    </xdr:from>
    <xdr:to>
      <xdr:col>11</xdr:col>
      <xdr:colOff>574675</xdr:colOff>
      <xdr:row>2</xdr:row>
      <xdr:rowOff>111126</xdr:rowOff>
    </xdr:to>
    <xdr:pic>
      <xdr:nvPicPr>
        <xdr:cNvPr id="5" name="Picture 4">
          <a:extLst>
            <a:ext uri="{FF2B5EF4-FFF2-40B4-BE49-F238E27FC236}">
              <a16:creationId xmlns:a16="http://schemas.microsoft.com/office/drawing/2014/main" id="{B01E9307-1D9D-4BC0-9EA8-55D904E674D8}"/>
            </a:ext>
          </a:extLst>
        </xdr:cNvPr>
        <xdr:cNvPicPr>
          <a:picLocks noChangeAspect="1"/>
        </xdr:cNvPicPr>
      </xdr:nvPicPr>
      <xdr:blipFill rotWithShape="1">
        <a:blip xmlns:r="http://schemas.openxmlformats.org/officeDocument/2006/relationships" r:embed="rId2"/>
        <a:srcRect l="2122" t="11760" r="2122" b="10205"/>
        <a:stretch/>
      </xdr:blipFill>
      <xdr:spPr>
        <a:xfrm>
          <a:off x="9156700" y="0"/>
          <a:ext cx="1577975" cy="46672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0</xdr:colOff>
      <xdr:row>0</xdr:row>
      <xdr:rowOff>0</xdr:rowOff>
    </xdr:from>
    <xdr:to>
      <xdr:col>11</xdr:col>
      <xdr:colOff>574675</xdr:colOff>
      <xdr:row>2</xdr:row>
      <xdr:rowOff>111126</xdr:rowOff>
    </xdr:to>
    <xdr:pic>
      <xdr:nvPicPr>
        <xdr:cNvPr id="2" name="Picture 1">
          <a:extLst>
            <a:ext uri="{FF2B5EF4-FFF2-40B4-BE49-F238E27FC236}">
              <a16:creationId xmlns:a16="http://schemas.microsoft.com/office/drawing/2014/main" id="{BC28531D-00D0-4EA4-BD81-7DC7B57D28D8}"/>
            </a:ext>
          </a:extLst>
        </xdr:cNvPr>
        <xdr:cNvPicPr>
          <a:picLocks noChangeAspect="1"/>
        </xdr:cNvPicPr>
      </xdr:nvPicPr>
      <xdr:blipFill rotWithShape="1">
        <a:blip xmlns:r="http://schemas.openxmlformats.org/officeDocument/2006/relationships" r:embed="rId1"/>
        <a:srcRect l="2122" t="11760" r="2122" b="10205"/>
        <a:stretch/>
      </xdr:blipFill>
      <xdr:spPr>
        <a:xfrm>
          <a:off x="9156700" y="0"/>
          <a:ext cx="1577975" cy="46672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2</xdr:row>
      <xdr:rowOff>0</xdr:rowOff>
    </xdr:from>
    <xdr:to>
      <xdr:col>12</xdr:col>
      <xdr:colOff>0</xdr:colOff>
      <xdr:row>5</xdr:row>
      <xdr:rowOff>0</xdr:rowOff>
    </xdr:to>
    <xdr:pic>
      <xdr:nvPicPr>
        <xdr:cNvPr id="5" name="Picture 4">
          <a:extLst>
            <a:ext uri="{FF2B5EF4-FFF2-40B4-BE49-F238E27FC236}">
              <a16:creationId xmlns:a16="http://schemas.microsoft.com/office/drawing/2014/main" id="{B6C02C49-B5FB-4721-A6FE-DD074CD0D35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361950"/>
          <a:ext cx="0" cy="542925"/>
        </a:xfrm>
        <a:prstGeom prst="rect">
          <a:avLst/>
        </a:prstGeom>
      </xdr:spPr>
    </xdr:pic>
    <xdr:clientData/>
  </xdr:twoCellAnchor>
  <xdr:twoCellAnchor editAs="oneCell">
    <xdr:from>
      <xdr:col>10</xdr:col>
      <xdr:colOff>0</xdr:colOff>
      <xdr:row>0</xdr:row>
      <xdr:rowOff>0</xdr:rowOff>
    </xdr:from>
    <xdr:to>
      <xdr:col>11</xdr:col>
      <xdr:colOff>574675</xdr:colOff>
      <xdr:row>2</xdr:row>
      <xdr:rowOff>111126</xdr:rowOff>
    </xdr:to>
    <xdr:pic>
      <xdr:nvPicPr>
        <xdr:cNvPr id="2" name="Picture 1">
          <a:extLst>
            <a:ext uri="{FF2B5EF4-FFF2-40B4-BE49-F238E27FC236}">
              <a16:creationId xmlns:a16="http://schemas.microsoft.com/office/drawing/2014/main" id="{B39E8C40-F9DC-4B45-8F09-1D09CF268C0D}"/>
            </a:ext>
          </a:extLst>
        </xdr:cNvPr>
        <xdr:cNvPicPr>
          <a:picLocks noChangeAspect="1"/>
        </xdr:cNvPicPr>
      </xdr:nvPicPr>
      <xdr:blipFill rotWithShape="1">
        <a:blip xmlns:r="http://schemas.openxmlformats.org/officeDocument/2006/relationships" r:embed="rId2"/>
        <a:srcRect l="2122" t="11760" r="2122" b="10205"/>
        <a:stretch/>
      </xdr:blipFill>
      <xdr:spPr>
        <a:xfrm>
          <a:off x="9156700" y="0"/>
          <a:ext cx="1577975" cy="46672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089D90-A5E0-4E32-AC1E-636F2B5EC08C}">
  <sheetPr>
    <tabColor rgb="FFFFC000"/>
  </sheetPr>
  <dimension ref="A1:F26"/>
  <sheetViews>
    <sheetView showGridLines="0" workbookViewId="0">
      <selection activeCell="B16" sqref="B16:C16"/>
    </sheetView>
  </sheetViews>
  <sheetFormatPr defaultColWidth="9.109375" defaultRowHeight="14.4" x14ac:dyDescent="0.3"/>
  <cols>
    <col min="1" max="1" width="24.44140625" style="92" bestFit="1" customWidth="1"/>
    <col min="2" max="2" width="20.88671875" style="33" bestFit="1" customWidth="1"/>
    <col min="3" max="3" width="22.109375" style="33" bestFit="1" customWidth="1"/>
    <col min="4" max="4" width="12.44140625" style="33" bestFit="1" customWidth="1"/>
    <col min="5" max="16384" width="9.109375" style="33"/>
  </cols>
  <sheetData>
    <row r="1" spans="1:6" s="100" customFormat="1" x14ac:dyDescent="0.3">
      <c r="A1" s="100" t="s">
        <v>65</v>
      </c>
      <c r="B1" s="100" t="s">
        <v>66</v>
      </c>
      <c r="C1" s="100" t="s">
        <v>67</v>
      </c>
      <c r="F1" s="100" t="s">
        <v>68</v>
      </c>
    </row>
    <row r="2" spans="1:6" x14ac:dyDescent="0.3">
      <c r="A2" s="92" t="s">
        <v>69</v>
      </c>
      <c r="B2" s="33" t="s">
        <v>277</v>
      </c>
      <c r="C2" s="33" t="str">
        <f>B2</f>
        <v>RR-2025-009</v>
      </c>
      <c r="F2" s="33" t="s">
        <v>169</v>
      </c>
    </row>
    <row r="3" spans="1:6" x14ac:dyDescent="0.3">
      <c r="A3" s="92" t="s">
        <v>70</v>
      </c>
      <c r="B3" s="8" t="s">
        <v>278</v>
      </c>
      <c r="C3" s="8" t="s">
        <v>279</v>
      </c>
      <c r="F3" s="33" t="s">
        <v>170</v>
      </c>
    </row>
    <row r="4" spans="1:6" x14ac:dyDescent="0.3">
      <c r="A4" s="92" t="s">
        <v>135</v>
      </c>
      <c r="B4" s="33" t="s">
        <v>242</v>
      </c>
      <c r="C4" s="33" t="s">
        <v>243</v>
      </c>
      <c r="F4" s="33" t="s">
        <v>171</v>
      </c>
    </row>
    <row r="5" spans="1:6" ht="43.2" x14ac:dyDescent="0.3">
      <c r="A5" s="93" t="s">
        <v>259</v>
      </c>
      <c r="B5" s="33" t="s">
        <v>280</v>
      </c>
      <c r="C5" s="33" t="s">
        <v>281</v>
      </c>
      <c r="D5" s="33" t="s">
        <v>240</v>
      </c>
    </row>
    <row r="6" spans="1:6" x14ac:dyDescent="0.3">
      <c r="A6" s="95" t="s">
        <v>188</v>
      </c>
      <c r="B6" s="87">
        <v>2023</v>
      </c>
      <c r="C6" s="87">
        <v>2023</v>
      </c>
      <c r="F6" s="99" t="s">
        <v>191</v>
      </c>
    </row>
    <row r="7" spans="1:6" x14ac:dyDescent="0.3">
      <c r="A7" s="95" t="s">
        <v>189</v>
      </c>
      <c r="B7" s="97" t="s">
        <v>233</v>
      </c>
      <c r="C7" s="113" t="s">
        <v>234</v>
      </c>
      <c r="F7" s="33" t="s">
        <v>245</v>
      </c>
    </row>
    <row r="8" spans="1:6" x14ac:dyDescent="0.3">
      <c r="A8" s="95" t="s">
        <v>190</v>
      </c>
      <c r="B8" s="87">
        <v>2025</v>
      </c>
      <c r="C8" s="87">
        <f>B8</f>
        <v>2025</v>
      </c>
      <c r="F8" s="33" t="s">
        <v>244</v>
      </c>
    </row>
    <row r="9" spans="1:6" x14ac:dyDescent="0.3">
      <c r="A9" s="92" t="s">
        <v>173</v>
      </c>
      <c r="B9" s="8" t="s">
        <v>232</v>
      </c>
      <c r="C9" s="8" t="s">
        <v>260</v>
      </c>
      <c r="F9" s="94" t="s">
        <v>192</v>
      </c>
    </row>
    <row r="10" spans="1:6" x14ac:dyDescent="0.3">
      <c r="A10" s="92" t="s">
        <v>174</v>
      </c>
      <c r="B10" s="8" t="s">
        <v>283</v>
      </c>
      <c r="C10" s="8" t="s">
        <v>282</v>
      </c>
    </row>
    <row r="11" spans="1:6" x14ac:dyDescent="0.3">
      <c r="A11" s="92" t="s">
        <v>71</v>
      </c>
      <c r="B11" s="96" t="s">
        <v>284</v>
      </c>
      <c r="C11" s="97" t="s">
        <v>285</v>
      </c>
    </row>
    <row r="13" spans="1:6" x14ac:dyDescent="0.3">
      <c r="A13" s="92" t="s">
        <v>183</v>
      </c>
      <c r="B13" s="33" t="s">
        <v>286</v>
      </c>
      <c r="C13" s="33" t="s">
        <v>287</v>
      </c>
      <c r="D13" s="33" t="s">
        <v>288</v>
      </c>
    </row>
    <row r="14" spans="1:6" x14ac:dyDescent="0.3">
      <c r="A14" s="92" t="s">
        <v>184</v>
      </c>
      <c r="B14" s="33" t="s">
        <v>289</v>
      </c>
      <c r="C14" s="33" t="s">
        <v>290</v>
      </c>
      <c r="D14" s="33" t="s">
        <v>291</v>
      </c>
    </row>
    <row r="16" spans="1:6" x14ac:dyDescent="0.3">
      <c r="A16" s="92" t="s">
        <v>72</v>
      </c>
      <c r="B16" s="8" t="s">
        <v>300</v>
      </c>
      <c r="C16" s="8" t="s">
        <v>301</v>
      </c>
    </row>
    <row r="17" spans="1:4" x14ac:dyDescent="0.3">
      <c r="A17" s="120" t="s">
        <v>261</v>
      </c>
      <c r="B17" s="8" t="s">
        <v>292</v>
      </c>
      <c r="C17" s="8" t="s">
        <v>293</v>
      </c>
    </row>
    <row r="19" spans="1:4" x14ac:dyDescent="0.3">
      <c r="A19" s="95" t="s">
        <v>73</v>
      </c>
      <c r="B19" s="98"/>
      <c r="C19" s="98"/>
    </row>
    <row r="20" spans="1:4" x14ac:dyDescent="0.3">
      <c r="A20" s="95" t="s">
        <v>295</v>
      </c>
      <c r="B20" s="97" t="s">
        <v>294</v>
      </c>
      <c r="C20" s="97" t="str">
        <f>+B20</f>
        <v>1109.00.10.00       1109.00.20.00</v>
      </c>
    </row>
    <row r="21" spans="1:4" x14ac:dyDescent="0.3">
      <c r="A21" s="95"/>
      <c r="B21" s="97"/>
      <c r="C21" s="97"/>
    </row>
    <row r="23" spans="1:4" x14ac:dyDescent="0.3">
      <c r="A23" s="92" t="s">
        <v>225</v>
      </c>
      <c r="B23" s="98" t="s">
        <v>221</v>
      </c>
      <c r="C23" s="98" t="s">
        <v>222</v>
      </c>
      <c r="D23" s="92" t="str">
        <f>IF(Intro!$G$23="English",B23,C23)</f>
        <v>Yes</v>
      </c>
    </row>
    <row r="24" spans="1:4" x14ac:dyDescent="0.3">
      <c r="B24" s="98" t="s">
        <v>223</v>
      </c>
      <c r="C24" s="98" t="s">
        <v>224</v>
      </c>
      <c r="D24" s="92" t="str">
        <f>IF(Intro!$G$23="English",B24,C24)</f>
        <v>No</v>
      </c>
    </row>
    <row r="25" spans="1:4" x14ac:dyDescent="0.3">
      <c r="B25" s="98"/>
      <c r="C25" s="98"/>
    </row>
    <row r="26" spans="1:4" x14ac:dyDescent="0.3">
      <c r="B26" s="98"/>
      <c r="C26" s="98"/>
    </row>
  </sheetData>
  <sheetProtection algorithmName="SHA-512" hashValue="FvXe7cZ0MIiBsZ/b6tmwLnqjyvaI3SSsNUuB3nOLVo3qC8UNcgC78asei1Oc4TmcvaX3YZzOMxcJsy1RyxzFlg==" saltValue="aFt13SzMpnxDFVGT3qaeDw==" spinCount="100000" sheet="1" objects="1" scenarios="1" selectLockedCells="1"/>
  <dataValidations count="2">
    <dataValidation type="list" allowBlank="1" showInputMessage="1" showErrorMessage="1" sqref="C4" xr:uid="{79D9E1D0-566B-42B5-9783-D48DCF4BB7CE}">
      <formula1>"le dumping, le dumping et le subventionnement"</formula1>
    </dataValidation>
    <dataValidation type="list" allowBlank="1" showInputMessage="1" showErrorMessage="1" sqref="B4" xr:uid="{4BDFC5B1-8329-4F98-9044-C4933079444F}">
      <formula1>"dumping, dumping and the subsidizing"</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B541F-A236-44E2-815F-25F05C978029}">
  <sheetPr>
    <tabColor rgb="FF00B0F0"/>
    <pageSetUpPr fitToPage="1"/>
  </sheetPr>
  <dimension ref="A1:P124"/>
  <sheetViews>
    <sheetView showGridLines="0" tabSelected="1" zoomScale="80" zoomScaleNormal="80" workbookViewId="0">
      <selection activeCell="J11" sqref="J11"/>
    </sheetView>
  </sheetViews>
  <sheetFormatPr defaultColWidth="9.109375" defaultRowHeight="14.4" x14ac:dyDescent="0.3"/>
  <cols>
    <col min="1" max="1" width="1.88671875" style="4" customWidth="1"/>
    <col min="2" max="12" width="14.5546875" style="2" customWidth="1"/>
    <col min="13" max="13" width="14.5546875" style="7" customWidth="1"/>
    <col min="14" max="14" width="14.5546875" style="8" customWidth="1"/>
    <col min="15" max="16" width="14.5546875" style="8" hidden="1" customWidth="1"/>
    <col min="17" max="23" width="9.109375" style="8" customWidth="1"/>
    <col min="24" max="16384" width="9.109375" style="8"/>
  </cols>
  <sheetData>
    <row r="1" spans="1:16" x14ac:dyDescent="0.3">
      <c r="O1" s="8" t="s">
        <v>258</v>
      </c>
      <c r="P1" s="8" t="s">
        <v>258</v>
      </c>
    </row>
    <row r="2" spans="1:16" x14ac:dyDescent="0.3">
      <c r="B2" s="10" t="s">
        <v>0</v>
      </c>
      <c r="C2" s="10"/>
      <c r="D2" s="10"/>
      <c r="O2" s="9" t="s">
        <v>66</v>
      </c>
      <c r="P2" s="9" t="s">
        <v>74</v>
      </c>
    </row>
    <row r="3" spans="1:16" x14ac:dyDescent="0.3">
      <c r="B3" s="12"/>
      <c r="C3" s="12"/>
      <c r="D3" s="12"/>
      <c r="O3" s="11"/>
      <c r="P3" s="11"/>
    </row>
    <row r="4" spans="1:16" s="1" customFormat="1" x14ac:dyDescent="0.3">
      <c r="A4" s="5"/>
      <c r="B4" s="168" t="s">
        <v>275</v>
      </c>
      <c r="C4" s="168"/>
      <c r="D4" s="168"/>
      <c r="E4" s="168"/>
      <c r="F4" s="168"/>
      <c r="G4" s="168"/>
      <c r="H4" s="168"/>
      <c r="I4" s="168"/>
      <c r="J4" s="168"/>
      <c r="K4" s="168"/>
      <c r="L4" s="168"/>
      <c r="M4" s="13"/>
      <c r="N4" s="13"/>
      <c r="O4" s="14"/>
      <c r="P4" s="14"/>
    </row>
    <row r="5" spans="1:16" s="1" customFormat="1" x14ac:dyDescent="0.3">
      <c r="A5" s="5"/>
      <c r="B5" s="168" t="str">
        <f>Variables!B2</f>
        <v>RR-2025-009</v>
      </c>
      <c r="C5" s="168"/>
      <c r="D5" s="168"/>
      <c r="E5" s="168"/>
      <c r="F5" s="168"/>
      <c r="G5" s="168"/>
      <c r="H5" s="168"/>
      <c r="I5" s="168"/>
      <c r="J5" s="168"/>
      <c r="K5" s="168"/>
      <c r="L5" s="168"/>
      <c r="M5" s="13"/>
      <c r="N5" s="13"/>
      <c r="O5" s="14"/>
      <c r="P5" s="14"/>
    </row>
    <row r="6" spans="1:16" s="6" customFormat="1" x14ac:dyDescent="0.3">
      <c r="A6" s="5"/>
      <c r="B6" s="127" t="str">
        <f>UPPER(IF(Intro!$G$23="English",Variables!B3,Variables!C3))</f>
        <v xml:space="preserve">WHEAT GLUTEN </v>
      </c>
      <c r="C6" s="127"/>
      <c r="D6" s="127"/>
      <c r="E6" s="127"/>
      <c r="F6" s="127"/>
      <c r="G6" s="127"/>
      <c r="H6" s="127"/>
      <c r="I6" s="127"/>
      <c r="J6" s="127"/>
      <c r="K6" s="127"/>
      <c r="L6" s="127"/>
      <c r="M6" s="24"/>
      <c r="N6" s="24"/>
      <c r="O6" s="16"/>
      <c r="P6" s="16"/>
    </row>
    <row r="7" spans="1:16" s="6" customFormat="1" x14ac:dyDescent="0.3">
      <c r="A7" s="5"/>
      <c r="B7" s="15"/>
      <c r="C7" s="15"/>
      <c r="D7" s="15"/>
      <c r="E7" s="3"/>
      <c r="F7" s="3"/>
      <c r="G7" s="3"/>
      <c r="H7" s="3"/>
      <c r="I7" s="3"/>
      <c r="J7" s="3"/>
      <c r="K7" s="3"/>
      <c r="L7" s="3"/>
      <c r="O7" s="16"/>
      <c r="P7" s="16"/>
    </row>
    <row r="8" spans="1:16" s="1" customFormat="1" x14ac:dyDescent="0.3">
      <c r="A8" s="5"/>
      <c r="B8" s="155" t="s">
        <v>203</v>
      </c>
      <c r="C8" s="156"/>
      <c r="D8" s="156"/>
      <c r="E8" s="156"/>
      <c r="F8" s="156"/>
      <c r="G8" s="156"/>
      <c r="H8" s="156"/>
      <c r="I8" s="156"/>
      <c r="J8" s="156"/>
      <c r="K8" s="156"/>
      <c r="L8" s="157"/>
      <c r="M8" s="13"/>
      <c r="N8" s="13"/>
      <c r="O8" s="14"/>
      <c r="P8" s="14"/>
    </row>
    <row r="9" spans="1:16" x14ac:dyDescent="0.3">
      <c r="B9" s="17"/>
      <c r="C9" s="28"/>
      <c r="D9" s="28"/>
      <c r="E9" s="29"/>
      <c r="F9" s="29"/>
      <c r="G9" s="29"/>
      <c r="H9" s="29"/>
      <c r="I9" s="29"/>
      <c r="J9" s="29"/>
      <c r="K9" s="29"/>
      <c r="L9" s="18"/>
      <c r="M9" s="8"/>
      <c r="O9" s="143" t="s">
        <v>241</v>
      </c>
      <c r="P9" s="143"/>
    </row>
    <row r="10" spans="1:16" s="33" customFormat="1" ht="15" customHeight="1" x14ac:dyDescent="0.3">
      <c r="A10" s="69"/>
      <c r="B10" s="131" t="str">
        <f>"The information requested in this questionnaire is for use by the Canadian International Trade Tribunal (the Tribunal) in connection with its expiry review concerning the "&amp;Variables!B4&amp;" of "&amp;Variables!B3&amp;" (as defined below) originating in or exported from "&amp;Variables!B5&amp;". Your union's knowledge and experience would aid the Tribunal in the proper conduct of its review by helping it better understand the Canadian market for "&amp;Variables!B3&amp;". The Tribunal therefore requests a response to this questionnaire from your union."</f>
        <v>The information requested in this questionnaire is for use by the Canadian International Trade Tribunal (the Tribunal) in connection with its expiry review concerning the dumping of Wheat Gluten  (as defined below) originating in or exported from Australia, Austria, Belgium, France, Germany and Lithuania. Your union's knowledge and experience would aid the Tribunal in the proper conduct of its review by helping it better understand the Canadian market for Wheat Gluten . The Tribunal therefore requests a response to this questionnaire from your union.</v>
      </c>
      <c r="C10" s="132"/>
      <c r="D10" s="132"/>
      <c r="E10" s="132"/>
      <c r="F10" s="132"/>
      <c r="G10" s="66"/>
      <c r="H10" s="195" t="str">
        <f>"Les renseignements demandés dans le présent questionnaire seront utilisés par le Tribunal canadien du commerce extérieur (le Tribunal) dans le cadre de son réexamen relatif à l'expiration concernant "&amp;Variables!C4&amp;" de "&amp;Variables!C3&amp;" (telles que définies ci-dessous) originaires ou exporté "&amp;Variables!C5&amp;". Les connaissances et l'expérience de votre syndicat aideraient le Tribunal à mener correctement son enquête en lui permettant de mieux comprendre le marché canadien de "&amp;Variables!C3&amp;". Le Tribunal demande donc à votre syndicat de répondre à ce questionnaire."</f>
        <v>Les renseignements demandés dans le présent questionnaire seront utilisés par le Tribunal canadien du commerce extérieur (le Tribunal) dans le cadre de son réexamen relatif à l'expiration concernant le dumping de Gluten de blé (telles que définies ci-dessous) originaires ou exporté Australie, d'Autriche, de Belgique, de la France, de l'Allemagne et de la Lituanie. Les connaissances et l'expérience de votre syndicat aideraient le Tribunal à mener correctement son enquête en lui permettant de mieux comprendre le marché canadien de Gluten de blé. Le Tribunal demande donc à votre syndicat de répondre à ce questionnaire.</v>
      </c>
      <c r="I10" s="195"/>
      <c r="J10" s="195"/>
      <c r="K10" s="195"/>
      <c r="L10" s="196"/>
      <c r="O10" s="143"/>
      <c r="P10" s="143"/>
    </row>
    <row r="11" spans="1:16" s="33" customFormat="1" ht="15" customHeight="1" x14ac:dyDescent="0.3">
      <c r="A11" s="69"/>
      <c r="B11" s="131"/>
      <c r="C11" s="132"/>
      <c r="D11" s="132"/>
      <c r="E11" s="132"/>
      <c r="F11" s="132"/>
      <c r="G11" s="66"/>
      <c r="H11" s="195"/>
      <c r="I11" s="195"/>
      <c r="J11" s="195"/>
      <c r="K11" s="195"/>
      <c r="L11" s="196"/>
      <c r="O11" s="143"/>
      <c r="P11" s="143"/>
    </row>
    <row r="12" spans="1:16" s="33" customFormat="1" ht="15.6" customHeight="1" x14ac:dyDescent="0.3">
      <c r="A12" s="69"/>
      <c r="B12" s="131"/>
      <c r="C12" s="132"/>
      <c r="D12" s="132"/>
      <c r="E12" s="132"/>
      <c r="F12" s="132"/>
      <c r="G12" s="66"/>
      <c r="H12" s="195"/>
      <c r="I12" s="195"/>
      <c r="J12" s="195"/>
      <c r="K12" s="195"/>
      <c r="L12" s="196"/>
      <c r="O12" s="143"/>
      <c r="P12" s="143"/>
    </row>
    <row r="13" spans="1:16" s="33" customFormat="1" ht="15.6" customHeight="1" x14ac:dyDescent="0.3">
      <c r="A13" s="69"/>
      <c r="B13" s="131"/>
      <c r="C13" s="132"/>
      <c r="D13" s="132"/>
      <c r="E13" s="132"/>
      <c r="F13" s="132"/>
      <c r="G13" s="66"/>
      <c r="H13" s="195"/>
      <c r="I13" s="195"/>
      <c r="J13" s="195"/>
      <c r="K13" s="195"/>
      <c r="L13" s="196"/>
      <c r="O13" s="143"/>
      <c r="P13" s="143"/>
    </row>
    <row r="14" spans="1:16" s="33" customFormat="1" ht="15" customHeight="1" x14ac:dyDescent="0.3">
      <c r="A14" s="69"/>
      <c r="B14" s="131"/>
      <c r="C14" s="132"/>
      <c r="D14" s="132"/>
      <c r="E14" s="132"/>
      <c r="F14" s="132"/>
      <c r="G14" s="66"/>
      <c r="H14" s="195"/>
      <c r="I14" s="195"/>
      <c r="J14" s="195"/>
      <c r="K14" s="195"/>
      <c r="L14" s="196"/>
      <c r="O14" s="143"/>
      <c r="P14" s="143"/>
    </row>
    <row r="15" spans="1:16" s="33" customFormat="1" ht="15" customHeight="1" x14ac:dyDescent="0.3">
      <c r="A15" s="69"/>
      <c r="B15" s="131"/>
      <c r="C15" s="132"/>
      <c r="D15" s="132"/>
      <c r="E15" s="132"/>
      <c r="F15" s="132"/>
      <c r="G15" s="66"/>
      <c r="H15" s="195"/>
      <c r="I15" s="195"/>
      <c r="J15" s="195"/>
      <c r="K15" s="195"/>
      <c r="L15" s="196"/>
      <c r="O15" s="143"/>
      <c r="P15" s="143"/>
    </row>
    <row r="16" spans="1:16" s="33" customFormat="1" ht="15" customHeight="1" x14ac:dyDescent="0.3">
      <c r="A16" s="69"/>
      <c r="B16" s="131"/>
      <c r="C16" s="132"/>
      <c r="D16" s="132"/>
      <c r="E16" s="132"/>
      <c r="F16" s="132"/>
      <c r="G16" s="66"/>
      <c r="H16" s="195"/>
      <c r="I16" s="195"/>
      <c r="J16" s="195"/>
      <c r="K16" s="195"/>
      <c r="L16" s="196"/>
      <c r="O16" s="143"/>
      <c r="P16" s="143"/>
    </row>
    <row r="17" spans="1:16" s="33" customFormat="1" ht="15" customHeight="1" x14ac:dyDescent="0.3">
      <c r="A17" s="69"/>
      <c r="B17" s="193"/>
      <c r="C17" s="194"/>
      <c r="D17" s="194"/>
      <c r="E17" s="194"/>
      <c r="F17" s="194"/>
      <c r="G17" s="102"/>
      <c r="H17" s="197"/>
      <c r="I17" s="197"/>
      <c r="J17" s="197"/>
      <c r="K17" s="197"/>
      <c r="L17" s="198"/>
      <c r="O17" s="143"/>
      <c r="P17" s="143"/>
    </row>
    <row r="18" spans="1:16" x14ac:dyDescent="0.3">
      <c r="B18" s="60"/>
      <c r="C18" s="61"/>
      <c r="D18" s="61"/>
      <c r="E18" s="61"/>
      <c r="F18" s="61"/>
      <c r="G18" s="66"/>
      <c r="H18" s="124"/>
      <c r="I18" s="124"/>
      <c r="J18" s="124"/>
      <c r="K18" s="124"/>
      <c r="L18" s="125"/>
      <c r="M18" s="8"/>
      <c r="O18" s="126"/>
      <c r="P18" s="126"/>
    </row>
    <row r="19" spans="1:16" ht="106.2" customHeight="1" x14ac:dyDescent="0.3">
      <c r="B19" s="193" t="s">
        <v>302</v>
      </c>
      <c r="C19" s="194"/>
      <c r="D19" s="194"/>
      <c r="E19" s="194"/>
      <c r="F19" s="194"/>
      <c r="G19" s="102"/>
      <c r="H19" s="194" t="s">
        <v>303</v>
      </c>
      <c r="I19" s="194"/>
      <c r="J19" s="194"/>
      <c r="K19" s="194"/>
      <c r="L19" s="368"/>
      <c r="M19" s="8"/>
      <c r="O19" s="126"/>
      <c r="P19" s="126"/>
    </row>
    <row r="20" spans="1:16" s="6" customFormat="1" x14ac:dyDescent="0.3">
      <c r="A20" s="5"/>
      <c r="B20" s="15"/>
      <c r="C20" s="15"/>
      <c r="D20" s="15"/>
      <c r="E20" s="3"/>
      <c r="F20" s="3"/>
      <c r="G20" s="3"/>
      <c r="H20" s="3"/>
      <c r="I20" s="3"/>
      <c r="J20" s="3"/>
      <c r="K20" s="3"/>
      <c r="L20" s="3"/>
      <c r="O20" s="16"/>
      <c r="P20" s="16"/>
    </row>
    <row r="21" spans="1:16" s="1" customFormat="1" x14ac:dyDescent="0.3">
      <c r="A21" s="5"/>
      <c r="B21" s="155" t="s">
        <v>204</v>
      </c>
      <c r="C21" s="156"/>
      <c r="D21" s="156"/>
      <c r="E21" s="156"/>
      <c r="F21" s="156"/>
      <c r="G21" s="156"/>
      <c r="H21" s="156"/>
      <c r="I21" s="156"/>
      <c r="J21" s="156"/>
      <c r="K21" s="156"/>
      <c r="L21" s="157"/>
      <c r="M21" s="13"/>
      <c r="N21" s="13"/>
      <c r="O21" s="14"/>
      <c r="P21" s="14"/>
    </row>
    <row r="22" spans="1:16" x14ac:dyDescent="0.3">
      <c r="B22" s="17"/>
      <c r="C22" s="28"/>
      <c r="D22" s="28"/>
      <c r="E22" s="29"/>
      <c r="F22" s="29"/>
      <c r="G22" s="29"/>
      <c r="H22" s="29"/>
      <c r="I22" s="29"/>
      <c r="J22" s="29"/>
      <c r="K22" s="29"/>
      <c r="L22" s="18"/>
      <c r="M22" s="8"/>
    </row>
    <row r="23" spans="1:16" ht="14.25" customHeight="1" x14ac:dyDescent="0.3">
      <c r="B23" s="199" t="s">
        <v>75</v>
      </c>
      <c r="C23" s="200"/>
      <c r="D23" s="200"/>
      <c r="E23" s="200"/>
      <c r="F23" s="200"/>
      <c r="G23" s="166" t="s">
        <v>66</v>
      </c>
      <c r="H23" s="164" t="s">
        <v>165</v>
      </c>
      <c r="I23" s="164"/>
      <c r="J23" s="164"/>
      <c r="K23" s="164"/>
      <c r="L23" s="165"/>
      <c r="M23" s="8"/>
      <c r="O23" s="22"/>
    </row>
    <row r="24" spans="1:16" x14ac:dyDescent="0.3">
      <c r="B24" s="199"/>
      <c r="C24" s="200"/>
      <c r="D24" s="200"/>
      <c r="E24" s="200"/>
      <c r="F24" s="200"/>
      <c r="G24" s="167"/>
      <c r="H24" s="164"/>
      <c r="I24" s="164"/>
      <c r="J24" s="164"/>
      <c r="K24" s="164"/>
      <c r="L24" s="165"/>
      <c r="M24" s="8"/>
      <c r="O24" s="22"/>
    </row>
    <row r="25" spans="1:16" s="33" customFormat="1" x14ac:dyDescent="0.3">
      <c r="A25" s="69"/>
      <c r="B25" s="70"/>
      <c r="C25" s="71"/>
      <c r="D25" s="71"/>
      <c r="E25" s="71"/>
      <c r="F25" s="71"/>
      <c r="G25" s="71"/>
      <c r="H25" s="71"/>
      <c r="I25" s="71"/>
      <c r="J25" s="71"/>
      <c r="K25" s="71"/>
      <c r="L25" s="72"/>
    </row>
    <row r="26" spans="1:16" s="6" customFormat="1" x14ac:dyDescent="0.3">
      <c r="A26" s="5"/>
      <c r="B26" s="15"/>
      <c r="C26" s="15"/>
      <c r="D26" s="15"/>
      <c r="E26" s="3"/>
      <c r="F26" s="3"/>
      <c r="G26" s="3"/>
      <c r="H26" s="3"/>
      <c r="I26" s="3"/>
      <c r="J26" s="3"/>
      <c r="K26" s="3"/>
      <c r="L26" s="3"/>
      <c r="O26" s="16"/>
      <c r="P26" s="16"/>
    </row>
    <row r="27" spans="1:16" s="1" customFormat="1" x14ac:dyDescent="0.3">
      <c r="A27" s="5"/>
      <c r="B27" s="155" t="str">
        <f>IF(Intro!$G$23="English",O27,P27)</f>
        <v>THE GOODS DEFINITION</v>
      </c>
      <c r="C27" s="156" t="str">
        <f>UPPER(IF(Intro!$G$23="English",P27,Q27))</f>
        <v>LA DÉFINITION DES MARCHANDISES</v>
      </c>
      <c r="D27" s="156"/>
      <c r="E27" s="156" t="str">
        <f>UPPER(IF(Intro!$G$23="English",Q27,R27))</f>
        <v/>
      </c>
      <c r="F27" s="156" t="str">
        <f>UPPER(IF(Intro!$G$23="English",R27,S27))</f>
        <v/>
      </c>
      <c r="G27" s="156" t="str">
        <f>UPPER(IF(Intro!$G$23="English",S27,T27))</f>
        <v/>
      </c>
      <c r="H27" s="156" t="str">
        <f>UPPER(IF(Intro!$G$23="English",T27,U27))</f>
        <v/>
      </c>
      <c r="I27" s="156" t="str">
        <f>UPPER(IF(Intro!$G$23="English",U27,V27))</f>
        <v/>
      </c>
      <c r="J27" s="156" t="str">
        <f>UPPER(IF(Intro!$G$23="English",V27,W27))</f>
        <v/>
      </c>
      <c r="K27" s="156" t="str">
        <f>UPPER(IF(Intro!$G$23="English",W27,X27))</f>
        <v/>
      </c>
      <c r="L27" s="157" t="str">
        <f>UPPER(IF(Intro!$G$23="English",X27,Y27))</f>
        <v/>
      </c>
      <c r="M27" s="6"/>
      <c r="N27" s="13"/>
      <c r="O27" s="14" t="s">
        <v>208</v>
      </c>
      <c r="P27" s="14" t="s">
        <v>209</v>
      </c>
    </row>
    <row r="28" spans="1:16" x14ac:dyDescent="0.3">
      <c r="B28" s="17"/>
      <c r="C28" s="28"/>
      <c r="D28" s="28"/>
      <c r="E28" s="29"/>
      <c r="F28" s="29"/>
      <c r="G28" s="29"/>
      <c r="H28" s="29"/>
      <c r="I28" s="29"/>
      <c r="J28" s="29"/>
      <c r="K28" s="29"/>
      <c r="L28" s="18"/>
      <c r="M28" s="8"/>
    </row>
    <row r="29" spans="1:16" s="33" customFormat="1" x14ac:dyDescent="0.3">
      <c r="A29" s="69"/>
      <c r="B29" s="131" t="str">
        <f>IF(Intro!$G$23="English",O29,P29)</f>
        <v>References to "the goods" in this questionnaire refer to:</v>
      </c>
      <c r="C29" s="132"/>
      <c r="D29" s="132"/>
      <c r="E29" s="132"/>
      <c r="F29" s="132"/>
      <c r="G29" s="132"/>
      <c r="H29" s="132"/>
      <c r="I29" s="132"/>
      <c r="J29" s="132"/>
      <c r="K29" s="132"/>
      <c r="L29" s="145"/>
      <c r="O29" s="8" t="s">
        <v>126</v>
      </c>
      <c r="P29" s="8" t="s">
        <v>127</v>
      </c>
    </row>
    <row r="30" spans="1:16" x14ac:dyDescent="0.3">
      <c r="B30" s="17"/>
      <c r="C30" s="28"/>
      <c r="D30" s="28"/>
      <c r="E30" s="29"/>
      <c r="F30" s="29"/>
      <c r="G30" s="29"/>
      <c r="H30" s="29"/>
      <c r="I30" s="29"/>
      <c r="J30" s="29"/>
      <c r="K30" s="29"/>
      <c r="L30" s="18"/>
      <c r="M30" s="8"/>
    </row>
    <row r="31" spans="1:16" s="33" customFormat="1" ht="30" customHeight="1" x14ac:dyDescent="0.3">
      <c r="A31" s="69"/>
      <c r="B31" s="73"/>
      <c r="C31" s="175" t="str">
        <f>IF(Intro!$G$23="English",Variables!B16,Variables!C16)</f>
        <v>Wheat gluten, whether or not blended with wheat flour, salt or any other substance, with a minimum wheat protein content of 40% by weight on a dry basis calculated using a Jones Factor of 5.7, but excluding (i) devitalized wheat gluten; (ii) hydrolyzed wheat gluten; (iii) wheat protein isolates; and (iv) organic wheat gluten that is certified organic in accordance with and otherwise meets the requirements of the Food and Drugs Act, R.S.C., 1985, c. F-27, and regulations made thereunder, and the Safe Food for Canadians Act, S.C. 2012, c. 24, and regulations made thereunder including the Safe Food for Canadians Regulations, S.O.R./2018 108, all of which as may be amended or replaced from time to time (the subject goods). For greater certainty, the subject goods include but are not limited to vital wheat gluten as defined by the World Health Organization’s Codex Standard 163-1987, Rev. 1-2001 (“Standard for Wheat Protein Products Including Wheat Gluten”)</v>
      </c>
      <c r="D31" s="176"/>
      <c r="E31" s="176"/>
      <c r="F31" s="176"/>
      <c r="G31" s="176"/>
      <c r="H31" s="176"/>
      <c r="I31" s="176"/>
      <c r="J31" s="176"/>
      <c r="K31" s="177"/>
      <c r="L31" s="67"/>
      <c r="O31" s="44"/>
      <c r="P31" s="8"/>
    </row>
    <row r="32" spans="1:16" s="33" customFormat="1" ht="30" customHeight="1" x14ac:dyDescent="0.3">
      <c r="A32" s="69"/>
      <c r="B32" s="73"/>
      <c r="C32" s="178"/>
      <c r="D32" s="179"/>
      <c r="E32" s="179"/>
      <c r="F32" s="179"/>
      <c r="G32" s="179"/>
      <c r="H32" s="179"/>
      <c r="I32" s="179"/>
      <c r="J32" s="179"/>
      <c r="K32" s="180"/>
      <c r="L32" s="67"/>
      <c r="O32" s="44"/>
      <c r="P32" s="8"/>
    </row>
    <row r="33" spans="1:16" s="33" customFormat="1" ht="30" customHeight="1" x14ac:dyDescent="0.3">
      <c r="A33" s="69"/>
      <c r="B33" s="73"/>
      <c r="C33" s="178"/>
      <c r="D33" s="179"/>
      <c r="E33" s="179"/>
      <c r="F33" s="179"/>
      <c r="G33" s="179"/>
      <c r="H33" s="179"/>
      <c r="I33" s="179"/>
      <c r="J33" s="179"/>
      <c r="K33" s="180"/>
      <c r="L33" s="67"/>
      <c r="O33" s="44"/>
      <c r="P33" s="8"/>
    </row>
    <row r="34" spans="1:16" s="33" customFormat="1" ht="40.5" customHeight="1" x14ac:dyDescent="0.3">
      <c r="A34" s="69"/>
      <c r="B34" s="73"/>
      <c r="C34" s="181"/>
      <c r="D34" s="182"/>
      <c r="E34" s="182"/>
      <c r="F34" s="182"/>
      <c r="G34" s="182"/>
      <c r="H34" s="182"/>
      <c r="I34" s="182"/>
      <c r="J34" s="182"/>
      <c r="K34" s="183"/>
      <c r="L34" s="67"/>
      <c r="O34" s="44"/>
      <c r="P34" s="8"/>
    </row>
    <row r="35" spans="1:16" x14ac:dyDescent="0.3">
      <c r="B35" s="17"/>
      <c r="C35" s="28"/>
      <c r="D35" s="28"/>
      <c r="E35" s="29"/>
      <c r="F35" s="29"/>
      <c r="G35" s="29"/>
      <c r="H35" s="29"/>
      <c r="I35" s="29"/>
      <c r="J35" s="29"/>
      <c r="K35" s="29"/>
      <c r="L35" s="18"/>
      <c r="M35" s="8"/>
    </row>
    <row r="36" spans="1:16" s="33" customFormat="1" x14ac:dyDescent="0.3">
      <c r="A36" s="69"/>
      <c r="B36" s="131" t="str">
        <f>IF(Intro!$G$23="English",O36,P36)</f>
        <v>For additionnal information, including Harmonized Commodity Descriptions, please see link below:</v>
      </c>
      <c r="C36" s="132"/>
      <c r="D36" s="132"/>
      <c r="E36" s="132"/>
      <c r="F36" s="132"/>
      <c r="G36" s="132"/>
      <c r="H36" s="132"/>
      <c r="I36" s="132"/>
      <c r="J36" s="132"/>
      <c r="K36" s="132"/>
      <c r="L36" s="145"/>
      <c r="O36" s="8" t="s">
        <v>296</v>
      </c>
      <c r="P36" s="8" t="s">
        <v>297</v>
      </c>
    </row>
    <row r="37" spans="1:16" s="33" customFormat="1" x14ac:dyDescent="0.3">
      <c r="A37" s="69"/>
      <c r="B37" s="60"/>
      <c r="C37" s="61"/>
      <c r="D37" s="61"/>
      <c r="E37" s="61"/>
      <c r="F37" s="61"/>
      <c r="G37" s="61"/>
      <c r="H37" s="61"/>
      <c r="I37" s="61"/>
      <c r="J37" s="61"/>
      <c r="K37" s="61"/>
      <c r="L37" s="62"/>
      <c r="O37" s="8"/>
      <c r="P37" s="8"/>
    </row>
    <row r="38" spans="1:16" s="33" customFormat="1" x14ac:dyDescent="0.3">
      <c r="A38" s="69"/>
      <c r="B38" s="60"/>
      <c r="C38" s="144" t="str">
        <f>IF(Intro!$G$23="English",HYPERLINK(Variables!B17),HYPERLINK(Variables!C17))</f>
        <v>https://www.cbsa-asfc.gc.ca/sima-lmsi/mif-mev/mif-mev-stats-eng.html#wg</v>
      </c>
      <c r="D38" s="144"/>
      <c r="E38" s="144"/>
      <c r="F38" s="144"/>
      <c r="G38" s="144"/>
      <c r="H38" s="144"/>
      <c r="I38" s="144"/>
      <c r="J38" s="144"/>
      <c r="K38" s="144"/>
      <c r="L38" s="62"/>
      <c r="O38" s="8"/>
      <c r="P38" s="8"/>
    </row>
    <row r="39" spans="1:16" s="33" customFormat="1" x14ac:dyDescent="0.3">
      <c r="A39" s="69"/>
      <c r="B39" s="60"/>
      <c r="C39" s="61"/>
      <c r="D39" s="61"/>
      <c r="E39" s="61"/>
      <c r="F39" s="61"/>
      <c r="G39" s="61"/>
      <c r="H39" s="61"/>
      <c r="I39" s="61"/>
      <c r="J39" s="61"/>
      <c r="K39" s="61"/>
      <c r="L39" s="62"/>
      <c r="O39" s="8"/>
      <c r="P39" s="8"/>
    </row>
    <row r="40" spans="1:16" s="33" customFormat="1" x14ac:dyDescent="0.3">
      <c r="A40" s="69"/>
      <c r="B40" s="131" t="str">
        <f>IF(Intro!$G$23="English",O40,P40)</f>
        <v>The goods are commonly classified in the Customs Tariff under the following Harmonized Commodity Description and Coding System (HS) numbers:</v>
      </c>
      <c r="C40" s="132"/>
      <c r="D40" s="132"/>
      <c r="E40" s="132"/>
      <c r="F40" s="132"/>
      <c r="G40" s="132"/>
      <c r="H40" s="132"/>
      <c r="I40" s="132"/>
      <c r="J40" s="132"/>
      <c r="K40" s="132"/>
      <c r="L40" s="145"/>
      <c r="O40" s="8" t="s">
        <v>298</v>
      </c>
      <c r="P40" s="8" t="s">
        <v>299</v>
      </c>
    </row>
    <row r="41" spans="1:16" s="33" customFormat="1" x14ac:dyDescent="0.3">
      <c r="A41" s="69"/>
      <c r="B41" s="60"/>
      <c r="C41" s="61"/>
      <c r="D41" s="61"/>
      <c r="E41" s="61"/>
      <c r="F41" s="61"/>
      <c r="G41" s="61"/>
      <c r="H41" s="61"/>
      <c r="I41" s="61"/>
      <c r="J41" s="61"/>
      <c r="K41" s="61"/>
      <c r="L41" s="62"/>
      <c r="O41" s="8"/>
      <c r="P41" s="8"/>
    </row>
    <row r="42" spans="1:16" s="33" customFormat="1" x14ac:dyDescent="0.3">
      <c r="A42" s="69"/>
      <c r="B42" s="60"/>
      <c r="C42" s="146" t="str">
        <f>Variables!B20</f>
        <v>1109.00.10.00       1109.00.20.00</v>
      </c>
      <c r="D42" s="147"/>
      <c r="E42" s="147"/>
      <c r="F42" s="147"/>
      <c r="G42" s="147"/>
      <c r="H42" s="147"/>
      <c r="I42" s="147"/>
      <c r="J42" s="147"/>
      <c r="K42" s="148"/>
      <c r="L42" s="62"/>
      <c r="O42" s="8"/>
      <c r="P42" s="8"/>
    </row>
    <row r="43" spans="1:16" s="33" customFormat="1" x14ac:dyDescent="0.3">
      <c r="A43" s="69"/>
      <c r="B43" s="60"/>
      <c r="C43" s="149"/>
      <c r="D43" s="150"/>
      <c r="E43" s="150"/>
      <c r="F43" s="150"/>
      <c r="G43" s="150"/>
      <c r="H43" s="150"/>
      <c r="I43" s="150"/>
      <c r="J43" s="150"/>
      <c r="K43" s="151"/>
      <c r="L43" s="62"/>
      <c r="O43" s="8"/>
      <c r="P43" s="8"/>
    </row>
    <row r="44" spans="1:16" s="33" customFormat="1" x14ac:dyDescent="0.3">
      <c r="A44" s="69"/>
      <c r="B44" s="60"/>
      <c r="C44" s="149"/>
      <c r="D44" s="150"/>
      <c r="E44" s="150"/>
      <c r="F44" s="150"/>
      <c r="G44" s="150"/>
      <c r="H44" s="150"/>
      <c r="I44" s="150"/>
      <c r="J44" s="150"/>
      <c r="K44" s="151"/>
      <c r="L44" s="62"/>
      <c r="O44" s="8"/>
      <c r="P44" s="8"/>
    </row>
    <row r="45" spans="1:16" s="33" customFormat="1" x14ac:dyDescent="0.3">
      <c r="A45" s="69"/>
      <c r="B45" s="60"/>
      <c r="C45" s="152"/>
      <c r="D45" s="153"/>
      <c r="E45" s="153"/>
      <c r="F45" s="153"/>
      <c r="G45" s="153"/>
      <c r="H45" s="153"/>
      <c r="I45" s="153"/>
      <c r="J45" s="153"/>
      <c r="K45" s="154"/>
      <c r="L45" s="62"/>
      <c r="O45" s="8"/>
      <c r="P45" s="8"/>
    </row>
    <row r="46" spans="1:16" s="33" customFormat="1" x14ac:dyDescent="0.3">
      <c r="A46" s="69"/>
      <c r="B46" s="70"/>
      <c r="C46" s="71"/>
      <c r="D46" s="71"/>
      <c r="E46" s="71"/>
      <c r="F46" s="71"/>
      <c r="G46" s="71"/>
      <c r="H46" s="71"/>
      <c r="I46" s="71"/>
      <c r="J46" s="71"/>
      <c r="K46" s="71"/>
      <c r="L46" s="72"/>
    </row>
    <row r="47" spans="1:16" s="6" customFormat="1" x14ac:dyDescent="0.3">
      <c r="A47" s="5"/>
      <c r="B47" s="15"/>
      <c r="C47" s="15"/>
      <c r="D47" s="15"/>
      <c r="E47" s="3"/>
      <c r="F47" s="3"/>
      <c r="G47" s="3"/>
      <c r="H47" s="3"/>
      <c r="I47" s="3"/>
      <c r="J47" s="3"/>
      <c r="K47" s="3"/>
      <c r="L47" s="3"/>
      <c r="O47" s="16"/>
      <c r="P47" s="16"/>
    </row>
    <row r="48" spans="1:16" s="1" customFormat="1" x14ac:dyDescent="0.3">
      <c r="A48" s="5"/>
      <c r="B48" s="155" t="str">
        <f>IF(Intro!$G$23="English",O48,P48)</f>
        <v>DO YOU NEED TO COMPLETE THIS QUESTIONNAIRE?</v>
      </c>
      <c r="C48" s="156"/>
      <c r="D48" s="156"/>
      <c r="E48" s="156"/>
      <c r="F48" s="156"/>
      <c r="G48" s="156"/>
      <c r="H48" s="156"/>
      <c r="I48" s="156"/>
      <c r="J48" s="156"/>
      <c r="K48" s="156"/>
      <c r="L48" s="157"/>
      <c r="M48" s="13"/>
      <c r="N48" s="13"/>
      <c r="O48" s="104" t="s">
        <v>210</v>
      </c>
      <c r="P48" s="104" t="s">
        <v>211</v>
      </c>
    </row>
    <row r="49" spans="1:16" x14ac:dyDescent="0.3">
      <c r="B49" s="17"/>
      <c r="C49" s="28"/>
      <c r="D49" s="28"/>
      <c r="E49" s="29"/>
      <c r="F49" s="29"/>
      <c r="G49" s="29"/>
      <c r="H49" s="29"/>
      <c r="I49" s="29"/>
      <c r="J49" s="29"/>
      <c r="K49" s="29"/>
      <c r="L49" s="18"/>
      <c r="M49" s="8"/>
    </row>
    <row r="50" spans="1:16" s="33" customFormat="1" x14ac:dyDescent="0.3">
      <c r="A50" s="69"/>
      <c r="B50" s="172" t="str">
        <f>IF(Intro!$G$23="English",O50,P50)</f>
        <v>Has your union represented employees at firms that have produced the goods since January 1, 2023?</v>
      </c>
      <c r="C50" s="173"/>
      <c r="D50" s="173"/>
      <c r="E50" s="173"/>
      <c r="F50" s="173"/>
      <c r="G50" s="173"/>
      <c r="H50" s="173"/>
      <c r="I50" s="173"/>
      <c r="J50" s="173"/>
      <c r="K50" s="173"/>
      <c r="L50" s="174"/>
      <c r="O50" s="36" t="str">
        <f>"Has your union represented employees at firms that have produced the goods since January 1, "&amp;Variables!B6&amp;"?"</f>
        <v>Has your union represented employees at firms that have produced the goods since January 1, 2023?</v>
      </c>
      <c r="P50" s="7" t="str">
        <f>"Votre syndicat représentait-il les employés des entreprises qui ont produit des marchandises depuis le 1er janvier "&amp;Variables!C6&amp;"?"</f>
        <v>Votre syndicat représentait-il les employés des entreprises qui ont produit des marchandises depuis le 1er janvier 2023?</v>
      </c>
    </row>
    <row r="51" spans="1:16" s="33" customFormat="1" x14ac:dyDescent="0.3">
      <c r="A51" s="69"/>
      <c r="B51" s="63"/>
      <c r="C51" s="74"/>
      <c r="D51" s="74"/>
      <c r="E51" s="74"/>
      <c r="F51" s="74"/>
      <c r="G51" s="74"/>
      <c r="H51" s="74"/>
      <c r="I51" s="74"/>
      <c r="J51" s="74"/>
      <c r="K51" s="74"/>
      <c r="L51" s="75"/>
      <c r="O51" s="22" t="s">
        <v>151</v>
      </c>
      <c r="P51" s="8" t="s">
        <v>235</v>
      </c>
    </row>
    <row r="52" spans="1:16" ht="15" customHeight="1" x14ac:dyDescent="0.3">
      <c r="B52" s="37"/>
      <c r="C52" s="184" t="str">
        <f>IF(Intro!$G$23="English",O51,P51)</f>
        <v>Select Yes or No</v>
      </c>
      <c r="D52" s="184"/>
      <c r="E52" s="185"/>
      <c r="F52" s="187" t="str">
        <f>IF(E52="Yes",O52,IF(E52="Oui",P52,IF(E52="No",O53,IF(E52="Non",P53,""))))</f>
        <v/>
      </c>
      <c r="G52" s="188"/>
      <c r="H52" s="188"/>
      <c r="I52" s="188"/>
      <c r="J52" s="188"/>
      <c r="K52" s="189"/>
      <c r="L52" s="75"/>
      <c r="M52" s="38"/>
      <c r="O52" s="8" t="str">
        <f>"Complete all tabs in this questionnaire and submit it by "&amp;Variables!B11&amp;"."</f>
        <v>Complete all tabs in this questionnaire and submit it by August 21, 2026.</v>
      </c>
      <c r="P52" s="8" t="str">
        <f>"Remplissez tous les onglets de ce questionnaire et soumettez-le avant le "&amp;Variables!C11&amp;"."</f>
        <v>Remplissez tous les onglets de ce questionnaire et soumettez-le avant le 21 août 2026.</v>
      </c>
    </row>
    <row r="53" spans="1:16" ht="15" customHeight="1" x14ac:dyDescent="0.3">
      <c r="B53" s="37"/>
      <c r="C53" s="184"/>
      <c r="D53" s="184"/>
      <c r="E53" s="186"/>
      <c r="F53" s="190"/>
      <c r="G53" s="191"/>
      <c r="H53" s="191"/>
      <c r="I53" s="191"/>
      <c r="J53" s="191"/>
      <c r="K53" s="192"/>
      <c r="L53" s="75"/>
      <c r="M53" s="38"/>
      <c r="O53" s="8" t="str">
        <f>"Complete this tab only and submit it by "&amp;Variables!B11&amp;"."</f>
        <v>Complete this tab only and submit it by August 21, 2026.</v>
      </c>
      <c r="P53" s="8" t="str">
        <f>"Remplissez cet onglet uniquement et soumettez-le avant le "&amp;Variables!C11&amp;"."</f>
        <v>Remplissez cet onglet uniquement et soumettez-le avant le 21 août 2026.</v>
      </c>
    </row>
    <row r="54" spans="1:16" s="33" customFormat="1" x14ac:dyDescent="0.3">
      <c r="A54" s="69"/>
      <c r="B54" s="70"/>
      <c r="C54" s="71"/>
      <c r="D54" s="71"/>
      <c r="E54" s="71"/>
      <c r="F54" s="71"/>
      <c r="G54" s="71"/>
      <c r="H54" s="71"/>
      <c r="I54" s="71"/>
      <c r="J54" s="71"/>
      <c r="K54" s="71"/>
      <c r="L54" s="72"/>
    </row>
    <row r="55" spans="1:16" s="6" customFormat="1" x14ac:dyDescent="0.3">
      <c r="A55" s="5"/>
      <c r="B55" s="15"/>
      <c r="C55" s="15"/>
      <c r="D55" s="15"/>
      <c r="E55" s="3"/>
      <c r="F55" s="3"/>
      <c r="G55" s="3"/>
      <c r="H55" s="3"/>
      <c r="I55" s="3"/>
      <c r="J55" s="3"/>
      <c r="K55" s="3"/>
      <c r="L55" s="3"/>
      <c r="O55" s="16"/>
      <c r="P55" s="16"/>
    </row>
    <row r="56" spans="1:16" s="1" customFormat="1" x14ac:dyDescent="0.3">
      <c r="A56" s="5"/>
      <c r="B56" s="169" t="str">
        <f>IF(Intro!$G$23="English",O56,P56)</f>
        <v>QUESTIONNAIRE DUE DATE</v>
      </c>
      <c r="C56" s="170" t="str">
        <f>UPPER(IF(Intro!$G$23="English",P56,Q56))</f>
        <v>DATE D'ÉCHÉANCE DU QUESTIONNAIRE</v>
      </c>
      <c r="D56" s="170"/>
      <c r="E56" s="170" t="str">
        <f>UPPER(IF(Intro!$G$23="English",Q56,R56))</f>
        <v/>
      </c>
      <c r="F56" s="170" t="str">
        <f>UPPER(IF(Intro!$G$23="English",R56,S56))</f>
        <v/>
      </c>
      <c r="G56" s="170" t="str">
        <f>UPPER(IF(Intro!$G$23="English",S56,T56))</f>
        <v/>
      </c>
      <c r="H56" s="170" t="str">
        <f>UPPER(IF(Intro!$G$23="English",T56,U56))</f>
        <v/>
      </c>
      <c r="I56" s="170" t="str">
        <f>UPPER(IF(Intro!$G$23="English",U56,V56))</f>
        <v/>
      </c>
      <c r="J56" s="170" t="str">
        <f>UPPER(IF(Intro!$G$23="English",V56,W56))</f>
        <v/>
      </c>
      <c r="K56" s="170" t="str">
        <f>UPPER(IF(Intro!$G$23="English",W56,X56))</f>
        <v/>
      </c>
      <c r="L56" s="171" t="str">
        <f>UPPER(IF(Intro!$G$23="English",X56,Y56))</f>
        <v/>
      </c>
      <c r="M56" s="6"/>
      <c r="N56" s="13"/>
      <c r="O56" s="14" t="s">
        <v>1</v>
      </c>
      <c r="P56" s="14" t="s">
        <v>2</v>
      </c>
    </row>
    <row r="57" spans="1:16" x14ac:dyDescent="0.3">
      <c r="B57" s="17"/>
      <c r="C57" s="30"/>
      <c r="D57" s="30"/>
      <c r="E57" s="31"/>
      <c r="F57" s="31"/>
      <c r="G57" s="31"/>
      <c r="H57" s="31"/>
      <c r="I57" s="31"/>
      <c r="J57" s="31"/>
      <c r="K57" s="29"/>
      <c r="L57" s="18"/>
      <c r="M57" s="8"/>
    </row>
    <row r="58" spans="1:16" s="33" customFormat="1" ht="15.75" customHeight="1" x14ac:dyDescent="0.3">
      <c r="A58" s="69"/>
      <c r="B58" s="73"/>
      <c r="C58" s="158" t="str">
        <f>IF(Intro!$G$23="English",Variables!B11,Variables!C11)</f>
        <v>August 21, 2026</v>
      </c>
      <c r="D58" s="159"/>
      <c r="E58" s="159"/>
      <c r="F58" s="159"/>
      <c r="G58" s="159"/>
      <c r="H58" s="159"/>
      <c r="I58" s="159"/>
      <c r="J58" s="159"/>
      <c r="K58" s="160"/>
      <c r="L58" s="76"/>
      <c r="O58" s="44"/>
      <c r="P58" s="44"/>
    </row>
    <row r="59" spans="1:16" s="33" customFormat="1" ht="15.75" customHeight="1" x14ac:dyDescent="0.3">
      <c r="A59" s="69"/>
      <c r="B59" s="73"/>
      <c r="C59" s="161"/>
      <c r="D59" s="162"/>
      <c r="E59" s="162"/>
      <c r="F59" s="162"/>
      <c r="G59" s="162"/>
      <c r="H59" s="162"/>
      <c r="I59" s="162"/>
      <c r="J59" s="162"/>
      <c r="K59" s="163"/>
      <c r="L59" s="76"/>
      <c r="O59" s="44"/>
      <c r="P59" s="44"/>
    </row>
    <row r="60" spans="1:16" s="33" customFormat="1" x14ac:dyDescent="0.3">
      <c r="A60" s="69"/>
      <c r="B60" s="70"/>
      <c r="C60" s="71"/>
      <c r="D60" s="71"/>
      <c r="E60" s="71"/>
      <c r="F60" s="71"/>
      <c r="G60" s="71"/>
      <c r="H60" s="71"/>
      <c r="I60" s="71"/>
      <c r="J60" s="71"/>
      <c r="K60" s="71"/>
      <c r="L60" s="72"/>
    </row>
    <row r="61" spans="1:16" s="6" customFormat="1" x14ac:dyDescent="0.3">
      <c r="A61" s="5"/>
      <c r="B61" s="15"/>
      <c r="C61" s="15"/>
      <c r="D61" s="15"/>
      <c r="E61" s="3"/>
      <c r="F61" s="3"/>
      <c r="G61" s="3"/>
      <c r="H61" s="3"/>
      <c r="I61" s="3"/>
      <c r="J61" s="3"/>
      <c r="K61" s="3"/>
      <c r="L61" s="3"/>
      <c r="O61" s="16"/>
      <c r="P61" s="16"/>
    </row>
    <row r="62" spans="1:16" s="1" customFormat="1" x14ac:dyDescent="0.3">
      <c r="A62" s="5"/>
      <c r="B62" s="169" t="str">
        <f>IF(Intro!$G$23="English",O62,P62)</f>
        <v>FAILURE TO COMPLETE THE QUESTIONNAIRE</v>
      </c>
      <c r="C62" s="170" t="str">
        <f>UPPER(IF(Intro!$G$23="English",P62,Q62))</f>
        <v>QUESTIONNAIRE NON REMPLI</v>
      </c>
      <c r="D62" s="170"/>
      <c r="E62" s="170" t="str">
        <f>UPPER(IF(Intro!$G$23="English",Q62,R62))</f>
        <v/>
      </c>
      <c r="F62" s="170" t="str">
        <f>UPPER(IF(Intro!$G$23="English",R62,S62))</f>
        <v/>
      </c>
      <c r="G62" s="170" t="str">
        <f>UPPER(IF(Intro!$G$23="English",S62,T62))</f>
        <v/>
      </c>
      <c r="H62" s="170" t="str">
        <f>UPPER(IF(Intro!$G$23="English",T62,U62))</f>
        <v/>
      </c>
      <c r="I62" s="170" t="str">
        <f>UPPER(IF(Intro!$G$23="English",U62,V62))</f>
        <v/>
      </c>
      <c r="J62" s="170" t="str">
        <f>UPPER(IF(Intro!$G$23="English",V62,W62))</f>
        <v/>
      </c>
      <c r="K62" s="170" t="str">
        <f>UPPER(IF(Intro!$G$23="English",W62,X62))</f>
        <v/>
      </c>
      <c r="L62" s="171" t="str">
        <f>UPPER(IF(Intro!$G$23="English",X62,Y62))</f>
        <v/>
      </c>
      <c r="M62" s="6"/>
      <c r="N62" s="13"/>
      <c r="O62" s="104" t="s">
        <v>212</v>
      </c>
      <c r="P62" s="104" t="s">
        <v>213</v>
      </c>
    </row>
    <row r="63" spans="1:16" x14ac:dyDescent="0.3">
      <c r="B63" s="17"/>
      <c r="C63" s="28"/>
      <c r="D63" s="28"/>
      <c r="E63" s="29"/>
      <c r="F63" s="29"/>
      <c r="G63" s="29"/>
      <c r="H63" s="29"/>
      <c r="I63" s="29"/>
      <c r="J63" s="29"/>
      <c r="K63" s="29"/>
      <c r="L63" s="18"/>
      <c r="M63" s="8"/>
    </row>
    <row r="64" spans="1:16" s="33" customFormat="1" ht="15" customHeight="1" x14ac:dyDescent="0.3">
      <c r="A64" s="69"/>
      <c r="B64" s="131" t="str">
        <f>IF(Intro!$G$23="English",O64,P64)</f>
        <v>Failure to complete the questionnaire by the due date may result in the Tribunal issuing a production order, pursuant to section 17 of the Canadian International Trade Tribunal Act, to compel the production of a questionnaire response.</v>
      </c>
      <c r="C64" s="132"/>
      <c r="D64" s="132"/>
      <c r="E64" s="132"/>
      <c r="F64" s="132"/>
      <c r="G64" s="132"/>
      <c r="H64" s="132"/>
      <c r="I64" s="132"/>
      <c r="J64" s="132"/>
      <c r="K64" s="132"/>
      <c r="L64" s="145"/>
      <c r="O64" s="8" t="s">
        <v>77</v>
      </c>
      <c r="P64" s="8" t="s">
        <v>164</v>
      </c>
    </row>
    <row r="65" spans="1:16" s="33" customFormat="1" x14ac:dyDescent="0.3">
      <c r="A65" s="69"/>
      <c r="B65" s="131"/>
      <c r="C65" s="132"/>
      <c r="D65" s="132"/>
      <c r="E65" s="132"/>
      <c r="F65" s="132"/>
      <c r="G65" s="132"/>
      <c r="H65" s="132"/>
      <c r="I65" s="132"/>
      <c r="J65" s="132"/>
      <c r="K65" s="132"/>
      <c r="L65" s="145"/>
      <c r="O65" s="8"/>
      <c r="P65" s="8"/>
    </row>
    <row r="66" spans="1:16" s="33" customFormat="1" x14ac:dyDescent="0.3">
      <c r="A66" s="69"/>
      <c r="B66" s="70"/>
      <c r="C66" s="71"/>
      <c r="D66" s="71"/>
      <c r="E66" s="71"/>
      <c r="F66" s="71"/>
      <c r="G66" s="71"/>
      <c r="H66" s="71"/>
      <c r="I66" s="71"/>
      <c r="J66" s="71"/>
      <c r="K66" s="71"/>
      <c r="L66" s="72"/>
    </row>
    <row r="67" spans="1:16" s="6" customFormat="1" x14ac:dyDescent="0.3">
      <c r="A67" s="5"/>
      <c r="B67" s="15"/>
      <c r="C67" s="15"/>
      <c r="D67" s="15"/>
      <c r="E67" s="3"/>
      <c r="F67" s="3"/>
      <c r="G67" s="3"/>
      <c r="H67" s="3"/>
      <c r="I67" s="3"/>
      <c r="J67" s="3"/>
      <c r="K67" s="3"/>
      <c r="L67" s="3"/>
      <c r="O67" s="16"/>
      <c r="P67" s="16"/>
    </row>
    <row r="68" spans="1:16" x14ac:dyDescent="0.3">
      <c r="B68" s="155" t="str">
        <f>IF(Intro!$G$23="English",O68,P68)</f>
        <v>UNION INFORMATION</v>
      </c>
      <c r="C68" s="156"/>
      <c r="D68" s="156"/>
      <c r="E68" s="156"/>
      <c r="F68" s="156"/>
      <c r="G68" s="156"/>
      <c r="H68" s="156"/>
      <c r="I68" s="156"/>
      <c r="J68" s="156"/>
      <c r="K68" s="156"/>
      <c r="L68" s="157"/>
      <c r="M68" s="33"/>
      <c r="O68" s="8" t="s">
        <v>6</v>
      </c>
      <c r="P68" s="8" t="s">
        <v>7</v>
      </c>
    </row>
    <row r="69" spans="1:16" x14ac:dyDescent="0.3">
      <c r="B69" s="17"/>
      <c r="C69" s="28"/>
      <c r="D69" s="28"/>
      <c r="E69" s="29"/>
      <c r="F69" s="29"/>
      <c r="G69" s="29"/>
      <c r="H69" s="29"/>
      <c r="I69" s="29"/>
      <c r="J69" s="29"/>
      <c r="K69" s="29"/>
      <c r="L69" s="18"/>
      <c r="M69" s="8"/>
    </row>
    <row r="70" spans="1:16" ht="14.25" customHeight="1" x14ac:dyDescent="0.3">
      <c r="B70" s="138" t="str">
        <f>IF(Intro!$G$23="English",O70,P70)</f>
        <v>Union Name (In English and French, if applicable)</v>
      </c>
      <c r="C70" s="139"/>
      <c r="D70" s="139"/>
      <c r="E70" s="141"/>
      <c r="F70" s="141"/>
      <c r="G70" s="141"/>
      <c r="H70" s="141"/>
      <c r="I70" s="141"/>
      <c r="J70" s="141"/>
      <c r="K70" s="141"/>
      <c r="L70" s="142"/>
      <c r="M70" s="8"/>
      <c r="O70" s="22" t="s">
        <v>161</v>
      </c>
      <c r="P70" s="8" t="s">
        <v>163</v>
      </c>
    </row>
    <row r="71" spans="1:16" x14ac:dyDescent="0.3">
      <c r="B71" s="138"/>
      <c r="C71" s="139"/>
      <c r="D71" s="139"/>
      <c r="E71" s="141"/>
      <c r="F71" s="141"/>
      <c r="G71" s="141"/>
      <c r="H71" s="141"/>
      <c r="I71" s="141"/>
      <c r="J71" s="141"/>
      <c r="K71" s="141"/>
      <c r="L71" s="142"/>
      <c r="M71" s="8"/>
      <c r="O71" s="22"/>
    </row>
    <row r="72" spans="1:16" ht="15" customHeight="1" x14ac:dyDescent="0.3">
      <c r="B72" s="138" t="str">
        <f>IF(Intro!$G$23="English",O72,P72)</f>
        <v>Union Address</v>
      </c>
      <c r="C72" s="139"/>
      <c r="D72" s="139"/>
      <c r="E72" s="141"/>
      <c r="F72" s="141"/>
      <c r="G72" s="141"/>
      <c r="H72" s="141"/>
      <c r="I72" s="141"/>
      <c r="J72" s="141"/>
      <c r="K72" s="141"/>
      <c r="L72" s="142"/>
      <c r="M72" s="8"/>
      <c r="O72" s="22" t="s">
        <v>8</v>
      </c>
      <c r="P72" s="8" t="s">
        <v>9</v>
      </c>
    </row>
    <row r="73" spans="1:16" ht="15" customHeight="1" x14ac:dyDescent="0.3">
      <c r="B73" s="138"/>
      <c r="C73" s="139"/>
      <c r="D73" s="139"/>
      <c r="E73" s="141"/>
      <c r="F73" s="141"/>
      <c r="G73" s="141"/>
      <c r="H73" s="141"/>
      <c r="I73" s="141"/>
      <c r="J73" s="141"/>
      <c r="K73" s="141"/>
      <c r="L73" s="142"/>
      <c r="M73" s="8"/>
      <c r="O73" s="22"/>
    </row>
    <row r="74" spans="1:16" ht="15" customHeight="1" x14ac:dyDescent="0.3">
      <c r="B74" s="138" t="str">
        <f>IF(Intro!$G$23="English",O74,P74)</f>
        <v>Website Address</v>
      </c>
      <c r="C74" s="139"/>
      <c r="D74" s="139"/>
      <c r="E74" s="141"/>
      <c r="F74" s="141"/>
      <c r="G74" s="141"/>
      <c r="H74" s="141"/>
      <c r="I74" s="141"/>
      <c r="J74" s="141"/>
      <c r="K74" s="141"/>
      <c r="L74" s="142"/>
      <c r="M74" s="8"/>
      <c r="O74" s="22" t="s">
        <v>10</v>
      </c>
      <c r="P74" s="8" t="s">
        <v>11</v>
      </c>
    </row>
    <row r="75" spans="1:16" ht="15" customHeight="1" x14ac:dyDescent="0.3">
      <c r="B75" s="138"/>
      <c r="C75" s="139"/>
      <c r="D75" s="139"/>
      <c r="E75" s="141"/>
      <c r="F75" s="141"/>
      <c r="G75" s="141"/>
      <c r="H75" s="141"/>
      <c r="I75" s="141"/>
      <c r="J75" s="141"/>
      <c r="K75" s="141"/>
      <c r="L75" s="142"/>
      <c r="M75" s="8"/>
      <c r="O75" s="22"/>
    </row>
    <row r="76" spans="1:16" s="33" customFormat="1" x14ac:dyDescent="0.3">
      <c r="A76" s="69"/>
      <c r="B76" s="70"/>
      <c r="C76" s="71"/>
      <c r="D76" s="71"/>
      <c r="E76" s="71"/>
      <c r="F76" s="71"/>
      <c r="G76" s="71"/>
      <c r="H76" s="71"/>
      <c r="I76" s="71"/>
      <c r="J76" s="71"/>
      <c r="K76" s="71"/>
      <c r="L76" s="72"/>
    </row>
    <row r="78" spans="1:16" x14ac:dyDescent="0.3">
      <c r="B78" s="169" t="str">
        <f>IF(Intro!$G$23="English",O78,P78)</f>
        <v>CONTACT INFORMATION OF THE PERSON WHO COMPLETED THIS QUESTIONNAIRE</v>
      </c>
      <c r="C78" s="170"/>
      <c r="D78" s="170"/>
      <c r="E78" s="170"/>
      <c r="F78" s="170"/>
      <c r="G78" s="170"/>
      <c r="H78" s="170"/>
      <c r="I78" s="170"/>
      <c r="J78" s="170"/>
      <c r="K78" s="170"/>
      <c r="L78" s="171"/>
      <c r="M78" s="8"/>
      <c r="O78" s="8" t="s">
        <v>268</v>
      </c>
      <c r="P78" s="8" t="s">
        <v>269</v>
      </c>
    </row>
    <row r="79" spans="1:16" x14ac:dyDescent="0.3">
      <c r="B79" s="17"/>
      <c r="C79" s="28"/>
      <c r="D79" s="29"/>
      <c r="E79" s="29"/>
      <c r="F79" s="29"/>
      <c r="G79" s="29"/>
      <c r="H79" s="29"/>
      <c r="I79" s="29"/>
      <c r="J79" s="29"/>
      <c r="K79" s="29"/>
      <c r="L79" s="18"/>
      <c r="M79" s="8"/>
    </row>
    <row r="80" spans="1:16" x14ac:dyDescent="0.3">
      <c r="B80" s="214" t="str">
        <f>IF(Intro!$G$23="English",O80,P80)</f>
        <v>Name</v>
      </c>
      <c r="C80" s="215"/>
      <c r="D80" s="216"/>
      <c r="E80" s="220"/>
      <c r="F80" s="221"/>
      <c r="G80" s="221"/>
      <c r="H80" s="221"/>
      <c r="I80" s="221"/>
      <c r="J80" s="221"/>
      <c r="K80" s="221"/>
      <c r="L80" s="222"/>
      <c r="M80" s="8"/>
      <c r="O80" s="22" t="s">
        <v>270</v>
      </c>
      <c r="P80" s="8" t="s">
        <v>271</v>
      </c>
    </row>
    <row r="81" spans="1:16" x14ac:dyDescent="0.3">
      <c r="B81" s="217"/>
      <c r="C81" s="218"/>
      <c r="D81" s="219"/>
      <c r="E81" s="223"/>
      <c r="F81" s="224"/>
      <c r="G81" s="224"/>
      <c r="H81" s="224"/>
      <c r="I81" s="224"/>
      <c r="J81" s="224"/>
      <c r="K81" s="224"/>
      <c r="L81" s="225"/>
      <c r="M81" s="8"/>
      <c r="O81" s="22"/>
    </row>
    <row r="82" spans="1:16" x14ac:dyDescent="0.3">
      <c r="B82" s="214" t="str">
        <f>IF(Intro!$G$23="English",O82,P82)</f>
        <v>Title</v>
      </c>
      <c r="C82" s="215"/>
      <c r="D82" s="216"/>
      <c r="E82" s="220"/>
      <c r="F82" s="221"/>
      <c r="G82" s="221"/>
      <c r="H82" s="221"/>
      <c r="I82" s="221"/>
      <c r="J82" s="221"/>
      <c r="K82" s="221"/>
      <c r="L82" s="222"/>
      <c r="M82" s="8"/>
      <c r="O82" s="22" t="s">
        <v>272</v>
      </c>
      <c r="P82" s="8" t="s">
        <v>273</v>
      </c>
    </row>
    <row r="83" spans="1:16" x14ac:dyDescent="0.3">
      <c r="B83" s="217"/>
      <c r="C83" s="218"/>
      <c r="D83" s="219"/>
      <c r="E83" s="223"/>
      <c r="F83" s="224"/>
      <c r="G83" s="224"/>
      <c r="H83" s="224"/>
      <c r="I83" s="224"/>
      <c r="J83" s="224"/>
      <c r="K83" s="224"/>
      <c r="L83" s="225"/>
      <c r="M83" s="8"/>
      <c r="O83" s="22"/>
    </row>
    <row r="84" spans="1:16" x14ac:dyDescent="0.3">
      <c r="B84" s="214" t="str">
        <f>IF(Intro!$G$23="English",O84,P84)</f>
        <v>E-mail Address</v>
      </c>
      <c r="C84" s="215"/>
      <c r="D84" s="216"/>
      <c r="E84" s="220"/>
      <c r="F84" s="221"/>
      <c r="G84" s="221"/>
      <c r="H84" s="221"/>
      <c r="I84" s="221"/>
      <c r="J84" s="221"/>
      <c r="K84" s="221"/>
      <c r="L84" s="222"/>
      <c r="M84" s="8"/>
      <c r="O84" s="22" t="s">
        <v>16</v>
      </c>
      <c r="P84" s="8" t="s">
        <v>274</v>
      </c>
    </row>
    <row r="85" spans="1:16" x14ac:dyDescent="0.3">
      <c r="B85" s="217"/>
      <c r="C85" s="218"/>
      <c r="D85" s="219"/>
      <c r="E85" s="223"/>
      <c r="F85" s="224"/>
      <c r="G85" s="224"/>
      <c r="H85" s="224"/>
      <c r="I85" s="224"/>
      <c r="J85" s="224"/>
      <c r="K85" s="224"/>
      <c r="L85" s="225"/>
      <c r="M85" s="8"/>
      <c r="O85" s="22"/>
    </row>
    <row r="86" spans="1:16" x14ac:dyDescent="0.3">
      <c r="B86" s="214" t="str">
        <f>IF(Intro!$G$23="English",O86,P86)</f>
        <v>Telephone</v>
      </c>
      <c r="C86" s="215"/>
      <c r="D86" s="216"/>
      <c r="E86" s="220"/>
      <c r="F86" s="221"/>
      <c r="G86" s="221"/>
      <c r="H86" s="221"/>
      <c r="I86" s="221"/>
      <c r="J86" s="221"/>
      <c r="K86" s="221"/>
      <c r="L86" s="222"/>
      <c r="M86" s="8"/>
      <c r="O86" s="22" t="s">
        <v>17</v>
      </c>
      <c r="P86" s="8" t="s">
        <v>18</v>
      </c>
    </row>
    <row r="87" spans="1:16" x14ac:dyDescent="0.3">
      <c r="B87" s="217"/>
      <c r="C87" s="218"/>
      <c r="D87" s="219"/>
      <c r="E87" s="223"/>
      <c r="F87" s="224"/>
      <c r="G87" s="224"/>
      <c r="H87" s="224"/>
      <c r="I87" s="224"/>
      <c r="J87" s="224"/>
      <c r="K87" s="224"/>
      <c r="L87" s="225"/>
      <c r="M87" s="8"/>
      <c r="O87" s="22"/>
    </row>
    <row r="88" spans="1:16" s="6" customFormat="1" x14ac:dyDescent="0.3">
      <c r="A88" s="5"/>
      <c r="B88" s="15"/>
      <c r="C88" s="15"/>
      <c r="D88" s="3"/>
      <c r="E88" s="3"/>
      <c r="F88" s="3"/>
      <c r="G88" s="3"/>
      <c r="H88" s="3"/>
      <c r="I88" s="3"/>
      <c r="J88" s="3"/>
      <c r="K88" s="3"/>
      <c r="L88" s="3"/>
      <c r="O88" s="16"/>
      <c r="P88" s="16"/>
    </row>
    <row r="89" spans="1:16" x14ac:dyDescent="0.3">
      <c r="B89" s="155" t="str">
        <f>IF(Intro!$G$23="English",O89,P89)</f>
        <v>CERTIFICATION</v>
      </c>
      <c r="C89" s="156"/>
      <c r="D89" s="156"/>
      <c r="E89" s="156"/>
      <c r="F89" s="156"/>
      <c r="G89" s="156"/>
      <c r="H89" s="156"/>
      <c r="I89" s="156"/>
      <c r="J89" s="156"/>
      <c r="K89" s="156"/>
      <c r="L89" s="157"/>
      <c r="M89" s="33"/>
      <c r="O89" s="8" t="s">
        <v>4</v>
      </c>
      <c r="P89" s="8" t="s">
        <v>5</v>
      </c>
    </row>
    <row r="90" spans="1:16" x14ac:dyDescent="0.3">
      <c r="B90" s="17"/>
      <c r="C90" s="28"/>
      <c r="D90" s="28"/>
      <c r="E90" s="29"/>
      <c r="F90" s="29"/>
      <c r="G90" s="29"/>
      <c r="H90" s="29"/>
      <c r="I90" s="29"/>
      <c r="J90" s="29"/>
      <c r="K90" s="29"/>
      <c r="L90" s="18"/>
      <c r="M90" s="8"/>
    </row>
    <row r="91" spans="1:16" s="33" customFormat="1" x14ac:dyDescent="0.3">
      <c r="A91" s="69"/>
      <c r="B91" s="131" t="str">
        <f>IF(Intro!$G$23="English",O91,P91)</f>
        <v xml:space="preserve">The undersigned certifies that the information supplied herein is complete and correct to the best of their knowledge and belief.
</v>
      </c>
      <c r="C91" s="132"/>
      <c r="D91" s="132"/>
      <c r="E91" s="132"/>
      <c r="F91" s="132"/>
      <c r="G91" s="132"/>
      <c r="H91" s="132"/>
      <c r="I91" s="132"/>
      <c r="J91" s="132"/>
      <c r="K91" s="132"/>
      <c r="L91" s="145"/>
      <c r="O91" s="33" t="s">
        <v>177</v>
      </c>
      <c r="P91" s="33" t="s">
        <v>178</v>
      </c>
    </row>
    <row r="92" spans="1:16" s="33" customFormat="1" x14ac:dyDescent="0.3">
      <c r="A92" s="69"/>
      <c r="B92" s="73"/>
      <c r="C92" s="74"/>
      <c r="D92" s="74"/>
      <c r="E92" s="74"/>
      <c r="F92" s="74"/>
      <c r="G92" s="74"/>
      <c r="H92" s="74"/>
      <c r="I92" s="74"/>
      <c r="J92" s="74"/>
      <c r="K92" s="74"/>
      <c r="L92" s="75"/>
    </row>
    <row r="93" spans="1:16" ht="15" customHeight="1" x14ac:dyDescent="0.3">
      <c r="B93" s="138" t="str">
        <f>IF(Intro!$G$23="English",O93,P93)</f>
        <v>Name of Authorized Official</v>
      </c>
      <c r="C93" s="139"/>
      <c r="D93" s="139"/>
      <c r="E93" s="204"/>
      <c r="F93" s="204"/>
      <c r="G93" s="204"/>
      <c r="H93" s="204"/>
      <c r="I93" s="204"/>
      <c r="J93" s="204"/>
      <c r="K93" s="204"/>
      <c r="L93" s="205"/>
      <c r="M93" s="8"/>
      <c r="O93" s="22" t="s">
        <v>12</v>
      </c>
      <c r="P93" s="8" t="s">
        <v>13</v>
      </c>
    </row>
    <row r="94" spans="1:16" ht="15" customHeight="1" x14ac:dyDescent="0.3">
      <c r="B94" s="138"/>
      <c r="C94" s="139"/>
      <c r="D94" s="139"/>
      <c r="E94" s="204"/>
      <c r="F94" s="204"/>
      <c r="G94" s="204"/>
      <c r="H94" s="204"/>
      <c r="I94" s="204"/>
      <c r="J94" s="204"/>
      <c r="K94" s="204"/>
      <c r="L94" s="205"/>
      <c r="M94" s="8"/>
      <c r="O94" s="22"/>
    </row>
    <row r="95" spans="1:16" ht="15" customHeight="1" x14ac:dyDescent="0.3">
      <c r="B95" s="138" t="str">
        <f>IF(Intro!$G$23="English",O95,P95)</f>
        <v>Title of Authorized Official</v>
      </c>
      <c r="C95" s="139"/>
      <c r="D95" s="139"/>
      <c r="E95" s="204"/>
      <c r="F95" s="204"/>
      <c r="G95" s="204"/>
      <c r="H95" s="204"/>
      <c r="I95" s="204"/>
      <c r="J95" s="204"/>
      <c r="K95" s="204"/>
      <c r="L95" s="205"/>
      <c r="M95" s="8"/>
      <c r="O95" s="22" t="s">
        <v>14</v>
      </c>
      <c r="P95" s="8" t="s">
        <v>15</v>
      </c>
    </row>
    <row r="96" spans="1:16" ht="15" customHeight="1" x14ac:dyDescent="0.3">
      <c r="B96" s="138"/>
      <c r="C96" s="139"/>
      <c r="D96" s="139"/>
      <c r="E96" s="204"/>
      <c r="F96" s="204"/>
      <c r="G96" s="204"/>
      <c r="H96" s="204"/>
      <c r="I96" s="204"/>
      <c r="J96" s="204"/>
      <c r="K96" s="204"/>
      <c r="L96" s="205"/>
      <c r="M96" s="8"/>
      <c r="O96" s="22"/>
    </row>
    <row r="97" spans="1:16" ht="15" customHeight="1" x14ac:dyDescent="0.3">
      <c r="B97" s="138" t="str">
        <f>IF(Intro!$G$23="English",O97,P97)</f>
        <v>E-mail Address</v>
      </c>
      <c r="C97" s="139"/>
      <c r="D97" s="139"/>
      <c r="E97" s="204"/>
      <c r="F97" s="204"/>
      <c r="G97" s="204"/>
      <c r="H97" s="204"/>
      <c r="I97" s="204"/>
      <c r="J97" s="204"/>
      <c r="K97" s="204"/>
      <c r="L97" s="205"/>
      <c r="M97" s="8"/>
      <c r="O97" s="22" t="s">
        <v>16</v>
      </c>
      <c r="P97" s="8" t="s">
        <v>35</v>
      </c>
    </row>
    <row r="98" spans="1:16" ht="15" customHeight="1" x14ac:dyDescent="0.3">
      <c r="B98" s="138"/>
      <c r="C98" s="139"/>
      <c r="D98" s="139"/>
      <c r="E98" s="204"/>
      <c r="F98" s="204"/>
      <c r="G98" s="204"/>
      <c r="H98" s="204"/>
      <c r="I98" s="204"/>
      <c r="J98" s="204"/>
      <c r="K98" s="204"/>
      <c r="L98" s="205"/>
      <c r="M98" s="8"/>
      <c r="O98" s="22"/>
    </row>
    <row r="99" spans="1:16" ht="15" customHeight="1" x14ac:dyDescent="0.3">
      <c r="B99" s="138" t="str">
        <f>IF(Intro!$G$23="English",O99,P99)</f>
        <v>Telephone</v>
      </c>
      <c r="C99" s="139"/>
      <c r="D99" s="139"/>
      <c r="E99" s="204"/>
      <c r="F99" s="204"/>
      <c r="G99" s="204"/>
      <c r="H99" s="204"/>
      <c r="I99" s="204"/>
      <c r="J99" s="204"/>
      <c r="K99" s="204"/>
      <c r="L99" s="205"/>
      <c r="M99" s="8"/>
      <c r="O99" s="22" t="s">
        <v>17</v>
      </c>
      <c r="P99" s="8" t="s">
        <v>18</v>
      </c>
    </row>
    <row r="100" spans="1:16" ht="15" customHeight="1" x14ac:dyDescent="0.3">
      <c r="B100" s="138"/>
      <c r="C100" s="139"/>
      <c r="D100" s="139"/>
      <c r="E100" s="204"/>
      <c r="F100" s="204"/>
      <c r="G100" s="204"/>
      <c r="H100" s="204"/>
      <c r="I100" s="204"/>
      <c r="J100" s="204"/>
      <c r="K100" s="204"/>
      <c r="L100" s="205"/>
      <c r="M100" s="8"/>
      <c r="O100" s="22"/>
    </row>
    <row r="101" spans="1:16" x14ac:dyDescent="0.3">
      <c r="B101" s="138" t="s">
        <v>20</v>
      </c>
      <c r="C101" s="139"/>
      <c r="D101" s="139"/>
      <c r="E101" s="203"/>
      <c r="F101" s="204"/>
      <c r="G101" s="204"/>
      <c r="H101" s="204"/>
      <c r="I101" s="204"/>
      <c r="J101" s="204"/>
      <c r="K101" s="204"/>
      <c r="L101" s="205"/>
      <c r="M101" s="33"/>
      <c r="O101" s="22"/>
    </row>
    <row r="102" spans="1:16" x14ac:dyDescent="0.3">
      <c r="B102" s="138"/>
      <c r="C102" s="139"/>
      <c r="D102" s="139"/>
      <c r="E102" s="204"/>
      <c r="F102" s="204"/>
      <c r="G102" s="204"/>
      <c r="H102" s="204"/>
      <c r="I102" s="204"/>
      <c r="J102" s="204"/>
      <c r="K102" s="204"/>
      <c r="L102" s="205"/>
      <c r="M102" s="33"/>
      <c r="O102" s="22"/>
    </row>
    <row r="103" spans="1:16" s="7" customFormat="1" x14ac:dyDescent="0.3">
      <c r="A103" s="123"/>
      <c r="B103" s="206" t="str">
        <f>IF($G$23="English",O103,P103)</f>
        <v>Please confirm that your firm consents to the Tribunal using the information provided in this questionnaire for the purposes of a final injury inquiry in Wheat Gluten II,  should one be initiated.</v>
      </c>
      <c r="C103" s="207"/>
      <c r="D103" s="207"/>
      <c r="E103" s="207"/>
      <c r="F103" s="207"/>
      <c r="G103" s="207"/>
      <c r="H103" s="207"/>
      <c r="I103" s="207"/>
      <c r="J103" s="207"/>
      <c r="K103" s="208"/>
      <c r="L103" s="212"/>
      <c r="M103" s="46"/>
      <c r="O103" s="36" t="s">
        <v>304</v>
      </c>
      <c r="P103" s="36" t="s">
        <v>305</v>
      </c>
    </row>
    <row r="104" spans="1:16" s="7" customFormat="1" x14ac:dyDescent="0.3">
      <c r="A104" s="123"/>
      <c r="B104" s="209"/>
      <c r="C104" s="210"/>
      <c r="D104" s="210"/>
      <c r="E104" s="210"/>
      <c r="F104" s="210"/>
      <c r="G104" s="210"/>
      <c r="H104" s="210"/>
      <c r="I104" s="210"/>
      <c r="J104" s="210"/>
      <c r="K104" s="211"/>
      <c r="L104" s="213"/>
      <c r="M104" s="46"/>
      <c r="O104" s="36"/>
    </row>
    <row r="105" spans="1:16" x14ac:dyDescent="0.3">
      <c r="B105" s="77"/>
      <c r="C105" s="78"/>
      <c r="D105" s="78"/>
      <c r="E105" s="78"/>
      <c r="F105" s="78"/>
      <c r="G105" s="78"/>
      <c r="H105" s="78"/>
      <c r="I105" s="78"/>
      <c r="J105" s="78"/>
      <c r="K105" s="78"/>
      <c r="L105" s="79"/>
      <c r="M105" s="8"/>
    </row>
    <row r="106" spans="1:16" ht="21" x14ac:dyDescent="0.3">
      <c r="B106" s="201" t="str">
        <f>IF(Intro!$G$23="English",O106,P106)</f>
        <v>I understand that checking this box constitutes my legally binding signature.</v>
      </c>
      <c r="C106" s="202"/>
      <c r="D106" s="202"/>
      <c r="E106" s="202"/>
      <c r="F106" s="202"/>
      <c r="G106" s="202"/>
      <c r="H106" s="202"/>
      <c r="I106" s="109"/>
      <c r="J106" s="34"/>
      <c r="K106" s="34"/>
      <c r="L106" s="35"/>
      <c r="M106" s="8"/>
      <c r="O106" s="22" t="s">
        <v>30</v>
      </c>
      <c r="P106" s="8" t="s">
        <v>31</v>
      </c>
    </row>
    <row r="107" spans="1:16" s="33" customFormat="1" x14ac:dyDescent="0.3">
      <c r="A107" s="69"/>
      <c r="B107" s="70"/>
      <c r="C107" s="71"/>
      <c r="D107" s="71"/>
      <c r="E107" s="71"/>
      <c r="F107" s="71"/>
      <c r="G107" s="71"/>
      <c r="H107" s="71"/>
      <c r="I107" s="71"/>
      <c r="J107" s="71"/>
      <c r="K107" s="71"/>
      <c r="L107" s="72"/>
    </row>
    <row r="108" spans="1:16" s="6" customFormat="1" x14ac:dyDescent="0.3">
      <c r="A108" s="5"/>
      <c r="B108" s="15"/>
      <c r="C108" s="15"/>
      <c r="D108" s="15"/>
      <c r="E108" s="3"/>
      <c r="F108" s="3"/>
      <c r="G108" s="3"/>
      <c r="H108" s="3"/>
      <c r="I108" s="3"/>
      <c r="J108" s="3"/>
      <c r="K108" s="3"/>
      <c r="L108" s="3"/>
      <c r="O108" s="16"/>
      <c r="P108" s="16"/>
    </row>
    <row r="109" spans="1:16" s="1" customFormat="1" x14ac:dyDescent="0.3">
      <c r="A109" s="5"/>
      <c r="B109" s="155" t="str">
        <f>IF(Intro!$G$23="English",O109,P109)</f>
        <v>SUBMITTING THE QUESTIONNAIRE RESPONSE</v>
      </c>
      <c r="C109" s="156" t="str">
        <f>UPPER(IF(Intro!$G$23="English",P109,Q109))</f>
        <v>TRANSMISSION DU QUESTIONNAIRE REMPLI</v>
      </c>
      <c r="D109" s="156"/>
      <c r="E109" s="156" t="str">
        <f>UPPER(IF(Intro!$G$23="English",Q109,R109))</f>
        <v/>
      </c>
      <c r="F109" s="156" t="str">
        <f>UPPER(IF(Intro!$G$23="English",R109,S109))</f>
        <v/>
      </c>
      <c r="G109" s="156" t="str">
        <f>UPPER(IF(Intro!$G$23="English",S109,T109))</f>
        <v/>
      </c>
      <c r="H109" s="156" t="str">
        <f>UPPER(IF(Intro!$G$23="English",T109,U109))</f>
        <v/>
      </c>
      <c r="I109" s="156" t="str">
        <f>UPPER(IF(Intro!$G$23="English",U109,V109))</f>
        <v/>
      </c>
      <c r="J109" s="156" t="str">
        <f>UPPER(IF(Intro!$G$23="English",V109,W109))</f>
        <v/>
      </c>
      <c r="K109" s="156" t="str">
        <f>UPPER(IF(Intro!$G$23="English",W109,X109))</f>
        <v/>
      </c>
      <c r="L109" s="157" t="str">
        <f>UPPER(IF(Intro!$G$23="English",X109,Y109))</f>
        <v/>
      </c>
      <c r="M109" s="6"/>
      <c r="N109" s="13"/>
      <c r="O109" s="14" t="s">
        <v>33</v>
      </c>
      <c r="P109" s="14" t="s">
        <v>34</v>
      </c>
    </row>
    <row r="110" spans="1:16" x14ac:dyDescent="0.3">
      <c r="B110" s="17"/>
      <c r="C110" s="28"/>
      <c r="D110" s="28"/>
      <c r="E110" s="29"/>
      <c r="F110" s="29"/>
      <c r="G110" s="29"/>
      <c r="H110" s="29"/>
      <c r="I110" s="29"/>
      <c r="J110" s="29"/>
      <c r="K110" s="29"/>
      <c r="L110" s="18"/>
      <c r="M110" s="8"/>
    </row>
    <row r="111" spans="1:16" s="33" customFormat="1" x14ac:dyDescent="0.3">
      <c r="A111" s="69"/>
      <c r="B111" s="131" t="str">
        <f>IF(Intro!$G$23="English",O111,P111)</f>
        <v>The completed questionnaire can be submitted using one of the following methods:</v>
      </c>
      <c r="C111" s="132"/>
      <c r="D111" s="132"/>
      <c r="E111" s="132"/>
      <c r="F111" s="132"/>
      <c r="G111" s="132"/>
      <c r="H111" s="132"/>
      <c r="I111" s="132"/>
      <c r="J111" s="132"/>
      <c r="K111" s="132"/>
      <c r="L111" s="145"/>
      <c r="O111" s="8" t="s">
        <v>78</v>
      </c>
      <c r="P111" s="8" t="s">
        <v>3</v>
      </c>
    </row>
    <row r="112" spans="1:16" s="33" customFormat="1" x14ac:dyDescent="0.3">
      <c r="A112" s="69"/>
      <c r="B112" s="229" t="str">
        <f>IF($G$23="English",HYPERLINK("https://e-filing-depot-electronique.citt-tcce.gc.ca/submitNonRegisteredUser-eng.aspx","1. Secure E-filing service;"),IF($G$23="Français",HYPERLINK("https://e-filing-depot-electronique.citt-tcce.gc.ca/submitNonRegisteredUser-fra.aspx?","1. Service sécurisé de dépôt électronique;"),""))</f>
        <v>1. Secure E-filing service;</v>
      </c>
      <c r="C112" s="230"/>
      <c r="D112" s="230"/>
      <c r="E112" s="230"/>
      <c r="F112" s="230"/>
      <c r="G112" s="230"/>
      <c r="H112" s="230"/>
      <c r="I112" s="230"/>
      <c r="J112" s="230"/>
      <c r="K112" s="230"/>
      <c r="L112" s="231"/>
      <c r="O112" s="8"/>
      <c r="P112" s="8"/>
    </row>
    <row r="113" spans="1:16" s="33" customFormat="1" ht="15" customHeight="1" x14ac:dyDescent="0.3">
      <c r="A113" s="69"/>
      <c r="B113" s="234" t="str">
        <f>IF(Intro!$G$23="English",O113,P113)</f>
        <v xml:space="preserve">When submitting the completed questionnaire using the secure E-filing service, designate the questionnaire as confidential. Note that the information in the public (blue) tabs in your questionnaire will be treated as public information.
</v>
      </c>
      <c r="C113" s="235"/>
      <c r="D113" s="235"/>
      <c r="E113" s="235"/>
      <c r="F113" s="235"/>
      <c r="G113" s="235"/>
      <c r="H113" s="235"/>
      <c r="I113" s="235"/>
      <c r="J113" s="235"/>
      <c r="K113" s="235"/>
      <c r="L113" s="236"/>
      <c r="O113" s="8" t="s">
        <v>152</v>
      </c>
      <c r="P113" s="8" t="s">
        <v>153</v>
      </c>
    </row>
    <row r="114" spans="1:16" s="33" customFormat="1" x14ac:dyDescent="0.3">
      <c r="A114" s="69"/>
      <c r="B114" s="234"/>
      <c r="C114" s="235"/>
      <c r="D114" s="235"/>
      <c r="E114" s="235"/>
      <c r="F114" s="235"/>
      <c r="G114" s="235"/>
      <c r="H114" s="235"/>
      <c r="I114" s="235"/>
      <c r="J114" s="235"/>
      <c r="K114" s="235"/>
      <c r="L114" s="236"/>
      <c r="O114" s="8"/>
      <c r="P114" s="8"/>
    </row>
    <row r="115" spans="1:16" s="33" customFormat="1" ht="15" customHeight="1" x14ac:dyDescent="0.3">
      <c r="A115" s="69"/>
      <c r="B115" s="172" t="str">
        <f>IF(Intro!$G$23="English",O115,P115)</f>
        <v>2. Email to citt-tcce@tribunal.gc.ca should you accept the associated risks and you are filing information that belongs to your union only.</v>
      </c>
      <c r="C115" s="232"/>
      <c r="D115" s="232"/>
      <c r="E115" s="232"/>
      <c r="F115" s="232"/>
      <c r="G115" s="232"/>
      <c r="H115" s="232"/>
      <c r="I115" s="232"/>
      <c r="J115" s="232"/>
      <c r="K115" s="232"/>
      <c r="L115" s="233"/>
      <c r="O115" s="8" t="s">
        <v>264</v>
      </c>
      <c r="P115" s="8" t="s">
        <v>266</v>
      </c>
    </row>
    <row r="116" spans="1:16" s="33" customFormat="1" x14ac:dyDescent="0.3">
      <c r="A116" s="69"/>
      <c r="B116" s="70"/>
      <c r="C116" s="71"/>
      <c r="D116" s="71"/>
      <c r="E116" s="71"/>
      <c r="F116" s="71"/>
      <c r="G116" s="71"/>
      <c r="H116" s="71"/>
      <c r="I116" s="71"/>
      <c r="J116" s="71"/>
      <c r="K116" s="71"/>
      <c r="L116" s="72"/>
    </row>
    <row r="118" spans="1:16" s="1" customFormat="1" x14ac:dyDescent="0.3">
      <c r="A118" s="5"/>
      <c r="B118" s="155" t="s">
        <v>214</v>
      </c>
      <c r="C118" s="156" t="str">
        <f>UPPER(IF(Intro!$G$23="English",P118,Q118))</f>
        <v/>
      </c>
      <c r="D118" s="156"/>
      <c r="E118" s="156" t="str">
        <f>UPPER(IF(Intro!$G$23="English",Q118,R118))</f>
        <v/>
      </c>
      <c r="F118" s="156" t="str">
        <f>UPPER(IF(Intro!$G$23="English",R118,S118))</f>
        <v/>
      </c>
      <c r="G118" s="156" t="str">
        <f>UPPER(IF(Intro!$G$23="English",S118,T118))</f>
        <v/>
      </c>
      <c r="H118" s="156" t="str">
        <f>UPPER(IF(Intro!$G$23="English",T118,U118))</f>
        <v/>
      </c>
      <c r="I118" s="156" t="str">
        <f>UPPER(IF(Intro!$G$23="English",U118,V118))</f>
        <v/>
      </c>
      <c r="J118" s="156" t="str">
        <f>UPPER(IF(Intro!$G$23="English",V118,W118))</f>
        <v/>
      </c>
      <c r="K118" s="156" t="str">
        <f>UPPER(IF(Intro!$G$23="English",W118,X118))</f>
        <v/>
      </c>
      <c r="L118" s="157" t="str">
        <f>UPPER(IF(Intro!$G$23="English",X118,Y118))</f>
        <v/>
      </c>
      <c r="M118" s="6"/>
      <c r="N118" s="13"/>
      <c r="O118" s="14"/>
      <c r="P118" s="14"/>
    </row>
    <row r="119" spans="1:16" x14ac:dyDescent="0.3">
      <c r="B119" s="17"/>
      <c r="C119" s="28"/>
      <c r="D119" s="28"/>
      <c r="E119" s="29"/>
      <c r="F119" s="29"/>
      <c r="G119" s="29"/>
      <c r="H119" s="29"/>
      <c r="I119" s="29"/>
      <c r="J119" s="29"/>
      <c r="K119" s="29"/>
      <c r="L119" s="18"/>
      <c r="M119" s="8"/>
    </row>
    <row r="120" spans="1:16" s="33" customFormat="1" x14ac:dyDescent="0.3">
      <c r="A120" s="69"/>
      <c r="B120" s="131" t="str">
        <f>IF(Intro!$G$23="English",O120,P120)</f>
        <v xml:space="preserve">Questions relating to this questionnaire should be directed to: 
</v>
      </c>
      <c r="C120" s="132"/>
      <c r="D120" s="132"/>
      <c r="E120" s="132"/>
      <c r="F120" s="132"/>
      <c r="G120" s="132"/>
      <c r="H120" s="132"/>
      <c r="I120" s="132"/>
      <c r="J120" s="132"/>
      <c r="K120" s="132"/>
      <c r="L120" s="145"/>
      <c r="O120" s="8" t="s">
        <v>162</v>
      </c>
      <c r="P120" s="8" t="s">
        <v>160</v>
      </c>
    </row>
    <row r="121" spans="1:16" s="33" customFormat="1" x14ac:dyDescent="0.3">
      <c r="A121" s="69"/>
      <c r="B121" s="60"/>
      <c r="C121" s="61"/>
      <c r="D121" s="61"/>
      <c r="E121" s="61"/>
      <c r="F121" s="61"/>
      <c r="G121" s="61"/>
      <c r="H121" s="61"/>
      <c r="I121" s="61"/>
      <c r="J121" s="61"/>
      <c r="K121" s="61"/>
      <c r="L121" s="62"/>
      <c r="O121" s="8"/>
      <c r="P121" s="8"/>
    </row>
    <row r="122" spans="1:16" ht="15" customHeight="1" x14ac:dyDescent="0.3">
      <c r="B122" s="226" t="str">
        <f>Variables!B13</f>
        <v>Joseph Long</v>
      </c>
      <c r="C122" s="227"/>
      <c r="D122" s="227"/>
      <c r="E122" s="227"/>
      <c r="F122" s="227" t="str">
        <f>Variables!C13</f>
        <v>Joseph.Long@tribunal.gc.ca</v>
      </c>
      <c r="G122" s="227"/>
      <c r="H122" s="227"/>
      <c r="I122" s="227"/>
      <c r="J122" s="227" t="str">
        <f>Variables!D13</f>
        <v xml:space="preserve">(343) 597-3847 </v>
      </c>
      <c r="K122" s="227"/>
      <c r="L122" s="228"/>
      <c r="M122" s="8"/>
      <c r="O122" s="22"/>
    </row>
    <row r="123" spans="1:16" ht="15" customHeight="1" x14ac:dyDescent="0.3">
      <c r="B123" s="226" t="str">
        <f>Variables!B14</f>
        <v>François Thivierge</v>
      </c>
      <c r="C123" s="227"/>
      <c r="D123" s="227"/>
      <c r="E123" s="227"/>
      <c r="F123" s="227" t="str">
        <f>Variables!C14</f>
        <v>Francois.Thivierge@tribunal.gc.ca</v>
      </c>
      <c r="G123" s="227"/>
      <c r="H123" s="227"/>
      <c r="I123" s="227"/>
      <c r="J123" s="227" t="str">
        <f>Variables!D14</f>
        <v>(343) 550-4453</v>
      </c>
      <c r="K123" s="227"/>
      <c r="L123" s="228"/>
      <c r="M123" s="8"/>
      <c r="O123" s="22"/>
    </row>
    <row r="124" spans="1:16" s="33" customFormat="1" x14ac:dyDescent="0.3">
      <c r="A124" s="69"/>
      <c r="B124" s="70"/>
      <c r="C124" s="71"/>
      <c r="D124" s="71"/>
      <c r="E124" s="71"/>
      <c r="F124" s="71"/>
      <c r="G124" s="71"/>
      <c r="H124" s="71"/>
      <c r="I124" s="71"/>
      <c r="J124" s="71"/>
      <c r="K124" s="71"/>
      <c r="L124" s="72"/>
    </row>
  </sheetData>
  <sheetProtection algorithmName="SHA-512" hashValue="HqTFBmWScmLMsxJ0Y0yP+lOiKWK3eo/bf8faedy1rML/i3paTdpAVVphIWplu3V+z13lPZZXrMVmK8TErzvvBA==" saltValue="KFfzLTo7J1faLIHsbDgi7Q==" spinCount="100000" sheet="1" objects="1" scenarios="1" selectLockedCells="1"/>
  <mergeCells count="73">
    <mergeCell ref="B109:L109"/>
    <mergeCell ref="B111:L111"/>
    <mergeCell ref="B112:L112"/>
    <mergeCell ref="B115:L115"/>
    <mergeCell ref="B113:L114"/>
    <mergeCell ref="B122:E122"/>
    <mergeCell ref="B123:E123"/>
    <mergeCell ref="F122:I122"/>
    <mergeCell ref="F123:I123"/>
    <mergeCell ref="J122:L122"/>
    <mergeCell ref="J123:L123"/>
    <mergeCell ref="B120:L120"/>
    <mergeCell ref="B118:L118"/>
    <mergeCell ref="B89:L89"/>
    <mergeCell ref="B78:L78"/>
    <mergeCell ref="B80:D81"/>
    <mergeCell ref="E80:L81"/>
    <mergeCell ref="B82:D83"/>
    <mergeCell ref="E82:L83"/>
    <mergeCell ref="B84:D85"/>
    <mergeCell ref="E84:L85"/>
    <mergeCell ref="B86:D87"/>
    <mergeCell ref="E86:L87"/>
    <mergeCell ref="B91:L91"/>
    <mergeCell ref="B93:D94"/>
    <mergeCell ref="B95:D96"/>
    <mergeCell ref="B97:D98"/>
    <mergeCell ref="B106:H106"/>
    <mergeCell ref="B101:D102"/>
    <mergeCell ref="E101:L102"/>
    <mergeCell ref="B99:D100"/>
    <mergeCell ref="E93:L94"/>
    <mergeCell ref="E95:L96"/>
    <mergeCell ref="E97:L98"/>
    <mergeCell ref="E99:L100"/>
    <mergeCell ref="B103:K104"/>
    <mergeCell ref="L103:L104"/>
    <mergeCell ref="B4:L4"/>
    <mergeCell ref="B5:L5"/>
    <mergeCell ref="B8:L8"/>
    <mergeCell ref="B56:L56"/>
    <mergeCell ref="B62:L62"/>
    <mergeCell ref="B27:L27"/>
    <mergeCell ref="B29:L29"/>
    <mergeCell ref="B36:L36"/>
    <mergeCell ref="B50:L50"/>
    <mergeCell ref="C31:K34"/>
    <mergeCell ref="C52:D53"/>
    <mergeCell ref="E52:E53"/>
    <mergeCell ref="F52:K53"/>
    <mergeCell ref="B10:F17"/>
    <mergeCell ref="H10:L17"/>
    <mergeCell ref="B23:F24"/>
    <mergeCell ref="B6:L6"/>
    <mergeCell ref="B21:L21"/>
    <mergeCell ref="B64:L65"/>
    <mergeCell ref="B70:D71"/>
    <mergeCell ref="E70:L71"/>
    <mergeCell ref="C58:K59"/>
    <mergeCell ref="H23:L24"/>
    <mergeCell ref="G23:G24"/>
    <mergeCell ref="B48:L48"/>
    <mergeCell ref="B68:L68"/>
    <mergeCell ref="B19:F19"/>
    <mergeCell ref="H19:L19"/>
    <mergeCell ref="B72:D73"/>
    <mergeCell ref="B74:D75"/>
    <mergeCell ref="E72:L73"/>
    <mergeCell ref="E74:L75"/>
    <mergeCell ref="O9:P17"/>
    <mergeCell ref="C38:K38"/>
    <mergeCell ref="B40:L40"/>
    <mergeCell ref="C42:K45"/>
  </mergeCells>
  <dataValidations count="2">
    <dataValidation type="list" allowBlank="1" showInputMessage="1" showErrorMessage="1" sqref="I106" xr:uid="{BE4220D3-E7AD-4E43-A922-D611C03C51F0}">
      <formula1>"X"</formula1>
    </dataValidation>
    <dataValidation type="list" allowBlank="1" showInputMessage="1" showErrorMessage="1" sqref="G23" xr:uid="{23103355-4313-41FA-9907-016F4F641767}">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67" min="1" max="11"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327872C-FFC5-4E73-B59B-9E561FEA6B7B}">
          <x14:formula1>
            <xm:f>Variables!$D$23:$D$24</xm:f>
          </x14:formula1>
          <xm:sqref>E52:E53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C1828-43C2-48FC-89BC-1A81B0A5E83B}">
  <sheetPr>
    <tabColor rgb="FF00B0F0"/>
    <pageSetUpPr fitToPage="1"/>
  </sheetPr>
  <dimension ref="A1:Q46"/>
  <sheetViews>
    <sheetView showGridLines="0" zoomScale="80" zoomScaleNormal="80" workbookViewId="0"/>
  </sheetViews>
  <sheetFormatPr defaultColWidth="9.109375" defaultRowHeight="14.4" x14ac:dyDescent="0.3"/>
  <cols>
    <col min="1" max="1" width="1.88671875" style="4" customWidth="1"/>
    <col min="2" max="12" width="14.5546875" style="2" customWidth="1"/>
    <col min="13" max="13" width="14.5546875" style="7" customWidth="1"/>
    <col min="14" max="14" width="14.5546875" style="8" customWidth="1"/>
    <col min="15" max="15" width="14.5546875" style="7" hidden="1" customWidth="1"/>
    <col min="16" max="16" width="14.5546875" style="8" hidden="1" customWidth="1"/>
    <col min="17" max="16384" width="9.109375" style="8"/>
  </cols>
  <sheetData>
    <row r="1" spans="1:17" x14ac:dyDescent="0.3">
      <c r="O1" s="8" t="s">
        <v>258</v>
      </c>
      <c r="P1" s="8" t="s">
        <v>258</v>
      </c>
    </row>
    <row r="2" spans="1:17" x14ac:dyDescent="0.3">
      <c r="B2" s="10" t="s">
        <v>0</v>
      </c>
      <c r="C2" s="10"/>
      <c r="D2" s="10"/>
      <c r="O2" s="9" t="s">
        <v>66</v>
      </c>
      <c r="P2" s="9" t="s">
        <v>74</v>
      </c>
    </row>
    <row r="3" spans="1:17" x14ac:dyDescent="0.3">
      <c r="B3" s="12"/>
      <c r="C3" s="12"/>
      <c r="D3" s="12"/>
      <c r="O3" s="11"/>
      <c r="P3" s="11"/>
    </row>
    <row r="4" spans="1:17" s="1" customFormat="1" x14ac:dyDescent="0.3">
      <c r="A4" s="5"/>
      <c r="B4" s="127" t="str">
        <f>IF(Intro!$G$23="English",O4,P4)</f>
        <v>UNION QUESTIONNAIRE</v>
      </c>
      <c r="C4" s="127"/>
      <c r="D4" s="127"/>
      <c r="E4" s="127"/>
      <c r="F4" s="127"/>
      <c r="G4" s="127"/>
      <c r="H4" s="127"/>
      <c r="I4" s="127"/>
      <c r="J4" s="127"/>
      <c r="K4" s="127"/>
      <c r="L4" s="127"/>
      <c r="M4" s="13"/>
      <c r="N4" s="13"/>
      <c r="O4" s="14" t="s">
        <v>276</v>
      </c>
      <c r="P4" s="105" t="s">
        <v>215</v>
      </c>
    </row>
    <row r="5" spans="1:17" s="1" customFormat="1" x14ac:dyDescent="0.3">
      <c r="A5" s="5"/>
      <c r="B5" s="127" t="str">
        <f>Intro!B5</f>
        <v>RR-2025-009</v>
      </c>
      <c r="C5" s="127"/>
      <c r="D5" s="127"/>
      <c r="E5" s="127"/>
      <c r="F5" s="127"/>
      <c r="G5" s="127"/>
      <c r="H5" s="127"/>
      <c r="I5" s="127"/>
      <c r="J5" s="127"/>
      <c r="K5" s="127"/>
      <c r="L5" s="127"/>
      <c r="M5" s="13"/>
      <c r="N5" s="13"/>
      <c r="O5" s="14"/>
      <c r="P5" s="14"/>
    </row>
    <row r="6" spans="1:17" s="6" customFormat="1" x14ac:dyDescent="0.3">
      <c r="A6" s="5"/>
      <c r="B6" s="127" t="str">
        <f>UPPER(IF(Intro!$G$23="English",Variables!B3,Variables!C3))</f>
        <v xml:space="preserve">WHEAT GLUTEN </v>
      </c>
      <c r="C6" s="127"/>
      <c r="D6" s="127"/>
      <c r="E6" s="127"/>
      <c r="F6" s="127"/>
      <c r="G6" s="127"/>
      <c r="H6" s="127"/>
      <c r="I6" s="127"/>
      <c r="J6" s="127"/>
      <c r="K6" s="127"/>
      <c r="L6" s="127"/>
      <c r="M6" s="24"/>
      <c r="N6" s="24"/>
      <c r="O6" s="45"/>
      <c r="P6" s="16"/>
    </row>
    <row r="7" spans="1:17" s="6" customFormat="1" x14ac:dyDescent="0.3">
      <c r="A7" s="5"/>
      <c r="B7" s="15"/>
      <c r="C7" s="15"/>
      <c r="D7" s="15"/>
      <c r="E7" s="3"/>
      <c r="F7" s="3"/>
      <c r="G7" s="3"/>
      <c r="H7" s="3"/>
      <c r="I7" s="3"/>
      <c r="J7" s="3"/>
      <c r="K7" s="3"/>
      <c r="L7" s="3"/>
      <c r="O7" s="45"/>
      <c r="P7" s="16"/>
    </row>
    <row r="8" spans="1:17" s="1" customFormat="1" x14ac:dyDescent="0.3">
      <c r="A8" s="5"/>
      <c r="B8" s="155" t="str">
        <f>IF(Intro!$G$23="English",O8,P8)</f>
        <v>QUESTIONNAIRE OUTLINE</v>
      </c>
      <c r="C8" s="156"/>
      <c r="D8" s="156" t="str">
        <f>UPPER(IF(Intro!$G$23="English",P8,#REF!))</f>
        <v>APERÇU DU QUESTIONNAIRE</v>
      </c>
      <c r="E8" s="156" t="e">
        <f>UPPER(IF(Intro!$G$23="English",#REF!,#REF!))</f>
        <v>#REF!</v>
      </c>
      <c r="F8" s="156" t="e">
        <f>UPPER(IF(Intro!$G$23="English",#REF!,Q8))</f>
        <v>#REF!</v>
      </c>
      <c r="G8" s="156" t="str">
        <f>UPPER(IF(Intro!$G$23="English",Q8,R8))</f>
        <v/>
      </c>
      <c r="H8" s="156" t="str">
        <f>UPPER(IF(Intro!$G$23="English",R8,S8))</f>
        <v/>
      </c>
      <c r="I8" s="156" t="str">
        <f>UPPER(IF(Intro!$G$23="English",S8,T8))</f>
        <v/>
      </c>
      <c r="J8" s="156" t="str">
        <f>UPPER(IF(Intro!$G$23="English",T8,U8))</f>
        <v/>
      </c>
      <c r="K8" s="156" t="str">
        <f>UPPER(IF(Intro!$G$23="English",U8,V8))</f>
        <v/>
      </c>
      <c r="L8" s="157" t="str">
        <f>UPPER(IF(Intro!$G$23="English",V8,W8))</f>
        <v/>
      </c>
      <c r="M8" s="6"/>
      <c r="N8" s="13"/>
      <c r="O8" s="104" t="s">
        <v>216</v>
      </c>
      <c r="P8" s="104" t="s">
        <v>217</v>
      </c>
      <c r="Q8" s="104"/>
    </row>
    <row r="9" spans="1:17" x14ac:dyDescent="0.3">
      <c r="B9" s="17"/>
      <c r="C9" s="28"/>
      <c r="D9" s="28"/>
      <c r="E9" s="29"/>
      <c r="F9" s="29"/>
      <c r="G9" s="29"/>
      <c r="H9" s="29"/>
      <c r="I9" s="29"/>
      <c r="J9" s="29"/>
      <c r="K9" s="29"/>
      <c r="L9" s="18"/>
      <c r="M9" s="8"/>
    </row>
    <row r="10" spans="1:17" s="33" customFormat="1" x14ac:dyDescent="0.3">
      <c r="A10" s="69"/>
      <c r="B10" s="131" t="str">
        <f>IF(Intro!$G$23="English",O10,P10)</f>
        <v xml:space="preserve">This questionnaire is divided into two parts:
</v>
      </c>
      <c r="C10" s="132"/>
      <c r="D10" s="132"/>
      <c r="E10" s="132"/>
      <c r="F10" s="132"/>
      <c r="G10" s="132"/>
      <c r="H10" s="132"/>
      <c r="I10" s="132"/>
      <c r="J10" s="132"/>
      <c r="K10" s="132"/>
      <c r="L10" s="145"/>
      <c r="O10" s="7" t="s">
        <v>79</v>
      </c>
      <c r="P10" s="8" t="s">
        <v>80</v>
      </c>
    </row>
    <row r="11" spans="1:17" s="33" customFormat="1" x14ac:dyDescent="0.3">
      <c r="A11" s="69"/>
      <c r="B11" s="60"/>
      <c r="C11" s="61"/>
      <c r="D11" s="61"/>
      <c r="E11" s="61"/>
      <c r="F11" s="61"/>
      <c r="G11" s="61"/>
      <c r="H11" s="61"/>
      <c r="I11" s="61"/>
      <c r="J11" s="61"/>
      <c r="K11" s="61"/>
      <c r="L11" s="62"/>
      <c r="O11" s="7"/>
      <c r="P11" s="8"/>
    </row>
    <row r="12" spans="1:17" s="33" customFormat="1" x14ac:dyDescent="0.3">
      <c r="A12" s="69"/>
      <c r="B12" s="131" t="str">
        <f>IF(Intro!$G$23="English",O12,P12)</f>
        <v xml:space="preserve">PART I (Blue Tabs) - Information requested in this part is public. Requests to treat any of this information as confidential must be fully justified in writing and accompanied by a redacted version for the public record.
</v>
      </c>
      <c r="C12" s="132"/>
      <c r="D12" s="132"/>
      <c r="E12" s="132"/>
      <c r="F12" s="132"/>
      <c r="G12" s="132"/>
      <c r="H12" s="132"/>
      <c r="I12" s="132"/>
      <c r="J12" s="132"/>
      <c r="K12" s="132"/>
      <c r="L12" s="145"/>
      <c r="O12" s="7" t="s">
        <v>81</v>
      </c>
      <c r="P12" s="8" t="s">
        <v>82</v>
      </c>
    </row>
    <row r="13" spans="1:17" s="33" customFormat="1" x14ac:dyDescent="0.3">
      <c r="A13" s="69"/>
      <c r="B13" s="131"/>
      <c r="C13" s="132"/>
      <c r="D13" s="132"/>
      <c r="E13" s="132"/>
      <c r="F13" s="132"/>
      <c r="G13" s="132"/>
      <c r="H13" s="132"/>
      <c r="I13" s="132"/>
      <c r="J13" s="132"/>
      <c r="K13" s="132"/>
      <c r="L13" s="145"/>
      <c r="O13" s="7"/>
      <c r="P13" s="8"/>
    </row>
    <row r="14" spans="1:17" s="33" customFormat="1" x14ac:dyDescent="0.3">
      <c r="A14" s="69"/>
      <c r="B14" s="60"/>
      <c r="C14" s="61"/>
      <c r="D14" s="61"/>
      <c r="E14" s="61"/>
      <c r="F14" s="61"/>
      <c r="G14" s="61"/>
      <c r="H14" s="61"/>
      <c r="I14" s="61"/>
      <c r="J14" s="61"/>
      <c r="K14" s="61"/>
      <c r="L14" s="62"/>
      <c r="O14" s="7"/>
      <c r="P14" s="8"/>
    </row>
    <row r="15" spans="1:17" s="33" customFormat="1" x14ac:dyDescent="0.3">
      <c r="A15" s="69"/>
      <c r="B15" s="131" t="str">
        <f>IF(Intro!$G$23="English",O15,P15)</f>
        <v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v>
      </c>
      <c r="C15" s="132"/>
      <c r="D15" s="132"/>
      <c r="E15" s="132"/>
      <c r="F15" s="132"/>
      <c r="G15" s="132"/>
      <c r="H15" s="132"/>
      <c r="I15" s="132"/>
      <c r="J15" s="132"/>
      <c r="K15" s="132"/>
      <c r="L15" s="145"/>
      <c r="O15" s="7" t="s">
        <v>83</v>
      </c>
      <c r="P15" s="8" t="s">
        <v>84</v>
      </c>
    </row>
    <row r="16" spans="1:17" s="33" customFormat="1" x14ac:dyDescent="0.3">
      <c r="A16" s="69"/>
      <c r="B16" s="131"/>
      <c r="C16" s="132"/>
      <c r="D16" s="132"/>
      <c r="E16" s="132"/>
      <c r="F16" s="132"/>
      <c r="G16" s="132"/>
      <c r="H16" s="132"/>
      <c r="I16" s="132"/>
      <c r="J16" s="132"/>
      <c r="K16" s="132"/>
      <c r="L16" s="145"/>
      <c r="O16" s="7"/>
      <c r="P16" s="8"/>
    </row>
    <row r="17" spans="1:16" s="33" customFormat="1" x14ac:dyDescent="0.3">
      <c r="A17" s="69"/>
      <c r="B17" s="70"/>
      <c r="C17" s="71"/>
      <c r="D17" s="71"/>
      <c r="E17" s="71"/>
      <c r="F17" s="71"/>
      <c r="G17" s="71"/>
      <c r="H17" s="71"/>
      <c r="I17" s="71"/>
      <c r="J17" s="71"/>
      <c r="K17" s="71"/>
      <c r="L17" s="72"/>
      <c r="O17" s="46"/>
    </row>
    <row r="18" spans="1:16" s="6" customFormat="1" x14ac:dyDescent="0.3">
      <c r="A18" s="5"/>
      <c r="B18" s="15"/>
      <c r="C18" s="15"/>
      <c r="D18" s="15"/>
      <c r="E18" s="3"/>
      <c r="F18" s="3"/>
      <c r="G18" s="3"/>
      <c r="H18" s="3"/>
      <c r="I18" s="3"/>
      <c r="J18" s="3"/>
      <c r="K18" s="3"/>
      <c r="L18" s="3"/>
      <c r="O18" s="45"/>
      <c r="P18" s="16"/>
    </row>
    <row r="19" spans="1:16" s="1" customFormat="1" hidden="1" x14ac:dyDescent="0.3">
      <c r="A19" s="5"/>
      <c r="B19" s="169" t="str">
        <f>IF(Intro!$G$23="English",O19,P19)</f>
        <v>ADDITIONAL PRODUCT INFORMATION</v>
      </c>
      <c r="C19" s="170"/>
      <c r="D19" s="170" t="str">
        <f>UPPER(IF(Intro!$G$23="English",P19,#REF!))</f>
        <v>RENSEIGNEMENTS ADDITIONNELS SUR LE PRODUIT</v>
      </c>
      <c r="E19" s="170" t="e">
        <f>UPPER(IF(Intro!$G$23="English",#REF!,#REF!))</f>
        <v>#REF!</v>
      </c>
      <c r="F19" s="170" t="e">
        <f>UPPER(IF(Intro!$G$23="English",#REF!,Q19))</f>
        <v>#REF!</v>
      </c>
      <c r="G19" s="170" t="str">
        <f>UPPER(IF(Intro!$G$23="English",Q19,R19))</f>
        <v/>
      </c>
      <c r="H19" s="170" t="str">
        <f>UPPER(IF(Intro!$G$23="English",R19,S19))</f>
        <v/>
      </c>
      <c r="I19" s="170" t="str">
        <f>UPPER(IF(Intro!$G$23="English",S19,T19))</f>
        <v/>
      </c>
      <c r="J19" s="170" t="str">
        <f>UPPER(IF(Intro!$G$23="English",T19,U19))</f>
        <v/>
      </c>
      <c r="K19" s="170" t="str">
        <f>UPPER(IF(Intro!$G$23="English",U19,V19))</f>
        <v/>
      </c>
      <c r="L19" s="171" t="str">
        <f>UPPER(IF(Intro!$G$23="English",V19,W19))</f>
        <v/>
      </c>
      <c r="M19" s="6"/>
      <c r="N19" s="13"/>
      <c r="O19" s="104" t="s">
        <v>218</v>
      </c>
      <c r="P19" s="104" t="s">
        <v>219</v>
      </c>
    </row>
    <row r="20" spans="1:16" hidden="1" x14ac:dyDescent="0.3">
      <c r="B20" s="17"/>
      <c r="C20" s="28"/>
      <c r="D20" s="28"/>
      <c r="E20" s="29"/>
      <c r="F20" s="29"/>
      <c r="G20" s="29"/>
      <c r="H20" s="29"/>
      <c r="I20" s="29"/>
      <c r="J20" s="29"/>
      <c r="K20" s="29"/>
      <c r="L20" s="18"/>
      <c r="M20" s="8"/>
    </row>
    <row r="21" spans="1:16" s="33" customFormat="1" hidden="1" x14ac:dyDescent="0.3">
      <c r="A21" s="69"/>
      <c r="B21" s="237" t="str">
        <f>IF(Intro!$G$23="English",HYPERLINK(Variables!B17),HYPERLINK(Variables!C17))</f>
        <v>https://www.cbsa-asfc.gc.ca/sima-lmsi/mif-mev/mif-mev-stats-eng.html#wg</v>
      </c>
      <c r="C21" s="238"/>
      <c r="D21" s="238"/>
      <c r="E21" s="238"/>
      <c r="F21" s="238"/>
      <c r="G21" s="238"/>
      <c r="H21" s="238"/>
      <c r="I21" s="238"/>
      <c r="J21" s="238"/>
      <c r="K21" s="238"/>
      <c r="L21" s="239"/>
      <c r="O21" s="40"/>
      <c r="P21" s="40"/>
    </row>
    <row r="22" spans="1:16" s="33" customFormat="1" hidden="1" x14ac:dyDescent="0.3">
      <c r="A22" s="69"/>
      <c r="B22" s="70"/>
      <c r="C22" s="71"/>
      <c r="D22" s="71"/>
      <c r="E22" s="71"/>
      <c r="F22" s="71"/>
      <c r="G22" s="71"/>
      <c r="H22" s="71"/>
      <c r="I22" s="71"/>
      <c r="J22" s="71"/>
      <c r="K22" s="71"/>
      <c r="L22" s="72"/>
      <c r="O22" s="46"/>
    </row>
    <row r="23" spans="1:16" s="6" customFormat="1" hidden="1" x14ac:dyDescent="0.3">
      <c r="A23" s="5"/>
      <c r="B23" s="15"/>
      <c r="C23" s="15"/>
      <c r="D23" s="15"/>
      <c r="E23" s="3"/>
      <c r="F23" s="3"/>
      <c r="G23" s="3"/>
      <c r="H23" s="3"/>
      <c r="I23" s="3"/>
      <c r="J23" s="3"/>
      <c r="K23" s="3"/>
      <c r="L23" s="3"/>
      <c r="O23" s="45"/>
      <c r="P23" s="16"/>
    </row>
    <row r="24" spans="1:16" s="1" customFormat="1" hidden="1" x14ac:dyDescent="0.3">
      <c r="A24" s="5"/>
      <c r="B24" s="169" t="str">
        <f>IF(Intro!$G$23="English",O24,P24)</f>
        <v>CUSTOMS TARIFF</v>
      </c>
      <c r="C24" s="170"/>
      <c r="D24" s="170" t="str">
        <f>UPPER(IF(Intro!$G$23="English",P24,#REF!))</f>
        <v>TARIF DES DOUANES</v>
      </c>
      <c r="E24" s="170" t="e">
        <f>UPPER(IF(Intro!$G$23="English",#REF!,#REF!))</f>
        <v>#REF!</v>
      </c>
      <c r="F24" s="170" t="e">
        <f>UPPER(IF(Intro!$G$23="English",#REF!,Q24))</f>
        <v>#REF!</v>
      </c>
      <c r="G24" s="170" t="str">
        <f>UPPER(IF(Intro!$G$23="English",Q24,R24))</f>
        <v/>
      </c>
      <c r="H24" s="170" t="str">
        <f>UPPER(IF(Intro!$G$23="English",R24,S24))</f>
        <v/>
      </c>
      <c r="I24" s="170" t="str">
        <f>UPPER(IF(Intro!$G$23="English",S24,T24))</f>
        <v/>
      </c>
      <c r="J24" s="170" t="str">
        <f>UPPER(IF(Intro!$G$23="English",T24,U24))</f>
        <v/>
      </c>
      <c r="K24" s="170" t="str">
        <f>UPPER(IF(Intro!$G$23="English",U24,V24))</f>
        <v/>
      </c>
      <c r="L24" s="171" t="str">
        <f>UPPER(IF(Intro!$G$23="English",V24,W24))</f>
        <v/>
      </c>
      <c r="M24" s="6"/>
      <c r="N24" s="13"/>
      <c r="O24" s="14" t="s">
        <v>37</v>
      </c>
      <c r="P24" s="14" t="s">
        <v>38</v>
      </c>
    </row>
    <row r="25" spans="1:16" hidden="1" x14ac:dyDescent="0.3">
      <c r="B25" s="17"/>
      <c r="C25" s="28"/>
      <c r="D25" s="28"/>
      <c r="E25" s="29"/>
      <c r="F25" s="29"/>
      <c r="G25" s="29"/>
      <c r="H25" s="29"/>
      <c r="I25" s="29"/>
      <c r="J25" s="29"/>
      <c r="K25" s="29"/>
      <c r="L25" s="18"/>
      <c r="M25" s="8"/>
    </row>
    <row r="26" spans="1:16" s="33" customFormat="1" hidden="1" x14ac:dyDescent="0.3">
      <c r="A26" s="69"/>
      <c r="B26" s="131" t="str">
        <f>IF(Intro!$G$23="English",O26,P26)</f>
        <v xml:space="preserve">The goods are commonly classified in the Customs Tariff under the following Harmonized Commodity Description and Coding System (HS) numbers:
</v>
      </c>
      <c r="C26" s="132"/>
      <c r="D26" s="132"/>
      <c r="E26" s="132"/>
      <c r="F26" s="132"/>
      <c r="G26" s="132"/>
      <c r="H26" s="132"/>
      <c r="I26" s="132"/>
      <c r="J26" s="132"/>
      <c r="K26" s="132"/>
      <c r="L26" s="145"/>
      <c r="O26" s="7" t="s">
        <v>263</v>
      </c>
      <c r="P26" s="8" t="s">
        <v>85</v>
      </c>
    </row>
    <row r="27" spans="1:16" s="33" customFormat="1" hidden="1" x14ac:dyDescent="0.3">
      <c r="A27" s="69"/>
      <c r="B27" s="131"/>
      <c r="C27" s="132"/>
      <c r="D27" s="132"/>
      <c r="E27" s="132"/>
      <c r="F27" s="132"/>
      <c r="G27" s="132"/>
      <c r="H27" s="132"/>
      <c r="I27" s="132"/>
      <c r="J27" s="132"/>
      <c r="K27" s="132"/>
      <c r="L27" s="145"/>
      <c r="O27" s="7"/>
      <c r="P27" s="8"/>
    </row>
    <row r="28" spans="1:16" s="33" customFormat="1" hidden="1" x14ac:dyDescent="0.3">
      <c r="A28" s="69"/>
      <c r="B28" s="248"/>
      <c r="C28" s="249"/>
      <c r="D28" s="240" t="str">
        <f>Variables!B20</f>
        <v>1109.00.10.00       1109.00.20.00</v>
      </c>
      <c r="E28" s="241"/>
      <c r="F28" s="241"/>
      <c r="G28" s="241"/>
      <c r="H28" s="241"/>
      <c r="I28" s="241"/>
      <c r="J28" s="242"/>
      <c r="K28" s="66"/>
      <c r="L28" s="67"/>
      <c r="O28" s="7" t="str">
        <f>"Prior to "&amp;Variables!B19&amp;":"</f>
        <v>Prior to :</v>
      </c>
      <c r="P28" s="7" t="str">
        <f>"Avant la "&amp;Variables!C19&amp;" :"</f>
        <v>Avant la  :</v>
      </c>
    </row>
    <row r="29" spans="1:16" s="33" customFormat="1" hidden="1" x14ac:dyDescent="0.3">
      <c r="A29" s="69"/>
      <c r="B29" s="248"/>
      <c r="C29" s="249"/>
      <c r="D29" s="243"/>
      <c r="E29" s="150"/>
      <c r="F29" s="150"/>
      <c r="G29" s="150"/>
      <c r="H29" s="150"/>
      <c r="I29" s="150"/>
      <c r="J29" s="244"/>
      <c r="K29" s="66"/>
      <c r="L29" s="67"/>
      <c r="O29" s="40"/>
      <c r="P29" s="7"/>
    </row>
    <row r="30" spans="1:16" s="33" customFormat="1" hidden="1" x14ac:dyDescent="0.3">
      <c r="A30" s="69"/>
      <c r="B30" s="248"/>
      <c r="C30" s="249"/>
      <c r="D30" s="243"/>
      <c r="E30" s="150"/>
      <c r="F30" s="150"/>
      <c r="G30" s="150"/>
      <c r="H30" s="150"/>
      <c r="I30" s="150"/>
      <c r="J30" s="244"/>
      <c r="K30" s="66"/>
      <c r="L30" s="67"/>
      <c r="O30" s="40"/>
      <c r="P30" s="7"/>
    </row>
    <row r="31" spans="1:16" s="33" customFormat="1" hidden="1" x14ac:dyDescent="0.3">
      <c r="A31" s="69"/>
      <c r="B31" s="248"/>
      <c r="C31" s="249"/>
      <c r="D31" s="245"/>
      <c r="E31" s="246"/>
      <c r="F31" s="246"/>
      <c r="G31" s="246"/>
      <c r="H31" s="246"/>
      <c r="I31" s="246"/>
      <c r="J31" s="247"/>
      <c r="K31" s="66"/>
      <c r="L31" s="67"/>
      <c r="O31" s="40"/>
      <c r="P31" s="7"/>
    </row>
    <row r="32" spans="1:16" s="33" customFormat="1" hidden="1" x14ac:dyDescent="0.3">
      <c r="A32" s="69"/>
      <c r="B32" s="112"/>
      <c r="C32" s="110"/>
      <c r="D32" s="110"/>
      <c r="E32" s="110"/>
      <c r="F32" s="110"/>
      <c r="G32" s="110"/>
      <c r="H32" s="110"/>
      <c r="I32" s="110"/>
      <c r="J32" s="110"/>
      <c r="K32" s="110"/>
      <c r="L32" s="111"/>
    </row>
    <row r="33" spans="1:16" s="33" customFormat="1" hidden="1" x14ac:dyDescent="0.3">
      <c r="A33" s="69"/>
      <c r="B33" s="248" t="str">
        <f>IF(Intro!$G$23="English",O33,P33)</f>
        <v>Beginning :</v>
      </c>
      <c r="C33" s="249"/>
      <c r="D33" s="240">
        <f>Variables!B21</f>
        <v>0</v>
      </c>
      <c r="E33" s="241"/>
      <c r="F33" s="241"/>
      <c r="G33" s="241"/>
      <c r="H33" s="241"/>
      <c r="I33" s="241"/>
      <c r="J33" s="242"/>
      <c r="K33" s="65"/>
      <c r="L33" s="64"/>
      <c r="O33" s="7" t="str">
        <f>"Beginning "&amp;Variables!B19&amp;":"</f>
        <v>Beginning :</v>
      </c>
      <c r="P33" s="7" t="str">
        <f>"À partir de la "&amp;Variables!C19&amp;" :"</f>
        <v>À partir de la  :</v>
      </c>
    </row>
    <row r="34" spans="1:16" s="33" customFormat="1" hidden="1" x14ac:dyDescent="0.3">
      <c r="A34" s="69"/>
      <c r="B34" s="248"/>
      <c r="C34" s="249"/>
      <c r="D34" s="243"/>
      <c r="E34" s="150"/>
      <c r="F34" s="150"/>
      <c r="G34" s="150"/>
      <c r="H34" s="150"/>
      <c r="I34" s="150"/>
      <c r="J34" s="244"/>
      <c r="K34" s="65"/>
      <c r="L34" s="64"/>
      <c r="O34" s="39"/>
      <c r="P34" s="40"/>
    </row>
    <row r="35" spans="1:16" s="33" customFormat="1" hidden="1" x14ac:dyDescent="0.3">
      <c r="A35" s="69"/>
      <c r="B35" s="248"/>
      <c r="C35" s="249"/>
      <c r="D35" s="243"/>
      <c r="E35" s="150"/>
      <c r="F35" s="150"/>
      <c r="G35" s="150"/>
      <c r="H35" s="150"/>
      <c r="I35" s="150"/>
      <c r="J35" s="244"/>
      <c r="K35" s="65"/>
      <c r="L35" s="64"/>
      <c r="O35" s="39"/>
      <c r="P35" s="40"/>
    </row>
    <row r="36" spans="1:16" s="33" customFormat="1" hidden="1" x14ac:dyDescent="0.3">
      <c r="A36" s="69"/>
      <c r="B36" s="248"/>
      <c r="C36" s="249"/>
      <c r="D36" s="245"/>
      <c r="E36" s="246"/>
      <c r="F36" s="246"/>
      <c r="G36" s="246"/>
      <c r="H36" s="246"/>
      <c r="I36" s="246"/>
      <c r="J36" s="247"/>
      <c r="K36" s="65"/>
      <c r="L36" s="64"/>
      <c r="O36" s="39"/>
      <c r="P36" s="40"/>
    </row>
    <row r="37" spans="1:16" s="33" customFormat="1" hidden="1" x14ac:dyDescent="0.3">
      <c r="A37" s="69"/>
      <c r="B37" s="41"/>
      <c r="C37" s="42"/>
      <c r="D37" s="91"/>
      <c r="E37" s="91"/>
      <c r="F37" s="91"/>
      <c r="G37" s="91"/>
      <c r="H37" s="91"/>
      <c r="I37" s="91"/>
      <c r="J37" s="91"/>
      <c r="K37" s="42"/>
      <c r="L37" s="43"/>
      <c r="O37" s="7"/>
      <c r="P37" s="7"/>
    </row>
    <row r="38" spans="1:16" s="6" customFormat="1" hidden="1" x14ac:dyDescent="0.3">
      <c r="A38" s="5"/>
      <c r="B38" s="106"/>
      <c r="C38" s="106"/>
      <c r="D38" s="106"/>
      <c r="E38" s="107"/>
      <c r="F38" s="107"/>
      <c r="G38" s="107"/>
      <c r="H38" s="107"/>
      <c r="I38" s="107"/>
      <c r="J38" s="107"/>
      <c r="K38" s="107"/>
      <c r="L38" s="107"/>
      <c r="O38" s="24"/>
    </row>
    <row r="39" spans="1:16" s="1" customFormat="1" x14ac:dyDescent="0.3">
      <c r="A39" s="5"/>
      <c r="B39" s="169" t="str">
        <f>IF(Intro!$G$23="English",O39,P39)</f>
        <v>GLOSSARY</v>
      </c>
      <c r="C39" s="170"/>
      <c r="D39" s="170" t="s">
        <v>158</v>
      </c>
      <c r="E39" s="170" t="s">
        <v>159</v>
      </c>
      <c r="F39" s="170" t="s">
        <v>159</v>
      </c>
      <c r="G39" s="170" t="s">
        <v>159</v>
      </c>
      <c r="H39" s="170" t="s">
        <v>159</v>
      </c>
      <c r="I39" s="170" t="s">
        <v>159</v>
      </c>
      <c r="J39" s="170" t="s">
        <v>159</v>
      </c>
      <c r="K39" s="170" t="s">
        <v>159</v>
      </c>
      <c r="L39" s="171" t="s">
        <v>159</v>
      </c>
      <c r="M39" s="6"/>
      <c r="N39" s="13"/>
      <c r="O39" s="104" t="s">
        <v>220</v>
      </c>
      <c r="P39" s="104" t="s">
        <v>158</v>
      </c>
    </row>
    <row r="40" spans="1:16" s="33" customFormat="1" x14ac:dyDescent="0.3">
      <c r="A40" s="69"/>
      <c r="B40" s="250" t="str">
        <f>IF(Intro!$G$23="English",O40,P40)</f>
        <v>Direct employment</v>
      </c>
      <c r="C40" s="251"/>
      <c r="D40" s="139" t="str">
        <f>IF(Intro!$G$23="English",O42,P42)</f>
        <v>Includes the labour costs of employees whose tasks can be readily traced (by observation) to the production of the goods and are properly considered direct labour costs in the firm’s statement of the cost of goods manufactured. Goods can be produced for domestic sales, for export sales, and for internal use or further internal processing.</v>
      </c>
      <c r="E40" s="139"/>
      <c r="F40" s="139"/>
      <c r="G40" s="139"/>
      <c r="H40" s="139"/>
      <c r="I40" s="139"/>
      <c r="J40" s="139"/>
      <c r="K40" s="139"/>
      <c r="L40" s="252"/>
      <c r="O40" s="7" t="s">
        <v>155</v>
      </c>
      <c r="P40" s="8" t="s">
        <v>156</v>
      </c>
    </row>
    <row r="41" spans="1:16" s="33" customFormat="1" x14ac:dyDescent="0.3">
      <c r="A41" s="69"/>
      <c r="B41" s="250"/>
      <c r="C41" s="251"/>
      <c r="D41" s="139"/>
      <c r="E41" s="139"/>
      <c r="F41" s="139"/>
      <c r="G41" s="139"/>
      <c r="H41" s="139"/>
      <c r="I41" s="139"/>
      <c r="J41" s="139"/>
      <c r="K41" s="139"/>
      <c r="L41" s="252"/>
      <c r="O41" s="7"/>
      <c r="P41" s="8"/>
    </row>
    <row r="42" spans="1:16" s="33" customFormat="1" x14ac:dyDescent="0.3">
      <c r="A42" s="69"/>
      <c r="B42" s="250"/>
      <c r="C42" s="251"/>
      <c r="D42" s="139"/>
      <c r="E42" s="139"/>
      <c r="F42" s="139"/>
      <c r="G42" s="139"/>
      <c r="H42" s="139"/>
      <c r="I42" s="139"/>
      <c r="J42" s="139"/>
      <c r="K42" s="139"/>
      <c r="L42" s="252"/>
      <c r="O42" s="7" t="s">
        <v>166</v>
      </c>
      <c r="P42" s="8" t="s">
        <v>262</v>
      </c>
    </row>
    <row r="43" spans="1:16" s="33" customFormat="1" x14ac:dyDescent="0.3">
      <c r="A43" s="69"/>
      <c r="B43" s="250"/>
      <c r="C43" s="251"/>
      <c r="D43" s="139"/>
      <c r="E43" s="139"/>
      <c r="F43" s="139"/>
      <c r="G43" s="139"/>
      <c r="H43" s="139"/>
      <c r="I43" s="139"/>
      <c r="J43" s="139"/>
      <c r="K43" s="139"/>
      <c r="L43" s="252"/>
      <c r="O43" s="7"/>
      <c r="P43" s="8"/>
    </row>
    <row r="44" spans="1:16" s="33" customFormat="1" x14ac:dyDescent="0.3">
      <c r="A44" s="69"/>
      <c r="B44" s="250" t="str">
        <f>IF(Intro!$G$23="English",O44,P44)</f>
        <v>Indirect employment</v>
      </c>
      <c r="C44" s="251"/>
      <c r="D44" s="139" t="str">
        <f>IF(Intro!$G$23="English",O46,P46)</f>
        <v>Includes plant personnel such as supervisors, superintendents and quality control employees, but does not include sales and administrative personnel.</v>
      </c>
      <c r="E44" s="139"/>
      <c r="F44" s="139"/>
      <c r="G44" s="139"/>
      <c r="H44" s="139"/>
      <c r="I44" s="139"/>
      <c r="J44" s="139"/>
      <c r="K44" s="139"/>
      <c r="L44" s="252"/>
      <c r="O44" s="7" t="s">
        <v>176</v>
      </c>
      <c r="P44" s="8" t="s">
        <v>185</v>
      </c>
    </row>
    <row r="45" spans="1:16" s="33" customFormat="1" x14ac:dyDescent="0.3">
      <c r="A45" s="69"/>
      <c r="B45" s="253"/>
      <c r="C45" s="254"/>
      <c r="D45" s="257"/>
      <c r="E45" s="257"/>
      <c r="F45" s="257"/>
      <c r="G45" s="257"/>
      <c r="H45" s="257"/>
      <c r="I45" s="257"/>
      <c r="J45" s="257"/>
      <c r="K45" s="257"/>
      <c r="L45" s="258"/>
      <c r="O45" s="7"/>
      <c r="P45" s="8"/>
    </row>
    <row r="46" spans="1:16" x14ac:dyDescent="0.3">
      <c r="B46" s="255"/>
      <c r="C46" s="256"/>
      <c r="D46" s="259"/>
      <c r="E46" s="259"/>
      <c r="F46" s="259"/>
      <c r="G46" s="259"/>
      <c r="H46" s="259"/>
      <c r="I46" s="259"/>
      <c r="J46" s="259"/>
      <c r="K46" s="259"/>
      <c r="L46" s="260"/>
      <c r="O46" s="7" t="s">
        <v>186</v>
      </c>
      <c r="P46" s="8" t="s">
        <v>157</v>
      </c>
    </row>
  </sheetData>
  <sheetProtection algorithmName="SHA-512" hashValue="kWbffqAxaqLZXTKFRPIaL3Eri6ZjK3aOG8AwGbEoTFVAVGdnQ3Hn3J25d8KVGgfo3V71eEihwJUpStp//B+aKA==" saltValue="7J6GphbQuABszzBLmokEgA==" spinCount="100000" sheet="1" objects="1" scenarios="1" selectLockedCells="1"/>
  <mergeCells count="20">
    <mergeCell ref="B40:C43"/>
    <mergeCell ref="D40:L43"/>
    <mergeCell ref="B44:C46"/>
    <mergeCell ref="D44:L46"/>
    <mergeCell ref="B39:L39"/>
    <mergeCell ref="D28:J31"/>
    <mergeCell ref="B26:L27"/>
    <mergeCell ref="D33:J36"/>
    <mergeCell ref="B28:C31"/>
    <mergeCell ref="B33:C36"/>
    <mergeCell ref="B4:L4"/>
    <mergeCell ref="B5:L5"/>
    <mergeCell ref="B6:L6"/>
    <mergeCell ref="B21:L21"/>
    <mergeCell ref="B24:L24"/>
    <mergeCell ref="B8:L8"/>
    <mergeCell ref="B10:L10"/>
    <mergeCell ref="B19:L19"/>
    <mergeCell ref="B12:L13"/>
    <mergeCell ref="B15:L16"/>
  </mergeCells>
  <printOptions horizontalCentered="1"/>
  <pageMargins left="0.25" right="0.25" top="0.75" bottom="0.75" header="0.3" footer="0.3"/>
  <pageSetup scale="63" fitToHeight="0" orientation="portrait" r:id="rId1"/>
  <headerFooter>
    <oddFooter>&amp;L&amp;A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F17A7-F7DE-42E3-B77F-DE06144D2515}">
  <sheetPr>
    <tabColor rgb="FF00B0F0"/>
    <pageSetUpPr fitToPage="1"/>
  </sheetPr>
  <dimension ref="A1:R299"/>
  <sheetViews>
    <sheetView showGridLines="0" zoomScale="80" zoomScaleNormal="80" workbookViewId="0"/>
  </sheetViews>
  <sheetFormatPr defaultColWidth="9.109375" defaultRowHeight="14.4" x14ac:dyDescent="0.3"/>
  <cols>
    <col min="1" max="1" width="1.88671875" style="4" customWidth="1"/>
    <col min="2" max="12" width="14.5546875" style="2" customWidth="1"/>
    <col min="13" max="13" width="14.5546875" style="7" customWidth="1"/>
    <col min="14" max="14" width="14.5546875" style="8" customWidth="1"/>
    <col min="15" max="16" width="14.5546875" style="8" hidden="1" customWidth="1"/>
    <col min="17" max="17" width="9.5546875" style="8" customWidth="1"/>
    <col min="18" max="18" width="12.88671875" style="8" customWidth="1"/>
    <col min="19" max="16384" width="9.109375" style="8"/>
  </cols>
  <sheetData>
    <row r="1" spans="1:18" x14ac:dyDescent="0.3">
      <c r="O1" s="8" t="s">
        <v>258</v>
      </c>
      <c r="P1" s="8" t="s">
        <v>258</v>
      </c>
      <c r="Q1" s="9"/>
      <c r="R1" s="9"/>
    </row>
    <row r="2" spans="1:18" x14ac:dyDescent="0.3">
      <c r="B2" s="10" t="s">
        <v>0</v>
      </c>
      <c r="C2" s="10"/>
      <c r="D2" s="10"/>
      <c r="O2" s="9" t="s">
        <v>66</v>
      </c>
      <c r="P2" s="9" t="s">
        <v>74</v>
      </c>
    </row>
    <row r="3" spans="1:18" x14ac:dyDescent="0.3">
      <c r="B3" s="12"/>
      <c r="C3" s="12"/>
      <c r="D3" s="12"/>
      <c r="O3" s="11"/>
      <c r="P3" s="11"/>
    </row>
    <row r="4" spans="1:18" s="1" customFormat="1" x14ac:dyDescent="0.3">
      <c r="A4" s="5"/>
      <c r="B4" s="127" t="str">
        <f>Info!B4</f>
        <v>UNION QUESTIONNAIRE</v>
      </c>
      <c r="C4" s="127"/>
      <c r="D4" s="127"/>
      <c r="E4" s="127"/>
      <c r="F4" s="127"/>
      <c r="G4" s="127"/>
      <c r="H4" s="127"/>
      <c r="I4" s="127"/>
      <c r="J4" s="127"/>
      <c r="K4" s="127"/>
      <c r="L4" s="127"/>
      <c r="M4" s="13"/>
      <c r="N4" s="13"/>
      <c r="O4" s="143" t="s">
        <v>241</v>
      </c>
      <c r="P4" s="143"/>
    </row>
    <row r="5" spans="1:18" s="1" customFormat="1" x14ac:dyDescent="0.3">
      <c r="A5" s="5"/>
      <c r="B5" s="127" t="str">
        <f>Info!B5</f>
        <v>RR-2025-009</v>
      </c>
      <c r="C5" s="127"/>
      <c r="D5" s="127"/>
      <c r="E5" s="127"/>
      <c r="F5" s="127"/>
      <c r="G5" s="127"/>
      <c r="H5" s="127"/>
      <c r="I5" s="127"/>
      <c r="J5" s="127"/>
      <c r="K5" s="127"/>
      <c r="L5" s="127"/>
      <c r="M5" s="13"/>
      <c r="N5" s="13"/>
      <c r="O5" s="143"/>
      <c r="P5" s="143"/>
    </row>
    <row r="6" spans="1:18" s="6" customFormat="1" x14ac:dyDescent="0.3">
      <c r="A6" s="5"/>
      <c r="B6" s="127" t="str">
        <f>Info!B6</f>
        <v xml:space="preserve">WHEAT GLUTEN </v>
      </c>
      <c r="C6" s="127"/>
      <c r="D6" s="127"/>
      <c r="E6" s="127"/>
      <c r="F6" s="127"/>
      <c r="G6" s="127"/>
      <c r="H6" s="127"/>
      <c r="I6" s="127"/>
      <c r="J6" s="127"/>
      <c r="K6" s="127"/>
      <c r="L6" s="127"/>
      <c r="M6" s="24"/>
      <c r="N6" s="24"/>
      <c r="O6" s="143"/>
      <c r="P6" s="143"/>
    </row>
    <row r="7" spans="1:18" s="6" customFormat="1" x14ac:dyDescent="0.3">
      <c r="A7" s="5"/>
      <c r="B7" s="101"/>
      <c r="C7" s="101"/>
      <c r="D7" s="101"/>
      <c r="E7" s="101"/>
      <c r="F7" s="101"/>
      <c r="G7" s="101"/>
      <c r="H7" s="101"/>
      <c r="I7" s="101"/>
      <c r="J7" s="101"/>
      <c r="K7" s="101"/>
      <c r="L7" s="101"/>
      <c r="M7" s="24"/>
      <c r="N7" s="24"/>
      <c r="O7" s="143"/>
      <c r="P7" s="143"/>
    </row>
    <row r="8" spans="1:18" s="6" customFormat="1" x14ac:dyDescent="0.3">
      <c r="A8" s="5"/>
      <c r="B8" s="285" t="str">
        <f>IF(Intro!$G$23="English",O8,P8)</f>
        <v>The goods in the following questions refer to Wheat Gluten  as defined in the product description on the Intro tab.</v>
      </c>
      <c r="C8" s="285"/>
      <c r="D8" s="285"/>
      <c r="E8" s="285"/>
      <c r="F8" s="285"/>
      <c r="G8" s="285"/>
      <c r="H8" s="285"/>
      <c r="I8" s="285"/>
      <c r="J8" s="285"/>
      <c r="K8" s="285"/>
      <c r="L8" s="285"/>
      <c r="M8" s="24"/>
      <c r="N8" s="24"/>
      <c r="O8" s="16" t="str">
        <f>"The goods in the following questions refer to "&amp;Variables!B3&amp;" as defined in the product description on the Intro tab."</f>
        <v>The goods in the following questions refer to Wheat Gluten  as defined in the product description on the Intro tab.</v>
      </c>
      <c r="P8" s="16" t="str">
        <f>"Les marchandises dans les questions suivantes font référence au "&amp;Variables!C3&amp;" comme défini dans la description du produit de l'onglet Intro."</f>
        <v>Les marchandises dans les questions suivantes font référence au Gluten de blé comme défini dans la description du produit de l'onglet Intro.</v>
      </c>
    </row>
    <row r="9" spans="1:18" s="6" customFormat="1" x14ac:dyDescent="0.3">
      <c r="A9" s="5"/>
      <c r="B9" s="285" t="str">
        <f>IF(Intro!$G$23="English",O9,P9)</f>
        <v xml:space="preserve">Product information and a glossary of terms can be found in the Info tab.
</v>
      </c>
      <c r="C9" s="285"/>
      <c r="D9" s="285"/>
      <c r="E9" s="285"/>
      <c r="F9" s="285"/>
      <c r="G9" s="285"/>
      <c r="H9" s="285"/>
      <c r="I9" s="285"/>
      <c r="J9" s="285"/>
      <c r="K9" s="285"/>
      <c r="L9" s="285"/>
      <c r="M9" s="24"/>
      <c r="N9" s="24"/>
      <c r="O9" s="16" t="s">
        <v>86</v>
      </c>
      <c r="P9" s="6" t="s">
        <v>87</v>
      </c>
    </row>
    <row r="10" spans="1:18" s="6" customFormat="1" x14ac:dyDescent="0.3">
      <c r="A10" s="5"/>
      <c r="B10" s="285" t="str">
        <f>IF(Intro!$G$23="English",O10,P10)</f>
        <v xml:space="preserve">Use the AddPub tab if more space is needed.
</v>
      </c>
      <c r="C10" s="285"/>
      <c r="D10" s="285"/>
      <c r="E10" s="285"/>
      <c r="F10" s="285"/>
      <c r="G10" s="285"/>
      <c r="H10" s="285"/>
      <c r="I10" s="285"/>
      <c r="J10" s="285"/>
      <c r="K10" s="285"/>
      <c r="L10" s="285"/>
      <c r="M10" s="24"/>
      <c r="N10" s="24"/>
      <c r="O10" s="16" t="s">
        <v>88</v>
      </c>
      <c r="P10" s="16" t="s">
        <v>89</v>
      </c>
    </row>
    <row r="11" spans="1:18" s="6" customFormat="1" x14ac:dyDescent="0.3">
      <c r="A11" s="5"/>
      <c r="B11" s="15"/>
      <c r="C11" s="15"/>
      <c r="D11" s="15"/>
      <c r="E11" s="3"/>
      <c r="F11" s="3"/>
      <c r="G11" s="3"/>
      <c r="H11" s="3"/>
      <c r="I11" s="3"/>
      <c r="J11" s="3"/>
      <c r="K11" s="3"/>
      <c r="L11" s="3"/>
      <c r="O11" s="16"/>
      <c r="P11" s="16"/>
    </row>
    <row r="12" spans="1:18" x14ac:dyDescent="0.3">
      <c r="B12" s="155" t="str">
        <f>IF(Intro!$G$23="English",O12,P12)</f>
        <v>GENERAL</v>
      </c>
      <c r="C12" s="156"/>
      <c r="D12" s="156"/>
      <c r="E12" s="156"/>
      <c r="F12" s="156"/>
      <c r="G12" s="156"/>
      <c r="H12" s="156"/>
      <c r="I12" s="156"/>
      <c r="J12" s="156"/>
      <c r="K12" s="156"/>
      <c r="L12" s="157"/>
      <c r="M12" s="33"/>
      <c r="O12" s="8" t="s">
        <v>202</v>
      </c>
      <c r="P12" s="7" t="s">
        <v>207</v>
      </c>
    </row>
    <row r="13" spans="1:18" x14ac:dyDescent="0.3">
      <c r="B13" s="286" t="s">
        <v>21</v>
      </c>
      <c r="C13" s="287"/>
      <c r="D13" s="287"/>
      <c r="E13" s="287"/>
      <c r="F13" s="287"/>
      <c r="G13" s="287"/>
      <c r="H13" s="287"/>
      <c r="I13" s="287"/>
      <c r="J13" s="287"/>
      <c r="K13" s="287"/>
      <c r="L13" s="288"/>
      <c r="M13" s="8"/>
    </row>
    <row r="14" spans="1:18" x14ac:dyDescent="0.3">
      <c r="B14" s="17"/>
      <c r="C14" s="28"/>
      <c r="D14" s="28"/>
      <c r="E14" s="29"/>
      <c r="F14" s="29"/>
      <c r="G14" s="29"/>
      <c r="H14" s="29"/>
      <c r="I14" s="29"/>
      <c r="J14" s="29"/>
      <c r="K14" s="29"/>
      <c r="L14" s="18"/>
      <c r="M14" s="8"/>
    </row>
    <row r="15" spans="1:18" x14ac:dyDescent="0.3">
      <c r="B15" s="131" t="str">
        <f>IF(Intro!$G$23="English",O15,P15)</f>
        <v>Provide a brief history of your union, with particular emphasis on activities involving employees that have produced the goods.</v>
      </c>
      <c r="C15" s="132"/>
      <c r="D15" s="132"/>
      <c r="E15" s="132"/>
      <c r="F15" s="132"/>
      <c r="G15" s="132"/>
      <c r="H15" s="132"/>
      <c r="I15" s="132"/>
      <c r="J15" s="132"/>
      <c r="K15" s="132"/>
      <c r="L15" s="145"/>
      <c r="M15" s="8"/>
      <c r="O15" s="22" t="s">
        <v>39</v>
      </c>
      <c r="P15" s="8" t="s">
        <v>40</v>
      </c>
    </row>
    <row r="16" spans="1:18" s="33" customFormat="1" x14ac:dyDescent="0.3">
      <c r="A16" s="69"/>
      <c r="B16" s="73"/>
      <c r="C16" s="74"/>
      <c r="D16" s="74"/>
      <c r="E16" s="74"/>
      <c r="F16" s="74"/>
      <c r="G16" s="74"/>
      <c r="H16" s="74"/>
      <c r="I16" s="74"/>
      <c r="J16" s="74"/>
      <c r="K16" s="74"/>
      <c r="L16" s="75"/>
    </row>
    <row r="17" spans="1:16" s="9" customFormat="1" x14ac:dyDescent="0.3">
      <c r="A17" s="4"/>
      <c r="B17" s="289"/>
      <c r="C17" s="290"/>
      <c r="D17" s="290"/>
      <c r="E17" s="290"/>
      <c r="F17" s="290"/>
      <c r="G17" s="290"/>
      <c r="H17" s="290"/>
      <c r="I17" s="290"/>
      <c r="J17" s="290"/>
      <c r="K17" s="290"/>
      <c r="L17" s="291"/>
      <c r="M17" s="33"/>
    </row>
    <row r="18" spans="1:16" s="9" customFormat="1" x14ac:dyDescent="0.3">
      <c r="A18" s="4"/>
      <c r="B18" s="289"/>
      <c r="C18" s="290"/>
      <c r="D18" s="290"/>
      <c r="E18" s="290"/>
      <c r="F18" s="290"/>
      <c r="G18" s="290"/>
      <c r="H18" s="290"/>
      <c r="I18" s="290"/>
      <c r="J18" s="290"/>
      <c r="K18" s="290"/>
      <c r="L18" s="291"/>
      <c r="M18" s="33"/>
    </row>
    <row r="19" spans="1:16" s="9" customFormat="1" x14ac:dyDescent="0.3">
      <c r="A19" s="4"/>
      <c r="B19" s="289"/>
      <c r="C19" s="290"/>
      <c r="D19" s="290"/>
      <c r="E19" s="290"/>
      <c r="F19" s="290"/>
      <c r="G19" s="290"/>
      <c r="H19" s="290"/>
      <c r="I19" s="290"/>
      <c r="J19" s="290"/>
      <c r="K19" s="290"/>
      <c r="L19" s="291"/>
      <c r="M19" s="33"/>
    </row>
    <row r="20" spans="1:16" s="9" customFormat="1" x14ac:dyDescent="0.3">
      <c r="A20" s="4"/>
      <c r="B20" s="289"/>
      <c r="C20" s="290"/>
      <c r="D20" s="290"/>
      <c r="E20" s="290"/>
      <c r="F20" s="290"/>
      <c r="G20" s="290"/>
      <c r="H20" s="290"/>
      <c r="I20" s="290"/>
      <c r="J20" s="290"/>
      <c r="K20" s="290"/>
      <c r="L20" s="291"/>
      <c r="M20" s="33"/>
    </row>
    <row r="21" spans="1:16" s="9" customFormat="1" x14ac:dyDescent="0.3">
      <c r="A21" s="4"/>
      <c r="B21" s="289"/>
      <c r="C21" s="290"/>
      <c r="D21" s="290"/>
      <c r="E21" s="290"/>
      <c r="F21" s="290"/>
      <c r="G21" s="290"/>
      <c r="H21" s="290"/>
      <c r="I21" s="290"/>
      <c r="J21" s="290"/>
      <c r="K21" s="290"/>
      <c r="L21" s="291"/>
      <c r="M21" s="33"/>
    </row>
    <row r="22" spans="1:16" s="9" customFormat="1" x14ac:dyDescent="0.3">
      <c r="A22" s="4"/>
      <c r="B22" s="289"/>
      <c r="C22" s="290"/>
      <c r="D22" s="290"/>
      <c r="E22" s="290"/>
      <c r="F22" s="290"/>
      <c r="G22" s="290"/>
      <c r="H22" s="290"/>
      <c r="I22" s="290"/>
      <c r="J22" s="290"/>
      <c r="K22" s="290"/>
      <c r="L22" s="291"/>
      <c r="M22" s="33"/>
    </row>
    <row r="23" spans="1:16" s="9" customFormat="1" x14ac:dyDescent="0.3">
      <c r="A23" s="4"/>
      <c r="B23" s="289"/>
      <c r="C23" s="290"/>
      <c r="D23" s="290"/>
      <c r="E23" s="290"/>
      <c r="F23" s="290"/>
      <c r="G23" s="290"/>
      <c r="H23" s="290"/>
      <c r="I23" s="290"/>
      <c r="J23" s="290"/>
      <c r="K23" s="290"/>
      <c r="L23" s="291"/>
      <c r="M23" s="33"/>
    </row>
    <row r="24" spans="1:16" s="9" customFormat="1" x14ac:dyDescent="0.3">
      <c r="A24" s="4"/>
      <c r="B24" s="289"/>
      <c r="C24" s="290"/>
      <c r="D24" s="290"/>
      <c r="E24" s="290"/>
      <c r="F24" s="290"/>
      <c r="G24" s="290"/>
      <c r="H24" s="290"/>
      <c r="I24" s="290"/>
      <c r="J24" s="290"/>
      <c r="K24" s="290"/>
      <c r="L24" s="291"/>
      <c r="M24" s="33"/>
    </row>
    <row r="25" spans="1:16" s="33" customFormat="1" x14ac:dyDescent="0.3">
      <c r="A25" s="69"/>
      <c r="B25" s="70"/>
      <c r="C25" s="71"/>
      <c r="D25" s="71"/>
      <c r="E25" s="71"/>
      <c r="F25" s="71"/>
      <c r="G25" s="71"/>
      <c r="H25" s="71"/>
      <c r="I25" s="71"/>
      <c r="J25" s="71"/>
      <c r="K25" s="71"/>
      <c r="L25" s="72"/>
    </row>
    <row r="26" spans="1:16" s="6" customFormat="1" x14ac:dyDescent="0.3">
      <c r="A26" s="5"/>
      <c r="B26" s="15"/>
      <c r="C26" s="15"/>
      <c r="D26" s="15"/>
      <c r="E26" s="3"/>
      <c r="F26" s="3"/>
      <c r="G26" s="3"/>
      <c r="H26" s="3"/>
      <c r="I26" s="3"/>
      <c r="J26" s="3"/>
      <c r="K26" s="3"/>
      <c r="L26" s="3"/>
      <c r="O26" s="16"/>
      <c r="P26" s="16"/>
    </row>
    <row r="27" spans="1:16" x14ac:dyDescent="0.3">
      <c r="B27" s="267" t="s">
        <v>187</v>
      </c>
      <c r="C27" s="268"/>
      <c r="D27" s="268"/>
      <c r="E27" s="268"/>
      <c r="F27" s="268"/>
      <c r="G27" s="268"/>
      <c r="H27" s="268"/>
      <c r="I27" s="268"/>
      <c r="J27" s="268"/>
      <c r="K27" s="268"/>
      <c r="L27" s="269"/>
      <c r="M27" s="33"/>
    </row>
    <row r="28" spans="1:16" s="9" customFormat="1" x14ac:dyDescent="0.3">
      <c r="A28" s="4"/>
      <c r="B28" s="264" t="s">
        <v>22</v>
      </c>
      <c r="C28" s="265"/>
      <c r="D28" s="265"/>
      <c r="E28" s="265"/>
      <c r="F28" s="265"/>
      <c r="G28" s="265"/>
      <c r="H28" s="265"/>
      <c r="I28" s="265"/>
      <c r="J28" s="265"/>
      <c r="K28" s="265"/>
      <c r="L28" s="266"/>
      <c r="M28" s="87"/>
    </row>
    <row r="29" spans="1:16" s="33" customFormat="1" x14ac:dyDescent="0.3">
      <c r="A29" s="69"/>
      <c r="B29" s="73"/>
      <c r="C29" s="74"/>
      <c r="D29" s="74"/>
      <c r="E29" s="74"/>
      <c r="F29" s="74"/>
      <c r="G29" s="74"/>
      <c r="H29" s="74"/>
      <c r="I29" s="74"/>
      <c r="J29" s="74"/>
      <c r="K29" s="74"/>
      <c r="L29" s="75"/>
    </row>
    <row r="30" spans="1:16" s="33" customFormat="1" x14ac:dyDescent="0.3">
      <c r="A30" s="69"/>
      <c r="B30" s="131" t="str">
        <f>IF(Intro!$G$23="English",O30,P30)</f>
        <v>List the names and addresses of all facilities in Canada that have employed your members involved in the production of the goods since January 1, 2023.</v>
      </c>
      <c r="C30" s="132"/>
      <c r="D30" s="132"/>
      <c r="E30" s="132"/>
      <c r="F30" s="132"/>
      <c r="G30" s="132"/>
      <c r="H30" s="132"/>
      <c r="I30" s="132"/>
      <c r="J30" s="132"/>
      <c r="K30" s="132"/>
      <c r="L30" s="145"/>
      <c r="O30" s="33" t="str">
        <f>"List the names and addresses of all facilities in Canada that have employed your members involved in the production of the goods since January 1, "&amp;Variables!B6&amp;"."</f>
        <v>List the names and addresses of all facilities in Canada that have employed your members involved in the production of the goods since January 1, 2023.</v>
      </c>
      <c r="P30" s="33" t="str">
        <f>"Dresser la liste des dénominations sociales et des adresses de toutes les installations au Canada qui emploient vos membres impliqués dans la production des marchandises depuis le 1er janvier "&amp;Variables!B6&amp;"."</f>
        <v>Dresser la liste des dénominations sociales et des adresses de toutes les installations au Canada qui emploient vos membres impliqués dans la production des marchandises depuis le 1er janvier 2023.</v>
      </c>
    </row>
    <row r="31" spans="1:16" s="33" customFormat="1" x14ac:dyDescent="0.3">
      <c r="A31" s="69"/>
      <c r="B31" s="131"/>
      <c r="C31" s="132"/>
      <c r="D31" s="132"/>
      <c r="E31" s="132"/>
      <c r="F31" s="132"/>
      <c r="G31" s="132"/>
      <c r="H31" s="132"/>
      <c r="I31" s="132"/>
      <c r="J31" s="132"/>
      <c r="K31" s="132"/>
      <c r="L31" s="145"/>
    </row>
    <row r="32" spans="1:16" s="33" customFormat="1" x14ac:dyDescent="0.3">
      <c r="A32" s="69"/>
      <c r="B32" s="73"/>
      <c r="C32" s="74"/>
      <c r="D32" s="74"/>
      <c r="E32" s="74"/>
      <c r="F32" s="74"/>
      <c r="G32" s="74"/>
      <c r="H32" s="74"/>
      <c r="I32" s="74"/>
      <c r="J32" s="74"/>
      <c r="K32" s="74"/>
      <c r="L32" s="75"/>
    </row>
    <row r="33" spans="2:16" x14ac:dyDescent="0.3">
      <c r="B33" s="47"/>
      <c r="C33" s="300" t="str">
        <f>IF(Intro!$G$23="English",O35,P35)</f>
        <v>Firm Name and Facility</v>
      </c>
      <c r="D33" s="300"/>
      <c r="E33" s="300"/>
      <c r="F33" s="300" t="str">
        <f>IF(Intro!$G$23="English",O37,P37)</f>
        <v>Facility Address</v>
      </c>
      <c r="G33" s="300"/>
      <c r="H33" s="300"/>
      <c r="I33" s="300"/>
      <c r="J33" s="300" t="str">
        <f>IF(Intro!$G$23="English",O39,P39)</f>
        <v>Local Union or Bargaining Unit</v>
      </c>
      <c r="K33" s="300"/>
      <c r="L33" s="301"/>
      <c r="M33" s="8"/>
      <c r="O33" s="22"/>
    </row>
    <row r="34" spans="2:16" x14ac:dyDescent="0.3">
      <c r="B34" s="48"/>
      <c r="C34" s="300"/>
      <c r="D34" s="300"/>
      <c r="E34" s="300"/>
      <c r="F34" s="300"/>
      <c r="G34" s="300"/>
      <c r="H34" s="300"/>
      <c r="I34" s="300"/>
      <c r="J34" s="300"/>
      <c r="K34" s="300"/>
      <c r="L34" s="301"/>
      <c r="M34" s="8"/>
      <c r="O34" s="22"/>
    </row>
    <row r="35" spans="2:16" x14ac:dyDescent="0.3">
      <c r="B35" s="271">
        <v>1</v>
      </c>
      <c r="C35" s="141"/>
      <c r="D35" s="141"/>
      <c r="E35" s="141"/>
      <c r="F35" s="141"/>
      <c r="G35" s="141"/>
      <c r="H35" s="141"/>
      <c r="I35" s="141"/>
      <c r="J35" s="141"/>
      <c r="K35" s="141"/>
      <c r="L35" s="142"/>
      <c r="M35" s="8"/>
      <c r="O35" s="8" t="s">
        <v>41</v>
      </c>
      <c r="P35" s="8" t="s">
        <v>44</v>
      </c>
    </row>
    <row r="36" spans="2:16" x14ac:dyDescent="0.3">
      <c r="B36" s="271"/>
      <c r="C36" s="141"/>
      <c r="D36" s="141"/>
      <c r="E36" s="141"/>
      <c r="F36" s="141"/>
      <c r="G36" s="141"/>
      <c r="H36" s="141"/>
      <c r="I36" s="141"/>
      <c r="J36" s="141"/>
      <c r="K36" s="141"/>
      <c r="L36" s="142"/>
      <c r="M36" s="8"/>
    </row>
    <row r="37" spans="2:16" x14ac:dyDescent="0.3">
      <c r="B37" s="271">
        <v>2</v>
      </c>
      <c r="C37" s="141"/>
      <c r="D37" s="141"/>
      <c r="E37" s="141"/>
      <c r="F37" s="141"/>
      <c r="G37" s="141"/>
      <c r="H37" s="141"/>
      <c r="I37" s="141"/>
      <c r="J37" s="141"/>
      <c r="K37" s="141"/>
      <c r="L37" s="142"/>
      <c r="M37" s="8"/>
      <c r="O37" s="8" t="s">
        <v>42</v>
      </c>
      <c r="P37" s="8" t="s">
        <v>45</v>
      </c>
    </row>
    <row r="38" spans="2:16" x14ac:dyDescent="0.3">
      <c r="B38" s="271"/>
      <c r="C38" s="141"/>
      <c r="D38" s="141"/>
      <c r="E38" s="141"/>
      <c r="F38" s="141"/>
      <c r="G38" s="141"/>
      <c r="H38" s="141"/>
      <c r="I38" s="141"/>
      <c r="J38" s="141"/>
      <c r="K38" s="141"/>
      <c r="L38" s="142"/>
      <c r="M38" s="8"/>
    </row>
    <row r="39" spans="2:16" x14ac:dyDescent="0.3">
      <c r="B39" s="271">
        <v>3</v>
      </c>
      <c r="C39" s="141"/>
      <c r="D39" s="141"/>
      <c r="E39" s="141"/>
      <c r="F39" s="141"/>
      <c r="G39" s="141"/>
      <c r="H39" s="141"/>
      <c r="I39" s="141"/>
      <c r="J39" s="141"/>
      <c r="K39" s="141"/>
      <c r="L39" s="142"/>
      <c r="M39" s="8"/>
      <c r="O39" s="8" t="s">
        <v>43</v>
      </c>
      <c r="P39" s="8" t="s">
        <v>230</v>
      </c>
    </row>
    <row r="40" spans="2:16" x14ac:dyDescent="0.3">
      <c r="B40" s="271"/>
      <c r="C40" s="141"/>
      <c r="D40" s="141"/>
      <c r="E40" s="141"/>
      <c r="F40" s="141"/>
      <c r="G40" s="141"/>
      <c r="H40" s="141"/>
      <c r="I40" s="141"/>
      <c r="J40" s="141"/>
      <c r="K40" s="141"/>
      <c r="L40" s="142"/>
      <c r="M40" s="8"/>
    </row>
    <row r="41" spans="2:16" x14ac:dyDescent="0.3">
      <c r="B41" s="271">
        <v>4</v>
      </c>
      <c r="C41" s="141"/>
      <c r="D41" s="141"/>
      <c r="E41" s="141"/>
      <c r="F41" s="141"/>
      <c r="G41" s="141"/>
      <c r="H41" s="141"/>
      <c r="I41" s="141"/>
      <c r="J41" s="141"/>
      <c r="K41" s="141"/>
      <c r="L41" s="142"/>
      <c r="M41" s="8"/>
      <c r="O41" s="8" t="s">
        <v>41</v>
      </c>
      <c r="P41" s="8" t="s">
        <v>44</v>
      </c>
    </row>
    <row r="42" spans="2:16" x14ac:dyDescent="0.3">
      <c r="B42" s="271"/>
      <c r="C42" s="141"/>
      <c r="D42" s="141"/>
      <c r="E42" s="141"/>
      <c r="F42" s="141"/>
      <c r="G42" s="141"/>
      <c r="H42" s="141"/>
      <c r="I42" s="141"/>
      <c r="J42" s="141"/>
      <c r="K42" s="141"/>
      <c r="L42" s="142"/>
      <c r="M42" s="8"/>
    </row>
    <row r="43" spans="2:16" x14ac:dyDescent="0.3">
      <c r="B43" s="271">
        <v>5</v>
      </c>
      <c r="C43" s="141"/>
      <c r="D43" s="141"/>
      <c r="E43" s="141"/>
      <c r="F43" s="141"/>
      <c r="G43" s="141"/>
      <c r="H43" s="141"/>
      <c r="I43" s="141"/>
      <c r="J43" s="141"/>
      <c r="K43" s="141"/>
      <c r="L43" s="142"/>
      <c r="M43" s="8"/>
      <c r="O43" s="8" t="s">
        <v>42</v>
      </c>
      <c r="P43" s="8" t="s">
        <v>45</v>
      </c>
    </row>
    <row r="44" spans="2:16" x14ac:dyDescent="0.3">
      <c r="B44" s="271"/>
      <c r="C44" s="141"/>
      <c r="D44" s="141"/>
      <c r="E44" s="141"/>
      <c r="F44" s="141"/>
      <c r="G44" s="141"/>
      <c r="H44" s="141"/>
      <c r="I44" s="141"/>
      <c r="J44" s="141"/>
      <c r="K44" s="141"/>
      <c r="L44" s="142"/>
      <c r="M44" s="8"/>
    </row>
    <row r="45" spans="2:16" x14ac:dyDescent="0.3">
      <c r="B45" s="271">
        <v>6</v>
      </c>
      <c r="C45" s="141"/>
      <c r="D45" s="141"/>
      <c r="E45" s="141"/>
      <c r="F45" s="141"/>
      <c r="G45" s="141"/>
      <c r="H45" s="141"/>
      <c r="I45" s="141"/>
      <c r="J45" s="141"/>
      <c r="K45" s="141"/>
      <c r="L45" s="142"/>
      <c r="M45" s="8"/>
      <c r="O45" s="8" t="s">
        <v>43</v>
      </c>
      <c r="P45" s="8" t="s">
        <v>230</v>
      </c>
    </row>
    <row r="46" spans="2:16" x14ac:dyDescent="0.3">
      <c r="B46" s="271"/>
      <c r="C46" s="141"/>
      <c r="D46" s="141"/>
      <c r="E46" s="141"/>
      <c r="F46" s="141"/>
      <c r="G46" s="141"/>
      <c r="H46" s="141"/>
      <c r="I46" s="141"/>
      <c r="J46" s="141"/>
      <c r="K46" s="141"/>
      <c r="L46" s="142"/>
      <c r="M46" s="8"/>
    </row>
    <row r="47" spans="2:16" x14ac:dyDescent="0.3">
      <c r="B47" s="271">
        <v>7</v>
      </c>
      <c r="C47" s="141"/>
      <c r="D47" s="141"/>
      <c r="E47" s="141"/>
      <c r="F47" s="141"/>
      <c r="G47" s="141"/>
      <c r="H47" s="141"/>
      <c r="I47" s="141"/>
      <c r="J47" s="141"/>
      <c r="K47" s="141"/>
      <c r="L47" s="142"/>
      <c r="M47" s="8"/>
      <c r="O47" s="8" t="s">
        <v>42</v>
      </c>
      <c r="P47" s="8" t="s">
        <v>45</v>
      </c>
    </row>
    <row r="48" spans="2:16" x14ac:dyDescent="0.3">
      <c r="B48" s="271"/>
      <c r="C48" s="141"/>
      <c r="D48" s="141"/>
      <c r="E48" s="141"/>
      <c r="F48" s="141"/>
      <c r="G48" s="141"/>
      <c r="H48" s="141"/>
      <c r="I48" s="141"/>
      <c r="J48" s="141"/>
      <c r="K48" s="141"/>
      <c r="L48" s="142"/>
      <c r="M48" s="8"/>
    </row>
    <row r="49" spans="1:16" x14ac:dyDescent="0.3">
      <c r="B49" s="271">
        <v>8</v>
      </c>
      <c r="C49" s="141"/>
      <c r="D49" s="141"/>
      <c r="E49" s="141"/>
      <c r="F49" s="141"/>
      <c r="G49" s="141"/>
      <c r="H49" s="141"/>
      <c r="I49" s="141"/>
      <c r="J49" s="141"/>
      <c r="K49" s="141"/>
      <c r="L49" s="142"/>
      <c r="M49" s="8"/>
      <c r="O49" s="8" t="s">
        <v>43</v>
      </c>
      <c r="P49" s="8" t="s">
        <v>230</v>
      </c>
    </row>
    <row r="50" spans="1:16" x14ac:dyDescent="0.3">
      <c r="B50" s="271"/>
      <c r="C50" s="141"/>
      <c r="D50" s="141"/>
      <c r="E50" s="141"/>
      <c r="F50" s="141"/>
      <c r="G50" s="141"/>
      <c r="H50" s="141"/>
      <c r="I50" s="141"/>
      <c r="J50" s="141"/>
      <c r="K50" s="141"/>
      <c r="L50" s="142"/>
      <c r="M50" s="8"/>
    </row>
    <row r="51" spans="1:16" x14ac:dyDescent="0.3">
      <c r="B51" s="271">
        <v>9</v>
      </c>
      <c r="C51" s="141"/>
      <c r="D51" s="141"/>
      <c r="E51" s="141"/>
      <c r="F51" s="141"/>
      <c r="G51" s="141"/>
      <c r="H51" s="141"/>
      <c r="I51" s="141"/>
      <c r="J51" s="141"/>
      <c r="K51" s="141"/>
      <c r="L51" s="142"/>
      <c r="M51" s="8"/>
      <c r="O51" s="8" t="s">
        <v>42</v>
      </c>
      <c r="P51" s="8" t="s">
        <v>45</v>
      </c>
    </row>
    <row r="52" spans="1:16" x14ac:dyDescent="0.3">
      <c r="B52" s="271"/>
      <c r="C52" s="141"/>
      <c r="D52" s="141"/>
      <c r="E52" s="141"/>
      <c r="F52" s="141"/>
      <c r="G52" s="141"/>
      <c r="H52" s="141"/>
      <c r="I52" s="141"/>
      <c r="J52" s="141"/>
      <c r="K52" s="141"/>
      <c r="L52" s="142"/>
      <c r="M52" s="8"/>
    </row>
    <row r="53" spans="1:16" x14ac:dyDescent="0.3">
      <c r="B53" s="271">
        <v>10</v>
      </c>
      <c r="C53" s="141"/>
      <c r="D53" s="141"/>
      <c r="E53" s="141"/>
      <c r="F53" s="141"/>
      <c r="G53" s="141"/>
      <c r="H53" s="141"/>
      <c r="I53" s="141"/>
      <c r="J53" s="141"/>
      <c r="K53" s="141"/>
      <c r="L53" s="142"/>
      <c r="M53" s="8"/>
      <c r="O53" s="8" t="s">
        <v>43</v>
      </c>
      <c r="P53" s="8" t="s">
        <v>230</v>
      </c>
    </row>
    <row r="54" spans="1:16" x14ac:dyDescent="0.3">
      <c r="B54" s="271"/>
      <c r="C54" s="141"/>
      <c r="D54" s="141"/>
      <c r="E54" s="141"/>
      <c r="F54" s="141"/>
      <c r="G54" s="141"/>
      <c r="H54" s="141"/>
      <c r="I54" s="141"/>
      <c r="J54" s="141"/>
      <c r="K54" s="141"/>
      <c r="L54" s="142"/>
      <c r="M54" s="8"/>
    </row>
    <row r="55" spans="1:16" s="33" customFormat="1" x14ac:dyDescent="0.3">
      <c r="A55" s="4"/>
      <c r="B55" s="70"/>
      <c r="C55" s="71"/>
      <c r="D55" s="71"/>
      <c r="E55" s="71"/>
      <c r="F55" s="71"/>
      <c r="G55" s="71"/>
      <c r="H55" s="71"/>
      <c r="I55" s="71"/>
      <c r="J55" s="71"/>
      <c r="K55" s="71"/>
      <c r="L55" s="72"/>
    </row>
    <row r="56" spans="1:16" x14ac:dyDescent="0.3">
      <c r="B56" s="261" t="s">
        <v>23</v>
      </c>
      <c r="C56" s="262"/>
      <c r="D56" s="262"/>
      <c r="E56" s="262"/>
      <c r="F56" s="262"/>
      <c r="G56" s="262"/>
      <c r="H56" s="262"/>
      <c r="I56" s="262"/>
      <c r="J56" s="262"/>
      <c r="K56" s="262"/>
      <c r="L56" s="263"/>
      <c r="M56" s="8"/>
    </row>
    <row r="57" spans="1:16" x14ac:dyDescent="0.3">
      <c r="B57" s="17"/>
      <c r="C57" s="28"/>
      <c r="D57" s="28"/>
      <c r="E57" s="29"/>
      <c r="F57" s="29"/>
      <c r="G57" s="29"/>
      <c r="H57" s="29"/>
      <c r="I57" s="29"/>
      <c r="J57" s="29"/>
      <c r="K57" s="29"/>
      <c r="L57" s="18"/>
      <c r="M57" s="8"/>
    </row>
    <row r="58" spans="1:16" x14ac:dyDescent="0.3">
      <c r="B58" s="131" t="str">
        <f>IF(Intro!$G$23="English",O58,P58)</f>
        <v>Provide the number of your members involved in the production of the goods since January 1, 2023.</v>
      </c>
      <c r="C58" s="132"/>
      <c r="D58" s="132"/>
      <c r="E58" s="132"/>
      <c r="F58" s="132"/>
      <c r="G58" s="132"/>
      <c r="H58" s="132"/>
      <c r="I58" s="132"/>
      <c r="J58" s="132"/>
      <c r="K58" s="132"/>
      <c r="L58" s="145"/>
      <c r="M58" s="8"/>
      <c r="O58" s="22" t="str">
        <f>"Provide the number of your members involved in the production of the goods since January 1, "&amp;Variables!B6&amp;"."</f>
        <v>Provide the number of your members involved in the production of the goods since January 1, 2023.</v>
      </c>
      <c r="P58" s="8" t="str">
        <f>"Indiquez le nombre de vos membres impliqués dans la production des marchandises depuis le 1er janvier "&amp;Variables!B6&amp;"."</f>
        <v>Indiquez le nombre de vos membres impliqués dans la production des marchandises depuis le 1er janvier 2023.</v>
      </c>
    </row>
    <row r="59" spans="1:16" x14ac:dyDescent="0.3">
      <c r="B59" s="60"/>
      <c r="C59" s="61"/>
      <c r="D59" s="28"/>
      <c r="E59" s="29"/>
      <c r="F59" s="29"/>
      <c r="G59" s="29"/>
      <c r="H59" s="29"/>
      <c r="I59" s="29"/>
      <c r="J59" s="29"/>
      <c r="K59" s="29"/>
      <c r="L59" s="18"/>
      <c r="M59" s="8"/>
      <c r="O59" s="22"/>
    </row>
    <row r="60" spans="1:16" x14ac:dyDescent="0.3">
      <c r="B60" s="304" t="str">
        <f>IF(Intro!$G$23="English",O60,P60)</f>
        <v>Firm Name and Facility</v>
      </c>
      <c r="C60" s="159"/>
      <c r="D60" s="159"/>
      <c r="E60" s="159"/>
      <c r="F60" s="159"/>
      <c r="G60" s="160"/>
      <c r="H60" s="281">
        <f>Variables!$B$6</f>
        <v>2023</v>
      </c>
      <c r="I60" s="281">
        <f>H60+1</f>
        <v>2024</v>
      </c>
      <c r="J60" s="281">
        <f>I60+1</f>
        <v>2025</v>
      </c>
      <c r="K60" s="281" t="str">
        <f>IF(Intro!$G$23="English",Variables!B9,Variables!C9)</f>
        <v>Jan-Jun 2025</v>
      </c>
      <c r="L60" s="282" t="str">
        <f>IF(Intro!$G$23="English",Variables!B10,Variables!C10)</f>
        <v>Jan-Jun 2026</v>
      </c>
      <c r="M60" s="8"/>
      <c r="O60" s="22" t="str">
        <f>O35</f>
        <v>Firm Name and Facility</v>
      </c>
      <c r="P60" s="8" t="str">
        <f>P35</f>
        <v xml:space="preserve">Dénomination sociale de l’entreprise et installation </v>
      </c>
    </row>
    <row r="61" spans="1:16" x14ac:dyDescent="0.3">
      <c r="B61" s="305"/>
      <c r="C61" s="162"/>
      <c r="D61" s="162"/>
      <c r="E61" s="162"/>
      <c r="F61" s="162"/>
      <c r="G61" s="163"/>
      <c r="H61" s="302"/>
      <c r="I61" s="302"/>
      <c r="J61" s="302"/>
      <c r="K61" s="302"/>
      <c r="L61" s="303"/>
      <c r="M61" s="8"/>
      <c r="O61" s="22"/>
    </row>
    <row r="62" spans="1:16" x14ac:dyDescent="0.3">
      <c r="B62" s="273" t="str">
        <f>IF(C35="","-",C35)</f>
        <v>-</v>
      </c>
      <c r="C62" s="274"/>
      <c r="D62" s="274"/>
      <c r="E62" s="274"/>
      <c r="F62" s="274"/>
      <c r="G62" s="49" t="s">
        <v>106</v>
      </c>
      <c r="H62" s="50"/>
      <c r="I62" s="50"/>
      <c r="J62" s="50"/>
      <c r="K62" s="50"/>
      <c r="L62" s="51"/>
      <c r="M62" s="8"/>
    </row>
    <row r="63" spans="1:16" x14ac:dyDescent="0.3">
      <c r="B63" s="273" t="str">
        <f>IF(C37="","-",C37)</f>
        <v>-</v>
      </c>
      <c r="C63" s="274"/>
      <c r="D63" s="274"/>
      <c r="E63" s="274"/>
      <c r="F63" s="274"/>
      <c r="G63" s="49" t="s">
        <v>106</v>
      </c>
      <c r="H63" s="50"/>
      <c r="I63" s="50"/>
      <c r="J63" s="50"/>
      <c r="K63" s="50"/>
      <c r="L63" s="51"/>
      <c r="M63" s="8"/>
    </row>
    <row r="64" spans="1:16" x14ac:dyDescent="0.3">
      <c r="B64" s="273" t="str">
        <f>IF(C39="","-",C39)</f>
        <v>-</v>
      </c>
      <c r="C64" s="274"/>
      <c r="D64" s="274"/>
      <c r="E64" s="274"/>
      <c r="F64" s="274"/>
      <c r="G64" s="49" t="s">
        <v>106</v>
      </c>
      <c r="H64" s="50"/>
      <c r="I64" s="50"/>
      <c r="J64" s="50"/>
      <c r="K64" s="50"/>
      <c r="L64" s="51"/>
      <c r="M64" s="8"/>
    </row>
    <row r="65" spans="1:16" x14ac:dyDescent="0.3">
      <c r="B65" s="273" t="str">
        <f>IF(C41="","-",C41)</f>
        <v>-</v>
      </c>
      <c r="C65" s="274"/>
      <c r="D65" s="274"/>
      <c r="E65" s="274"/>
      <c r="F65" s="274"/>
      <c r="G65" s="49" t="s">
        <v>106</v>
      </c>
      <c r="H65" s="50"/>
      <c r="I65" s="50"/>
      <c r="J65" s="50"/>
      <c r="K65" s="50"/>
      <c r="L65" s="51"/>
      <c r="M65" s="8"/>
    </row>
    <row r="66" spans="1:16" x14ac:dyDescent="0.3">
      <c r="B66" s="273" t="str">
        <f>IF(C43="","-",C43)</f>
        <v>-</v>
      </c>
      <c r="C66" s="274"/>
      <c r="D66" s="274"/>
      <c r="E66" s="274"/>
      <c r="F66" s="274"/>
      <c r="G66" s="49" t="s">
        <v>106</v>
      </c>
      <c r="H66" s="50"/>
      <c r="I66" s="50"/>
      <c r="J66" s="50"/>
      <c r="K66" s="50"/>
      <c r="L66" s="51"/>
      <c r="M66" s="8"/>
    </row>
    <row r="67" spans="1:16" x14ac:dyDescent="0.3">
      <c r="B67" s="273" t="str">
        <f>IF(C45="","-",C45)</f>
        <v>-</v>
      </c>
      <c r="C67" s="274"/>
      <c r="D67" s="274"/>
      <c r="E67" s="274"/>
      <c r="F67" s="274"/>
      <c r="G67" s="49" t="s">
        <v>106</v>
      </c>
      <c r="H67" s="50"/>
      <c r="I67" s="50"/>
      <c r="J67" s="50"/>
      <c r="K67" s="50"/>
      <c r="L67" s="51"/>
      <c r="M67" s="8"/>
    </row>
    <row r="68" spans="1:16" x14ac:dyDescent="0.3">
      <c r="B68" s="273" t="str">
        <f>IF(C47="","-",C47)</f>
        <v>-</v>
      </c>
      <c r="C68" s="274"/>
      <c r="D68" s="274"/>
      <c r="E68" s="274"/>
      <c r="F68" s="274"/>
      <c r="G68" s="49" t="s">
        <v>106</v>
      </c>
      <c r="H68" s="50"/>
      <c r="I68" s="50"/>
      <c r="J68" s="50"/>
      <c r="K68" s="50"/>
      <c r="L68" s="51"/>
      <c r="M68" s="8"/>
    </row>
    <row r="69" spans="1:16" x14ac:dyDescent="0.3">
      <c r="B69" s="273" t="str">
        <f>IF(C49="","-",C49)</f>
        <v>-</v>
      </c>
      <c r="C69" s="274"/>
      <c r="D69" s="274"/>
      <c r="E69" s="274"/>
      <c r="F69" s="274"/>
      <c r="G69" s="49" t="s">
        <v>106</v>
      </c>
      <c r="H69" s="50"/>
      <c r="I69" s="50"/>
      <c r="J69" s="50"/>
      <c r="K69" s="50"/>
      <c r="L69" s="51"/>
      <c r="M69" s="8"/>
    </row>
    <row r="70" spans="1:16" x14ac:dyDescent="0.3">
      <c r="B70" s="273" t="str">
        <f>IF(C51="","-",C51)</f>
        <v>-</v>
      </c>
      <c r="C70" s="274"/>
      <c r="D70" s="274"/>
      <c r="E70" s="274"/>
      <c r="F70" s="274"/>
      <c r="G70" s="49" t="s">
        <v>106</v>
      </c>
      <c r="H70" s="50"/>
      <c r="I70" s="50"/>
      <c r="J70" s="50"/>
      <c r="K70" s="50"/>
      <c r="L70" s="51"/>
      <c r="M70" s="8"/>
    </row>
    <row r="71" spans="1:16" x14ac:dyDescent="0.3">
      <c r="B71" s="273" t="str">
        <f t="shared" ref="B71" si="0">IF(C53="","-",C53)</f>
        <v>-</v>
      </c>
      <c r="C71" s="274"/>
      <c r="D71" s="274"/>
      <c r="E71" s="274"/>
      <c r="F71" s="274"/>
      <c r="G71" s="49" t="s">
        <v>106</v>
      </c>
      <c r="H71" s="50"/>
      <c r="I71" s="50"/>
      <c r="J71" s="50"/>
      <c r="K71" s="50"/>
      <c r="L71" s="51"/>
      <c r="M71" s="8"/>
    </row>
    <row r="72" spans="1:16" s="9" customFormat="1" x14ac:dyDescent="0.3">
      <c r="A72" s="4"/>
      <c r="B72" s="275" t="str">
        <f>IF(Intro!$G$23="English",O72,P72)</f>
        <v>Total members employed</v>
      </c>
      <c r="C72" s="276"/>
      <c r="D72" s="276"/>
      <c r="E72" s="276"/>
      <c r="F72" s="276"/>
      <c r="G72" s="52" t="s">
        <v>106</v>
      </c>
      <c r="H72" s="53">
        <f>SUM(H62:H71)</f>
        <v>0</v>
      </c>
      <c r="I72" s="53">
        <f t="shared" ref="I72:L72" si="1">SUM(I62:I71)</f>
        <v>0</v>
      </c>
      <c r="J72" s="53">
        <f t="shared" si="1"/>
        <v>0</v>
      </c>
      <c r="K72" s="53">
        <f t="shared" si="1"/>
        <v>0</v>
      </c>
      <c r="L72" s="54">
        <f t="shared" si="1"/>
        <v>0</v>
      </c>
      <c r="O72" s="9" t="s">
        <v>120</v>
      </c>
      <c r="P72" s="9" t="s">
        <v>122</v>
      </c>
    </row>
    <row r="73" spans="1:16" s="9" customFormat="1" x14ac:dyDescent="0.3">
      <c r="A73" s="4"/>
      <c r="B73" s="277" t="str">
        <f>IF(Intro!$G$23="English",O73,P73)</f>
        <v>Total unionized workplaces</v>
      </c>
      <c r="C73" s="278"/>
      <c r="D73" s="278"/>
      <c r="E73" s="278"/>
      <c r="F73" s="278"/>
      <c r="G73" s="52" t="s">
        <v>106</v>
      </c>
      <c r="H73" s="53">
        <f>COUNTIFS(H62:H71,"&gt;0")</f>
        <v>0</v>
      </c>
      <c r="I73" s="53">
        <f t="shared" ref="I73:L73" si="2">COUNTIFS(I62:I71,"&gt;0")</f>
        <v>0</v>
      </c>
      <c r="J73" s="53">
        <f t="shared" si="2"/>
        <v>0</v>
      </c>
      <c r="K73" s="53">
        <f t="shared" si="2"/>
        <v>0</v>
      </c>
      <c r="L73" s="54">
        <f t="shared" si="2"/>
        <v>0</v>
      </c>
      <c r="O73" s="9" t="s">
        <v>121</v>
      </c>
      <c r="P73" s="9" t="s">
        <v>123</v>
      </c>
    </row>
    <row r="74" spans="1:16" s="33" customFormat="1" x14ac:dyDescent="0.3">
      <c r="A74" s="69"/>
      <c r="B74" s="70"/>
      <c r="C74" s="71"/>
      <c r="D74" s="71"/>
      <c r="E74" s="71"/>
      <c r="F74" s="71"/>
      <c r="G74" s="71"/>
      <c r="H74" s="71"/>
      <c r="I74" s="71"/>
      <c r="J74" s="71"/>
      <c r="K74" s="71"/>
      <c r="L74" s="72"/>
    </row>
    <row r="75" spans="1:16" s="9" customFormat="1" x14ac:dyDescent="0.3">
      <c r="A75" s="4"/>
      <c r="B75" s="261" t="s">
        <v>24</v>
      </c>
      <c r="C75" s="262"/>
      <c r="D75" s="262"/>
      <c r="E75" s="262"/>
      <c r="F75" s="262"/>
      <c r="G75" s="262"/>
      <c r="H75" s="262"/>
      <c r="I75" s="262"/>
      <c r="J75" s="262"/>
      <c r="K75" s="262"/>
      <c r="L75" s="263"/>
      <c r="M75" s="87"/>
    </row>
    <row r="76" spans="1:16" s="33" customFormat="1" x14ac:dyDescent="0.3">
      <c r="A76" s="69"/>
      <c r="B76" s="73"/>
      <c r="C76" s="74"/>
      <c r="D76" s="74"/>
      <c r="E76" s="74"/>
      <c r="F76" s="74"/>
      <c r="G76" s="74"/>
      <c r="H76" s="74"/>
      <c r="I76" s="74"/>
      <c r="J76" s="74"/>
      <c r="K76" s="74"/>
      <c r="L76" s="75"/>
    </row>
    <row r="77" spans="1:16" s="33" customFormat="1" ht="14.25" customHeight="1" x14ac:dyDescent="0.3">
      <c r="A77" s="69"/>
      <c r="B77" s="307" t="str">
        <f>IF(Intro!$G$23="English",O77,P77)</f>
        <v>Provide details of any significant changes in membership and unionization of workplaces involved in the production of the goods since January 1, 2023.</v>
      </c>
      <c r="C77" s="308"/>
      <c r="D77" s="308"/>
      <c r="E77" s="308"/>
      <c r="F77" s="308"/>
      <c r="G77" s="308"/>
      <c r="H77" s="308"/>
      <c r="I77" s="308"/>
      <c r="J77" s="308"/>
      <c r="K77" s="308"/>
      <c r="L77" s="309"/>
      <c r="O77" s="33" t="str">
        <f>"Provide details of any significant changes in membership and unionization of workplaces involved in the production of the goods since January 1, "&amp;Variables!B6&amp;"."</f>
        <v>Provide details of any significant changes in membership and unionization of workplaces involved in the production of the goods since January 1, 2023.</v>
      </c>
      <c r="P77" s="33" t="str">
        <f>"Fournissez des détails sur tout changement important dans l’adhésion et la syndicalisation des lieux de travail impliqués dans la production des marchandises depuis le 1er janvier "&amp;Variables!B6&amp;"."</f>
        <v>Fournissez des détails sur tout changement important dans l’adhésion et la syndicalisation des lieux de travail impliqués dans la production des marchandises depuis le 1er janvier 2023.</v>
      </c>
    </row>
    <row r="78" spans="1:16" s="33" customFormat="1" x14ac:dyDescent="0.3">
      <c r="A78" s="69"/>
      <c r="B78" s="307"/>
      <c r="C78" s="308"/>
      <c r="D78" s="308"/>
      <c r="E78" s="308"/>
      <c r="F78" s="308"/>
      <c r="G78" s="308"/>
      <c r="H78" s="308"/>
      <c r="I78" s="308"/>
      <c r="J78" s="308"/>
      <c r="K78" s="308"/>
      <c r="L78" s="309"/>
    </row>
    <row r="79" spans="1:16" s="33" customFormat="1" x14ac:dyDescent="0.3">
      <c r="A79" s="69"/>
      <c r="B79" s="73"/>
      <c r="C79" s="74"/>
      <c r="D79" s="74"/>
      <c r="E79" s="74"/>
      <c r="F79" s="74"/>
      <c r="G79" s="74"/>
      <c r="H79" s="74"/>
      <c r="I79" s="74"/>
      <c r="J79" s="74"/>
      <c r="K79" s="74"/>
      <c r="L79" s="75"/>
    </row>
    <row r="80" spans="1:16" x14ac:dyDescent="0.3">
      <c r="B80" s="306"/>
      <c r="C80" s="279" t="str">
        <f>IF(Intro!$G$23="English",O80,P80)</f>
        <v>Firm Name and Facility</v>
      </c>
      <c r="D80" s="279"/>
      <c r="E80" s="279"/>
      <c r="F80" s="281" t="str">
        <f>IF(Intro!$G$23="English",O82,P82)</f>
        <v>Actions affecting members (closure, disposal of assets, changes in technology or other changes)</v>
      </c>
      <c r="G80" s="281"/>
      <c r="H80" s="281"/>
      <c r="I80" s="281"/>
      <c r="J80" s="281"/>
      <c r="K80" s="281"/>
      <c r="L80" s="282"/>
      <c r="M80" s="8"/>
      <c r="O80" s="8" t="s">
        <v>41</v>
      </c>
      <c r="P80" s="8" t="s">
        <v>44</v>
      </c>
    </row>
    <row r="81" spans="2:16" x14ac:dyDescent="0.3">
      <c r="B81" s="306"/>
      <c r="C81" s="280"/>
      <c r="D81" s="280"/>
      <c r="E81" s="280"/>
      <c r="F81" s="283"/>
      <c r="G81" s="283"/>
      <c r="H81" s="283"/>
      <c r="I81" s="283"/>
      <c r="J81" s="283"/>
      <c r="K81" s="283"/>
      <c r="L81" s="284"/>
      <c r="M81" s="8"/>
    </row>
    <row r="82" spans="2:16" x14ac:dyDescent="0.3">
      <c r="B82" s="271">
        <v>1</v>
      </c>
      <c r="C82" s="272">
        <f>C35</f>
        <v>0</v>
      </c>
      <c r="D82" s="272"/>
      <c r="E82" s="272"/>
      <c r="F82" s="141"/>
      <c r="G82" s="141"/>
      <c r="H82" s="141"/>
      <c r="I82" s="141"/>
      <c r="J82" s="141"/>
      <c r="K82" s="141"/>
      <c r="L82" s="142"/>
      <c r="M82" s="8"/>
      <c r="O82" s="8" t="s">
        <v>124</v>
      </c>
      <c r="P82" s="8" t="s">
        <v>125</v>
      </c>
    </row>
    <row r="83" spans="2:16" x14ac:dyDescent="0.3">
      <c r="B83" s="271"/>
      <c r="C83" s="272"/>
      <c r="D83" s="272"/>
      <c r="E83" s="272"/>
      <c r="F83" s="141"/>
      <c r="G83" s="141"/>
      <c r="H83" s="141"/>
      <c r="I83" s="141"/>
      <c r="J83" s="141"/>
      <c r="K83" s="141"/>
      <c r="L83" s="142"/>
      <c r="M83" s="8"/>
    </row>
    <row r="84" spans="2:16" x14ac:dyDescent="0.3">
      <c r="B84" s="271">
        <v>2</v>
      </c>
      <c r="C84" s="272">
        <f t="shared" ref="C84" si="3">C37</f>
        <v>0</v>
      </c>
      <c r="D84" s="272"/>
      <c r="E84" s="272"/>
      <c r="F84" s="141"/>
      <c r="G84" s="141"/>
      <c r="H84" s="141"/>
      <c r="I84" s="141"/>
      <c r="J84" s="141"/>
      <c r="K84" s="141"/>
      <c r="L84" s="142"/>
      <c r="M84" s="8"/>
    </row>
    <row r="85" spans="2:16" x14ac:dyDescent="0.3">
      <c r="B85" s="271"/>
      <c r="C85" s="272"/>
      <c r="D85" s="272"/>
      <c r="E85" s="272"/>
      <c r="F85" s="141"/>
      <c r="G85" s="141"/>
      <c r="H85" s="141"/>
      <c r="I85" s="141"/>
      <c r="J85" s="141"/>
      <c r="K85" s="141"/>
      <c r="L85" s="142"/>
      <c r="M85" s="8"/>
    </row>
    <row r="86" spans="2:16" x14ac:dyDescent="0.3">
      <c r="B86" s="271">
        <v>3</v>
      </c>
      <c r="C86" s="272">
        <f t="shared" ref="C86" si="4">C39</f>
        <v>0</v>
      </c>
      <c r="D86" s="272"/>
      <c r="E86" s="272"/>
      <c r="F86" s="141"/>
      <c r="G86" s="141"/>
      <c r="H86" s="141"/>
      <c r="I86" s="141"/>
      <c r="J86" s="141"/>
      <c r="K86" s="141"/>
      <c r="L86" s="142"/>
      <c r="M86" s="8"/>
    </row>
    <row r="87" spans="2:16" x14ac:dyDescent="0.3">
      <c r="B87" s="271"/>
      <c r="C87" s="272"/>
      <c r="D87" s="272"/>
      <c r="E87" s="272"/>
      <c r="F87" s="141"/>
      <c r="G87" s="141"/>
      <c r="H87" s="141"/>
      <c r="I87" s="141"/>
      <c r="J87" s="141"/>
      <c r="K87" s="141"/>
      <c r="L87" s="142"/>
      <c r="M87" s="8"/>
    </row>
    <row r="88" spans="2:16" x14ac:dyDescent="0.3">
      <c r="B88" s="271">
        <v>4</v>
      </c>
      <c r="C88" s="272">
        <f t="shared" ref="C88" si="5">C41</f>
        <v>0</v>
      </c>
      <c r="D88" s="272"/>
      <c r="E88" s="272"/>
      <c r="F88" s="141"/>
      <c r="G88" s="141"/>
      <c r="H88" s="141"/>
      <c r="I88" s="141"/>
      <c r="J88" s="141"/>
      <c r="K88" s="141"/>
      <c r="L88" s="142"/>
      <c r="M88" s="8"/>
    </row>
    <row r="89" spans="2:16" x14ac:dyDescent="0.3">
      <c r="B89" s="271"/>
      <c r="C89" s="272"/>
      <c r="D89" s="272"/>
      <c r="E89" s="272"/>
      <c r="F89" s="141"/>
      <c r="G89" s="141"/>
      <c r="H89" s="141"/>
      <c r="I89" s="141"/>
      <c r="J89" s="141"/>
      <c r="K89" s="141"/>
      <c r="L89" s="142"/>
      <c r="M89" s="8"/>
    </row>
    <row r="90" spans="2:16" x14ac:dyDescent="0.3">
      <c r="B90" s="271">
        <v>5</v>
      </c>
      <c r="C90" s="272">
        <f t="shared" ref="C90" si="6">C43</f>
        <v>0</v>
      </c>
      <c r="D90" s="272"/>
      <c r="E90" s="272"/>
      <c r="F90" s="141"/>
      <c r="G90" s="141"/>
      <c r="H90" s="141"/>
      <c r="I90" s="141"/>
      <c r="J90" s="141"/>
      <c r="K90" s="141"/>
      <c r="L90" s="142"/>
      <c r="M90" s="8"/>
    </row>
    <row r="91" spans="2:16" x14ac:dyDescent="0.3">
      <c r="B91" s="271"/>
      <c r="C91" s="272"/>
      <c r="D91" s="272"/>
      <c r="E91" s="272"/>
      <c r="F91" s="141"/>
      <c r="G91" s="141"/>
      <c r="H91" s="141"/>
      <c r="I91" s="141"/>
      <c r="J91" s="141"/>
      <c r="K91" s="141"/>
      <c r="L91" s="142"/>
      <c r="M91" s="8"/>
    </row>
    <row r="92" spans="2:16" x14ac:dyDescent="0.3">
      <c r="B92" s="271">
        <v>6</v>
      </c>
      <c r="C92" s="272">
        <f t="shared" ref="C92" si="7">C45</f>
        <v>0</v>
      </c>
      <c r="D92" s="272"/>
      <c r="E92" s="272"/>
      <c r="F92" s="141"/>
      <c r="G92" s="141"/>
      <c r="H92" s="141"/>
      <c r="I92" s="141"/>
      <c r="J92" s="141"/>
      <c r="K92" s="141"/>
      <c r="L92" s="142"/>
      <c r="M92" s="8"/>
    </row>
    <row r="93" spans="2:16" x14ac:dyDescent="0.3">
      <c r="B93" s="271"/>
      <c r="C93" s="272"/>
      <c r="D93" s="272"/>
      <c r="E93" s="272"/>
      <c r="F93" s="141"/>
      <c r="G93" s="141"/>
      <c r="H93" s="141"/>
      <c r="I93" s="141"/>
      <c r="J93" s="141"/>
      <c r="K93" s="141"/>
      <c r="L93" s="142"/>
      <c r="M93" s="8"/>
    </row>
    <row r="94" spans="2:16" x14ac:dyDescent="0.3">
      <c r="B94" s="271">
        <v>7</v>
      </c>
      <c r="C94" s="272">
        <f t="shared" ref="C94" si="8">C47</f>
        <v>0</v>
      </c>
      <c r="D94" s="272"/>
      <c r="E94" s="272"/>
      <c r="F94" s="141"/>
      <c r="G94" s="141"/>
      <c r="H94" s="141"/>
      <c r="I94" s="141"/>
      <c r="J94" s="141"/>
      <c r="K94" s="141"/>
      <c r="L94" s="142"/>
      <c r="M94" s="8"/>
    </row>
    <row r="95" spans="2:16" x14ac:dyDescent="0.3">
      <c r="B95" s="271"/>
      <c r="C95" s="272"/>
      <c r="D95" s="272"/>
      <c r="E95" s="272"/>
      <c r="F95" s="141"/>
      <c r="G95" s="141"/>
      <c r="H95" s="141"/>
      <c r="I95" s="141"/>
      <c r="J95" s="141"/>
      <c r="K95" s="141"/>
      <c r="L95" s="142"/>
      <c r="M95" s="8"/>
    </row>
    <row r="96" spans="2:16" x14ac:dyDescent="0.3">
      <c r="B96" s="271">
        <v>8</v>
      </c>
      <c r="C96" s="272">
        <f t="shared" ref="C96" si="9">C49</f>
        <v>0</v>
      </c>
      <c r="D96" s="272"/>
      <c r="E96" s="272"/>
      <c r="F96" s="141"/>
      <c r="G96" s="141"/>
      <c r="H96" s="141"/>
      <c r="I96" s="141"/>
      <c r="J96" s="141"/>
      <c r="K96" s="141"/>
      <c r="L96" s="142"/>
      <c r="M96" s="8"/>
    </row>
    <row r="97" spans="1:16" x14ac:dyDescent="0.3">
      <c r="B97" s="271"/>
      <c r="C97" s="272"/>
      <c r="D97" s="272"/>
      <c r="E97" s="272"/>
      <c r="F97" s="141"/>
      <c r="G97" s="141"/>
      <c r="H97" s="141"/>
      <c r="I97" s="141"/>
      <c r="J97" s="141"/>
      <c r="K97" s="141"/>
      <c r="L97" s="142"/>
      <c r="M97" s="8"/>
    </row>
    <row r="98" spans="1:16" x14ac:dyDescent="0.3">
      <c r="B98" s="271">
        <v>9</v>
      </c>
      <c r="C98" s="272">
        <f t="shared" ref="C98" si="10">C51</f>
        <v>0</v>
      </c>
      <c r="D98" s="272"/>
      <c r="E98" s="272"/>
      <c r="F98" s="141"/>
      <c r="G98" s="141"/>
      <c r="H98" s="141"/>
      <c r="I98" s="141"/>
      <c r="J98" s="141"/>
      <c r="K98" s="141"/>
      <c r="L98" s="142"/>
      <c r="M98" s="8"/>
    </row>
    <row r="99" spans="1:16" x14ac:dyDescent="0.3">
      <c r="B99" s="271"/>
      <c r="C99" s="272"/>
      <c r="D99" s="272"/>
      <c r="E99" s="272"/>
      <c r="F99" s="141"/>
      <c r="G99" s="141"/>
      <c r="H99" s="141"/>
      <c r="I99" s="141"/>
      <c r="J99" s="141"/>
      <c r="K99" s="141"/>
      <c r="L99" s="142"/>
      <c r="M99" s="8"/>
    </row>
    <row r="100" spans="1:16" x14ac:dyDescent="0.3">
      <c r="B100" s="271">
        <v>10</v>
      </c>
      <c r="C100" s="272">
        <f t="shared" ref="C100" si="11">C53</f>
        <v>0</v>
      </c>
      <c r="D100" s="272"/>
      <c r="E100" s="272"/>
      <c r="F100" s="141"/>
      <c r="G100" s="141"/>
      <c r="H100" s="141"/>
      <c r="I100" s="141"/>
      <c r="J100" s="141"/>
      <c r="K100" s="141"/>
      <c r="L100" s="142"/>
      <c r="M100" s="8"/>
    </row>
    <row r="101" spans="1:16" x14ac:dyDescent="0.3">
      <c r="B101" s="310"/>
      <c r="C101" s="311"/>
      <c r="D101" s="311"/>
      <c r="E101" s="311"/>
      <c r="F101" s="312"/>
      <c r="G101" s="312"/>
      <c r="H101" s="312"/>
      <c r="I101" s="312"/>
      <c r="J101" s="312"/>
      <c r="K101" s="312"/>
      <c r="L101" s="313"/>
      <c r="M101" s="8"/>
    </row>
    <row r="102" spans="1:16" s="33" customFormat="1" x14ac:dyDescent="0.3">
      <c r="A102" s="69"/>
      <c r="B102" s="71"/>
      <c r="C102" s="71"/>
      <c r="D102" s="71"/>
      <c r="E102" s="71"/>
      <c r="F102" s="71"/>
      <c r="G102" s="71"/>
      <c r="H102" s="71"/>
      <c r="I102" s="71"/>
      <c r="J102" s="71"/>
      <c r="K102" s="71"/>
      <c r="L102" s="71"/>
    </row>
    <row r="103" spans="1:16" x14ac:dyDescent="0.3">
      <c r="B103" s="128" t="str">
        <f>IF(Intro!$G$23="English",O103,P103)</f>
        <v>COLLECTIVE AGREEMENTS</v>
      </c>
      <c r="C103" s="129"/>
      <c r="D103" s="129"/>
      <c r="E103" s="129"/>
      <c r="F103" s="129"/>
      <c r="G103" s="129"/>
      <c r="H103" s="129"/>
      <c r="I103" s="129"/>
      <c r="J103" s="129"/>
      <c r="K103" s="129"/>
      <c r="L103" s="130"/>
      <c r="M103" s="33"/>
      <c r="O103" s="8" t="s">
        <v>200</v>
      </c>
      <c r="P103" s="8" t="s">
        <v>201</v>
      </c>
    </row>
    <row r="104" spans="1:16" s="9" customFormat="1" x14ac:dyDescent="0.3">
      <c r="A104" s="4"/>
      <c r="B104" s="261" t="s">
        <v>25</v>
      </c>
      <c r="C104" s="262"/>
      <c r="D104" s="262"/>
      <c r="E104" s="262"/>
      <c r="F104" s="262"/>
      <c r="G104" s="262"/>
      <c r="H104" s="262"/>
      <c r="I104" s="262"/>
      <c r="J104" s="262"/>
      <c r="K104" s="262"/>
      <c r="L104" s="263"/>
      <c r="M104" s="87"/>
    </row>
    <row r="105" spans="1:16" s="33" customFormat="1" x14ac:dyDescent="0.3">
      <c r="A105" s="69"/>
      <c r="B105" s="73"/>
      <c r="C105" s="74"/>
      <c r="D105" s="74"/>
      <c r="E105" s="74"/>
      <c r="F105" s="74"/>
      <c r="G105" s="74"/>
      <c r="H105" s="74"/>
      <c r="I105" s="74"/>
      <c r="J105" s="74"/>
      <c r="K105" s="74"/>
      <c r="L105" s="75"/>
    </row>
    <row r="106" spans="1:16" s="33" customFormat="1" ht="14.25" customHeight="1" x14ac:dyDescent="0.3">
      <c r="A106" s="69"/>
      <c r="B106" s="307" t="str">
        <f>IF(Intro!$G$23="English",O106,P106)</f>
        <v>Provide information for all the collective agreements that were in place for members involved in the production of the goods since January 1, 2023.</v>
      </c>
      <c r="C106" s="308"/>
      <c r="D106" s="308"/>
      <c r="E106" s="308"/>
      <c r="F106" s="308"/>
      <c r="G106" s="308"/>
      <c r="H106" s="308"/>
      <c r="I106" s="308"/>
      <c r="J106" s="308"/>
      <c r="K106" s="308"/>
      <c r="L106" s="309"/>
      <c r="O106" s="33" t="str">
        <f>"Provide information for all the collective agreements that were in place for members involved in the production of the goods since January 1, "&amp;Variables!B6&amp;"."</f>
        <v>Provide information for all the collective agreements that were in place for members involved in the production of the goods since January 1, 2023.</v>
      </c>
      <c r="P106" s="33" t="str">
        <f>"Fournissez des informations sur toutes les conventions collectives en vigueur pour les membres impliqués dans la production des marchandises depuis le 1er janvier "&amp;Variables!B6&amp;"."</f>
        <v>Fournissez des informations sur toutes les conventions collectives en vigueur pour les membres impliqués dans la production des marchandises depuis le 1er janvier 2023.</v>
      </c>
    </row>
    <row r="107" spans="1:16" s="33" customFormat="1" x14ac:dyDescent="0.3">
      <c r="A107" s="69"/>
      <c r="B107" s="307"/>
      <c r="C107" s="308"/>
      <c r="D107" s="308"/>
      <c r="E107" s="308"/>
      <c r="F107" s="308"/>
      <c r="G107" s="308"/>
      <c r="H107" s="308"/>
      <c r="I107" s="308"/>
      <c r="J107" s="308"/>
      <c r="K107" s="308"/>
      <c r="L107" s="309"/>
    </row>
    <row r="108" spans="1:16" s="33" customFormat="1" x14ac:dyDescent="0.3">
      <c r="A108" s="69"/>
      <c r="B108" s="73"/>
      <c r="C108" s="74"/>
      <c r="D108" s="74"/>
      <c r="E108" s="74"/>
      <c r="F108" s="74"/>
      <c r="G108" s="74"/>
      <c r="H108" s="74"/>
      <c r="I108" s="74"/>
      <c r="J108" s="74"/>
      <c r="K108" s="74"/>
      <c r="L108" s="75"/>
    </row>
    <row r="109" spans="1:16" x14ac:dyDescent="0.3">
      <c r="B109" s="314" t="str">
        <f>IF(Intro!$G$23="English",O111,P111)</f>
        <v>Union local</v>
      </c>
      <c r="C109" s="300"/>
      <c r="D109" s="300"/>
      <c r="E109" s="300" t="str">
        <f>IF(Intro!$G$23="English",O113,P113)</f>
        <v>Prior Negotiating Period</v>
      </c>
      <c r="F109" s="300"/>
      <c r="G109" s="300" t="str">
        <f>IF(Intro!$G$23="English",O114,P114)</f>
        <v>Collective Agreement Start Date</v>
      </c>
      <c r="H109" s="300"/>
      <c r="I109" s="300" t="str">
        <f>IF(Intro!$G$23="English",O115,P115)</f>
        <v>Collective Agreement End Date</v>
      </c>
      <c r="J109" s="300"/>
      <c r="K109" s="300" t="str">
        <f>IF(Intro!$G$23="English",O116,P116)</f>
        <v>Next Negotiating Period</v>
      </c>
      <c r="L109" s="301"/>
      <c r="M109" s="8"/>
      <c r="O109" s="22"/>
    </row>
    <row r="110" spans="1:16" x14ac:dyDescent="0.3">
      <c r="B110" s="314"/>
      <c r="C110" s="300"/>
      <c r="D110" s="300"/>
      <c r="E110" s="300"/>
      <c r="F110" s="300"/>
      <c r="G110" s="300"/>
      <c r="H110" s="300"/>
      <c r="I110" s="300"/>
      <c r="J110" s="300"/>
      <c r="K110" s="300"/>
      <c r="L110" s="301"/>
      <c r="M110" s="8"/>
      <c r="O110" s="22"/>
    </row>
    <row r="111" spans="1:16" x14ac:dyDescent="0.3">
      <c r="B111" s="270"/>
      <c r="C111" s="141"/>
      <c r="D111" s="141"/>
      <c r="E111" s="141"/>
      <c r="F111" s="141"/>
      <c r="G111" s="315"/>
      <c r="H111" s="141"/>
      <c r="I111" s="141"/>
      <c r="J111" s="141"/>
      <c r="K111" s="141"/>
      <c r="L111" s="142"/>
      <c r="M111" s="8"/>
      <c r="O111" s="8" t="s">
        <v>46</v>
      </c>
      <c r="P111" s="8" t="s">
        <v>231</v>
      </c>
    </row>
    <row r="112" spans="1:16" x14ac:dyDescent="0.3">
      <c r="B112" s="270"/>
      <c r="C112" s="141"/>
      <c r="D112" s="141"/>
      <c r="E112" s="141"/>
      <c r="F112" s="141"/>
      <c r="G112" s="141"/>
      <c r="H112" s="141"/>
      <c r="I112" s="141"/>
      <c r="J112" s="141"/>
      <c r="K112" s="141"/>
      <c r="L112" s="142"/>
      <c r="M112" s="8"/>
    </row>
    <row r="113" spans="2:16" x14ac:dyDescent="0.3">
      <c r="B113" s="270"/>
      <c r="C113" s="141"/>
      <c r="D113" s="141"/>
      <c r="E113" s="141"/>
      <c r="F113" s="141"/>
      <c r="G113" s="141"/>
      <c r="H113" s="141"/>
      <c r="I113" s="141"/>
      <c r="J113" s="141"/>
      <c r="K113" s="141"/>
      <c r="L113" s="142"/>
      <c r="M113" s="8"/>
      <c r="O113" s="8" t="s">
        <v>47</v>
      </c>
      <c r="P113" s="8" t="s">
        <v>48</v>
      </c>
    </row>
    <row r="114" spans="2:16" x14ac:dyDescent="0.3">
      <c r="B114" s="270"/>
      <c r="C114" s="141"/>
      <c r="D114" s="141"/>
      <c r="E114" s="141"/>
      <c r="F114" s="141"/>
      <c r="G114" s="141"/>
      <c r="H114" s="141"/>
      <c r="I114" s="141"/>
      <c r="J114" s="141"/>
      <c r="K114" s="141"/>
      <c r="L114" s="142"/>
      <c r="M114" s="8"/>
      <c r="O114" s="8" t="s">
        <v>49</v>
      </c>
      <c r="P114" s="8" t="s">
        <v>50</v>
      </c>
    </row>
    <row r="115" spans="2:16" x14ac:dyDescent="0.3">
      <c r="B115" s="270"/>
      <c r="C115" s="141"/>
      <c r="D115" s="141"/>
      <c r="E115" s="141"/>
      <c r="F115" s="141"/>
      <c r="G115" s="141"/>
      <c r="H115" s="141"/>
      <c r="I115" s="141"/>
      <c r="J115" s="141"/>
      <c r="K115" s="141"/>
      <c r="L115" s="142"/>
      <c r="M115" s="8"/>
      <c r="O115" s="8" t="s">
        <v>51</v>
      </c>
      <c r="P115" s="8" t="s">
        <v>52</v>
      </c>
    </row>
    <row r="116" spans="2:16" x14ac:dyDescent="0.3">
      <c r="B116" s="270"/>
      <c r="C116" s="141"/>
      <c r="D116" s="141"/>
      <c r="E116" s="141"/>
      <c r="F116" s="141"/>
      <c r="G116" s="141"/>
      <c r="H116" s="141"/>
      <c r="I116" s="141"/>
      <c r="J116" s="141"/>
      <c r="K116" s="141"/>
      <c r="L116" s="142"/>
      <c r="M116" s="8"/>
      <c r="O116" s="8" t="s">
        <v>53</v>
      </c>
      <c r="P116" s="8" t="s">
        <v>54</v>
      </c>
    </row>
    <row r="117" spans="2:16" x14ac:dyDescent="0.3">
      <c r="B117" s="270"/>
      <c r="C117" s="141"/>
      <c r="D117" s="141"/>
      <c r="E117" s="141"/>
      <c r="F117" s="141"/>
      <c r="G117" s="141"/>
      <c r="H117" s="141"/>
      <c r="I117" s="141"/>
      <c r="J117" s="141"/>
      <c r="K117" s="141"/>
      <c r="L117" s="142"/>
      <c r="M117" s="8"/>
    </row>
    <row r="118" spans="2:16" x14ac:dyDescent="0.3">
      <c r="B118" s="270"/>
      <c r="C118" s="141"/>
      <c r="D118" s="141"/>
      <c r="E118" s="141"/>
      <c r="F118" s="141"/>
      <c r="G118" s="141"/>
      <c r="H118" s="141"/>
      <c r="I118" s="141"/>
      <c r="J118" s="141"/>
      <c r="K118" s="141"/>
      <c r="L118" s="142"/>
      <c r="M118" s="8"/>
    </row>
    <row r="119" spans="2:16" x14ac:dyDescent="0.3">
      <c r="B119" s="270"/>
      <c r="C119" s="141"/>
      <c r="D119" s="141"/>
      <c r="E119" s="141"/>
      <c r="F119" s="141"/>
      <c r="G119" s="141"/>
      <c r="H119" s="141"/>
      <c r="I119" s="141"/>
      <c r="J119" s="141"/>
      <c r="K119" s="141"/>
      <c r="L119" s="142"/>
      <c r="M119" s="8"/>
    </row>
    <row r="120" spans="2:16" x14ac:dyDescent="0.3">
      <c r="B120" s="270"/>
      <c r="C120" s="141"/>
      <c r="D120" s="141"/>
      <c r="E120" s="141"/>
      <c r="F120" s="141"/>
      <c r="G120" s="141"/>
      <c r="H120" s="141"/>
      <c r="I120" s="141"/>
      <c r="J120" s="141"/>
      <c r="K120" s="141"/>
      <c r="L120" s="142"/>
      <c r="M120" s="8"/>
    </row>
    <row r="121" spans="2:16" x14ac:dyDescent="0.3">
      <c r="B121" s="270"/>
      <c r="C121" s="141"/>
      <c r="D121" s="141"/>
      <c r="E121" s="141"/>
      <c r="F121" s="141"/>
      <c r="G121" s="141"/>
      <c r="H121" s="141"/>
      <c r="I121" s="141"/>
      <c r="J121" s="141"/>
      <c r="K121" s="141"/>
      <c r="L121" s="142"/>
      <c r="M121" s="8"/>
    </row>
    <row r="122" spans="2:16" x14ac:dyDescent="0.3">
      <c r="B122" s="270"/>
      <c r="C122" s="141"/>
      <c r="D122" s="141"/>
      <c r="E122" s="141"/>
      <c r="F122" s="141"/>
      <c r="G122" s="141"/>
      <c r="H122" s="141"/>
      <c r="I122" s="141"/>
      <c r="J122" s="141"/>
      <c r="K122" s="141"/>
      <c r="L122" s="142"/>
      <c r="M122" s="8"/>
    </row>
    <row r="123" spans="2:16" x14ac:dyDescent="0.3">
      <c r="B123" s="270"/>
      <c r="C123" s="141"/>
      <c r="D123" s="141"/>
      <c r="E123" s="141"/>
      <c r="F123" s="141"/>
      <c r="G123" s="141"/>
      <c r="H123" s="141"/>
      <c r="I123" s="141"/>
      <c r="J123" s="141"/>
      <c r="K123" s="141"/>
      <c r="L123" s="142"/>
      <c r="M123" s="8"/>
    </row>
    <row r="124" spans="2:16" x14ac:dyDescent="0.3">
      <c r="B124" s="270"/>
      <c r="C124" s="141"/>
      <c r="D124" s="141"/>
      <c r="E124" s="141"/>
      <c r="F124" s="141"/>
      <c r="G124" s="141"/>
      <c r="H124" s="141"/>
      <c r="I124" s="141"/>
      <c r="J124" s="141"/>
      <c r="K124" s="141"/>
      <c r="L124" s="142"/>
      <c r="M124" s="8"/>
    </row>
    <row r="125" spans="2:16" x14ac:dyDescent="0.3">
      <c r="B125" s="270"/>
      <c r="C125" s="141"/>
      <c r="D125" s="141"/>
      <c r="E125" s="141"/>
      <c r="F125" s="141"/>
      <c r="G125" s="141"/>
      <c r="H125" s="141"/>
      <c r="I125" s="141"/>
      <c r="J125" s="141"/>
      <c r="K125" s="141"/>
      <c r="L125" s="142"/>
      <c r="M125" s="8"/>
    </row>
    <row r="126" spans="2:16" x14ac:dyDescent="0.3">
      <c r="B126" s="270"/>
      <c r="C126" s="141"/>
      <c r="D126" s="141"/>
      <c r="E126" s="141"/>
      <c r="F126" s="141"/>
      <c r="G126" s="141"/>
      <c r="H126" s="141"/>
      <c r="I126" s="141"/>
      <c r="J126" s="141"/>
      <c r="K126" s="141"/>
      <c r="L126" s="142"/>
      <c r="M126" s="8"/>
    </row>
    <row r="127" spans="2:16" x14ac:dyDescent="0.3">
      <c r="B127" s="270"/>
      <c r="C127" s="141"/>
      <c r="D127" s="141"/>
      <c r="E127" s="141"/>
      <c r="F127" s="141"/>
      <c r="G127" s="141"/>
      <c r="H127" s="141"/>
      <c r="I127" s="141"/>
      <c r="J127" s="141"/>
      <c r="K127" s="141"/>
      <c r="L127" s="142"/>
      <c r="M127" s="8"/>
    </row>
    <row r="128" spans="2:16" x14ac:dyDescent="0.3">
      <c r="B128" s="270"/>
      <c r="C128" s="141"/>
      <c r="D128" s="141"/>
      <c r="E128" s="141"/>
      <c r="F128" s="141"/>
      <c r="G128" s="141"/>
      <c r="H128" s="141"/>
      <c r="I128" s="141"/>
      <c r="J128" s="141"/>
      <c r="K128" s="141"/>
      <c r="L128" s="142"/>
      <c r="M128" s="8"/>
    </row>
    <row r="129" spans="1:16" x14ac:dyDescent="0.3">
      <c r="B129" s="270"/>
      <c r="C129" s="141"/>
      <c r="D129" s="141"/>
      <c r="E129" s="141"/>
      <c r="F129" s="141"/>
      <c r="G129" s="141"/>
      <c r="H129" s="141"/>
      <c r="I129" s="141"/>
      <c r="J129" s="141"/>
      <c r="K129" s="141"/>
      <c r="L129" s="142"/>
      <c r="M129" s="8"/>
    </row>
    <row r="130" spans="1:16" x14ac:dyDescent="0.3">
      <c r="B130" s="270"/>
      <c r="C130" s="141"/>
      <c r="D130" s="141"/>
      <c r="E130" s="141"/>
      <c r="F130" s="141"/>
      <c r="G130" s="141"/>
      <c r="H130" s="141"/>
      <c r="I130" s="141"/>
      <c r="J130" s="141"/>
      <c r="K130" s="141"/>
      <c r="L130" s="142"/>
      <c r="M130" s="8"/>
    </row>
    <row r="131" spans="1:16" s="33" customFormat="1" x14ac:dyDescent="0.3">
      <c r="A131" s="69"/>
      <c r="B131" s="70"/>
      <c r="C131" s="71"/>
      <c r="D131" s="71"/>
      <c r="E131" s="71"/>
      <c r="F131" s="71"/>
      <c r="G131" s="71"/>
      <c r="H131" s="71"/>
      <c r="I131" s="71"/>
      <c r="J131" s="71"/>
      <c r="K131" s="71"/>
      <c r="L131" s="72"/>
    </row>
    <row r="132" spans="1:16" s="9" customFormat="1" x14ac:dyDescent="0.3">
      <c r="A132" s="4"/>
      <c r="B132" s="264" t="s">
        <v>26</v>
      </c>
      <c r="C132" s="265"/>
      <c r="D132" s="265"/>
      <c r="E132" s="265"/>
      <c r="F132" s="265"/>
      <c r="G132" s="265"/>
      <c r="H132" s="265"/>
      <c r="I132" s="265"/>
      <c r="J132" s="265"/>
      <c r="K132" s="265"/>
      <c r="L132" s="266"/>
      <c r="M132" s="87"/>
    </row>
    <row r="133" spans="1:16" s="33" customFormat="1" x14ac:dyDescent="0.3">
      <c r="A133" s="69"/>
      <c r="B133" s="73"/>
      <c r="C133" s="74"/>
      <c r="D133" s="74"/>
      <c r="E133" s="74"/>
      <c r="F133" s="74"/>
      <c r="G133" s="74"/>
      <c r="H133" s="74"/>
      <c r="I133" s="74"/>
      <c r="J133" s="74"/>
      <c r="K133" s="74"/>
      <c r="L133" s="75"/>
    </row>
    <row r="134" spans="1:16" s="33" customFormat="1" ht="15" customHeight="1" x14ac:dyDescent="0.3">
      <c r="A134" s="69"/>
      <c r="B134" s="131" t="str">
        <f>IF(Intro!$G$23="English",O134,P134)</f>
        <v>Provide an electronic copy of each collective agreement that was in place for members involved in the production of the goods since January 1, 2023.</v>
      </c>
      <c r="C134" s="132"/>
      <c r="D134" s="132"/>
      <c r="E134" s="132"/>
      <c r="F134" s="132"/>
      <c r="G134" s="132"/>
      <c r="H134" s="132"/>
      <c r="I134" s="132"/>
      <c r="J134" s="132"/>
      <c r="K134" s="132"/>
      <c r="L134" s="145"/>
      <c r="O134" s="33" t="str">
        <f>"Provide an electronic copy of each collective agreement that was in place for members involved in the production of the goods since January 1, "&amp;Variables!B6&amp;"."</f>
        <v>Provide an electronic copy of each collective agreement that was in place for members involved in the production of the goods since January 1, 2023.</v>
      </c>
      <c r="P134" s="33" t="str">
        <f>"Fournissez une copie électronique de chaque convention collective en vigueur pour les membres impliqués dans la production des marchandises depuis le 1er janvier "&amp;Variables!B6&amp;"."</f>
        <v>Fournissez une copie électronique de chaque convention collective en vigueur pour les membres impliqués dans la production des marchandises depuis le 1er janvier 2023.</v>
      </c>
    </row>
    <row r="135" spans="1:16" s="33" customFormat="1" x14ac:dyDescent="0.3">
      <c r="A135" s="69"/>
      <c r="B135" s="131"/>
      <c r="C135" s="132"/>
      <c r="D135" s="132"/>
      <c r="E135" s="132"/>
      <c r="F135" s="132"/>
      <c r="G135" s="132"/>
      <c r="H135" s="132"/>
      <c r="I135" s="132"/>
      <c r="J135" s="132"/>
      <c r="K135" s="132"/>
      <c r="L135" s="145"/>
    </row>
    <row r="136" spans="1:16" s="33" customFormat="1" x14ac:dyDescent="0.3">
      <c r="A136" s="69"/>
      <c r="B136" s="70"/>
      <c r="C136" s="71"/>
      <c r="D136" s="71"/>
      <c r="E136" s="71"/>
      <c r="F136" s="71"/>
      <c r="G136" s="71"/>
      <c r="H136" s="71"/>
      <c r="I136" s="71"/>
      <c r="J136" s="71"/>
      <c r="K136" s="71"/>
      <c r="L136" s="72"/>
    </row>
    <row r="137" spans="1:16" s="33" customFormat="1" x14ac:dyDescent="0.3">
      <c r="A137" s="69"/>
      <c r="B137" s="89"/>
      <c r="C137" s="89"/>
      <c r="D137" s="89"/>
      <c r="E137" s="89"/>
      <c r="F137" s="89"/>
      <c r="G137" s="89"/>
      <c r="H137" s="89"/>
      <c r="I137" s="89"/>
      <c r="J137" s="89"/>
      <c r="K137" s="89"/>
      <c r="L137" s="89"/>
    </row>
    <row r="138" spans="1:16" x14ac:dyDescent="0.3">
      <c r="B138" s="267" t="str">
        <f>IF(Intro!$G$23="English",O138,P138)</f>
        <v>IMPACT</v>
      </c>
      <c r="C138" s="268"/>
      <c r="D138" s="268"/>
      <c r="E138" s="268"/>
      <c r="F138" s="268"/>
      <c r="G138" s="268"/>
      <c r="H138" s="268"/>
      <c r="I138" s="268"/>
      <c r="J138" s="268"/>
      <c r="K138" s="268"/>
      <c r="L138" s="269"/>
      <c r="M138" s="33"/>
      <c r="O138" s="8" t="s">
        <v>198</v>
      </c>
      <c r="P138" s="8" t="s">
        <v>199</v>
      </c>
    </row>
    <row r="139" spans="1:16" s="9" customFormat="1" x14ac:dyDescent="0.3">
      <c r="A139" s="4"/>
      <c r="B139" s="264" t="s">
        <v>27</v>
      </c>
      <c r="C139" s="265"/>
      <c r="D139" s="265"/>
      <c r="E139" s="265"/>
      <c r="F139" s="265"/>
      <c r="G139" s="265"/>
      <c r="H139" s="265"/>
      <c r="I139" s="265"/>
      <c r="J139" s="265"/>
      <c r="K139" s="265"/>
      <c r="L139" s="266"/>
      <c r="M139" s="87"/>
    </row>
    <row r="140" spans="1:16" x14ac:dyDescent="0.3">
      <c r="B140" s="77"/>
      <c r="C140" s="78"/>
      <c r="D140" s="78"/>
      <c r="E140" s="78"/>
      <c r="F140" s="78"/>
      <c r="G140" s="78"/>
      <c r="H140" s="78"/>
      <c r="I140" s="78"/>
      <c r="J140" s="78"/>
      <c r="K140" s="78"/>
      <c r="L140" s="79"/>
      <c r="M140" s="8"/>
    </row>
    <row r="141" spans="1:16" x14ac:dyDescent="0.3">
      <c r="B141" s="131" t="str">
        <f>IF(Intro!$G$23="English",O141,P141)</f>
        <v>Have your members been affected by any of the following factors as a result of imports of the goods since January 1, 2023? Provide supporting documents to the extent available.</v>
      </c>
      <c r="C141" s="132"/>
      <c r="D141" s="132"/>
      <c r="E141" s="132"/>
      <c r="F141" s="132"/>
      <c r="G141" s="132"/>
      <c r="H141" s="132"/>
      <c r="I141" s="132"/>
      <c r="J141" s="132"/>
      <c r="K141" s="132"/>
      <c r="L141" s="145"/>
      <c r="M141" s="8"/>
      <c r="O141" s="8" t="str">
        <f>"Have your members been affected by any of the following factors as a result of imports of the goods since January 1, "&amp;Variables!B6&amp;"? Provide supporting documents to the extent available."</f>
        <v>Have your members been affected by any of the following factors as a result of imports of the goods since January 1, 2023? Provide supporting documents to the extent available.</v>
      </c>
      <c r="P141" s="8" t="str">
        <f>"Vos membres ont-ils subi des effets concernant l’un des facteurs suivants en raison de l’importation des marchandises depuis le 1er janvier "&amp;Variables!B6&amp;"? Fournissez des documents à l'appui dans la mesure du possible."</f>
        <v>Vos membres ont-ils subi des effets concernant l’un des facteurs suivants en raison de l’importation des marchandises depuis le 1er janvier 2023? Fournissez des documents à l'appui dans la mesure du possible.</v>
      </c>
    </row>
    <row r="142" spans="1:16" x14ac:dyDescent="0.3">
      <c r="B142" s="131"/>
      <c r="C142" s="132"/>
      <c r="D142" s="132"/>
      <c r="E142" s="132"/>
      <c r="F142" s="132"/>
      <c r="G142" s="132"/>
      <c r="H142" s="132"/>
      <c r="I142" s="132"/>
      <c r="J142" s="132"/>
      <c r="K142" s="132"/>
      <c r="L142" s="145"/>
      <c r="M142" s="8"/>
    </row>
    <row r="143" spans="1:16" x14ac:dyDescent="0.3">
      <c r="B143" s="77"/>
      <c r="C143" s="78"/>
      <c r="D143" s="78"/>
      <c r="E143" s="78"/>
      <c r="F143" s="78"/>
      <c r="G143" s="78"/>
      <c r="H143" s="78"/>
      <c r="I143" s="78"/>
      <c r="J143" s="78"/>
      <c r="K143" s="78"/>
      <c r="L143" s="79"/>
      <c r="M143" s="8"/>
    </row>
    <row r="144" spans="1:16" s="33" customFormat="1" x14ac:dyDescent="0.3">
      <c r="A144" s="69"/>
      <c r="B144" s="73"/>
      <c r="C144" s="74"/>
      <c r="D144" s="74"/>
      <c r="E144" s="90" t="str">
        <f>IF(Intro!$G$23="English",O144,P144)</f>
        <v>Yes or No</v>
      </c>
      <c r="F144" s="318" t="str">
        <f>IF(Intro!$G$23="English",O145,P145)</f>
        <v>Comments</v>
      </c>
      <c r="G144" s="318"/>
      <c r="H144" s="318"/>
      <c r="I144" s="318"/>
      <c r="J144" s="318"/>
      <c r="K144" s="318"/>
      <c r="L144" s="319"/>
      <c r="O144" s="33" t="s">
        <v>76</v>
      </c>
      <c r="P144" s="33" t="s">
        <v>154</v>
      </c>
    </row>
    <row r="145" spans="2:16" x14ac:dyDescent="0.3">
      <c r="B145" s="296" t="str">
        <f>IF(Intro!$G$23="English",O146,P146)</f>
        <v>Bargaining Concessions</v>
      </c>
      <c r="C145" s="297"/>
      <c r="D145" s="297"/>
      <c r="E145" s="294"/>
      <c r="F145" s="292"/>
      <c r="G145" s="292"/>
      <c r="H145" s="292"/>
      <c r="I145" s="292"/>
      <c r="J145" s="292"/>
      <c r="K145" s="292"/>
      <c r="L145" s="293"/>
      <c r="M145" s="8"/>
      <c r="O145" s="22" t="s">
        <v>90</v>
      </c>
      <c r="P145" s="8" t="s">
        <v>91</v>
      </c>
    </row>
    <row r="146" spans="2:16" x14ac:dyDescent="0.3">
      <c r="B146" s="296"/>
      <c r="C146" s="297"/>
      <c r="D146" s="297"/>
      <c r="E146" s="294"/>
      <c r="F146" s="292"/>
      <c r="G146" s="292"/>
      <c r="H146" s="292"/>
      <c r="I146" s="292"/>
      <c r="J146" s="292"/>
      <c r="K146" s="292"/>
      <c r="L146" s="293"/>
      <c r="M146" s="8"/>
      <c r="O146" s="22" t="s">
        <v>129</v>
      </c>
      <c r="P146" s="22" t="s">
        <v>130</v>
      </c>
    </row>
    <row r="147" spans="2:16" x14ac:dyDescent="0.3">
      <c r="B147" s="296"/>
      <c r="C147" s="297"/>
      <c r="D147" s="297"/>
      <c r="E147" s="294"/>
      <c r="F147" s="292"/>
      <c r="G147" s="292"/>
      <c r="H147" s="292"/>
      <c r="I147" s="292"/>
      <c r="J147" s="292"/>
      <c r="K147" s="292"/>
      <c r="L147" s="293"/>
      <c r="M147" s="8"/>
      <c r="O147" s="22"/>
      <c r="P147" s="22"/>
    </row>
    <row r="148" spans="2:16" x14ac:dyDescent="0.3">
      <c r="B148" s="296"/>
      <c r="C148" s="297"/>
      <c r="D148" s="297"/>
      <c r="E148" s="294"/>
      <c r="F148" s="292"/>
      <c r="G148" s="292"/>
      <c r="H148" s="292"/>
      <c r="I148" s="292"/>
      <c r="J148" s="292"/>
      <c r="K148" s="292"/>
      <c r="L148" s="293"/>
      <c r="M148" s="8"/>
      <c r="O148" s="22"/>
      <c r="P148" s="22"/>
    </row>
    <row r="149" spans="2:16" x14ac:dyDescent="0.3">
      <c r="B149" s="296"/>
      <c r="C149" s="297"/>
      <c r="D149" s="297"/>
      <c r="E149" s="294"/>
      <c r="F149" s="292"/>
      <c r="G149" s="292"/>
      <c r="H149" s="292"/>
      <c r="I149" s="292"/>
      <c r="J149" s="292"/>
      <c r="K149" s="292"/>
      <c r="L149" s="293"/>
      <c r="M149" s="8"/>
      <c r="O149" s="22"/>
      <c r="P149" s="22"/>
    </row>
    <row r="150" spans="2:16" x14ac:dyDescent="0.3">
      <c r="B150" s="296"/>
      <c r="C150" s="297"/>
      <c r="D150" s="297"/>
      <c r="E150" s="294"/>
      <c r="F150" s="292"/>
      <c r="G150" s="292"/>
      <c r="H150" s="292"/>
      <c r="I150" s="292"/>
      <c r="J150" s="292"/>
      <c r="K150" s="292"/>
      <c r="L150" s="293"/>
      <c r="M150" s="8"/>
      <c r="O150" s="22"/>
      <c r="P150" s="22"/>
    </row>
    <row r="151" spans="2:16" x14ac:dyDescent="0.3">
      <c r="B151" s="296"/>
      <c r="C151" s="297"/>
      <c r="D151" s="297"/>
      <c r="E151" s="294"/>
      <c r="F151" s="292"/>
      <c r="G151" s="292"/>
      <c r="H151" s="292"/>
      <c r="I151" s="292"/>
      <c r="J151" s="292"/>
      <c r="K151" s="292"/>
      <c r="L151" s="293"/>
      <c r="M151" s="8"/>
      <c r="O151" s="22"/>
      <c r="P151" s="22"/>
    </row>
    <row r="152" spans="2:16" x14ac:dyDescent="0.3">
      <c r="B152" s="296"/>
      <c r="C152" s="297"/>
      <c r="D152" s="297"/>
      <c r="E152" s="294"/>
      <c r="F152" s="292"/>
      <c r="G152" s="292"/>
      <c r="H152" s="292"/>
      <c r="I152" s="292"/>
      <c r="J152" s="292"/>
      <c r="K152" s="292"/>
      <c r="L152" s="293"/>
      <c r="M152" s="8"/>
      <c r="O152" s="22"/>
      <c r="P152" s="22"/>
    </row>
    <row r="153" spans="2:16" x14ac:dyDescent="0.3">
      <c r="B153" s="296"/>
      <c r="C153" s="297"/>
      <c r="D153" s="297"/>
      <c r="E153" s="294"/>
      <c r="F153" s="292"/>
      <c r="G153" s="292"/>
      <c r="H153" s="292"/>
      <c r="I153" s="292"/>
      <c r="J153" s="292"/>
      <c r="K153" s="292"/>
      <c r="L153" s="293"/>
      <c r="M153" s="8"/>
      <c r="O153" s="22"/>
      <c r="P153" s="22"/>
    </row>
    <row r="154" spans="2:16" x14ac:dyDescent="0.3">
      <c r="B154" s="296"/>
      <c r="C154" s="297"/>
      <c r="D154" s="297"/>
      <c r="E154" s="294"/>
      <c r="F154" s="292"/>
      <c r="G154" s="292"/>
      <c r="H154" s="292"/>
      <c r="I154" s="292"/>
      <c r="J154" s="292"/>
      <c r="K154" s="292"/>
      <c r="L154" s="293"/>
      <c r="M154" s="8"/>
      <c r="O154" s="22"/>
      <c r="P154" s="22"/>
    </row>
    <row r="155" spans="2:16" x14ac:dyDescent="0.3">
      <c r="B155" s="296" t="str">
        <f>IF(Intro!$G$23="English",O155,P155)</f>
        <v>Layoffs and Reduced Hours</v>
      </c>
      <c r="C155" s="297"/>
      <c r="D155" s="297"/>
      <c r="E155" s="294"/>
      <c r="F155" s="292"/>
      <c r="G155" s="292"/>
      <c r="H155" s="292"/>
      <c r="I155" s="292"/>
      <c r="J155" s="292"/>
      <c r="K155" s="292"/>
      <c r="L155" s="293"/>
      <c r="M155" s="8"/>
      <c r="O155" s="22" t="s">
        <v>131</v>
      </c>
      <c r="P155" s="22" t="s">
        <v>132</v>
      </c>
    </row>
    <row r="156" spans="2:16" x14ac:dyDescent="0.3">
      <c r="B156" s="296"/>
      <c r="C156" s="297"/>
      <c r="D156" s="297"/>
      <c r="E156" s="294"/>
      <c r="F156" s="292"/>
      <c r="G156" s="292"/>
      <c r="H156" s="292"/>
      <c r="I156" s="292"/>
      <c r="J156" s="292"/>
      <c r="K156" s="292"/>
      <c r="L156" s="293"/>
      <c r="M156" s="8"/>
      <c r="O156" s="22"/>
      <c r="P156" s="22"/>
    </row>
    <row r="157" spans="2:16" x14ac:dyDescent="0.3">
      <c r="B157" s="296"/>
      <c r="C157" s="297"/>
      <c r="D157" s="297"/>
      <c r="E157" s="294"/>
      <c r="F157" s="292"/>
      <c r="G157" s="292"/>
      <c r="H157" s="292"/>
      <c r="I157" s="292"/>
      <c r="J157" s="292"/>
      <c r="K157" s="292"/>
      <c r="L157" s="293"/>
      <c r="M157" s="8"/>
      <c r="O157" s="22"/>
      <c r="P157" s="22"/>
    </row>
    <row r="158" spans="2:16" x14ac:dyDescent="0.3">
      <c r="B158" s="296"/>
      <c r="C158" s="297"/>
      <c r="D158" s="297"/>
      <c r="E158" s="294"/>
      <c r="F158" s="292"/>
      <c r="G158" s="292"/>
      <c r="H158" s="292"/>
      <c r="I158" s="292"/>
      <c r="J158" s="292"/>
      <c r="K158" s="292"/>
      <c r="L158" s="293"/>
      <c r="M158" s="8"/>
      <c r="O158" s="22"/>
      <c r="P158" s="22"/>
    </row>
    <row r="159" spans="2:16" x14ac:dyDescent="0.3">
      <c r="B159" s="296"/>
      <c r="C159" s="297"/>
      <c r="D159" s="297"/>
      <c r="E159" s="294"/>
      <c r="F159" s="292"/>
      <c r="G159" s="292"/>
      <c r="H159" s="292"/>
      <c r="I159" s="292"/>
      <c r="J159" s="292"/>
      <c r="K159" s="292"/>
      <c r="L159" s="293"/>
      <c r="M159" s="8"/>
      <c r="O159" s="22"/>
      <c r="P159" s="22"/>
    </row>
    <row r="160" spans="2:16" x14ac:dyDescent="0.3">
      <c r="B160" s="296"/>
      <c r="C160" s="297"/>
      <c r="D160" s="297"/>
      <c r="E160" s="294"/>
      <c r="F160" s="292"/>
      <c r="G160" s="292"/>
      <c r="H160" s="292"/>
      <c r="I160" s="292"/>
      <c r="J160" s="292"/>
      <c r="K160" s="292"/>
      <c r="L160" s="293"/>
      <c r="M160" s="8"/>
      <c r="O160" s="22"/>
      <c r="P160" s="22"/>
    </row>
    <row r="161" spans="2:16" x14ac:dyDescent="0.3">
      <c r="B161" s="296"/>
      <c r="C161" s="297"/>
      <c r="D161" s="297"/>
      <c r="E161" s="294"/>
      <c r="F161" s="292"/>
      <c r="G161" s="292"/>
      <c r="H161" s="292"/>
      <c r="I161" s="292"/>
      <c r="J161" s="292"/>
      <c r="K161" s="292"/>
      <c r="L161" s="293"/>
      <c r="M161" s="8"/>
      <c r="O161" s="22"/>
      <c r="P161" s="22"/>
    </row>
    <row r="162" spans="2:16" x14ac:dyDescent="0.3">
      <c r="B162" s="296"/>
      <c r="C162" s="297"/>
      <c r="D162" s="297"/>
      <c r="E162" s="294"/>
      <c r="F162" s="292"/>
      <c r="G162" s="292"/>
      <c r="H162" s="292"/>
      <c r="I162" s="292"/>
      <c r="J162" s="292"/>
      <c r="K162" s="292"/>
      <c r="L162" s="293"/>
      <c r="M162" s="8"/>
      <c r="O162" s="22"/>
      <c r="P162" s="22"/>
    </row>
    <row r="163" spans="2:16" x14ac:dyDescent="0.3">
      <c r="B163" s="296"/>
      <c r="C163" s="297"/>
      <c r="D163" s="297"/>
      <c r="E163" s="294"/>
      <c r="F163" s="292"/>
      <c r="G163" s="292"/>
      <c r="H163" s="292"/>
      <c r="I163" s="292"/>
      <c r="J163" s="292"/>
      <c r="K163" s="292"/>
      <c r="L163" s="293"/>
      <c r="M163" s="8"/>
      <c r="O163" s="22"/>
      <c r="P163" s="22"/>
    </row>
    <row r="164" spans="2:16" x14ac:dyDescent="0.3">
      <c r="B164" s="296"/>
      <c r="C164" s="297"/>
      <c r="D164" s="297"/>
      <c r="E164" s="294"/>
      <c r="F164" s="292"/>
      <c r="G164" s="292"/>
      <c r="H164" s="292"/>
      <c r="I164" s="292"/>
      <c r="J164" s="292"/>
      <c r="K164" s="292"/>
      <c r="L164" s="293"/>
      <c r="M164" s="8"/>
      <c r="O164" s="22"/>
      <c r="P164" s="22"/>
    </row>
    <row r="165" spans="2:16" ht="15" customHeight="1" x14ac:dyDescent="0.3">
      <c r="B165" s="296" t="str">
        <f>IF(Intro!$G$23="English",O165,P165)</f>
        <v>Strikes and Other Job Actions</v>
      </c>
      <c r="C165" s="297"/>
      <c r="D165" s="297"/>
      <c r="E165" s="294"/>
      <c r="F165" s="292"/>
      <c r="G165" s="292"/>
      <c r="H165" s="292"/>
      <c r="I165" s="292"/>
      <c r="J165" s="292"/>
      <c r="K165" s="292"/>
      <c r="L165" s="293"/>
      <c r="M165" s="8"/>
      <c r="O165" s="22" t="s">
        <v>133</v>
      </c>
      <c r="P165" s="22" t="s">
        <v>134</v>
      </c>
    </row>
    <row r="166" spans="2:16" x14ac:dyDescent="0.3">
      <c r="B166" s="296"/>
      <c r="C166" s="297"/>
      <c r="D166" s="297"/>
      <c r="E166" s="294"/>
      <c r="F166" s="292"/>
      <c r="G166" s="292"/>
      <c r="H166" s="292"/>
      <c r="I166" s="292"/>
      <c r="J166" s="292"/>
      <c r="K166" s="292"/>
      <c r="L166" s="293"/>
      <c r="M166" s="8"/>
      <c r="O166" s="22"/>
      <c r="P166" s="22"/>
    </row>
    <row r="167" spans="2:16" x14ac:dyDescent="0.3">
      <c r="B167" s="296"/>
      <c r="C167" s="297"/>
      <c r="D167" s="297"/>
      <c r="E167" s="294"/>
      <c r="F167" s="292"/>
      <c r="G167" s="292"/>
      <c r="H167" s="292"/>
      <c r="I167" s="292"/>
      <c r="J167" s="292"/>
      <c r="K167" s="292"/>
      <c r="L167" s="293"/>
      <c r="M167" s="8"/>
      <c r="O167" s="22"/>
      <c r="P167" s="22"/>
    </row>
    <row r="168" spans="2:16" x14ac:dyDescent="0.3">
      <c r="B168" s="296"/>
      <c r="C168" s="297"/>
      <c r="D168" s="297"/>
      <c r="E168" s="294"/>
      <c r="F168" s="292"/>
      <c r="G168" s="292"/>
      <c r="H168" s="292"/>
      <c r="I168" s="292"/>
      <c r="J168" s="292"/>
      <c r="K168" s="292"/>
      <c r="L168" s="293"/>
      <c r="M168" s="8"/>
      <c r="O168" s="22"/>
      <c r="P168" s="22"/>
    </row>
    <row r="169" spans="2:16" x14ac:dyDescent="0.3">
      <c r="B169" s="296"/>
      <c r="C169" s="297"/>
      <c r="D169" s="297"/>
      <c r="E169" s="294"/>
      <c r="F169" s="292"/>
      <c r="G169" s="292"/>
      <c r="H169" s="292"/>
      <c r="I169" s="292"/>
      <c r="J169" s="292"/>
      <c r="K169" s="292"/>
      <c r="L169" s="293"/>
      <c r="M169" s="8"/>
      <c r="O169" s="22"/>
      <c r="P169" s="22"/>
    </row>
    <row r="170" spans="2:16" x14ac:dyDescent="0.3">
      <c r="B170" s="296"/>
      <c r="C170" s="297"/>
      <c r="D170" s="297"/>
      <c r="E170" s="294"/>
      <c r="F170" s="292"/>
      <c r="G170" s="292"/>
      <c r="H170" s="292"/>
      <c r="I170" s="292"/>
      <c r="J170" s="292"/>
      <c r="K170" s="292"/>
      <c r="L170" s="293"/>
      <c r="M170" s="8"/>
      <c r="O170" s="22"/>
      <c r="P170" s="22"/>
    </row>
    <row r="171" spans="2:16" x14ac:dyDescent="0.3">
      <c r="B171" s="296"/>
      <c r="C171" s="297"/>
      <c r="D171" s="297"/>
      <c r="E171" s="294"/>
      <c r="F171" s="292"/>
      <c r="G171" s="292"/>
      <c r="H171" s="292"/>
      <c r="I171" s="292"/>
      <c r="J171" s="292"/>
      <c r="K171" s="292"/>
      <c r="L171" s="293"/>
      <c r="M171" s="8"/>
      <c r="O171" s="22"/>
      <c r="P171" s="22"/>
    </row>
    <row r="172" spans="2:16" x14ac:dyDescent="0.3">
      <c r="B172" s="296"/>
      <c r="C172" s="297"/>
      <c r="D172" s="297"/>
      <c r="E172" s="294"/>
      <c r="F172" s="292"/>
      <c r="G172" s="292"/>
      <c r="H172" s="292"/>
      <c r="I172" s="292"/>
      <c r="J172" s="292"/>
      <c r="K172" s="292"/>
      <c r="L172" s="293"/>
      <c r="M172" s="8"/>
      <c r="O172" s="22"/>
      <c r="P172" s="22"/>
    </row>
    <row r="173" spans="2:16" x14ac:dyDescent="0.3">
      <c r="B173" s="296"/>
      <c r="C173" s="297"/>
      <c r="D173" s="297"/>
      <c r="E173" s="294"/>
      <c r="F173" s="292"/>
      <c r="G173" s="292"/>
      <c r="H173" s="292"/>
      <c r="I173" s="292"/>
      <c r="J173" s="292"/>
      <c r="K173" s="292"/>
      <c r="L173" s="293"/>
      <c r="M173" s="8"/>
      <c r="O173" s="22"/>
      <c r="P173" s="22"/>
    </row>
    <row r="174" spans="2:16" x14ac:dyDescent="0.3">
      <c r="B174" s="296"/>
      <c r="C174" s="297"/>
      <c r="D174" s="297"/>
      <c r="E174" s="294"/>
      <c r="F174" s="292"/>
      <c r="G174" s="292"/>
      <c r="H174" s="292"/>
      <c r="I174" s="292"/>
      <c r="J174" s="292"/>
      <c r="K174" s="292"/>
      <c r="L174" s="293"/>
      <c r="M174" s="8"/>
      <c r="O174" s="22"/>
      <c r="P174" s="22"/>
    </row>
    <row r="175" spans="2:16" x14ac:dyDescent="0.3">
      <c r="B175" s="296" t="str">
        <f>IF(Intro!$G$23="English",O175,P175)</f>
        <v>Hiring Practices</v>
      </c>
      <c r="C175" s="297"/>
      <c r="D175" s="297"/>
      <c r="E175" s="294"/>
      <c r="F175" s="292"/>
      <c r="G175" s="292"/>
      <c r="H175" s="292"/>
      <c r="I175" s="292"/>
      <c r="J175" s="292"/>
      <c r="K175" s="292"/>
      <c r="L175" s="293"/>
      <c r="M175" s="8"/>
      <c r="O175" s="22" t="s">
        <v>136</v>
      </c>
      <c r="P175" s="22" t="s">
        <v>137</v>
      </c>
    </row>
    <row r="176" spans="2:16" x14ac:dyDescent="0.3">
      <c r="B176" s="296"/>
      <c r="C176" s="297"/>
      <c r="D176" s="297"/>
      <c r="E176" s="294"/>
      <c r="F176" s="292"/>
      <c r="G176" s="292"/>
      <c r="H176" s="292"/>
      <c r="I176" s="292"/>
      <c r="J176" s="292"/>
      <c r="K176" s="292"/>
      <c r="L176" s="293"/>
      <c r="M176" s="8"/>
      <c r="O176" s="22"/>
      <c r="P176" s="22"/>
    </row>
    <row r="177" spans="2:16" x14ac:dyDescent="0.3">
      <c r="B177" s="296"/>
      <c r="C177" s="297"/>
      <c r="D177" s="297"/>
      <c r="E177" s="294"/>
      <c r="F177" s="292"/>
      <c r="G177" s="292"/>
      <c r="H177" s="292"/>
      <c r="I177" s="292"/>
      <c r="J177" s="292"/>
      <c r="K177" s="292"/>
      <c r="L177" s="293"/>
      <c r="M177" s="8"/>
      <c r="O177" s="22"/>
      <c r="P177" s="22"/>
    </row>
    <row r="178" spans="2:16" x14ac:dyDescent="0.3">
      <c r="B178" s="296"/>
      <c r="C178" s="297"/>
      <c r="D178" s="297"/>
      <c r="E178" s="294"/>
      <c r="F178" s="292"/>
      <c r="G178" s="292"/>
      <c r="H178" s="292"/>
      <c r="I178" s="292"/>
      <c r="J178" s="292"/>
      <c r="K178" s="292"/>
      <c r="L178" s="293"/>
      <c r="M178" s="8"/>
      <c r="O178" s="22"/>
      <c r="P178" s="22"/>
    </row>
    <row r="179" spans="2:16" x14ac:dyDescent="0.3">
      <c r="B179" s="296"/>
      <c r="C179" s="297"/>
      <c r="D179" s="297"/>
      <c r="E179" s="294"/>
      <c r="F179" s="292"/>
      <c r="G179" s="292"/>
      <c r="H179" s="292"/>
      <c r="I179" s="292"/>
      <c r="J179" s="292"/>
      <c r="K179" s="292"/>
      <c r="L179" s="293"/>
      <c r="M179" s="8"/>
      <c r="O179" s="22"/>
      <c r="P179" s="22"/>
    </row>
    <row r="180" spans="2:16" x14ac:dyDescent="0.3">
      <c r="B180" s="296"/>
      <c r="C180" s="297"/>
      <c r="D180" s="297"/>
      <c r="E180" s="294"/>
      <c r="F180" s="292"/>
      <c r="G180" s="292"/>
      <c r="H180" s="292"/>
      <c r="I180" s="292"/>
      <c r="J180" s="292"/>
      <c r="K180" s="292"/>
      <c r="L180" s="293"/>
      <c r="M180" s="8"/>
      <c r="O180" s="22"/>
      <c r="P180" s="22"/>
    </row>
    <row r="181" spans="2:16" x14ac:dyDescent="0.3">
      <c r="B181" s="296"/>
      <c r="C181" s="297"/>
      <c r="D181" s="297"/>
      <c r="E181" s="294"/>
      <c r="F181" s="292"/>
      <c r="G181" s="292"/>
      <c r="H181" s="292"/>
      <c r="I181" s="292"/>
      <c r="J181" s="292"/>
      <c r="K181" s="292"/>
      <c r="L181" s="293"/>
      <c r="M181" s="8"/>
      <c r="O181" s="22"/>
      <c r="P181" s="22"/>
    </row>
    <row r="182" spans="2:16" x14ac:dyDescent="0.3">
      <c r="B182" s="296"/>
      <c r="C182" s="297"/>
      <c r="D182" s="297"/>
      <c r="E182" s="294"/>
      <c r="F182" s="292"/>
      <c r="G182" s="292"/>
      <c r="H182" s="292"/>
      <c r="I182" s="292"/>
      <c r="J182" s="292"/>
      <c r="K182" s="292"/>
      <c r="L182" s="293"/>
      <c r="M182" s="8"/>
      <c r="O182" s="22"/>
      <c r="P182" s="22"/>
    </row>
    <row r="183" spans="2:16" x14ac:dyDescent="0.3">
      <c r="B183" s="296"/>
      <c r="C183" s="297"/>
      <c r="D183" s="297"/>
      <c r="E183" s="294"/>
      <c r="F183" s="292"/>
      <c r="G183" s="292"/>
      <c r="H183" s="292"/>
      <c r="I183" s="292"/>
      <c r="J183" s="292"/>
      <c r="K183" s="292"/>
      <c r="L183" s="293"/>
      <c r="M183" s="8"/>
      <c r="O183" s="22"/>
      <c r="P183" s="22"/>
    </row>
    <row r="184" spans="2:16" x14ac:dyDescent="0.3">
      <c r="B184" s="296"/>
      <c r="C184" s="297"/>
      <c r="D184" s="297"/>
      <c r="E184" s="294"/>
      <c r="F184" s="292"/>
      <c r="G184" s="292"/>
      <c r="H184" s="292"/>
      <c r="I184" s="292"/>
      <c r="J184" s="292"/>
      <c r="K184" s="292"/>
      <c r="L184" s="293"/>
      <c r="M184" s="8"/>
      <c r="O184" s="22"/>
      <c r="P184" s="22"/>
    </row>
    <row r="185" spans="2:16" x14ac:dyDescent="0.3">
      <c r="B185" s="296" t="str">
        <f>IF(Intro!$G$23="English",O185,P185)</f>
        <v>Wages</v>
      </c>
      <c r="C185" s="297"/>
      <c r="D185" s="297"/>
      <c r="E185" s="294"/>
      <c r="F185" s="292"/>
      <c r="G185" s="292"/>
      <c r="H185" s="292"/>
      <c r="I185" s="292"/>
      <c r="J185" s="292"/>
      <c r="K185" s="292"/>
      <c r="L185" s="293"/>
      <c r="M185" s="8"/>
      <c r="O185" s="22" t="s">
        <v>138</v>
      </c>
      <c r="P185" s="22" t="s">
        <v>139</v>
      </c>
    </row>
    <row r="186" spans="2:16" x14ac:dyDescent="0.3">
      <c r="B186" s="296"/>
      <c r="C186" s="297"/>
      <c r="D186" s="297"/>
      <c r="E186" s="294"/>
      <c r="F186" s="292"/>
      <c r="G186" s="292"/>
      <c r="H186" s="292"/>
      <c r="I186" s="292"/>
      <c r="J186" s="292"/>
      <c r="K186" s="292"/>
      <c r="L186" s="293"/>
      <c r="M186" s="8"/>
      <c r="O186" s="22"/>
      <c r="P186" s="22"/>
    </row>
    <row r="187" spans="2:16" x14ac:dyDescent="0.3">
      <c r="B187" s="296"/>
      <c r="C187" s="297"/>
      <c r="D187" s="297"/>
      <c r="E187" s="294"/>
      <c r="F187" s="292"/>
      <c r="G187" s="292"/>
      <c r="H187" s="292"/>
      <c r="I187" s="292"/>
      <c r="J187" s="292"/>
      <c r="K187" s="292"/>
      <c r="L187" s="293"/>
      <c r="M187" s="8"/>
      <c r="O187" s="22"/>
      <c r="P187" s="22"/>
    </row>
    <row r="188" spans="2:16" x14ac:dyDescent="0.3">
      <c r="B188" s="296"/>
      <c r="C188" s="297"/>
      <c r="D188" s="297"/>
      <c r="E188" s="294"/>
      <c r="F188" s="292"/>
      <c r="G188" s="292"/>
      <c r="H188" s="292"/>
      <c r="I188" s="292"/>
      <c r="J188" s="292"/>
      <c r="K188" s="292"/>
      <c r="L188" s="293"/>
      <c r="M188" s="8"/>
      <c r="O188" s="22"/>
      <c r="P188" s="22"/>
    </row>
    <row r="189" spans="2:16" x14ac:dyDescent="0.3">
      <c r="B189" s="296"/>
      <c r="C189" s="297"/>
      <c r="D189" s="297"/>
      <c r="E189" s="294"/>
      <c r="F189" s="292"/>
      <c r="G189" s="292"/>
      <c r="H189" s="292"/>
      <c r="I189" s="292"/>
      <c r="J189" s="292"/>
      <c r="K189" s="292"/>
      <c r="L189" s="293"/>
      <c r="M189" s="8"/>
      <c r="O189" s="22"/>
      <c r="P189" s="22"/>
    </row>
    <row r="190" spans="2:16" x14ac:dyDescent="0.3">
      <c r="B190" s="296"/>
      <c r="C190" s="297"/>
      <c r="D190" s="297"/>
      <c r="E190" s="294"/>
      <c r="F190" s="292"/>
      <c r="G190" s="292"/>
      <c r="H190" s="292"/>
      <c r="I190" s="292"/>
      <c r="J190" s="292"/>
      <c r="K190" s="292"/>
      <c r="L190" s="293"/>
      <c r="M190" s="8"/>
      <c r="O190" s="22"/>
      <c r="P190" s="22"/>
    </row>
    <row r="191" spans="2:16" x14ac:dyDescent="0.3">
      <c r="B191" s="296"/>
      <c r="C191" s="297"/>
      <c r="D191" s="297"/>
      <c r="E191" s="294"/>
      <c r="F191" s="292"/>
      <c r="G191" s="292"/>
      <c r="H191" s="292"/>
      <c r="I191" s="292"/>
      <c r="J191" s="292"/>
      <c r="K191" s="292"/>
      <c r="L191" s="293"/>
      <c r="M191" s="8"/>
      <c r="O191" s="22"/>
      <c r="P191" s="22"/>
    </row>
    <row r="192" spans="2:16" x14ac:dyDescent="0.3">
      <c r="B192" s="296"/>
      <c r="C192" s="297"/>
      <c r="D192" s="297"/>
      <c r="E192" s="294"/>
      <c r="F192" s="292"/>
      <c r="G192" s="292"/>
      <c r="H192" s="292"/>
      <c r="I192" s="292"/>
      <c r="J192" s="292"/>
      <c r="K192" s="292"/>
      <c r="L192" s="293"/>
      <c r="M192" s="8"/>
      <c r="O192" s="22"/>
      <c r="P192" s="22"/>
    </row>
    <row r="193" spans="2:16" x14ac:dyDescent="0.3">
      <c r="B193" s="296"/>
      <c r="C193" s="297"/>
      <c r="D193" s="297"/>
      <c r="E193" s="294"/>
      <c r="F193" s="292"/>
      <c r="G193" s="292"/>
      <c r="H193" s="292"/>
      <c r="I193" s="292"/>
      <c r="J193" s="292"/>
      <c r="K193" s="292"/>
      <c r="L193" s="293"/>
      <c r="M193" s="8"/>
      <c r="O193" s="22"/>
      <c r="P193" s="22"/>
    </row>
    <row r="194" spans="2:16" x14ac:dyDescent="0.3">
      <c r="B194" s="296"/>
      <c r="C194" s="297"/>
      <c r="D194" s="297"/>
      <c r="E194" s="294"/>
      <c r="F194" s="292"/>
      <c r="G194" s="292"/>
      <c r="H194" s="292"/>
      <c r="I194" s="292"/>
      <c r="J194" s="292"/>
      <c r="K194" s="292"/>
      <c r="L194" s="293"/>
      <c r="M194" s="8"/>
      <c r="O194" s="22"/>
      <c r="P194" s="22"/>
    </row>
    <row r="195" spans="2:16" x14ac:dyDescent="0.3">
      <c r="B195" s="296" t="str">
        <f>IF(Intro!$G$23="English",O195,P195)</f>
        <v>Quality of Employment</v>
      </c>
      <c r="C195" s="297"/>
      <c r="D195" s="297"/>
      <c r="E195" s="294"/>
      <c r="F195" s="292"/>
      <c r="G195" s="292"/>
      <c r="H195" s="292"/>
      <c r="I195" s="292"/>
      <c r="J195" s="292"/>
      <c r="K195" s="292"/>
      <c r="L195" s="293"/>
      <c r="M195" s="8"/>
      <c r="O195" s="22" t="s">
        <v>140</v>
      </c>
      <c r="P195" s="22" t="s">
        <v>141</v>
      </c>
    </row>
    <row r="196" spans="2:16" x14ac:dyDescent="0.3">
      <c r="B196" s="296"/>
      <c r="C196" s="297"/>
      <c r="D196" s="297"/>
      <c r="E196" s="294"/>
      <c r="F196" s="292"/>
      <c r="G196" s="292"/>
      <c r="H196" s="292"/>
      <c r="I196" s="292"/>
      <c r="J196" s="292"/>
      <c r="K196" s="292"/>
      <c r="L196" s="293"/>
      <c r="M196" s="8"/>
      <c r="O196" s="22"/>
      <c r="P196" s="22"/>
    </row>
    <row r="197" spans="2:16" x14ac:dyDescent="0.3">
      <c r="B197" s="296"/>
      <c r="C197" s="297"/>
      <c r="D197" s="297"/>
      <c r="E197" s="294"/>
      <c r="F197" s="292"/>
      <c r="G197" s="292"/>
      <c r="H197" s="292"/>
      <c r="I197" s="292"/>
      <c r="J197" s="292"/>
      <c r="K197" s="292"/>
      <c r="L197" s="293"/>
      <c r="M197" s="8"/>
      <c r="O197" s="22"/>
      <c r="P197" s="22"/>
    </row>
    <row r="198" spans="2:16" x14ac:dyDescent="0.3">
      <c r="B198" s="296"/>
      <c r="C198" s="297"/>
      <c r="D198" s="297"/>
      <c r="E198" s="294"/>
      <c r="F198" s="292"/>
      <c r="G198" s="292"/>
      <c r="H198" s="292"/>
      <c r="I198" s="292"/>
      <c r="J198" s="292"/>
      <c r="K198" s="292"/>
      <c r="L198" s="293"/>
      <c r="M198" s="8"/>
      <c r="O198" s="22"/>
      <c r="P198" s="22"/>
    </row>
    <row r="199" spans="2:16" x14ac:dyDescent="0.3">
      <c r="B199" s="296"/>
      <c r="C199" s="297"/>
      <c r="D199" s="297"/>
      <c r="E199" s="294"/>
      <c r="F199" s="292"/>
      <c r="G199" s="292"/>
      <c r="H199" s="292"/>
      <c r="I199" s="292"/>
      <c r="J199" s="292"/>
      <c r="K199" s="292"/>
      <c r="L199" s="293"/>
      <c r="M199" s="8"/>
      <c r="O199" s="22"/>
      <c r="P199" s="22"/>
    </row>
    <row r="200" spans="2:16" x14ac:dyDescent="0.3">
      <c r="B200" s="296"/>
      <c r="C200" s="297"/>
      <c r="D200" s="297"/>
      <c r="E200" s="294"/>
      <c r="F200" s="292"/>
      <c r="G200" s="292"/>
      <c r="H200" s="292"/>
      <c r="I200" s="292"/>
      <c r="J200" s="292"/>
      <c r="K200" s="292"/>
      <c r="L200" s="293"/>
      <c r="M200" s="8"/>
      <c r="O200" s="22"/>
      <c r="P200" s="22"/>
    </row>
    <row r="201" spans="2:16" x14ac:dyDescent="0.3">
      <c r="B201" s="296"/>
      <c r="C201" s="297"/>
      <c r="D201" s="297"/>
      <c r="E201" s="294"/>
      <c r="F201" s="292"/>
      <c r="G201" s="292"/>
      <c r="H201" s="292"/>
      <c r="I201" s="292"/>
      <c r="J201" s="292"/>
      <c r="K201" s="292"/>
      <c r="L201" s="293"/>
      <c r="M201" s="8"/>
      <c r="O201" s="22"/>
      <c r="P201" s="22"/>
    </row>
    <row r="202" spans="2:16" x14ac:dyDescent="0.3">
      <c r="B202" s="296"/>
      <c r="C202" s="297"/>
      <c r="D202" s="297"/>
      <c r="E202" s="294"/>
      <c r="F202" s="292"/>
      <c r="G202" s="292"/>
      <c r="H202" s="292"/>
      <c r="I202" s="292"/>
      <c r="J202" s="292"/>
      <c r="K202" s="292"/>
      <c r="L202" s="293"/>
      <c r="M202" s="8"/>
      <c r="O202" s="22"/>
      <c r="P202" s="22"/>
    </row>
    <row r="203" spans="2:16" x14ac:dyDescent="0.3">
      <c r="B203" s="296"/>
      <c r="C203" s="297"/>
      <c r="D203" s="297"/>
      <c r="E203" s="294"/>
      <c r="F203" s="292"/>
      <c r="G203" s="292"/>
      <c r="H203" s="292"/>
      <c r="I203" s="292"/>
      <c r="J203" s="292"/>
      <c r="K203" s="292"/>
      <c r="L203" s="293"/>
      <c r="M203" s="8"/>
      <c r="O203" s="22"/>
      <c r="P203" s="22"/>
    </row>
    <row r="204" spans="2:16" x14ac:dyDescent="0.3">
      <c r="B204" s="296"/>
      <c r="C204" s="297"/>
      <c r="D204" s="297"/>
      <c r="E204" s="294"/>
      <c r="F204" s="292"/>
      <c r="G204" s="292"/>
      <c r="H204" s="292"/>
      <c r="I204" s="292"/>
      <c r="J204" s="292"/>
      <c r="K204" s="292"/>
      <c r="L204" s="293"/>
      <c r="M204" s="8"/>
      <c r="O204" s="22"/>
      <c r="P204" s="22"/>
    </row>
    <row r="205" spans="2:16" ht="15" customHeight="1" x14ac:dyDescent="0.3">
      <c r="B205" s="296" t="str">
        <f>IF(Intro!$G$23="English",O205,P205)</f>
        <v>Employment Benefits</v>
      </c>
      <c r="C205" s="297"/>
      <c r="D205" s="297"/>
      <c r="E205" s="294"/>
      <c r="F205" s="292"/>
      <c r="G205" s="292"/>
      <c r="H205" s="292"/>
      <c r="I205" s="292"/>
      <c r="J205" s="292"/>
      <c r="K205" s="292"/>
      <c r="L205" s="293"/>
      <c r="M205" s="8"/>
      <c r="O205" s="22" t="s">
        <v>142</v>
      </c>
      <c r="P205" s="22" t="s">
        <v>143</v>
      </c>
    </row>
    <row r="206" spans="2:16" x14ac:dyDescent="0.3">
      <c r="B206" s="296"/>
      <c r="C206" s="297"/>
      <c r="D206" s="297"/>
      <c r="E206" s="294"/>
      <c r="F206" s="292"/>
      <c r="G206" s="292"/>
      <c r="H206" s="292"/>
      <c r="I206" s="292"/>
      <c r="J206" s="292"/>
      <c r="K206" s="292"/>
      <c r="L206" s="293"/>
      <c r="M206" s="8"/>
      <c r="O206" s="22"/>
      <c r="P206" s="22"/>
    </row>
    <row r="207" spans="2:16" x14ac:dyDescent="0.3">
      <c r="B207" s="296"/>
      <c r="C207" s="297"/>
      <c r="D207" s="297"/>
      <c r="E207" s="294"/>
      <c r="F207" s="292"/>
      <c r="G207" s="292"/>
      <c r="H207" s="292"/>
      <c r="I207" s="292"/>
      <c r="J207" s="292"/>
      <c r="K207" s="292"/>
      <c r="L207" s="293"/>
      <c r="M207" s="8"/>
      <c r="O207" s="22"/>
      <c r="P207" s="22"/>
    </row>
    <row r="208" spans="2:16" x14ac:dyDescent="0.3">
      <c r="B208" s="296"/>
      <c r="C208" s="297"/>
      <c r="D208" s="297"/>
      <c r="E208" s="294"/>
      <c r="F208" s="292"/>
      <c r="G208" s="292"/>
      <c r="H208" s="292"/>
      <c r="I208" s="292"/>
      <c r="J208" s="292"/>
      <c r="K208" s="292"/>
      <c r="L208" s="293"/>
      <c r="M208" s="8"/>
      <c r="O208" s="22"/>
      <c r="P208" s="22"/>
    </row>
    <row r="209" spans="2:16" x14ac:dyDescent="0.3">
      <c r="B209" s="296"/>
      <c r="C209" s="297"/>
      <c r="D209" s="297"/>
      <c r="E209" s="294"/>
      <c r="F209" s="292"/>
      <c r="G209" s="292"/>
      <c r="H209" s="292"/>
      <c r="I209" s="292"/>
      <c r="J209" s="292"/>
      <c r="K209" s="292"/>
      <c r="L209" s="293"/>
      <c r="M209" s="8"/>
      <c r="O209" s="22"/>
      <c r="P209" s="22"/>
    </row>
    <row r="210" spans="2:16" x14ac:dyDescent="0.3">
      <c r="B210" s="296"/>
      <c r="C210" s="297"/>
      <c r="D210" s="297"/>
      <c r="E210" s="294"/>
      <c r="F210" s="292"/>
      <c r="G210" s="292"/>
      <c r="H210" s="292"/>
      <c r="I210" s="292"/>
      <c r="J210" s="292"/>
      <c r="K210" s="292"/>
      <c r="L210" s="293"/>
      <c r="M210" s="8"/>
      <c r="O210" s="22"/>
      <c r="P210" s="22"/>
    </row>
    <row r="211" spans="2:16" x14ac:dyDescent="0.3">
      <c r="B211" s="296"/>
      <c r="C211" s="297"/>
      <c r="D211" s="297"/>
      <c r="E211" s="294"/>
      <c r="F211" s="292"/>
      <c r="G211" s="292"/>
      <c r="H211" s="292"/>
      <c r="I211" s="292"/>
      <c r="J211" s="292"/>
      <c r="K211" s="292"/>
      <c r="L211" s="293"/>
      <c r="M211" s="8"/>
      <c r="O211" s="22"/>
      <c r="P211" s="22"/>
    </row>
    <row r="212" spans="2:16" x14ac:dyDescent="0.3">
      <c r="B212" s="296"/>
      <c r="C212" s="297"/>
      <c r="D212" s="297"/>
      <c r="E212" s="294"/>
      <c r="F212" s="292"/>
      <c r="G212" s="292"/>
      <c r="H212" s="292"/>
      <c r="I212" s="292"/>
      <c r="J212" s="292"/>
      <c r="K212" s="292"/>
      <c r="L212" s="293"/>
      <c r="M212" s="8"/>
      <c r="O212" s="22"/>
      <c r="P212" s="22"/>
    </row>
    <row r="213" spans="2:16" x14ac:dyDescent="0.3">
      <c r="B213" s="296"/>
      <c r="C213" s="297"/>
      <c r="D213" s="297"/>
      <c r="E213" s="294"/>
      <c r="F213" s="292"/>
      <c r="G213" s="292"/>
      <c r="H213" s="292"/>
      <c r="I213" s="292"/>
      <c r="J213" s="292"/>
      <c r="K213" s="292"/>
      <c r="L213" s="293"/>
      <c r="M213" s="8"/>
      <c r="O213" s="22"/>
      <c r="P213" s="22"/>
    </row>
    <row r="214" spans="2:16" x14ac:dyDescent="0.3">
      <c r="B214" s="296"/>
      <c r="C214" s="297"/>
      <c r="D214" s="297"/>
      <c r="E214" s="294"/>
      <c r="F214" s="292"/>
      <c r="G214" s="292"/>
      <c r="H214" s="292"/>
      <c r="I214" s="292"/>
      <c r="J214" s="292"/>
      <c r="K214" s="292"/>
      <c r="L214" s="293"/>
      <c r="M214" s="8"/>
      <c r="O214" s="22"/>
      <c r="P214" s="22"/>
    </row>
    <row r="215" spans="2:16" x14ac:dyDescent="0.3">
      <c r="B215" s="296" t="str">
        <f>IF(Intro!$G$23="English",O215,P215)</f>
        <v>Community Impact</v>
      </c>
      <c r="C215" s="297"/>
      <c r="D215" s="297"/>
      <c r="E215" s="294"/>
      <c r="F215" s="292"/>
      <c r="G215" s="292"/>
      <c r="H215" s="292"/>
      <c r="I215" s="292"/>
      <c r="J215" s="292"/>
      <c r="K215" s="292"/>
      <c r="L215" s="293"/>
      <c r="M215" s="8"/>
      <c r="O215" s="22" t="s">
        <v>144</v>
      </c>
      <c r="P215" s="22" t="s">
        <v>167</v>
      </c>
    </row>
    <row r="216" spans="2:16" x14ac:dyDescent="0.3">
      <c r="B216" s="296"/>
      <c r="C216" s="297"/>
      <c r="D216" s="297"/>
      <c r="E216" s="294"/>
      <c r="F216" s="292"/>
      <c r="G216" s="292"/>
      <c r="H216" s="292"/>
      <c r="I216" s="292"/>
      <c r="J216" s="292"/>
      <c r="K216" s="292"/>
      <c r="L216" s="293"/>
      <c r="M216" s="8"/>
      <c r="O216" s="22"/>
      <c r="P216" s="22"/>
    </row>
    <row r="217" spans="2:16" x14ac:dyDescent="0.3">
      <c r="B217" s="296"/>
      <c r="C217" s="297"/>
      <c r="D217" s="297"/>
      <c r="E217" s="294"/>
      <c r="F217" s="292"/>
      <c r="G217" s="292"/>
      <c r="H217" s="292"/>
      <c r="I217" s="292"/>
      <c r="J217" s="292"/>
      <c r="K217" s="292"/>
      <c r="L217" s="293"/>
      <c r="M217" s="8"/>
      <c r="O217" s="22"/>
      <c r="P217" s="22"/>
    </row>
    <row r="218" spans="2:16" x14ac:dyDescent="0.3">
      <c r="B218" s="296"/>
      <c r="C218" s="297"/>
      <c r="D218" s="297"/>
      <c r="E218" s="294"/>
      <c r="F218" s="292"/>
      <c r="G218" s="292"/>
      <c r="H218" s="292"/>
      <c r="I218" s="292"/>
      <c r="J218" s="292"/>
      <c r="K218" s="292"/>
      <c r="L218" s="293"/>
      <c r="M218" s="8"/>
      <c r="O218" s="22"/>
      <c r="P218" s="22"/>
    </row>
    <row r="219" spans="2:16" x14ac:dyDescent="0.3">
      <c r="B219" s="296"/>
      <c r="C219" s="297"/>
      <c r="D219" s="297"/>
      <c r="E219" s="294"/>
      <c r="F219" s="292"/>
      <c r="G219" s="292"/>
      <c r="H219" s="292"/>
      <c r="I219" s="292"/>
      <c r="J219" s="292"/>
      <c r="K219" s="292"/>
      <c r="L219" s="293"/>
      <c r="M219" s="8"/>
      <c r="O219" s="22"/>
      <c r="P219" s="22"/>
    </row>
    <row r="220" spans="2:16" x14ac:dyDescent="0.3">
      <c r="B220" s="296"/>
      <c r="C220" s="297"/>
      <c r="D220" s="297"/>
      <c r="E220" s="294"/>
      <c r="F220" s="292"/>
      <c r="G220" s="292"/>
      <c r="H220" s="292"/>
      <c r="I220" s="292"/>
      <c r="J220" s="292"/>
      <c r="K220" s="292"/>
      <c r="L220" s="293"/>
      <c r="M220" s="8"/>
      <c r="O220" s="22"/>
      <c r="P220" s="22"/>
    </row>
    <row r="221" spans="2:16" x14ac:dyDescent="0.3">
      <c r="B221" s="296"/>
      <c r="C221" s="297"/>
      <c r="D221" s="297"/>
      <c r="E221" s="294"/>
      <c r="F221" s="292"/>
      <c r="G221" s="292"/>
      <c r="H221" s="292"/>
      <c r="I221" s="292"/>
      <c r="J221" s="292"/>
      <c r="K221" s="292"/>
      <c r="L221" s="293"/>
      <c r="M221" s="8"/>
      <c r="O221" s="22"/>
      <c r="P221" s="22"/>
    </row>
    <row r="222" spans="2:16" x14ac:dyDescent="0.3">
      <c r="B222" s="296"/>
      <c r="C222" s="297"/>
      <c r="D222" s="297"/>
      <c r="E222" s="294"/>
      <c r="F222" s="292"/>
      <c r="G222" s="292"/>
      <c r="H222" s="292"/>
      <c r="I222" s="292"/>
      <c r="J222" s="292"/>
      <c r="K222" s="292"/>
      <c r="L222" s="293"/>
      <c r="M222" s="8"/>
      <c r="O222" s="22"/>
      <c r="P222" s="22"/>
    </row>
    <row r="223" spans="2:16" x14ac:dyDescent="0.3">
      <c r="B223" s="296"/>
      <c r="C223" s="297"/>
      <c r="D223" s="297"/>
      <c r="E223" s="294"/>
      <c r="F223" s="292"/>
      <c r="G223" s="292"/>
      <c r="H223" s="292"/>
      <c r="I223" s="292"/>
      <c r="J223" s="292"/>
      <c r="K223" s="292"/>
      <c r="L223" s="293"/>
      <c r="M223" s="8"/>
      <c r="O223" s="22"/>
      <c r="P223" s="22"/>
    </row>
    <row r="224" spans="2:16" x14ac:dyDescent="0.3">
      <c r="B224" s="296"/>
      <c r="C224" s="297"/>
      <c r="D224" s="297"/>
      <c r="E224" s="294"/>
      <c r="F224" s="292"/>
      <c r="G224" s="292"/>
      <c r="H224" s="292"/>
      <c r="I224" s="292"/>
      <c r="J224" s="292"/>
      <c r="K224" s="292"/>
      <c r="L224" s="293"/>
      <c r="M224" s="8"/>
      <c r="O224" s="22"/>
      <c r="P224" s="22"/>
    </row>
    <row r="225" spans="2:16" x14ac:dyDescent="0.3">
      <c r="B225" s="296" t="str">
        <f>IF(Intro!$G$23="English",O225,P225)</f>
        <v>Workplace Conditions</v>
      </c>
      <c r="C225" s="297"/>
      <c r="D225" s="297"/>
      <c r="E225" s="294"/>
      <c r="F225" s="292"/>
      <c r="G225" s="292"/>
      <c r="H225" s="292"/>
      <c r="I225" s="292"/>
      <c r="J225" s="292"/>
      <c r="K225" s="292"/>
      <c r="L225" s="293"/>
      <c r="M225" s="8"/>
      <c r="O225" s="22" t="s">
        <v>145</v>
      </c>
      <c r="P225" s="22" t="s">
        <v>146</v>
      </c>
    </row>
    <row r="226" spans="2:16" x14ac:dyDescent="0.3">
      <c r="B226" s="296"/>
      <c r="C226" s="297"/>
      <c r="D226" s="297"/>
      <c r="E226" s="294"/>
      <c r="F226" s="292"/>
      <c r="G226" s="292"/>
      <c r="H226" s="292"/>
      <c r="I226" s="292"/>
      <c r="J226" s="292"/>
      <c r="K226" s="292"/>
      <c r="L226" s="293"/>
      <c r="M226" s="8"/>
      <c r="O226" s="22"/>
      <c r="P226" s="22"/>
    </row>
    <row r="227" spans="2:16" x14ac:dyDescent="0.3">
      <c r="B227" s="296"/>
      <c r="C227" s="297"/>
      <c r="D227" s="297"/>
      <c r="E227" s="294"/>
      <c r="F227" s="292"/>
      <c r="G227" s="292"/>
      <c r="H227" s="292"/>
      <c r="I227" s="292"/>
      <c r="J227" s="292"/>
      <c r="K227" s="292"/>
      <c r="L227" s="293"/>
      <c r="M227" s="8"/>
      <c r="O227" s="22"/>
      <c r="P227" s="22"/>
    </row>
    <row r="228" spans="2:16" x14ac:dyDescent="0.3">
      <c r="B228" s="296"/>
      <c r="C228" s="297"/>
      <c r="D228" s="297"/>
      <c r="E228" s="294"/>
      <c r="F228" s="292"/>
      <c r="G228" s="292"/>
      <c r="H228" s="292"/>
      <c r="I228" s="292"/>
      <c r="J228" s="292"/>
      <c r="K228" s="292"/>
      <c r="L228" s="293"/>
      <c r="M228" s="8"/>
      <c r="O228" s="22"/>
      <c r="P228" s="22"/>
    </row>
    <row r="229" spans="2:16" x14ac:dyDescent="0.3">
      <c r="B229" s="296"/>
      <c r="C229" s="297"/>
      <c r="D229" s="297"/>
      <c r="E229" s="294"/>
      <c r="F229" s="292"/>
      <c r="G229" s="292"/>
      <c r="H229" s="292"/>
      <c r="I229" s="292"/>
      <c r="J229" s="292"/>
      <c r="K229" s="292"/>
      <c r="L229" s="293"/>
      <c r="M229" s="8"/>
      <c r="O229" s="22"/>
      <c r="P229" s="22"/>
    </row>
    <row r="230" spans="2:16" x14ac:dyDescent="0.3">
      <c r="B230" s="296"/>
      <c r="C230" s="297"/>
      <c r="D230" s="297"/>
      <c r="E230" s="294"/>
      <c r="F230" s="292"/>
      <c r="G230" s="292"/>
      <c r="H230" s="292"/>
      <c r="I230" s="292"/>
      <c r="J230" s="292"/>
      <c r="K230" s="292"/>
      <c r="L230" s="293"/>
      <c r="M230" s="8"/>
      <c r="O230" s="22"/>
      <c r="P230" s="22"/>
    </row>
    <row r="231" spans="2:16" x14ac:dyDescent="0.3">
      <c r="B231" s="296"/>
      <c r="C231" s="297"/>
      <c r="D231" s="297"/>
      <c r="E231" s="294"/>
      <c r="F231" s="292"/>
      <c r="G231" s="292"/>
      <c r="H231" s="292"/>
      <c r="I231" s="292"/>
      <c r="J231" s="292"/>
      <c r="K231" s="292"/>
      <c r="L231" s="293"/>
      <c r="M231" s="8"/>
      <c r="O231" s="22"/>
      <c r="P231" s="22"/>
    </row>
    <row r="232" spans="2:16" x14ac:dyDescent="0.3">
      <c r="B232" s="296"/>
      <c r="C232" s="297"/>
      <c r="D232" s="297"/>
      <c r="E232" s="294"/>
      <c r="F232" s="292"/>
      <c r="G232" s="292"/>
      <c r="H232" s="292"/>
      <c r="I232" s="292"/>
      <c r="J232" s="292"/>
      <c r="K232" s="292"/>
      <c r="L232" s="293"/>
      <c r="M232" s="8"/>
      <c r="O232" s="22"/>
      <c r="P232" s="22"/>
    </row>
    <row r="233" spans="2:16" x14ac:dyDescent="0.3">
      <c r="B233" s="296"/>
      <c r="C233" s="297"/>
      <c r="D233" s="297"/>
      <c r="E233" s="294"/>
      <c r="F233" s="292"/>
      <c r="G233" s="292"/>
      <c r="H233" s="292"/>
      <c r="I233" s="292"/>
      <c r="J233" s="292"/>
      <c r="K233" s="292"/>
      <c r="L233" s="293"/>
      <c r="M233" s="8"/>
      <c r="O233" s="22"/>
      <c r="P233" s="22"/>
    </row>
    <row r="234" spans="2:16" x14ac:dyDescent="0.3">
      <c r="B234" s="296"/>
      <c r="C234" s="297"/>
      <c r="D234" s="297"/>
      <c r="E234" s="294"/>
      <c r="F234" s="292"/>
      <c r="G234" s="292"/>
      <c r="H234" s="292"/>
      <c r="I234" s="292"/>
      <c r="J234" s="292"/>
      <c r="K234" s="292"/>
      <c r="L234" s="293"/>
      <c r="M234" s="8"/>
      <c r="O234" s="22"/>
      <c r="P234" s="22"/>
    </row>
    <row r="235" spans="2:16" x14ac:dyDescent="0.3">
      <c r="B235" s="296" t="str">
        <f>IF(Intro!$G$23="English",O235,P235)</f>
        <v>Employee Well-being</v>
      </c>
      <c r="C235" s="297"/>
      <c r="D235" s="297"/>
      <c r="E235" s="294"/>
      <c r="F235" s="292"/>
      <c r="G235" s="292"/>
      <c r="H235" s="292"/>
      <c r="I235" s="292"/>
      <c r="J235" s="292"/>
      <c r="K235" s="292"/>
      <c r="L235" s="293"/>
      <c r="M235" s="8"/>
      <c r="O235" s="22" t="s">
        <v>147</v>
      </c>
      <c r="P235" s="22" t="s">
        <v>148</v>
      </c>
    </row>
    <row r="236" spans="2:16" x14ac:dyDescent="0.3">
      <c r="B236" s="296"/>
      <c r="C236" s="297"/>
      <c r="D236" s="297"/>
      <c r="E236" s="294"/>
      <c r="F236" s="292"/>
      <c r="G236" s="292"/>
      <c r="H236" s="292"/>
      <c r="I236" s="292"/>
      <c r="J236" s="292"/>
      <c r="K236" s="292"/>
      <c r="L236" s="293"/>
      <c r="M236" s="8"/>
    </row>
    <row r="237" spans="2:16" x14ac:dyDescent="0.3">
      <c r="B237" s="296"/>
      <c r="C237" s="297"/>
      <c r="D237" s="297"/>
      <c r="E237" s="294"/>
      <c r="F237" s="292"/>
      <c r="G237" s="292"/>
      <c r="H237" s="292"/>
      <c r="I237" s="292"/>
      <c r="J237" s="292"/>
      <c r="K237" s="292"/>
      <c r="L237" s="293"/>
      <c r="M237" s="8"/>
    </row>
    <row r="238" spans="2:16" x14ac:dyDescent="0.3">
      <c r="B238" s="296"/>
      <c r="C238" s="297"/>
      <c r="D238" s="297"/>
      <c r="E238" s="294"/>
      <c r="F238" s="292"/>
      <c r="G238" s="292"/>
      <c r="H238" s="292"/>
      <c r="I238" s="292"/>
      <c r="J238" s="292"/>
      <c r="K238" s="292"/>
      <c r="L238" s="293"/>
      <c r="M238" s="8"/>
      <c r="O238" s="22"/>
      <c r="P238" s="22"/>
    </row>
    <row r="239" spans="2:16" x14ac:dyDescent="0.3">
      <c r="B239" s="296"/>
      <c r="C239" s="297"/>
      <c r="D239" s="297"/>
      <c r="E239" s="294"/>
      <c r="F239" s="292"/>
      <c r="G239" s="292"/>
      <c r="H239" s="292"/>
      <c r="I239" s="292"/>
      <c r="J239" s="292"/>
      <c r="K239" s="292"/>
      <c r="L239" s="293"/>
      <c r="M239" s="8"/>
      <c r="O239" s="22"/>
      <c r="P239" s="22"/>
    </row>
    <row r="240" spans="2:16" x14ac:dyDescent="0.3">
      <c r="B240" s="296"/>
      <c r="C240" s="297"/>
      <c r="D240" s="297"/>
      <c r="E240" s="294"/>
      <c r="F240" s="292"/>
      <c r="G240" s="292"/>
      <c r="H240" s="292"/>
      <c r="I240" s="292"/>
      <c r="J240" s="292"/>
      <c r="K240" s="292"/>
      <c r="L240" s="293"/>
      <c r="M240" s="8"/>
      <c r="O240" s="22"/>
      <c r="P240" s="22"/>
    </row>
    <row r="241" spans="2:16" x14ac:dyDescent="0.3">
      <c r="B241" s="296"/>
      <c r="C241" s="297"/>
      <c r="D241" s="297"/>
      <c r="E241" s="294"/>
      <c r="F241" s="292"/>
      <c r="G241" s="292"/>
      <c r="H241" s="292"/>
      <c r="I241" s="292"/>
      <c r="J241" s="292"/>
      <c r="K241" s="292"/>
      <c r="L241" s="293"/>
      <c r="M241" s="8"/>
      <c r="O241" s="22"/>
      <c r="P241" s="22"/>
    </row>
    <row r="242" spans="2:16" x14ac:dyDescent="0.3">
      <c r="B242" s="296"/>
      <c r="C242" s="297"/>
      <c r="D242" s="297"/>
      <c r="E242" s="294"/>
      <c r="F242" s="292"/>
      <c r="G242" s="292"/>
      <c r="H242" s="292"/>
      <c r="I242" s="292"/>
      <c r="J242" s="292"/>
      <c r="K242" s="292"/>
      <c r="L242" s="293"/>
      <c r="M242" s="8"/>
    </row>
    <row r="243" spans="2:16" x14ac:dyDescent="0.3">
      <c r="B243" s="296"/>
      <c r="C243" s="297"/>
      <c r="D243" s="297"/>
      <c r="E243" s="294"/>
      <c r="F243" s="292"/>
      <c r="G243" s="292"/>
      <c r="H243" s="292"/>
      <c r="I243" s="292"/>
      <c r="J243" s="292"/>
      <c r="K243" s="292"/>
      <c r="L243" s="293"/>
      <c r="M243" s="8"/>
    </row>
    <row r="244" spans="2:16" x14ac:dyDescent="0.3">
      <c r="B244" s="296"/>
      <c r="C244" s="297"/>
      <c r="D244" s="297"/>
      <c r="E244" s="294"/>
      <c r="F244" s="292"/>
      <c r="G244" s="292"/>
      <c r="H244" s="292"/>
      <c r="I244" s="292"/>
      <c r="J244" s="292"/>
      <c r="K244" s="292"/>
      <c r="L244" s="293"/>
      <c r="M244" s="8"/>
    </row>
    <row r="245" spans="2:16" x14ac:dyDescent="0.3">
      <c r="B245" s="296" t="str">
        <f>IF(Intro!$G$23="English",O245,P245)</f>
        <v>Other Factors</v>
      </c>
      <c r="C245" s="297"/>
      <c r="D245" s="297"/>
      <c r="E245" s="294"/>
      <c r="F245" s="292"/>
      <c r="G245" s="292"/>
      <c r="H245" s="292"/>
      <c r="I245" s="292"/>
      <c r="J245" s="292"/>
      <c r="K245" s="292"/>
      <c r="L245" s="293"/>
      <c r="M245" s="8"/>
      <c r="O245" s="22" t="s">
        <v>149</v>
      </c>
      <c r="P245" s="22" t="s">
        <v>150</v>
      </c>
    </row>
    <row r="246" spans="2:16" x14ac:dyDescent="0.3">
      <c r="B246" s="296"/>
      <c r="C246" s="297"/>
      <c r="D246" s="297"/>
      <c r="E246" s="294"/>
      <c r="F246" s="292"/>
      <c r="G246" s="292"/>
      <c r="H246" s="292"/>
      <c r="I246" s="292"/>
      <c r="J246" s="292"/>
      <c r="K246" s="292"/>
      <c r="L246" s="293"/>
      <c r="M246" s="8"/>
      <c r="O246" s="22"/>
      <c r="P246" s="22"/>
    </row>
    <row r="247" spans="2:16" x14ac:dyDescent="0.3">
      <c r="B247" s="296"/>
      <c r="C247" s="297"/>
      <c r="D247" s="297"/>
      <c r="E247" s="294"/>
      <c r="F247" s="292"/>
      <c r="G247" s="292"/>
      <c r="H247" s="292"/>
      <c r="I247" s="292"/>
      <c r="J247" s="292"/>
      <c r="K247" s="292"/>
      <c r="L247" s="293"/>
      <c r="M247" s="8"/>
      <c r="O247" s="22"/>
      <c r="P247" s="22"/>
    </row>
    <row r="248" spans="2:16" x14ac:dyDescent="0.3">
      <c r="B248" s="296"/>
      <c r="C248" s="297"/>
      <c r="D248" s="297"/>
      <c r="E248" s="294"/>
      <c r="F248" s="292"/>
      <c r="G248" s="292"/>
      <c r="H248" s="292"/>
      <c r="I248" s="292"/>
      <c r="J248" s="292"/>
      <c r="K248" s="292"/>
      <c r="L248" s="293"/>
      <c r="M248" s="8"/>
      <c r="O248" s="22"/>
      <c r="P248" s="22"/>
    </row>
    <row r="249" spans="2:16" x14ac:dyDescent="0.3">
      <c r="B249" s="296"/>
      <c r="C249" s="297"/>
      <c r="D249" s="297"/>
      <c r="E249" s="294"/>
      <c r="F249" s="292"/>
      <c r="G249" s="292"/>
      <c r="H249" s="292"/>
      <c r="I249" s="292"/>
      <c r="J249" s="292"/>
      <c r="K249" s="292"/>
      <c r="L249" s="293"/>
      <c r="M249" s="8"/>
      <c r="O249" s="22"/>
      <c r="P249" s="22"/>
    </row>
    <row r="250" spans="2:16" x14ac:dyDescent="0.3">
      <c r="B250" s="296"/>
      <c r="C250" s="297"/>
      <c r="D250" s="297"/>
      <c r="E250" s="294"/>
      <c r="F250" s="292"/>
      <c r="G250" s="292"/>
      <c r="H250" s="292"/>
      <c r="I250" s="292"/>
      <c r="J250" s="292"/>
      <c r="K250" s="292"/>
      <c r="L250" s="293"/>
      <c r="M250" s="8"/>
      <c r="O250" s="22"/>
      <c r="P250" s="22"/>
    </row>
    <row r="251" spans="2:16" x14ac:dyDescent="0.3">
      <c r="B251" s="296"/>
      <c r="C251" s="297"/>
      <c r="D251" s="297"/>
      <c r="E251" s="294"/>
      <c r="F251" s="292"/>
      <c r="G251" s="292"/>
      <c r="H251" s="292"/>
      <c r="I251" s="292"/>
      <c r="J251" s="292"/>
      <c r="K251" s="292"/>
      <c r="L251" s="293"/>
      <c r="M251" s="8"/>
      <c r="O251" s="22"/>
      <c r="P251" s="22"/>
    </row>
    <row r="252" spans="2:16" x14ac:dyDescent="0.3">
      <c r="B252" s="296"/>
      <c r="C252" s="297"/>
      <c r="D252" s="297"/>
      <c r="E252" s="294"/>
      <c r="F252" s="292"/>
      <c r="G252" s="292"/>
      <c r="H252" s="292"/>
      <c r="I252" s="292"/>
      <c r="J252" s="292"/>
      <c r="K252" s="292"/>
      <c r="L252" s="293"/>
      <c r="M252" s="8"/>
      <c r="O252" s="22"/>
      <c r="P252" s="22"/>
    </row>
    <row r="253" spans="2:16" x14ac:dyDescent="0.3">
      <c r="B253" s="296"/>
      <c r="C253" s="297"/>
      <c r="D253" s="297"/>
      <c r="E253" s="294"/>
      <c r="F253" s="292"/>
      <c r="G253" s="292"/>
      <c r="H253" s="292"/>
      <c r="I253" s="292"/>
      <c r="J253" s="292"/>
      <c r="K253" s="292"/>
      <c r="L253" s="293"/>
      <c r="M253" s="8"/>
      <c r="O253" s="22"/>
      <c r="P253" s="22"/>
    </row>
    <row r="254" spans="2:16" x14ac:dyDescent="0.3">
      <c r="B254" s="298"/>
      <c r="C254" s="299"/>
      <c r="D254" s="299"/>
      <c r="E254" s="295"/>
      <c r="F254" s="316"/>
      <c r="G254" s="316"/>
      <c r="H254" s="316"/>
      <c r="I254" s="316"/>
      <c r="J254" s="316"/>
      <c r="K254" s="316"/>
      <c r="L254" s="317"/>
      <c r="M254" s="8"/>
      <c r="O254" s="22"/>
      <c r="P254" s="22"/>
    </row>
    <row r="255" spans="2:16" x14ac:dyDescent="0.3">
      <c r="B255" s="81"/>
      <c r="C255" s="81"/>
      <c r="D255" s="81"/>
      <c r="E255" s="81"/>
      <c r="F255" s="81"/>
      <c r="G255" s="81"/>
      <c r="H255" s="81"/>
      <c r="I255" s="81"/>
      <c r="J255" s="81"/>
      <c r="K255" s="81"/>
      <c r="L255" s="81"/>
      <c r="M255" s="8"/>
    </row>
    <row r="256" spans="2:16" x14ac:dyDescent="0.3">
      <c r="B256" s="155" t="str">
        <f>IF(Intro!$G$23="English",O256,P256)</f>
        <v>MARKETS</v>
      </c>
      <c r="C256" s="156"/>
      <c r="D256" s="156"/>
      <c r="E256" s="156"/>
      <c r="F256" s="156"/>
      <c r="G256" s="156"/>
      <c r="H256" s="156"/>
      <c r="I256" s="156"/>
      <c r="J256" s="156"/>
      <c r="K256" s="156"/>
      <c r="L256" s="157"/>
      <c r="M256" s="33"/>
      <c r="O256" s="8" t="s">
        <v>197</v>
      </c>
      <c r="P256" s="8" t="s">
        <v>206</v>
      </c>
    </row>
    <row r="257" spans="1:16" x14ac:dyDescent="0.3">
      <c r="B257" s="286" t="s">
        <v>36</v>
      </c>
      <c r="C257" s="287"/>
      <c r="D257" s="287"/>
      <c r="E257" s="287"/>
      <c r="F257" s="287"/>
      <c r="G257" s="287"/>
      <c r="H257" s="287"/>
      <c r="I257" s="287"/>
      <c r="J257" s="287"/>
      <c r="K257" s="287"/>
      <c r="L257" s="288"/>
      <c r="M257" s="8"/>
    </row>
    <row r="258" spans="1:16" x14ac:dyDescent="0.3">
      <c r="B258" s="17"/>
      <c r="C258" s="28"/>
      <c r="D258" s="28"/>
      <c r="E258" s="29"/>
      <c r="F258" s="29"/>
      <c r="G258" s="29"/>
      <c r="H258" s="29"/>
      <c r="I258" s="29"/>
      <c r="J258" s="29"/>
      <c r="K258" s="29"/>
      <c r="L258" s="18"/>
      <c r="M258" s="8"/>
    </row>
    <row r="259" spans="1:16" ht="14.1" customHeight="1" x14ac:dyDescent="0.3">
      <c r="B259" s="131" t="str">
        <f>IF(Intro!$G$23="English",O259,P259)</f>
        <v>Describe the markets for the goods in Canada and globally since January 1, 2023. Factors to consider in your response include, but are not limited to, employment associated with the production of the goods in Canada.</v>
      </c>
      <c r="C259" s="132"/>
      <c r="D259" s="132"/>
      <c r="E259" s="132"/>
      <c r="F259" s="132"/>
      <c r="G259" s="132"/>
      <c r="H259" s="132"/>
      <c r="I259" s="132"/>
      <c r="J259" s="132"/>
      <c r="K259" s="132"/>
      <c r="L259" s="145"/>
      <c r="M259" s="8"/>
      <c r="O259" s="22" t="str">
        <f>"Describe the markets for the goods in Canada and globally since January 1, "&amp;Variables!B6&amp;". Factors to consider in your response include, but are not limited to, employment associated with the production of the goods in Canada."</f>
        <v>Describe the markets for the goods in Canada and globally since January 1, 2023. Factors to consider in your response include, but are not limited to, employment associated with the production of the goods in Canada.</v>
      </c>
      <c r="P259" s="8" t="str">
        <f>"Décrivez les marchés des marchandises au Canada et dans le monde depuis le 1er janvier "&amp;Variables!B6&amp;". Les facteurs à prendre en compte dans votre réponse comprennent, sans toutefois s'y limiter, l'emploi associé à la production des marchandises au Canada."</f>
        <v>Décrivez les marchés des marchandises au Canada et dans le monde depuis le 1er janvier 2023. Les facteurs à prendre en compte dans votre réponse comprennent, sans toutefois s'y limiter, l'emploi associé à la production des marchandises au Canada.</v>
      </c>
    </row>
    <row r="260" spans="1:16" x14ac:dyDescent="0.3">
      <c r="B260" s="131"/>
      <c r="C260" s="132"/>
      <c r="D260" s="132"/>
      <c r="E260" s="132"/>
      <c r="F260" s="132"/>
      <c r="G260" s="132"/>
      <c r="H260" s="132"/>
      <c r="I260" s="132"/>
      <c r="J260" s="132"/>
      <c r="K260" s="132"/>
      <c r="L260" s="145"/>
      <c r="M260" s="8"/>
      <c r="O260" s="22"/>
    </row>
    <row r="261" spans="1:16" s="33" customFormat="1" x14ac:dyDescent="0.3">
      <c r="A261" s="69"/>
      <c r="B261" s="73"/>
      <c r="C261" s="74"/>
      <c r="D261" s="74"/>
      <c r="E261" s="74"/>
      <c r="F261" s="74"/>
      <c r="G261" s="74"/>
      <c r="H261" s="74"/>
      <c r="I261" s="74"/>
      <c r="J261" s="74"/>
      <c r="K261" s="74"/>
      <c r="L261" s="75"/>
    </row>
    <row r="262" spans="1:16" s="9" customFormat="1" x14ac:dyDescent="0.3">
      <c r="A262" s="4"/>
      <c r="B262" s="289"/>
      <c r="C262" s="290"/>
      <c r="D262" s="290"/>
      <c r="E262" s="290"/>
      <c r="F262" s="290"/>
      <c r="G262" s="290"/>
      <c r="H262" s="290"/>
      <c r="I262" s="290"/>
      <c r="J262" s="290"/>
      <c r="K262" s="290"/>
      <c r="L262" s="291"/>
      <c r="M262" s="33"/>
    </row>
    <row r="263" spans="1:16" s="9" customFormat="1" x14ac:dyDescent="0.3">
      <c r="A263" s="4"/>
      <c r="B263" s="289"/>
      <c r="C263" s="290"/>
      <c r="D263" s="290"/>
      <c r="E263" s="290"/>
      <c r="F263" s="290"/>
      <c r="G263" s="290"/>
      <c r="H263" s="290"/>
      <c r="I263" s="290"/>
      <c r="J263" s="290"/>
      <c r="K263" s="290"/>
      <c r="L263" s="291"/>
      <c r="M263" s="33"/>
    </row>
    <row r="264" spans="1:16" s="9" customFormat="1" x14ac:dyDescent="0.3">
      <c r="A264" s="4"/>
      <c r="B264" s="289"/>
      <c r="C264" s="290"/>
      <c r="D264" s="290"/>
      <c r="E264" s="290"/>
      <c r="F264" s="290"/>
      <c r="G264" s="290"/>
      <c r="H264" s="290"/>
      <c r="I264" s="290"/>
      <c r="J264" s="290"/>
      <c r="K264" s="290"/>
      <c r="L264" s="291"/>
      <c r="M264" s="33"/>
    </row>
    <row r="265" spans="1:16" s="9" customFormat="1" x14ac:dyDescent="0.3">
      <c r="A265" s="4"/>
      <c r="B265" s="289"/>
      <c r="C265" s="290"/>
      <c r="D265" s="290"/>
      <c r="E265" s="290"/>
      <c r="F265" s="290"/>
      <c r="G265" s="290"/>
      <c r="H265" s="290"/>
      <c r="I265" s="290"/>
      <c r="J265" s="290"/>
      <c r="K265" s="290"/>
      <c r="L265" s="291"/>
      <c r="M265" s="33"/>
    </row>
    <row r="266" spans="1:16" s="9" customFormat="1" x14ac:dyDescent="0.3">
      <c r="A266" s="4"/>
      <c r="B266" s="289"/>
      <c r="C266" s="290"/>
      <c r="D266" s="290"/>
      <c r="E266" s="290"/>
      <c r="F266" s="290"/>
      <c r="G266" s="290"/>
      <c r="H266" s="290"/>
      <c r="I266" s="290"/>
      <c r="J266" s="290"/>
      <c r="K266" s="290"/>
      <c r="L266" s="291"/>
      <c r="M266" s="33"/>
    </row>
    <row r="267" spans="1:16" s="9" customFormat="1" x14ac:dyDescent="0.3">
      <c r="A267" s="4"/>
      <c r="B267" s="289"/>
      <c r="C267" s="290"/>
      <c r="D267" s="290"/>
      <c r="E267" s="290"/>
      <c r="F267" s="290"/>
      <c r="G267" s="290"/>
      <c r="H267" s="290"/>
      <c r="I267" s="290"/>
      <c r="J267" s="290"/>
      <c r="K267" s="290"/>
      <c r="L267" s="291"/>
      <c r="M267" s="33"/>
    </row>
    <row r="268" spans="1:16" s="9" customFormat="1" x14ac:dyDescent="0.3">
      <c r="A268" s="4"/>
      <c r="B268" s="289"/>
      <c r="C268" s="290"/>
      <c r="D268" s="290"/>
      <c r="E268" s="290"/>
      <c r="F268" s="290"/>
      <c r="G268" s="290"/>
      <c r="H268" s="290"/>
      <c r="I268" s="290"/>
      <c r="J268" s="290"/>
      <c r="K268" s="290"/>
      <c r="L268" s="291"/>
      <c r="M268" s="33"/>
    </row>
    <row r="269" spans="1:16" s="9" customFormat="1" x14ac:dyDescent="0.3">
      <c r="A269" s="4"/>
      <c r="B269" s="289"/>
      <c r="C269" s="290"/>
      <c r="D269" s="290"/>
      <c r="E269" s="290"/>
      <c r="F269" s="290"/>
      <c r="G269" s="290"/>
      <c r="H269" s="290"/>
      <c r="I269" s="290"/>
      <c r="J269" s="290"/>
      <c r="K269" s="290"/>
      <c r="L269" s="291"/>
      <c r="M269" s="33"/>
    </row>
    <row r="270" spans="1:16" s="33" customFormat="1" x14ac:dyDescent="0.3">
      <c r="A270" s="69"/>
      <c r="B270" s="70"/>
      <c r="C270" s="71"/>
      <c r="D270" s="71"/>
      <c r="E270" s="71"/>
      <c r="F270" s="71"/>
      <c r="G270" s="71"/>
      <c r="H270" s="71"/>
      <c r="I270" s="71"/>
      <c r="J270" s="71"/>
      <c r="K270" s="71"/>
      <c r="L270" s="72"/>
    </row>
    <row r="271" spans="1:16" x14ac:dyDescent="0.3">
      <c r="B271" s="261" t="s">
        <v>172</v>
      </c>
      <c r="C271" s="262"/>
      <c r="D271" s="262"/>
      <c r="E271" s="262"/>
      <c r="F271" s="262"/>
      <c r="G271" s="262"/>
      <c r="H271" s="262"/>
      <c r="I271" s="262"/>
      <c r="J271" s="262"/>
      <c r="K271" s="262"/>
      <c r="L271" s="263"/>
      <c r="M271" s="8"/>
    </row>
    <row r="272" spans="1:16" x14ac:dyDescent="0.3">
      <c r="B272" s="17"/>
      <c r="C272" s="28"/>
      <c r="D272" s="28"/>
      <c r="E272" s="29"/>
      <c r="F272" s="29"/>
      <c r="G272" s="29"/>
      <c r="H272" s="29"/>
      <c r="I272" s="29"/>
      <c r="J272" s="29"/>
      <c r="K272" s="29"/>
      <c r="L272" s="18"/>
      <c r="M272" s="8"/>
    </row>
    <row r="273" spans="1:16" ht="14.1" customHeight="1" x14ac:dyDescent="0.3">
      <c r="B273" s="131" t="str">
        <f>IF(Intro!$G$23="English",O273,P273)</f>
        <v>Explain any changes you expect to see in the Canadian market and in other markets globally for the goods during the next two years. Factors to consider in your response include, but are not limited to, employment associated with the production of the goods in Canada.</v>
      </c>
      <c r="C273" s="132"/>
      <c r="D273" s="132"/>
      <c r="E273" s="132"/>
      <c r="F273" s="132"/>
      <c r="G273" s="132"/>
      <c r="H273" s="132"/>
      <c r="I273" s="132"/>
      <c r="J273" s="132"/>
      <c r="K273" s="132"/>
      <c r="L273" s="145"/>
      <c r="M273" s="8"/>
      <c r="O273" s="22" t="s">
        <v>180</v>
      </c>
      <c r="P273" s="8" t="s">
        <v>179</v>
      </c>
    </row>
    <row r="274" spans="1:16" x14ac:dyDescent="0.3">
      <c r="B274" s="131"/>
      <c r="C274" s="132"/>
      <c r="D274" s="132"/>
      <c r="E274" s="132"/>
      <c r="F274" s="132"/>
      <c r="G274" s="132"/>
      <c r="H274" s="132"/>
      <c r="I274" s="132"/>
      <c r="J274" s="132"/>
      <c r="K274" s="132"/>
      <c r="L274" s="145"/>
      <c r="M274" s="8"/>
      <c r="O274" s="22"/>
    </row>
    <row r="275" spans="1:16" s="33" customFormat="1" x14ac:dyDescent="0.3">
      <c r="A275" s="69"/>
      <c r="B275" s="73"/>
      <c r="C275" s="74"/>
      <c r="D275" s="74"/>
      <c r="E275" s="74"/>
      <c r="F275" s="74"/>
      <c r="G275" s="74"/>
      <c r="H275" s="74"/>
      <c r="I275" s="74"/>
      <c r="J275" s="74"/>
      <c r="K275" s="74"/>
      <c r="L275" s="75"/>
    </row>
    <row r="276" spans="1:16" s="9" customFormat="1" x14ac:dyDescent="0.3">
      <c r="A276" s="4"/>
      <c r="B276" s="289"/>
      <c r="C276" s="290"/>
      <c r="D276" s="290"/>
      <c r="E276" s="290"/>
      <c r="F276" s="290"/>
      <c r="G276" s="290"/>
      <c r="H276" s="290"/>
      <c r="I276" s="290"/>
      <c r="J276" s="290"/>
      <c r="K276" s="290"/>
      <c r="L276" s="291"/>
      <c r="M276" s="33"/>
    </row>
    <row r="277" spans="1:16" s="9" customFormat="1" x14ac:dyDescent="0.3">
      <c r="A277" s="4"/>
      <c r="B277" s="289"/>
      <c r="C277" s="290"/>
      <c r="D277" s="290"/>
      <c r="E277" s="290"/>
      <c r="F277" s="290"/>
      <c r="G277" s="290"/>
      <c r="H277" s="290"/>
      <c r="I277" s="290"/>
      <c r="J277" s="290"/>
      <c r="K277" s="290"/>
      <c r="L277" s="291"/>
      <c r="M277" s="33"/>
    </row>
    <row r="278" spans="1:16" s="9" customFormat="1" x14ac:dyDescent="0.3">
      <c r="A278" s="4"/>
      <c r="B278" s="289"/>
      <c r="C278" s="290"/>
      <c r="D278" s="290"/>
      <c r="E278" s="290"/>
      <c r="F278" s="290"/>
      <c r="G278" s="290"/>
      <c r="H278" s="290"/>
      <c r="I278" s="290"/>
      <c r="J278" s="290"/>
      <c r="K278" s="290"/>
      <c r="L278" s="291"/>
      <c r="M278" s="33"/>
    </row>
    <row r="279" spans="1:16" s="9" customFormat="1" x14ac:dyDescent="0.3">
      <c r="A279" s="4"/>
      <c r="B279" s="289"/>
      <c r="C279" s="290"/>
      <c r="D279" s="290"/>
      <c r="E279" s="290"/>
      <c r="F279" s="290"/>
      <c r="G279" s="290"/>
      <c r="H279" s="290"/>
      <c r="I279" s="290"/>
      <c r="J279" s="290"/>
      <c r="K279" s="290"/>
      <c r="L279" s="291"/>
      <c r="M279" s="33"/>
    </row>
    <row r="280" spans="1:16" s="9" customFormat="1" x14ac:dyDescent="0.3">
      <c r="A280" s="4"/>
      <c r="B280" s="289"/>
      <c r="C280" s="290"/>
      <c r="D280" s="290"/>
      <c r="E280" s="290"/>
      <c r="F280" s="290"/>
      <c r="G280" s="290"/>
      <c r="H280" s="290"/>
      <c r="I280" s="290"/>
      <c r="J280" s="290"/>
      <c r="K280" s="290"/>
      <c r="L280" s="291"/>
      <c r="M280" s="33"/>
    </row>
    <row r="281" spans="1:16" s="9" customFormat="1" x14ac:dyDescent="0.3">
      <c r="A281" s="4"/>
      <c r="B281" s="289"/>
      <c r="C281" s="290"/>
      <c r="D281" s="290"/>
      <c r="E281" s="290"/>
      <c r="F281" s="290"/>
      <c r="G281" s="290"/>
      <c r="H281" s="290"/>
      <c r="I281" s="290"/>
      <c r="J281" s="290"/>
      <c r="K281" s="290"/>
      <c r="L281" s="291"/>
      <c r="M281" s="33"/>
    </row>
    <row r="282" spans="1:16" s="9" customFormat="1" x14ac:dyDescent="0.3">
      <c r="A282" s="4"/>
      <c r="B282" s="289"/>
      <c r="C282" s="290"/>
      <c r="D282" s="290"/>
      <c r="E282" s="290"/>
      <c r="F282" s="290"/>
      <c r="G282" s="290"/>
      <c r="H282" s="290"/>
      <c r="I282" s="290"/>
      <c r="J282" s="290"/>
      <c r="K282" s="290"/>
      <c r="L282" s="291"/>
      <c r="M282" s="33"/>
    </row>
    <row r="283" spans="1:16" s="9" customFormat="1" x14ac:dyDescent="0.3">
      <c r="A283" s="4"/>
      <c r="B283" s="289"/>
      <c r="C283" s="290"/>
      <c r="D283" s="290"/>
      <c r="E283" s="290"/>
      <c r="F283" s="290"/>
      <c r="G283" s="290"/>
      <c r="H283" s="290"/>
      <c r="I283" s="290"/>
      <c r="J283" s="290"/>
      <c r="K283" s="290"/>
      <c r="L283" s="291"/>
      <c r="M283" s="33"/>
    </row>
    <row r="284" spans="1:16" s="33" customFormat="1" x14ac:dyDescent="0.3">
      <c r="A284" s="69"/>
      <c r="B284" s="70"/>
      <c r="C284" s="71"/>
      <c r="D284" s="71"/>
      <c r="E284" s="71"/>
      <c r="F284" s="71"/>
      <c r="G284" s="71"/>
      <c r="H284" s="71"/>
      <c r="I284" s="71"/>
      <c r="J284" s="71"/>
      <c r="K284" s="71"/>
      <c r="L284" s="72"/>
    </row>
    <row r="286" spans="1:16" x14ac:dyDescent="0.3">
      <c r="B286" s="128" t="str">
        <f>IF(Intro!$G$23="English",O286,P286)</f>
        <v>EMPLOYMENT</v>
      </c>
      <c r="C286" s="129"/>
      <c r="D286" s="129"/>
      <c r="E286" s="129"/>
      <c r="F286" s="129"/>
      <c r="G286" s="129"/>
      <c r="H286" s="129"/>
      <c r="I286" s="129"/>
      <c r="J286" s="129"/>
      <c r="K286" s="129"/>
      <c r="L286" s="130"/>
      <c r="M286" s="8"/>
      <c r="O286" s="8" t="s">
        <v>194</v>
      </c>
      <c r="P286" s="8" t="s">
        <v>195</v>
      </c>
    </row>
    <row r="287" spans="1:16" s="9" customFormat="1" x14ac:dyDescent="0.3">
      <c r="A287" s="4"/>
      <c r="B287" s="261" t="s">
        <v>196</v>
      </c>
      <c r="C287" s="262"/>
      <c r="D287" s="262"/>
      <c r="E287" s="262"/>
      <c r="F287" s="262"/>
      <c r="G287" s="262"/>
      <c r="H287" s="262"/>
      <c r="I287" s="262"/>
      <c r="J287" s="262"/>
      <c r="K287" s="262"/>
      <c r="L287" s="263"/>
      <c r="M287" s="87"/>
    </row>
    <row r="288" spans="1:16" x14ac:dyDescent="0.3">
      <c r="B288" s="77"/>
      <c r="C288" s="78"/>
      <c r="D288" s="78"/>
      <c r="E288" s="78"/>
      <c r="F288" s="78"/>
      <c r="G288" s="78"/>
      <c r="H288" s="78"/>
      <c r="I288" s="78"/>
      <c r="J288" s="78"/>
      <c r="K288" s="78"/>
      <c r="L288" s="79"/>
      <c r="M288" s="8"/>
    </row>
    <row r="289" spans="1:16" x14ac:dyDescent="0.3">
      <c r="B289" s="131" t="str">
        <f>IF(Intro!$G$23="English",O289,P289)</f>
        <v>Based on the response in Question 1 of the Pro tab, describe the method used to allocate employment, hours worked and wages paid.</v>
      </c>
      <c r="C289" s="132"/>
      <c r="D289" s="132"/>
      <c r="E289" s="132"/>
      <c r="F289" s="132"/>
      <c r="G289" s="132"/>
      <c r="H289" s="132"/>
      <c r="I289" s="132"/>
      <c r="J289" s="132"/>
      <c r="K289" s="132"/>
      <c r="L289" s="145"/>
      <c r="M289" s="8"/>
      <c r="O289" s="8" t="s">
        <v>193</v>
      </c>
      <c r="P289" s="8" t="s">
        <v>205</v>
      </c>
    </row>
    <row r="290" spans="1:16" x14ac:dyDescent="0.3">
      <c r="B290" s="77"/>
      <c r="C290" s="78"/>
      <c r="D290" s="78"/>
      <c r="E290" s="78"/>
      <c r="F290" s="78"/>
      <c r="G290" s="78"/>
      <c r="H290" s="78"/>
      <c r="I290" s="78"/>
      <c r="J290" s="78"/>
      <c r="K290" s="78"/>
      <c r="L290" s="79"/>
      <c r="M290" s="8"/>
    </row>
    <row r="291" spans="1:16" s="9" customFormat="1" x14ac:dyDescent="0.3">
      <c r="A291" s="4"/>
      <c r="B291" s="289"/>
      <c r="C291" s="290"/>
      <c r="D291" s="290"/>
      <c r="E291" s="290"/>
      <c r="F291" s="290"/>
      <c r="G291" s="290"/>
      <c r="H291" s="290"/>
      <c r="I291" s="290"/>
      <c r="J291" s="290"/>
      <c r="K291" s="290"/>
      <c r="L291" s="291"/>
      <c r="M291" s="33"/>
    </row>
    <row r="292" spans="1:16" s="9" customFormat="1" x14ac:dyDescent="0.3">
      <c r="A292" s="4"/>
      <c r="B292" s="289"/>
      <c r="C292" s="290"/>
      <c r="D292" s="290"/>
      <c r="E292" s="290"/>
      <c r="F292" s="290"/>
      <c r="G292" s="290"/>
      <c r="H292" s="290"/>
      <c r="I292" s="290"/>
      <c r="J292" s="290"/>
      <c r="K292" s="290"/>
      <c r="L292" s="291"/>
      <c r="M292" s="33"/>
    </row>
    <row r="293" spans="1:16" s="9" customFormat="1" x14ac:dyDescent="0.3">
      <c r="A293" s="4"/>
      <c r="B293" s="289"/>
      <c r="C293" s="290"/>
      <c r="D293" s="290"/>
      <c r="E293" s="290"/>
      <c r="F293" s="290"/>
      <c r="G293" s="290"/>
      <c r="H293" s="290"/>
      <c r="I293" s="290"/>
      <c r="J293" s="290"/>
      <c r="K293" s="290"/>
      <c r="L293" s="291"/>
      <c r="M293" s="33"/>
    </row>
    <row r="294" spans="1:16" s="9" customFormat="1" x14ac:dyDescent="0.3">
      <c r="A294" s="4"/>
      <c r="B294" s="289"/>
      <c r="C294" s="290"/>
      <c r="D294" s="290"/>
      <c r="E294" s="290"/>
      <c r="F294" s="290"/>
      <c r="G294" s="290"/>
      <c r="H294" s="290"/>
      <c r="I294" s="290"/>
      <c r="J294" s="290"/>
      <c r="K294" s="290"/>
      <c r="L294" s="291"/>
      <c r="M294" s="33"/>
    </row>
    <row r="295" spans="1:16" s="9" customFormat="1" x14ac:dyDescent="0.3">
      <c r="A295" s="4"/>
      <c r="B295" s="289"/>
      <c r="C295" s="290"/>
      <c r="D295" s="290"/>
      <c r="E295" s="290"/>
      <c r="F295" s="290"/>
      <c r="G295" s="290"/>
      <c r="H295" s="290"/>
      <c r="I295" s="290"/>
      <c r="J295" s="290"/>
      <c r="K295" s="290"/>
      <c r="L295" s="291"/>
      <c r="M295" s="33"/>
    </row>
    <row r="296" spans="1:16" s="9" customFormat="1" x14ac:dyDescent="0.3">
      <c r="A296" s="4"/>
      <c r="B296" s="289"/>
      <c r="C296" s="290"/>
      <c r="D296" s="290"/>
      <c r="E296" s="290"/>
      <c r="F296" s="290"/>
      <c r="G296" s="290"/>
      <c r="H296" s="290"/>
      <c r="I296" s="290"/>
      <c r="J296" s="290"/>
      <c r="K296" s="290"/>
      <c r="L296" s="291"/>
      <c r="M296" s="33"/>
    </row>
    <row r="297" spans="1:16" s="9" customFormat="1" x14ac:dyDescent="0.3">
      <c r="A297" s="4"/>
      <c r="B297" s="289"/>
      <c r="C297" s="290"/>
      <c r="D297" s="290"/>
      <c r="E297" s="290"/>
      <c r="F297" s="290"/>
      <c r="G297" s="290"/>
      <c r="H297" s="290"/>
      <c r="I297" s="290"/>
      <c r="J297" s="290"/>
      <c r="K297" s="290"/>
      <c r="L297" s="291"/>
      <c r="M297" s="33"/>
    </row>
    <row r="298" spans="1:16" s="9" customFormat="1" x14ac:dyDescent="0.3">
      <c r="A298" s="4"/>
      <c r="B298" s="289"/>
      <c r="C298" s="290"/>
      <c r="D298" s="290"/>
      <c r="E298" s="290"/>
      <c r="F298" s="290"/>
      <c r="G298" s="290"/>
      <c r="H298" s="290"/>
      <c r="I298" s="290"/>
      <c r="J298" s="290"/>
      <c r="K298" s="290"/>
      <c r="L298" s="291"/>
      <c r="M298" s="33"/>
    </row>
    <row r="299" spans="1:16" x14ac:dyDescent="0.3">
      <c r="B299" s="80"/>
      <c r="C299" s="81"/>
      <c r="D299" s="81"/>
      <c r="E299" s="81"/>
      <c r="F299" s="81"/>
      <c r="G299" s="81"/>
      <c r="H299" s="81"/>
      <c r="I299" s="81"/>
      <c r="J299" s="81"/>
      <c r="K299" s="81"/>
      <c r="L299" s="82"/>
      <c r="M299" s="8"/>
    </row>
  </sheetData>
  <sheetProtection algorithmName="SHA-512" hashValue="7EJf2SBlI6GOmQNN+YMLlId9zDjc8loDvOrjqsCmKC3krr7Z25AOhclSnCQAD6ljO4RYRAeuQdESOOoRci1kjA==" saltValue="oxAlnM/t2YTwM0PRkbG8+A==" spinCount="100000" sheet="1" objects="1" scenarios="1" selectLockedCells="1"/>
  <mergeCells count="220">
    <mergeCell ref="O4:P7"/>
    <mergeCell ref="B106:L107"/>
    <mergeCell ref="F175:L184"/>
    <mergeCell ref="E185:E194"/>
    <mergeCell ref="F185:L194"/>
    <mergeCell ref="E195:E204"/>
    <mergeCell ref="F195:L204"/>
    <mergeCell ref="E205:E214"/>
    <mergeCell ref="F245:L254"/>
    <mergeCell ref="B175:D184"/>
    <mergeCell ref="B185:D194"/>
    <mergeCell ref="B195:D204"/>
    <mergeCell ref="B205:D214"/>
    <mergeCell ref="B134:L135"/>
    <mergeCell ref="B141:L142"/>
    <mergeCell ref="B145:D154"/>
    <mergeCell ref="E145:E154"/>
    <mergeCell ref="F145:L154"/>
    <mergeCell ref="B155:D164"/>
    <mergeCell ref="E155:E164"/>
    <mergeCell ref="F155:L164"/>
    <mergeCell ref="E165:E174"/>
    <mergeCell ref="F165:L174"/>
    <mergeCell ref="F144:L144"/>
    <mergeCell ref="B165:D174"/>
    <mergeCell ref="B127:D128"/>
    <mergeCell ref="E127:F128"/>
    <mergeCell ref="G127:H128"/>
    <mergeCell ref="I127:J128"/>
    <mergeCell ref="K127:L128"/>
    <mergeCell ref="B129:D130"/>
    <mergeCell ref="E129:F130"/>
    <mergeCell ref="G129:H130"/>
    <mergeCell ref="I129:J130"/>
    <mergeCell ref="K129:L130"/>
    <mergeCell ref="B123:D124"/>
    <mergeCell ref="E123:F124"/>
    <mergeCell ref="G123:H124"/>
    <mergeCell ref="I123:J124"/>
    <mergeCell ref="K123:L124"/>
    <mergeCell ref="B125:D126"/>
    <mergeCell ref="E125:F126"/>
    <mergeCell ref="G125:H126"/>
    <mergeCell ref="I125:J126"/>
    <mergeCell ref="K125:L126"/>
    <mergeCell ref="B113:D114"/>
    <mergeCell ref="E113:F114"/>
    <mergeCell ref="G113:H114"/>
    <mergeCell ref="I113:J114"/>
    <mergeCell ref="K113:L114"/>
    <mergeCell ref="B115:D116"/>
    <mergeCell ref="E115:F116"/>
    <mergeCell ref="G115:H116"/>
    <mergeCell ref="I115:J116"/>
    <mergeCell ref="K115:L116"/>
    <mergeCell ref="B109:D110"/>
    <mergeCell ref="E109:F110"/>
    <mergeCell ref="G109:H110"/>
    <mergeCell ref="I109:J110"/>
    <mergeCell ref="K109:L110"/>
    <mergeCell ref="B111:D112"/>
    <mergeCell ref="E111:F112"/>
    <mergeCell ref="G111:H112"/>
    <mergeCell ref="I111:J112"/>
    <mergeCell ref="K111:L112"/>
    <mergeCell ref="B96:B97"/>
    <mergeCell ref="C96:E97"/>
    <mergeCell ref="F96:L97"/>
    <mergeCell ref="B98:B99"/>
    <mergeCell ref="C98:E99"/>
    <mergeCell ref="F98:L99"/>
    <mergeCell ref="B100:B101"/>
    <mergeCell ref="C100:E101"/>
    <mergeCell ref="F100:L101"/>
    <mergeCell ref="B94:B95"/>
    <mergeCell ref="C94:E95"/>
    <mergeCell ref="F94:L95"/>
    <mergeCell ref="F82:L83"/>
    <mergeCell ref="C84:E85"/>
    <mergeCell ref="F84:L85"/>
    <mergeCell ref="B62:F62"/>
    <mergeCell ref="B63:F63"/>
    <mergeCell ref="B64:F64"/>
    <mergeCell ref="B65:F65"/>
    <mergeCell ref="B80:B81"/>
    <mergeCell ref="B82:B83"/>
    <mergeCell ref="B84:B85"/>
    <mergeCell ref="B66:F66"/>
    <mergeCell ref="B67:F67"/>
    <mergeCell ref="B68:F68"/>
    <mergeCell ref="B69:F69"/>
    <mergeCell ref="B70:F70"/>
    <mergeCell ref="B77:L78"/>
    <mergeCell ref="B53:B54"/>
    <mergeCell ref="C53:E54"/>
    <mergeCell ref="F53:I54"/>
    <mergeCell ref="J53:L54"/>
    <mergeCell ref="H60:H61"/>
    <mergeCell ref="I60:I61"/>
    <mergeCell ref="J60:J61"/>
    <mergeCell ref="K60:K61"/>
    <mergeCell ref="L60:L61"/>
    <mergeCell ref="B60:G61"/>
    <mergeCell ref="B47:B48"/>
    <mergeCell ref="C47:E48"/>
    <mergeCell ref="F47:I48"/>
    <mergeCell ref="J47:L48"/>
    <mergeCell ref="B49:B50"/>
    <mergeCell ref="C49:E50"/>
    <mergeCell ref="F49:I50"/>
    <mergeCell ref="J49:L50"/>
    <mergeCell ref="B51:B52"/>
    <mergeCell ref="C51:E52"/>
    <mergeCell ref="F51:I52"/>
    <mergeCell ref="J51:L52"/>
    <mergeCell ref="J41:L42"/>
    <mergeCell ref="B43:B44"/>
    <mergeCell ref="C43:E44"/>
    <mergeCell ref="F43:I44"/>
    <mergeCell ref="J43:L44"/>
    <mergeCell ref="B45:B46"/>
    <mergeCell ref="C45:E46"/>
    <mergeCell ref="F45:I46"/>
    <mergeCell ref="J45:L46"/>
    <mergeCell ref="B10:L10"/>
    <mergeCell ref="B15:L15"/>
    <mergeCell ref="B117:D118"/>
    <mergeCell ref="E117:F118"/>
    <mergeCell ref="G117:H118"/>
    <mergeCell ref="I117:J118"/>
    <mergeCell ref="K117:L118"/>
    <mergeCell ref="B58:L58"/>
    <mergeCell ref="B17:L24"/>
    <mergeCell ref="C33:E34"/>
    <mergeCell ref="F33:I34"/>
    <mergeCell ref="J33:L34"/>
    <mergeCell ref="B35:B36"/>
    <mergeCell ref="C35:E36"/>
    <mergeCell ref="F35:I36"/>
    <mergeCell ref="J35:L36"/>
    <mergeCell ref="B37:B38"/>
    <mergeCell ref="C37:E38"/>
    <mergeCell ref="F37:I38"/>
    <mergeCell ref="J37:L38"/>
    <mergeCell ref="B30:L31"/>
    <mergeCell ref="B39:B40"/>
    <mergeCell ref="B12:L12"/>
    <mergeCell ref="B104:L104"/>
    <mergeCell ref="B291:L298"/>
    <mergeCell ref="B289:L289"/>
    <mergeCell ref="B259:L260"/>
    <mergeCell ref="B273:L274"/>
    <mergeCell ref="B286:L286"/>
    <mergeCell ref="B287:L287"/>
    <mergeCell ref="B256:L256"/>
    <mergeCell ref="B257:L257"/>
    <mergeCell ref="B139:L139"/>
    <mergeCell ref="F205:L214"/>
    <mergeCell ref="E215:E224"/>
    <mergeCell ref="F215:L224"/>
    <mergeCell ref="B262:L269"/>
    <mergeCell ref="B276:L283"/>
    <mergeCell ref="E225:E234"/>
    <mergeCell ref="F225:L234"/>
    <mergeCell ref="E235:E244"/>
    <mergeCell ref="F235:L244"/>
    <mergeCell ref="E245:E254"/>
    <mergeCell ref="B215:D224"/>
    <mergeCell ref="B225:D234"/>
    <mergeCell ref="B235:D244"/>
    <mergeCell ref="B245:D254"/>
    <mergeCell ref="E175:E184"/>
    <mergeCell ref="B4:L4"/>
    <mergeCell ref="B5:L5"/>
    <mergeCell ref="B6:L6"/>
    <mergeCell ref="B92:B93"/>
    <mergeCell ref="C92:E93"/>
    <mergeCell ref="F92:L93"/>
    <mergeCell ref="B86:B87"/>
    <mergeCell ref="C86:E87"/>
    <mergeCell ref="F86:L87"/>
    <mergeCell ref="B88:B89"/>
    <mergeCell ref="C88:E89"/>
    <mergeCell ref="F88:L89"/>
    <mergeCell ref="B90:B91"/>
    <mergeCell ref="C90:E91"/>
    <mergeCell ref="F90:L91"/>
    <mergeCell ref="C82:E83"/>
    <mergeCell ref="B71:F71"/>
    <mergeCell ref="B72:F72"/>
    <mergeCell ref="B73:F73"/>
    <mergeCell ref="C80:E81"/>
    <mergeCell ref="F80:L81"/>
    <mergeCell ref="B8:L8"/>
    <mergeCell ref="B9:L9"/>
    <mergeCell ref="B13:L13"/>
    <mergeCell ref="B271:L271"/>
    <mergeCell ref="B132:L132"/>
    <mergeCell ref="B138:L138"/>
    <mergeCell ref="B103:L103"/>
    <mergeCell ref="B75:L75"/>
    <mergeCell ref="B56:L56"/>
    <mergeCell ref="B28:L28"/>
    <mergeCell ref="B27:L27"/>
    <mergeCell ref="B119:D120"/>
    <mergeCell ref="E119:F120"/>
    <mergeCell ref="G119:H120"/>
    <mergeCell ref="I119:J120"/>
    <mergeCell ref="K119:L120"/>
    <mergeCell ref="B121:D122"/>
    <mergeCell ref="E121:F122"/>
    <mergeCell ref="G121:H122"/>
    <mergeCell ref="I121:J122"/>
    <mergeCell ref="K121:L122"/>
    <mergeCell ref="C39:E40"/>
    <mergeCell ref="F39:I40"/>
    <mergeCell ref="J39:L40"/>
    <mergeCell ref="B41:B42"/>
    <mergeCell ref="C41:E42"/>
    <mergeCell ref="F41:I42"/>
  </mergeCells>
  <dataValidations xWindow="422" yWindow="564" count="5">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C98 C100 B262 B276 B264:B266 B279:B281 C82 B17:B20 B292:B294 C84 C86 C88 C90 C92 C94 C96" xr:uid="{74820A1A-E331-4017-8D84-506EF46F73C4}">
      <formula1>1000</formula1>
    </dataValidation>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F145 F155 F165 F175 F185 F195 F205 F215 F225 F235 F245 B291" xr:uid="{8D879569-39D8-4457-8902-6F425545F793}">
      <formula1>1000</formula1>
    </dataValidation>
    <dataValidation allowBlank="1" sqref="H72:L73" xr:uid="{6A56C8BF-9A6D-4C18-9DA9-101AD6EF7991}"/>
    <dataValidation allowBlank="1" showInputMessage="1" showErrorMessage="1" sqref="B111:L130" xr:uid="{BDE8740F-E967-4AB5-BC2B-2E99A7775060}"/>
    <dataValidation type="decimal" operator="greaterThanOrEqual" allowBlank="1" showErrorMessage="1" errorTitle="Error / Erreur" error="Please input only numerical values into these cells./SVP donnez uniquement des valeurs numériques dans ces cellules." sqref="H62:L71" xr:uid="{31BEED3F-4DF7-4F65-B86A-380795E74CBA}">
      <formula1>0</formula1>
    </dataValidation>
  </dataValidations>
  <printOptions horizontalCentered="1"/>
  <pageMargins left="0.25" right="0.25" top="0.75" bottom="0.75" header="0.3" footer="0.3"/>
  <pageSetup scale="63" fitToHeight="0" orientation="portrait" r:id="rId1"/>
  <headerFooter>
    <oddFooter>&amp;L&amp;A</oddFooter>
  </headerFooter>
  <rowBreaks count="4" manualBreakCount="4">
    <brk id="74" min="1" max="11" man="1"/>
    <brk id="137" min="1" max="11" man="1"/>
    <brk id="204" min="1" max="11" man="1"/>
    <brk id="270" min="1" max="11" man="1"/>
  </rowBreaks>
  <drawing r:id="rId2"/>
  <extLst>
    <ext xmlns:x14="http://schemas.microsoft.com/office/spreadsheetml/2009/9/main" uri="{CCE6A557-97BC-4b89-ADB6-D9C93CAAB3DF}">
      <x14:dataValidations xmlns:xm="http://schemas.microsoft.com/office/excel/2006/main" xWindow="422" yWindow="564" count="1">
        <x14:dataValidation type="list" allowBlank="1" showInputMessage="1" showErrorMessage="1" xr:uid="{06EA0B06-586B-4650-AA07-6DED6C597F52}">
          <x14:formula1>
            <xm:f>Variables!$D$23:$D$24</xm:f>
          </x14:formula1>
          <xm:sqref>E145:E254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E8768-DB61-4954-834D-493A9B330350}">
  <sheetPr>
    <tabColor rgb="FF00B0F0"/>
    <pageSetUpPr fitToPage="1"/>
  </sheetPr>
  <dimension ref="A1:P62"/>
  <sheetViews>
    <sheetView showGridLines="0" zoomScale="80" zoomScaleNormal="80" workbookViewId="0"/>
  </sheetViews>
  <sheetFormatPr defaultColWidth="9.109375" defaultRowHeight="14.4" x14ac:dyDescent="0.3"/>
  <cols>
    <col min="1" max="1" width="1.88671875" style="4" customWidth="1"/>
    <col min="2" max="12" width="14.5546875" style="2" customWidth="1"/>
    <col min="13" max="13" width="14.5546875" style="7" customWidth="1"/>
    <col min="14" max="14" width="14.5546875" style="8" customWidth="1"/>
    <col min="15" max="16" width="14.5546875" style="8" hidden="1" customWidth="1"/>
    <col min="17" max="17" width="9.109375" style="8" customWidth="1"/>
    <col min="18" max="16384" width="9.109375" style="8"/>
  </cols>
  <sheetData>
    <row r="1" spans="1:16" x14ac:dyDescent="0.3">
      <c r="O1" s="8" t="s">
        <v>258</v>
      </c>
      <c r="P1" s="8" t="s">
        <v>258</v>
      </c>
    </row>
    <row r="2" spans="1:16" x14ac:dyDescent="0.3">
      <c r="B2" s="10" t="s">
        <v>0</v>
      </c>
      <c r="C2" s="10"/>
      <c r="O2" s="9" t="s">
        <v>66</v>
      </c>
      <c r="P2" s="9" t="s">
        <v>74</v>
      </c>
    </row>
    <row r="3" spans="1:16" x14ac:dyDescent="0.3">
      <c r="B3" s="12"/>
      <c r="C3" s="12"/>
      <c r="O3" s="1"/>
      <c r="P3" s="1"/>
    </row>
    <row r="4" spans="1:16" s="1" customFormat="1" x14ac:dyDescent="0.3">
      <c r="A4" s="5"/>
      <c r="B4" s="127" t="str">
        <f>Info!B4</f>
        <v>UNION QUESTIONNAIRE</v>
      </c>
      <c r="C4" s="127"/>
      <c r="D4" s="127"/>
      <c r="E4" s="127"/>
      <c r="F4" s="127"/>
      <c r="G4" s="127"/>
      <c r="H4" s="127"/>
      <c r="I4" s="127"/>
      <c r="J4" s="127"/>
      <c r="K4" s="127"/>
      <c r="L4" s="127"/>
      <c r="M4" s="26"/>
      <c r="N4" s="26"/>
      <c r="O4" s="24"/>
      <c r="P4" s="24"/>
    </row>
    <row r="5" spans="1:16" s="1" customFormat="1" x14ac:dyDescent="0.3">
      <c r="A5" s="5"/>
      <c r="B5" s="127" t="str">
        <f>Info!B5</f>
        <v>RR-2025-009</v>
      </c>
      <c r="C5" s="127"/>
      <c r="D5" s="127"/>
      <c r="E5" s="127"/>
      <c r="F5" s="127"/>
      <c r="G5" s="127"/>
      <c r="H5" s="127"/>
      <c r="I5" s="127"/>
      <c r="J5" s="127"/>
      <c r="K5" s="127"/>
      <c r="L5" s="127"/>
      <c r="M5" s="26"/>
      <c r="N5" s="26"/>
      <c r="O5" s="24"/>
      <c r="P5" s="24"/>
    </row>
    <row r="6" spans="1:16" s="6" customFormat="1" x14ac:dyDescent="0.3">
      <c r="A6" s="5"/>
      <c r="B6" s="127" t="str">
        <f>Info!B6</f>
        <v xml:space="preserve">WHEAT GLUTEN </v>
      </c>
      <c r="C6" s="127"/>
      <c r="D6" s="127"/>
      <c r="E6" s="127"/>
      <c r="F6" s="127"/>
      <c r="G6" s="127"/>
      <c r="H6" s="127"/>
      <c r="I6" s="127"/>
      <c r="J6" s="127"/>
      <c r="K6" s="127"/>
      <c r="L6" s="127"/>
      <c r="M6" s="24"/>
      <c r="N6" s="24"/>
      <c r="O6" s="16"/>
      <c r="P6" s="16"/>
    </row>
    <row r="7" spans="1:16" s="6" customFormat="1" x14ac:dyDescent="0.3">
      <c r="A7" s="5"/>
      <c r="B7" s="15"/>
      <c r="C7" s="15"/>
      <c r="D7" s="3"/>
      <c r="E7" s="3"/>
      <c r="F7" s="3"/>
      <c r="G7" s="3"/>
      <c r="H7" s="3"/>
      <c r="I7" s="3"/>
      <c r="J7" s="3"/>
      <c r="K7" s="3"/>
      <c r="L7" s="3"/>
      <c r="O7" s="16"/>
      <c r="P7" s="16"/>
    </row>
    <row r="8" spans="1:16" x14ac:dyDescent="0.3">
      <c r="B8" s="19" t="str">
        <f>UPPER(IF(Intro!$G$23="English",O8,P8))</f>
        <v>PUBLIC COMMENTS</v>
      </c>
      <c r="C8" s="20"/>
      <c r="D8" s="20"/>
      <c r="E8" s="20"/>
      <c r="F8" s="20"/>
      <c r="G8" s="20"/>
      <c r="H8" s="20"/>
      <c r="I8" s="20"/>
      <c r="J8" s="20"/>
      <c r="K8" s="20"/>
      <c r="L8" s="21"/>
      <c r="M8" s="8"/>
      <c r="O8" s="8" t="s">
        <v>55</v>
      </c>
      <c r="P8" s="8" t="s">
        <v>56</v>
      </c>
    </row>
    <row r="9" spans="1:16" x14ac:dyDescent="0.3">
      <c r="B9" s="17"/>
      <c r="C9" s="28"/>
      <c r="D9" s="29"/>
      <c r="E9" s="29"/>
      <c r="F9" s="29"/>
      <c r="G9" s="29"/>
      <c r="H9" s="29"/>
      <c r="I9" s="29"/>
      <c r="J9" s="29"/>
      <c r="K9" s="29"/>
      <c r="L9" s="18"/>
      <c r="M9" s="8"/>
    </row>
    <row r="10" spans="1:16" x14ac:dyDescent="0.3">
      <c r="B10" s="131" t="str">
        <f>IF(Intro!$G$23="English",O10,P10)</f>
        <v>Should your union wish to add any comments related to its responses, submit them here. Be sure to indicate the question number being commented on.</v>
      </c>
      <c r="C10" s="132"/>
      <c r="D10" s="132"/>
      <c r="E10" s="132"/>
      <c r="F10" s="132"/>
      <c r="G10" s="132"/>
      <c r="H10" s="132"/>
      <c r="I10" s="132"/>
      <c r="J10" s="132"/>
      <c r="K10" s="132"/>
      <c r="L10" s="145"/>
      <c r="M10" s="8"/>
      <c r="O10" s="22" t="s">
        <v>265</v>
      </c>
      <c r="P10" s="8" t="s">
        <v>267</v>
      </c>
    </row>
    <row r="11" spans="1:16" x14ac:dyDescent="0.3">
      <c r="B11" s="60"/>
      <c r="C11" s="28"/>
      <c r="D11" s="29"/>
      <c r="E11" s="29"/>
      <c r="F11" s="29"/>
      <c r="G11" s="29"/>
      <c r="H11" s="29"/>
      <c r="I11" s="29"/>
      <c r="J11" s="29"/>
      <c r="K11" s="29"/>
      <c r="L11" s="18"/>
      <c r="M11" s="8"/>
      <c r="O11" s="36" t="s">
        <v>238</v>
      </c>
      <c r="P11" s="36" t="s">
        <v>239</v>
      </c>
    </row>
    <row r="12" spans="1:16" ht="28.8" x14ac:dyDescent="0.3">
      <c r="B12" s="60"/>
      <c r="C12" s="122" t="str">
        <f>IF(Intro!$G$23="English",O11,P11)</f>
        <v>Tab and Question</v>
      </c>
      <c r="D12" s="323" t="str">
        <f>IF(Intro!$G$23="English",O12,P12)</f>
        <v>Comments</v>
      </c>
      <c r="E12" s="324"/>
      <c r="F12" s="324"/>
      <c r="G12" s="324"/>
      <c r="H12" s="324"/>
      <c r="I12" s="324"/>
      <c r="J12" s="324"/>
      <c r="K12" s="324"/>
      <c r="L12" s="325"/>
      <c r="M12" s="8"/>
      <c r="O12" s="22" t="s">
        <v>90</v>
      </c>
      <c r="P12" s="8" t="s">
        <v>91</v>
      </c>
    </row>
    <row r="13" spans="1:16" x14ac:dyDescent="0.3">
      <c r="B13" s="320" t="str">
        <f>IF(Intro!$G$23="English",O13,P13)</f>
        <v>Comment 1</v>
      </c>
      <c r="C13" s="322"/>
      <c r="D13" s="326"/>
      <c r="E13" s="327"/>
      <c r="F13" s="327"/>
      <c r="G13" s="327"/>
      <c r="H13" s="327"/>
      <c r="I13" s="327"/>
      <c r="J13" s="327"/>
      <c r="K13" s="327"/>
      <c r="L13" s="328"/>
      <c r="M13" s="8"/>
      <c r="O13" s="22" t="s">
        <v>92</v>
      </c>
      <c r="P13" s="8" t="s">
        <v>93</v>
      </c>
    </row>
    <row r="14" spans="1:16" x14ac:dyDescent="0.3">
      <c r="B14" s="131"/>
      <c r="C14" s="322"/>
      <c r="D14" s="329"/>
      <c r="E14" s="134"/>
      <c r="F14" s="134"/>
      <c r="G14" s="134"/>
      <c r="H14" s="134"/>
      <c r="I14" s="134"/>
      <c r="J14" s="134"/>
      <c r="K14" s="134"/>
      <c r="L14" s="135"/>
      <c r="M14" s="8"/>
      <c r="O14" s="22"/>
    </row>
    <row r="15" spans="1:16" x14ac:dyDescent="0.3">
      <c r="B15" s="131"/>
      <c r="C15" s="322"/>
      <c r="D15" s="329"/>
      <c r="E15" s="134"/>
      <c r="F15" s="134"/>
      <c r="G15" s="134"/>
      <c r="H15" s="134"/>
      <c r="I15" s="134"/>
      <c r="J15" s="134"/>
      <c r="K15" s="134"/>
      <c r="L15" s="135"/>
      <c r="M15" s="8"/>
      <c r="O15" s="22"/>
    </row>
    <row r="16" spans="1:16" x14ac:dyDescent="0.3">
      <c r="B16" s="131"/>
      <c r="C16" s="322"/>
      <c r="D16" s="329"/>
      <c r="E16" s="134"/>
      <c r="F16" s="134"/>
      <c r="G16" s="134"/>
      <c r="H16" s="134"/>
      <c r="I16" s="134"/>
      <c r="J16" s="134"/>
      <c r="K16" s="134"/>
      <c r="L16" s="135"/>
      <c r="M16" s="8"/>
      <c r="O16" s="22"/>
    </row>
    <row r="17" spans="1:16" x14ac:dyDescent="0.3">
      <c r="B17" s="131"/>
      <c r="C17" s="322"/>
      <c r="D17" s="329"/>
      <c r="E17" s="134"/>
      <c r="F17" s="134"/>
      <c r="G17" s="134"/>
      <c r="H17" s="134"/>
      <c r="I17" s="134"/>
      <c r="J17" s="134"/>
      <c r="K17" s="134"/>
      <c r="L17" s="135"/>
      <c r="M17" s="8"/>
      <c r="O17" s="22"/>
    </row>
    <row r="18" spans="1:16" x14ac:dyDescent="0.3">
      <c r="B18" s="131"/>
      <c r="C18" s="322"/>
      <c r="D18" s="329"/>
      <c r="E18" s="134"/>
      <c r="F18" s="134"/>
      <c r="G18" s="134"/>
      <c r="H18" s="134"/>
      <c r="I18" s="134"/>
      <c r="J18" s="134"/>
      <c r="K18" s="134"/>
      <c r="L18" s="135"/>
      <c r="M18" s="8"/>
      <c r="O18" s="22"/>
    </row>
    <row r="19" spans="1:16" x14ac:dyDescent="0.3">
      <c r="B19" s="131"/>
      <c r="C19" s="322"/>
      <c r="D19" s="329"/>
      <c r="E19" s="134"/>
      <c r="F19" s="134"/>
      <c r="G19" s="134"/>
      <c r="H19" s="134"/>
      <c r="I19" s="134"/>
      <c r="J19" s="134"/>
      <c r="K19" s="134"/>
      <c r="L19" s="135"/>
      <c r="M19" s="8"/>
      <c r="O19" s="22"/>
    </row>
    <row r="20" spans="1:16" x14ac:dyDescent="0.3">
      <c r="B20" s="131"/>
      <c r="C20" s="322"/>
      <c r="D20" s="329"/>
      <c r="E20" s="134"/>
      <c r="F20" s="134"/>
      <c r="G20" s="134"/>
      <c r="H20" s="134"/>
      <c r="I20" s="134"/>
      <c r="J20" s="134"/>
      <c r="K20" s="134"/>
      <c r="L20" s="135"/>
      <c r="M20" s="8"/>
      <c r="O20" s="22"/>
    </row>
    <row r="21" spans="1:16" x14ac:dyDescent="0.3">
      <c r="B21" s="131"/>
      <c r="C21" s="322"/>
      <c r="D21" s="329"/>
      <c r="E21" s="134"/>
      <c r="F21" s="134"/>
      <c r="G21" s="134"/>
      <c r="H21" s="134"/>
      <c r="I21" s="134"/>
      <c r="J21" s="134"/>
      <c r="K21" s="134"/>
      <c r="L21" s="135"/>
      <c r="M21" s="8"/>
      <c r="O21" s="22"/>
    </row>
    <row r="22" spans="1:16" x14ac:dyDescent="0.3">
      <c r="B22" s="321"/>
      <c r="C22" s="322"/>
      <c r="D22" s="330"/>
      <c r="E22" s="331"/>
      <c r="F22" s="331"/>
      <c r="G22" s="331"/>
      <c r="H22" s="331"/>
      <c r="I22" s="331"/>
      <c r="J22" s="331"/>
      <c r="K22" s="331"/>
      <c r="L22" s="332"/>
      <c r="M22" s="8"/>
      <c r="O22" s="22"/>
    </row>
    <row r="23" spans="1:16" x14ac:dyDescent="0.3">
      <c r="B23" s="320" t="str">
        <f>IF(Intro!$G$23="English",O23,P23)</f>
        <v>Comment 2</v>
      </c>
      <c r="C23" s="322"/>
      <c r="D23" s="326"/>
      <c r="E23" s="327"/>
      <c r="F23" s="327"/>
      <c r="G23" s="327"/>
      <c r="H23" s="327"/>
      <c r="I23" s="327"/>
      <c r="J23" s="327"/>
      <c r="K23" s="327"/>
      <c r="L23" s="328"/>
      <c r="M23" s="8"/>
      <c r="O23" s="22" t="s">
        <v>94</v>
      </c>
      <c r="P23" s="8" t="s">
        <v>95</v>
      </c>
    </row>
    <row r="24" spans="1:16" x14ac:dyDescent="0.3">
      <c r="B24" s="131"/>
      <c r="C24" s="322"/>
      <c r="D24" s="329"/>
      <c r="E24" s="134"/>
      <c r="F24" s="134"/>
      <c r="G24" s="134"/>
      <c r="H24" s="134"/>
      <c r="I24" s="134"/>
      <c r="J24" s="134"/>
      <c r="K24" s="134"/>
      <c r="L24" s="135"/>
      <c r="M24" s="8"/>
    </row>
    <row r="25" spans="1:16" x14ac:dyDescent="0.3">
      <c r="B25" s="131"/>
      <c r="C25" s="322"/>
      <c r="D25" s="329"/>
      <c r="E25" s="134"/>
      <c r="F25" s="134"/>
      <c r="G25" s="134"/>
      <c r="H25" s="134"/>
      <c r="I25" s="134"/>
      <c r="J25" s="134"/>
      <c r="K25" s="134"/>
      <c r="L25" s="135"/>
      <c r="M25" s="8"/>
    </row>
    <row r="26" spans="1:16" x14ac:dyDescent="0.3">
      <c r="B26" s="131"/>
      <c r="C26" s="322"/>
      <c r="D26" s="329"/>
      <c r="E26" s="134"/>
      <c r="F26" s="134"/>
      <c r="G26" s="134"/>
      <c r="H26" s="134"/>
      <c r="I26" s="134"/>
      <c r="J26" s="134"/>
      <c r="K26" s="134"/>
      <c r="L26" s="135"/>
      <c r="M26" s="8"/>
    </row>
    <row r="27" spans="1:16" x14ac:dyDescent="0.3">
      <c r="B27" s="131"/>
      <c r="C27" s="322"/>
      <c r="D27" s="329"/>
      <c r="E27" s="134"/>
      <c r="F27" s="134"/>
      <c r="G27" s="134"/>
      <c r="H27" s="134"/>
      <c r="I27" s="134"/>
      <c r="J27" s="134"/>
      <c r="K27" s="134"/>
      <c r="L27" s="135"/>
      <c r="M27" s="8"/>
      <c r="O27" s="22"/>
    </row>
    <row r="28" spans="1:16" x14ac:dyDescent="0.3">
      <c r="B28" s="131"/>
      <c r="C28" s="322"/>
      <c r="D28" s="329"/>
      <c r="E28" s="134"/>
      <c r="F28" s="134"/>
      <c r="G28" s="134"/>
      <c r="H28" s="134"/>
      <c r="I28" s="134"/>
      <c r="J28" s="134"/>
      <c r="K28" s="134"/>
      <c r="L28" s="135"/>
      <c r="M28" s="8"/>
      <c r="O28" s="22"/>
    </row>
    <row r="29" spans="1:16" s="32" customFormat="1" x14ac:dyDescent="0.3">
      <c r="A29" s="83"/>
      <c r="B29" s="131"/>
      <c r="C29" s="322"/>
      <c r="D29" s="329"/>
      <c r="E29" s="134"/>
      <c r="F29" s="134"/>
      <c r="G29" s="134"/>
      <c r="H29" s="134"/>
      <c r="I29" s="134"/>
      <c r="J29" s="134"/>
      <c r="K29" s="134"/>
      <c r="L29" s="135"/>
      <c r="N29" s="84"/>
    </row>
    <row r="30" spans="1:16" x14ac:dyDescent="0.3">
      <c r="B30" s="131"/>
      <c r="C30" s="322"/>
      <c r="D30" s="329"/>
      <c r="E30" s="134"/>
      <c r="F30" s="134"/>
      <c r="G30" s="134"/>
      <c r="H30" s="134"/>
      <c r="I30" s="134"/>
      <c r="J30" s="134"/>
      <c r="K30" s="134"/>
      <c r="L30" s="135"/>
    </row>
    <row r="31" spans="1:16" x14ac:dyDescent="0.3">
      <c r="B31" s="131"/>
      <c r="C31" s="322"/>
      <c r="D31" s="329"/>
      <c r="E31" s="134"/>
      <c r="F31" s="134"/>
      <c r="G31" s="134"/>
      <c r="H31" s="134"/>
      <c r="I31" s="134"/>
      <c r="J31" s="134"/>
      <c r="K31" s="134"/>
      <c r="L31" s="135"/>
    </row>
    <row r="32" spans="1:16" x14ac:dyDescent="0.3">
      <c r="B32" s="321"/>
      <c r="C32" s="322"/>
      <c r="D32" s="330"/>
      <c r="E32" s="331"/>
      <c r="F32" s="331"/>
      <c r="G32" s="331"/>
      <c r="H32" s="331"/>
      <c r="I32" s="331"/>
      <c r="J32" s="331"/>
      <c r="K32" s="331"/>
      <c r="L32" s="332"/>
    </row>
    <row r="33" spans="2:16" x14ac:dyDescent="0.3">
      <c r="B33" s="320" t="str">
        <f>IF(Intro!$G$23="English",O33,P33)</f>
        <v>Comment 3</v>
      </c>
      <c r="C33" s="322"/>
      <c r="D33" s="326"/>
      <c r="E33" s="327"/>
      <c r="F33" s="327"/>
      <c r="G33" s="327"/>
      <c r="H33" s="327"/>
      <c r="I33" s="327"/>
      <c r="J33" s="327"/>
      <c r="K33" s="327"/>
      <c r="L33" s="328"/>
      <c r="O33" s="22" t="s">
        <v>96</v>
      </c>
      <c r="P33" s="8" t="s">
        <v>97</v>
      </c>
    </row>
    <row r="34" spans="2:16" x14ac:dyDescent="0.3">
      <c r="B34" s="131"/>
      <c r="C34" s="322"/>
      <c r="D34" s="329"/>
      <c r="E34" s="134"/>
      <c r="F34" s="134"/>
      <c r="G34" s="134"/>
      <c r="H34" s="134"/>
      <c r="I34" s="134"/>
      <c r="J34" s="134"/>
      <c r="K34" s="134"/>
      <c r="L34" s="135"/>
    </row>
    <row r="35" spans="2:16" x14ac:dyDescent="0.3">
      <c r="B35" s="131"/>
      <c r="C35" s="322"/>
      <c r="D35" s="329"/>
      <c r="E35" s="134"/>
      <c r="F35" s="134"/>
      <c r="G35" s="134"/>
      <c r="H35" s="134"/>
      <c r="I35" s="134"/>
      <c r="J35" s="134"/>
      <c r="K35" s="134"/>
      <c r="L35" s="135"/>
    </row>
    <row r="36" spans="2:16" x14ac:dyDescent="0.3">
      <c r="B36" s="131"/>
      <c r="C36" s="322"/>
      <c r="D36" s="329"/>
      <c r="E36" s="134"/>
      <c r="F36" s="134"/>
      <c r="G36" s="134"/>
      <c r="H36" s="134"/>
      <c r="I36" s="134"/>
      <c r="J36" s="134"/>
      <c r="K36" s="134"/>
      <c r="L36" s="135"/>
    </row>
    <row r="37" spans="2:16" x14ac:dyDescent="0.3">
      <c r="B37" s="131"/>
      <c r="C37" s="322"/>
      <c r="D37" s="329"/>
      <c r="E37" s="134"/>
      <c r="F37" s="134"/>
      <c r="G37" s="134"/>
      <c r="H37" s="134"/>
      <c r="I37" s="134"/>
      <c r="J37" s="134"/>
      <c r="K37" s="134"/>
      <c r="L37" s="135"/>
      <c r="M37" s="8"/>
      <c r="O37" s="22"/>
    </row>
    <row r="38" spans="2:16" x14ac:dyDescent="0.3">
      <c r="B38" s="131"/>
      <c r="C38" s="322"/>
      <c r="D38" s="329"/>
      <c r="E38" s="134"/>
      <c r="F38" s="134"/>
      <c r="G38" s="134"/>
      <c r="H38" s="134"/>
      <c r="I38" s="134"/>
      <c r="J38" s="134"/>
      <c r="K38" s="134"/>
      <c r="L38" s="135"/>
      <c r="M38" s="8"/>
      <c r="O38" s="22"/>
    </row>
    <row r="39" spans="2:16" x14ac:dyDescent="0.3">
      <c r="B39" s="131"/>
      <c r="C39" s="322"/>
      <c r="D39" s="329"/>
      <c r="E39" s="134"/>
      <c r="F39" s="134"/>
      <c r="G39" s="134"/>
      <c r="H39" s="134"/>
      <c r="I39" s="134"/>
      <c r="J39" s="134"/>
      <c r="K39" s="134"/>
      <c r="L39" s="135"/>
    </row>
    <row r="40" spans="2:16" x14ac:dyDescent="0.3">
      <c r="B40" s="131"/>
      <c r="C40" s="322"/>
      <c r="D40" s="329"/>
      <c r="E40" s="134"/>
      <c r="F40" s="134"/>
      <c r="G40" s="134"/>
      <c r="H40" s="134"/>
      <c r="I40" s="134"/>
      <c r="J40" s="134"/>
      <c r="K40" s="134"/>
      <c r="L40" s="135"/>
    </row>
    <row r="41" spans="2:16" x14ac:dyDescent="0.3">
      <c r="B41" s="131"/>
      <c r="C41" s="322"/>
      <c r="D41" s="329"/>
      <c r="E41" s="134"/>
      <c r="F41" s="134"/>
      <c r="G41" s="134"/>
      <c r="H41" s="134"/>
      <c r="I41" s="134"/>
      <c r="J41" s="134"/>
      <c r="K41" s="134"/>
      <c r="L41" s="135"/>
    </row>
    <row r="42" spans="2:16" x14ac:dyDescent="0.3">
      <c r="B42" s="321"/>
      <c r="C42" s="322"/>
      <c r="D42" s="330"/>
      <c r="E42" s="331"/>
      <c r="F42" s="331"/>
      <c r="G42" s="331"/>
      <c r="H42" s="331"/>
      <c r="I42" s="331"/>
      <c r="J42" s="331"/>
      <c r="K42" s="331"/>
      <c r="L42" s="332"/>
    </row>
    <row r="43" spans="2:16" x14ac:dyDescent="0.3">
      <c r="B43" s="320" t="str">
        <f>IF(Intro!$G$23="English",O43,P43)</f>
        <v>Comment 4</v>
      </c>
      <c r="C43" s="322"/>
      <c r="D43" s="326"/>
      <c r="E43" s="327"/>
      <c r="F43" s="327"/>
      <c r="G43" s="327"/>
      <c r="H43" s="327"/>
      <c r="I43" s="327"/>
      <c r="J43" s="327"/>
      <c r="K43" s="327"/>
      <c r="L43" s="328"/>
      <c r="O43" s="22" t="s">
        <v>98</v>
      </c>
      <c r="P43" s="8" t="s">
        <v>99</v>
      </c>
    </row>
    <row r="44" spans="2:16" x14ac:dyDescent="0.3">
      <c r="B44" s="131"/>
      <c r="C44" s="322"/>
      <c r="D44" s="329"/>
      <c r="E44" s="134"/>
      <c r="F44" s="134"/>
      <c r="G44" s="134"/>
      <c r="H44" s="134"/>
      <c r="I44" s="134"/>
      <c r="J44" s="134"/>
      <c r="K44" s="134"/>
      <c r="L44" s="135"/>
    </row>
    <row r="45" spans="2:16" x14ac:dyDescent="0.3">
      <c r="B45" s="131"/>
      <c r="C45" s="322"/>
      <c r="D45" s="329"/>
      <c r="E45" s="134"/>
      <c r="F45" s="134"/>
      <c r="G45" s="134"/>
      <c r="H45" s="134"/>
      <c r="I45" s="134"/>
      <c r="J45" s="134"/>
      <c r="K45" s="134"/>
      <c r="L45" s="135"/>
    </row>
    <row r="46" spans="2:16" x14ac:dyDescent="0.3">
      <c r="B46" s="131"/>
      <c r="C46" s="322"/>
      <c r="D46" s="329"/>
      <c r="E46" s="134"/>
      <c r="F46" s="134"/>
      <c r="G46" s="134"/>
      <c r="H46" s="134"/>
      <c r="I46" s="134"/>
      <c r="J46" s="134"/>
      <c r="K46" s="134"/>
      <c r="L46" s="135"/>
    </row>
    <row r="47" spans="2:16" x14ac:dyDescent="0.3">
      <c r="B47" s="131"/>
      <c r="C47" s="322"/>
      <c r="D47" s="329"/>
      <c r="E47" s="134"/>
      <c r="F47" s="134"/>
      <c r="G47" s="134"/>
      <c r="H47" s="134"/>
      <c r="I47" s="134"/>
      <c r="J47" s="134"/>
      <c r="K47" s="134"/>
      <c r="L47" s="135"/>
      <c r="M47" s="8"/>
      <c r="O47" s="22"/>
    </row>
    <row r="48" spans="2:16" x14ac:dyDescent="0.3">
      <c r="B48" s="131"/>
      <c r="C48" s="322"/>
      <c r="D48" s="329"/>
      <c r="E48" s="134"/>
      <c r="F48" s="134"/>
      <c r="G48" s="134"/>
      <c r="H48" s="134"/>
      <c r="I48" s="134"/>
      <c r="J48" s="134"/>
      <c r="K48" s="134"/>
      <c r="L48" s="135"/>
      <c r="M48" s="8"/>
      <c r="O48" s="22"/>
    </row>
    <row r="49" spans="2:16" x14ac:dyDescent="0.3">
      <c r="B49" s="131"/>
      <c r="C49" s="322"/>
      <c r="D49" s="329"/>
      <c r="E49" s="134"/>
      <c r="F49" s="134"/>
      <c r="G49" s="134"/>
      <c r="H49" s="134"/>
      <c r="I49" s="134"/>
      <c r="J49" s="134"/>
      <c r="K49" s="134"/>
      <c r="L49" s="135"/>
    </row>
    <row r="50" spans="2:16" x14ac:dyDescent="0.3">
      <c r="B50" s="131"/>
      <c r="C50" s="322"/>
      <c r="D50" s="329"/>
      <c r="E50" s="134"/>
      <c r="F50" s="134"/>
      <c r="G50" s="134"/>
      <c r="H50" s="134"/>
      <c r="I50" s="134"/>
      <c r="J50" s="134"/>
      <c r="K50" s="134"/>
      <c r="L50" s="135"/>
    </row>
    <row r="51" spans="2:16" x14ac:dyDescent="0.3">
      <c r="B51" s="131"/>
      <c r="C51" s="322"/>
      <c r="D51" s="329"/>
      <c r="E51" s="134"/>
      <c r="F51" s="134"/>
      <c r="G51" s="134"/>
      <c r="H51" s="134"/>
      <c r="I51" s="134"/>
      <c r="J51" s="134"/>
      <c r="K51" s="134"/>
      <c r="L51" s="135"/>
    </row>
    <row r="52" spans="2:16" x14ac:dyDescent="0.3">
      <c r="B52" s="321"/>
      <c r="C52" s="322"/>
      <c r="D52" s="330"/>
      <c r="E52" s="331"/>
      <c r="F52" s="331"/>
      <c r="G52" s="331"/>
      <c r="H52" s="331"/>
      <c r="I52" s="331"/>
      <c r="J52" s="331"/>
      <c r="K52" s="331"/>
      <c r="L52" s="332"/>
    </row>
    <row r="53" spans="2:16" x14ac:dyDescent="0.3">
      <c r="B53" s="320" t="str">
        <f>IF(Intro!$G$23="English",O53,P53)</f>
        <v>Comment 5</v>
      </c>
      <c r="C53" s="322"/>
      <c r="D53" s="326"/>
      <c r="E53" s="327"/>
      <c r="F53" s="327"/>
      <c r="G53" s="327"/>
      <c r="H53" s="327"/>
      <c r="I53" s="327"/>
      <c r="J53" s="327"/>
      <c r="K53" s="327"/>
      <c r="L53" s="328"/>
      <c r="O53" s="22" t="s">
        <v>100</v>
      </c>
      <c r="P53" s="8" t="s">
        <v>101</v>
      </c>
    </row>
    <row r="54" spans="2:16" x14ac:dyDescent="0.3">
      <c r="B54" s="131"/>
      <c r="C54" s="322"/>
      <c r="D54" s="329"/>
      <c r="E54" s="134"/>
      <c r="F54" s="134"/>
      <c r="G54" s="134"/>
      <c r="H54" s="134"/>
      <c r="I54" s="134"/>
      <c r="J54" s="134"/>
      <c r="K54" s="134"/>
      <c r="L54" s="135"/>
    </row>
    <row r="55" spans="2:16" x14ac:dyDescent="0.3">
      <c r="B55" s="131"/>
      <c r="C55" s="322"/>
      <c r="D55" s="329"/>
      <c r="E55" s="134"/>
      <c r="F55" s="134"/>
      <c r="G55" s="134"/>
      <c r="H55" s="134"/>
      <c r="I55" s="134"/>
      <c r="J55" s="134"/>
      <c r="K55" s="134"/>
      <c r="L55" s="135"/>
    </row>
    <row r="56" spans="2:16" x14ac:dyDescent="0.3">
      <c r="B56" s="131"/>
      <c r="C56" s="322"/>
      <c r="D56" s="329"/>
      <c r="E56" s="134"/>
      <c r="F56" s="134"/>
      <c r="G56" s="134"/>
      <c r="H56" s="134"/>
      <c r="I56" s="134"/>
      <c r="J56" s="134"/>
      <c r="K56" s="134"/>
      <c r="L56" s="135"/>
      <c r="M56" s="8"/>
      <c r="O56" s="22"/>
    </row>
    <row r="57" spans="2:16" x14ac:dyDescent="0.3">
      <c r="B57" s="131"/>
      <c r="C57" s="322"/>
      <c r="D57" s="329"/>
      <c r="E57" s="134"/>
      <c r="F57" s="134"/>
      <c r="G57" s="134"/>
      <c r="H57" s="134"/>
      <c r="I57" s="134"/>
      <c r="J57" s="134"/>
      <c r="K57" s="134"/>
      <c r="L57" s="135"/>
      <c r="M57" s="8"/>
      <c r="O57" s="22"/>
    </row>
    <row r="58" spans="2:16" x14ac:dyDescent="0.3">
      <c r="B58" s="131"/>
      <c r="C58" s="322"/>
      <c r="D58" s="329"/>
      <c r="E58" s="134"/>
      <c r="F58" s="134"/>
      <c r="G58" s="134"/>
      <c r="H58" s="134"/>
      <c r="I58" s="134"/>
      <c r="J58" s="134"/>
      <c r="K58" s="134"/>
      <c r="L58" s="135"/>
    </row>
    <row r="59" spans="2:16" x14ac:dyDescent="0.3">
      <c r="B59" s="131"/>
      <c r="C59" s="322"/>
      <c r="D59" s="329"/>
      <c r="E59" s="134"/>
      <c r="F59" s="134"/>
      <c r="G59" s="134"/>
      <c r="H59" s="134"/>
      <c r="I59" s="134"/>
      <c r="J59" s="134"/>
      <c r="K59" s="134"/>
      <c r="L59" s="135"/>
    </row>
    <row r="60" spans="2:16" x14ac:dyDescent="0.3">
      <c r="B60" s="131"/>
      <c r="C60" s="322"/>
      <c r="D60" s="329"/>
      <c r="E60" s="134"/>
      <c r="F60" s="134"/>
      <c r="G60" s="134"/>
      <c r="H60" s="134"/>
      <c r="I60" s="134"/>
      <c r="J60" s="134"/>
      <c r="K60" s="134"/>
      <c r="L60" s="135"/>
    </row>
    <row r="61" spans="2:16" x14ac:dyDescent="0.3">
      <c r="B61" s="131"/>
      <c r="C61" s="322"/>
      <c r="D61" s="329"/>
      <c r="E61" s="134"/>
      <c r="F61" s="134"/>
      <c r="G61" s="134"/>
      <c r="H61" s="134"/>
      <c r="I61" s="134"/>
      <c r="J61" s="134"/>
      <c r="K61" s="134"/>
      <c r="L61" s="135"/>
    </row>
    <row r="62" spans="2:16" x14ac:dyDescent="0.3">
      <c r="B62" s="193"/>
      <c r="C62" s="333"/>
      <c r="D62" s="334"/>
      <c r="E62" s="335"/>
      <c r="F62" s="335"/>
      <c r="G62" s="335"/>
      <c r="H62" s="335"/>
      <c r="I62" s="335"/>
      <c r="J62" s="335"/>
      <c r="K62" s="335"/>
      <c r="L62" s="336"/>
    </row>
  </sheetData>
  <sheetProtection algorithmName="SHA-512" hashValue="Xue1t8Sn1t+eDC5A4pux8xPql/2rIG2XKs6FvrRn2ouMeLtkuus0ygJS23LKayMoz0bSFuTqni5uv6FNX5O0uw==" saltValue="QIOW3DG7JxoCOgEkCAshFw==" spinCount="100000" sheet="1" objects="1" scenarios="1" selectLockedCells="1"/>
  <mergeCells count="20">
    <mergeCell ref="B53:B62"/>
    <mergeCell ref="C33:C42"/>
    <mergeCell ref="C43:C52"/>
    <mergeCell ref="C53:C62"/>
    <mergeCell ref="D43:L52"/>
    <mergeCell ref="D53:L62"/>
    <mergeCell ref="B43:B52"/>
    <mergeCell ref="B4:L4"/>
    <mergeCell ref="B5:L5"/>
    <mergeCell ref="B6:L6"/>
    <mergeCell ref="B10:L10"/>
    <mergeCell ref="B13:B22"/>
    <mergeCell ref="D13:L22"/>
    <mergeCell ref="B23:B32"/>
    <mergeCell ref="C13:C22"/>
    <mergeCell ref="C23:C32"/>
    <mergeCell ref="D12:L12"/>
    <mergeCell ref="B33:B42"/>
    <mergeCell ref="D23:L32"/>
    <mergeCell ref="D33:L42"/>
  </mergeCells>
  <dataValidations count="1">
    <dataValidation allowBlank="1" showInputMessage="1" showErrorMessage="1" sqref="C13:C62 D13 D23 D33 D43 D53" xr:uid="{34C36520-132A-44D5-AE48-BD8C8FEC8A7A}"/>
  </dataValidations>
  <printOptions horizontalCentered="1"/>
  <pageMargins left="0.25" right="0.25" top="0.75" bottom="0.75" header="0.3" footer="0.3"/>
  <pageSetup scale="63" fitToHeight="0" orientation="portrait" r:id="rId1"/>
  <headerFooter>
    <oddFooter>&amp;L&amp;A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EF7D6-2FC2-44FA-AE62-41FAE8941C98}">
  <sheetPr>
    <tabColor rgb="FF92D050"/>
    <pageSetUpPr fitToPage="1"/>
  </sheetPr>
  <dimension ref="A1:P104"/>
  <sheetViews>
    <sheetView showGridLines="0" zoomScale="80" zoomScaleNormal="80" workbookViewId="0"/>
  </sheetViews>
  <sheetFormatPr defaultColWidth="9.109375" defaultRowHeight="14.4" x14ac:dyDescent="0.3"/>
  <cols>
    <col min="1" max="1" width="1.88671875" style="4" customWidth="1"/>
    <col min="2" max="12" width="14.5546875" style="2" customWidth="1"/>
    <col min="13" max="13" width="14.5546875" style="7" customWidth="1"/>
    <col min="14" max="14" width="14.5546875" style="8" customWidth="1"/>
    <col min="15" max="16" width="14.5546875" style="8" hidden="1" customWidth="1"/>
    <col min="17" max="17" width="9.109375" style="8" customWidth="1"/>
    <col min="18" max="16384" width="9.109375" style="8"/>
  </cols>
  <sheetData>
    <row r="1" spans="1:16" x14ac:dyDescent="0.3">
      <c r="O1" s="8" t="s">
        <v>258</v>
      </c>
      <c r="P1" s="8" t="s">
        <v>258</v>
      </c>
    </row>
    <row r="2" spans="1:16" x14ac:dyDescent="0.3">
      <c r="B2" s="10" t="str">
        <f>IF(Intro!$G$23="English",O3,P3)</f>
        <v>PROTECTED</v>
      </c>
      <c r="C2" s="10"/>
      <c r="D2" s="10"/>
      <c r="O2" s="9" t="s">
        <v>66</v>
      </c>
      <c r="P2" s="9" t="s">
        <v>74</v>
      </c>
    </row>
    <row r="3" spans="1:16" x14ac:dyDescent="0.3">
      <c r="B3" s="12"/>
      <c r="C3" s="12"/>
      <c r="D3" s="12"/>
      <c r="O3" s="1" t="s">
        <v>226</v>
      </c>
      <c r="P3" s="1" t="s">
        <v>227</v>
      </c>
    </row>
    <row r="4" spans="1:16" s="1" customFormat="1" x14ac:dyDescent="0.3">
      <c r="A4" s="5"/>
      <c r="B4" s="127" t="str">
        <f>Info!B4</f>
        <v>UNION QUESTIONNAIRE</v>
      </c>
      <c r="C4" s="127"/>
      <c r="D4" s="127"/>
      <c r="E4" s="127"/>
      <c r="F4" s="127"/>
      <c r="G4" s="127"/>
      <c r="H4" s="127"/>
      <c r="I4" s="127"/>
      <c r="J4" s="127"/>
      <c r="K4" s="127"/>
      <c r="L4" s="127"/>
      <c r="M4" s="26"/>
      <c r="N4" s="26"/>
      <c r="O4" s="24"/>
      <c r="P4" s="24"/>
    </row>
    <row r="5" spans="1:16" s="1" customFormat="1" x14ac:dyDescent="0.3">
      <c r="A5" s="5"/>
      <c r="B5" s="127" t="str">
        <f>Info!B5</f>
        <v>RR-2025-009</v>
      </c>
      <c r="C5" s="127"/>
      <c r="D5" s="127"/>
      <c r="E5" s="127"/>
      <c r="F5" s="127"/>
      <c r="G5" s="127"/>
      <c r="H5" s="127"/>
      <c r="I5" s="127"/>
      <c r="J5" s="127"/>
      <c r="K5" s="127"/>
      <c r="L5" s="127"/>
      <c r="M5" s="26"/>
      <c r="N5" s="26"/>
      <c r="O5" s="24"/>
      <c r="P5" s="24"/>
    </row>
    <row r="6" spans="1:16" s="6" customFormat="1" x14ac:dyDescent="0.3">
      <c r="A6" s="5"/>
      <c r="B6" s="127" t="str">
        <f>Info!B6</f>
        <v xml:space="preserve">WHEAT GLUTEN </v>
      </c>
      <c r="C6" s="127"/>
      <c r="D6" s="127"/>
      <c r="E6" s="127"/>
      <c r="F6" s="127"/>
      <c r="G6" s="127"/>
      <c r="H6" s="127"/>
      <c r="I6" s="127"/>
      <c r="J6" s="127"/>
      <c r="K6" s="127"/>
      <c r="L6" s="127"/>
      <c r="M6" s="24"/>
      <c r="N6" s="24"/>
      <c r="O6" s="16"/>
      <c r="P6" s="16"/>
    </row>
    <row r="7" spans="1:16" s="6" customFormat="1" x14ac:dyDescent="0.3">
      <c r="A7" s="5"/>
      <c r="B7" s="23"/>
      <c r="C7" s="23"/>
      <c r="D7" s="23"/>
      <c r="E7" s="23"/>
      <c r="F7" s="23"/>
      <c r="G7" s="23"/>
      <c r="H7" s="23"/>
      <c r="I7" s="23"/>
      <c r="J7" s="23"/>
      <c r="K7" s="23"/>
      <c r="L7" s="23"/>
      <c r="M7" s="24"/>
      <c r="N7" s="24"/>
      <c r="O7" s="25"/>
    </row>
    <row r="8" spans="1:16" s="6" customFormat="1" x14ac:dyDescent="0.3">
      <c r="A8" s="5"/>
      <c r="B8" s="285" t="str">
        <f>Public!B8</f>
        <v>The goods in the following questions refer to Wheat Gluten  as defined in the product description on the Intro tab.</v>
      </c>
      <c r="C8" s="285"/>
      <c r="D8" s="285"/>
      <c r="E8" s="285"/>
      <c r="F8" s="285"/>
      <c r="G8" s="285"/>
      <c r="H8" s="285"/>
      <c r="I8" s="285"/>
      <c r="J8" s="285"/>
      <c r="K8" s="285"/>
      <c r="L8" s="285"/>
      <c r="M8" s="24"/>
      <c r="N8" s="24"/>
      <c r="O8" s="16"/>
      <c r="P8" s="16"/>
    </row>
    <row r="9" spans="1:16" s="6" customFormat="1" x14ac:dyDescent="0.3">
      <c r="A9" s="5"/>
      <c r="B9" s="285" t="str">
        <f>Public!B9</f>
        <v xml:space="preserve">Product information and a glossary of terms can be found in the Info tab.
</v>
      </c>
      <c r="C9" s="285"/>
      <c r="D9" s="285"/>
      <c r="E9" s="285"/>
      <c r="F9" s="285"/>
      <c r="G9" s="285"/>
      <c r="H9" s="285"/>
      <c r="I9" s="285"/>
      <c r="J9" s="285"/>
      <c r="K9" s="285"/>
      <c r="L9" s="285"/>
      <c r="M9" s="24"/>
      <c r="N9" s="24"/>
      <c r="O9" s="16"/>
    </row>
    <row r="10" spans="1:16" s="6" customFormat="1" x14ac:dyDescent="0.3">
      <c r="A10" s="5"/>
      <c r="B10" s="285" t="str">
        <f>IF(Intro!$G$23="English",O10,P10)</f>
        <v xml:space="preserve">Use the AddPro tab if more space is needed.
</v>
      </c>
      <c r="C10" s="285"/>
      <c r="D10" s="285"/>
      <c r="E10" s="285"/>
      <c r="F10" s="285"/>
      <c r="G10" s="285"/>
      <c r="H10" s="285"/>
      <c r="I10" s="285"/>
      <c r="J10" s="285"/>
      <c r="K10" s="285"/>
      <c r="L10" s="285"/>
      <c r="M10" s="24"/>
      <c r="N10" s="24"/>
      <c r="O10" s="16" t="s">
        <v>104</v>
      </c>
      <c r="P10" s="16" t="str">
        <f>"Utilisez l'onglet AddPro si vous avez besoin de plus d'espace."&amp;CHAR(10)</f>
        <v xml:space="preserve">Utilisez l'onglet AddPro si vous avez besoin de plus d'espace.
</v>
      </c>
    </row>
    <row r="11" spans="1:16" s="6" customFormat="1" x14ac:dyDescent="0.3">
      <c r="A11" s="5"/>
      <c r="B11" s="15"/>
      <c r="C11" s="15"/>
      <c r="D11" s="15"/>
      <c r="E11" s="3"/>
      <c r="F11" s="3"/>
      <c r="G11" s="3"/>
      <c r="H11" s="3"/>
      <c r="I11" s="3"/>
      <c r="J11" s="3"/>
      <c r="K11" s="3"/>
      <c r="L11" s="3"/>
      <c r="O11" s="16"/>
      <c r="P11" s="16"/>
    </row>
    <row r="12" spans="1:16" x14ac:dyDescent="0.3">
      <c r="B12" s="128" t="str">
        <f>IF(Intro!$G$23="English",O12,P12)</f>
        <v>EMPLOYMENT</v>
      </c>
      <c r="C12" s="129"/>
      <c r="D12" s="129"/>
      <c r="E12" s="129"/>
      <c r="F12" s="129"/>
      <c r="G12" s="129"/>
      <c r="H12" s="129"/>
      <c r="I12" s="129"/>
      <c r="J12" s="129"/>
      <c r="K12" s="129"/>
      <c r="L12" s="130"/>
      <c r="M12" s="8"/>
      <c r="O12" s="8" t="s">
        <v>194</v>
      </c>
      <c r="P12" s="8" t="s">
        <v>195</v>
      </c>
    </row>
    <row r="13" spans="1:16" x14ac:dyDescent="0.3">
      <c r="B13" s="261" t="s">
        <v>21</v>
      </c>
      <c r="C13" s="262"/>
      <c r="D13" s="262"/>
      <c r="E13" s="262"/>
      <c r="F13" s="262"/>
      <c r="G13" s="262"/>
      <c r="H13" s="262"/>
      <c r="I13" s="262"/>
      <c r="J13" s="262"/>
      <c r="K13" s="262"/>
      <c r="L13" s="263"/>
      <c r="M13" s="8"/>
    </row>
    <row r="14" spans="1:16" x14ac:dyDescent="0.3">
      <c r="B14" s="17"/>
      <c r="C14" s="28"/>
      <c r="D14" s="28"/>
      <c r="E14" s="29"/>
      <c r="F14" s="29"/>
      <c r="G14" s="29"/>
      <c r="H14" s="29"/>
      <c r="I14" s="29"/>
      <c r="J14" s="29"/>
      <c r="K14" s="29"/>
      <c r="L14" s="18"/>
      <c r="M14" s="8"/>
    </row>
    <row r="15" spans="1:16" x14ac:dyDescent="0.3">
      <c r="B15" s="172" t="str">
        <f>IF(Intro!$G$23="English",O15,P15)</f>
        <v>Please provide the following employment-related information concerning the production of the goods. Include employment used in the production for domestic sales, for export sales, and for internal use or further processing.</v>
      </c>
      <c r="C15" s="232"/>
      <c r="D15" s="232"/>
      <c r="E15" s="232"/>
      <c r="F15" s="232"/>
      <c r="G15" s="232"/>
      <c r="H15" s="232"/>
      <c r="I15" s="232"/>
      <c r="J15" s="232"/>
      <c r="K15" s="232"/>
      <c r="L15" s="233"/>
      <c r="M15" s="8"/>
      <c r="O15" s="22" t="s">
        <v>246</v>
      </c>
      <c r="P15" s="8" t="s">
        <v>254</v>
      </c>
    </row>
    <row r="16" spans="1:16" x14ac:dyDescent="0.3">
      <c r="B16" s="172"/>
      <c r="C16" s="232"/>
      <c r="D16" s="232"/>
      <c r="E16" s="232"/>
      <c r="F16" s="232"/>
      <c r="G16" s="232"/>
      <c r="H16" s="232"/>
      <c r="I16" s="232"/>
      <c r="J16" s="232"/>
      <c r="K16" s="232"/>
      <c r="L16" s="233"/>
      <c r="M16" s="8"/>
      <c r="O16" s="22"/>
    </row>
    <row r="17" spans="1:16" x14ac:dyDescent="0.3">
      <c r="B17" s="60"/>
      <c r="C17" s="61"/>
      <c r="D17" s="28"/>
      <c r="E17" s="29"/>
      <c r="F17" s="29"/>
      <c r="G17" s="29"/>
      <c r="H17" s="29"/>
      <c r="I17" s="29"/>
      <c r="J17" s="29"/>
      <c r="K17" s="29"/>
      <c r="L17" s="18"/>
      <c r="M17" s="8"/>
      <c r="O17" s="22"/>
    </row>
    <row r="18" spans="1:16" x14ac:dyDescent="0.3">
      <c r="B18" s="345" t="str">
        <f>IF(Intro!$G$23="English",O18,P18)</f>
        <v>Number of unionized employees involved in the production process</v>
      </c>
      <c r="C18" s="339"/>
      <c r="D18" s="339"/>
      <c r="E18" s="339"/>
      <c r="F18" s="281">
        <f>Variables!$B$6</f>
        <v>2023</v>
      </c>
      <c r="G18" s="281">
        <f>F18+1</f>
        <v>2024</v>
      </c>
      <c r="H18" s="281">
        <f>G18+1</f>
        <v>2025</v>
      </c>
      <c r="I18" s="281" t="str">
        <f>IF(Intro!$G$23="English",Variables!B9,Variables!C9)</f>
        <v>Jan-Jun 2025</v>
      </c>
      <c r="J18" s="281" t="str">
        <f>IF(Intro!$G$23="English",Variables!B10,Variables!C10)</f>
        <v>Jan-Jun 2026</v>
      </c>
      <c r="K18" s="33"/>
      <c r="L18" s="76"/>
      <c r="M18" s="8"/>
      <c r="O18" s="22" t="s">
        <v>247</v>
      </c>
      <c r="P18" s="22" t="s">
        <v>255</v>
      </c>
    </row>
    <row r="19" spans="1:16" x14ac:dyDescent="0.3">
      <c r="B19" s="345"/>
      <c r="C19" s="339"/>
      <c r="D19" s="339"/>
      <c r="E19" s="339"/>
      <c r="F19" s="302"/>
      <c r="G19" s="302"/>
      <c r="H19" s="302"/>
      <c r="I19" s="302"/>
      <c r="J19" s="302"/>
      <c r="K19" s="33"/>
      <c r="L19" s="76"/>
      <c r="M19" s="8"/>
      <c r="O19" s="22"/>
      <c r="P19" s="22"/>
    </row>
    <row r="20" spans="1:16" x14ac:dyDescent="0.3">
      <c r="B20" s="136" t="str">
        <f>IF(Intro!$G$23="English",O20,P20)</f>
        <v>Direct employment</v>
      </c>
      <c r="C20" s="137"/>
      <c r="D20" s="137"/>
      <c r="E20" s="49" t="s">
        <v>106</v>
      </c>
      <c r="F20" s="57"/>
      <c r="G20" s="57"/>
      <c r="H20" s="57"/>
      <c r="I20" s="57"/>
      <c r="J20" s="57"/>
      <c r="K20" s="33"/>
      <c r="L20" s="76"/>
      <c r="M20" s="8"/>
      <c r="O20" s="8" t="s">
        <v>155</v>
      </c>
      <c r="P20" s="8" t="s">
        <v>28</v>
      </c>
    </row>
    <row r="21" spans="1:16" x14ac:dyDescent="0.3">
      <c r="B21" s="136" t="str">
        <f>IF(Intro!$G$23="English",O21,P21)</f>
        <v>Indirect employment</v>
      </c>
      <c r="C21" s="137"/>
      <c r="D21" s="137"/>
      <c r="E21" s="49" t="s">
        <v>106</v>
      </c>
      <c r="F21" s="57"/>
      <c r="G21" s="57"/>
      <c r="H21" s="57"/>
      <c r="I21" s="57"/>
      <c r="J21" s="57"/>
      <c r="K21" s="33"/>
      <c r="L21" s="76"/>
      <c r="M21" s="8"/>
      <c r="O21" s="22" t="s">
        <v>176</v>
      </c>
      <c r="P21" s="8" t="s">
        <v>29</v>
      </c>
    </row>
    <row r="22" spans="1:16" s="9" customFormat="1" x14ac:dyDescent="0.3">
      <c r="A22" s="86"/>
      <c r="B22" s="361" t="str">
        <f>IF(Intro!$G$23="English",O22,P22)</f>
        <v>Total</v>
      </c>
      <c r="C22" s="362"/>
      <c r="D22" s="362"/>
      <c r="E22" s="118" t="s">
        <v>106</v>
      </c>
      <c r="F22" s="55">
        <f>F20+F21</f>
        <v>0</v>
      </c>
      <c r="G22" s="55">
        <f>G20+G21</f>
        <v>0</v>
      </c>
      <c r="H22" s="55">
        <f>H20+H21</f>
        <v>0</v>
      </c>
      <c r="I22" s="55">
        <f>I20+I21</f>
        <v>0</v>
      </c>
      <c r="J22" s="55">
        <f>J20+J21</f>
        <v>0</v>
      </c>
      <c r="K22" s="33"/>
      <c r="L22" s="76"/>
      <c r="O22" s="27" t="s">
        <v>105</v>
      </c>
      <c r="P22" s="27" t="s">
        <v>105</v>
      </c>
    </row>
    <row r="23" spans="1:16" s="9" customFormat="1" ht="14.25" customHeight="1" x14ac:dyDescent="0.3">
      <c r="A23" s="86"/>
      <c r="B23" s="337" t="str">
        <f>IF(Intro!$G$23="English",O23,P23)</f>
        <v>Total - Public tab, Question 3</v>
      </c>
      <c r="C23" s="338"/>
      <c r="D23" s="338"/>
      <c r="E23" s="119" t="s">
        <v>106</v>
      </c>
      <c r="F23" s="55">
        <f>Public!H72</f>
        <v>0</v>
      </c>
      <c r="G23" s="55">
        <f>Public!I72</f>
        <v>0</v>
      </c>
      <c r="H23" s="55">
        <f>Public!J72</f>
        <v>0</v>
      </c>
      <c r="I23" s="55">
        <f>Public!K72</f>
        <v>0</v>
      </c>
      <c r="J23" s="55">
        <f>Public!L72</f>
        <v>0</v>
      </c>
      <c r="K23" s="33"/>
      <c r="L23" s="76"/>
      <c r="O23" s="36" t="s">
        <v>250</v>
      </c>
      <c r="P23" s="7" t="s">
        <v>251</v>
      </c>
    </row>
    <row r="24" spans="1:16" s="9" customFormat="1" ht="14.25" customHeight="1" x14ac:dyDescent="0.3">
      <c r="A24" s="86"/>
      <c r="B24" s="337" t="str">
        <f>IF(Intro!$G$23="English",O24,P24)</f>
        <v>Difference (correct if not zero)</v>
      </c>
      <c r="C24" s="338"/>
      <c r="D24" s="338"/>
      <c r="E24" s="49" t="s">
        <v>106</v>
      </c>
      <c r="F24" s="117">
        <f>F22-F23</f>
        <v>0</v>
      </c>
      <c r="G24" s="117">
        <f t="shared" ref="G24:J24" si="0">G22-G23</f>
        <v>0</v>
      </c>
      <c r="H24" s="117">
        <f t="shared" si="0"/>
        <v>0</v>
      </c>
      <c r="I24" s="117">
        <f t="shared" si="0"/>
        <v>0</v>
      </c>
      <c r="J24" s="117">
        <f t="shared" si="0"/>
        <v>0</v>
      </c>
      <c r="K24" s="33"/>
      <c r="L24" s="76"/>
      <c r="O24" s="36" t="s">
        <v>252</v>
      </c>
      <c r="P24" s="7" t="s">
        <v>253</v>
      </c>
    </row>
    <row r="25" spans="1:16" x14ac:dyDescent="0.3">
      <c r="B25" s="60"/>
      <c r="C25" s="61"/>
      <c r="D25" s="8"/>
      <c r="E25" s="28"/>
      <c r="F25" s="31"/>
      <c r="G25" s="31"/>
      <c r="H25" s="31"/>
      <c r="I25" s="31"/>
      <c r="J25" s="56"/>
      <c r="K25" s="33"/>
      <c r="L25" s="76"/>
      <c r="M25" s="8"/>
      <c r="O25" s="22"/>
    </row>
    <row r="26" spans="1:16" x14ac:dyDescent="0.3">
      <c r="B26" s="345" t="str">
        <f>IF(Intro!$G$23="English",O26,P26)</f>
        <v>Total hours worked by these employees</v>
      </c>
      <c r="C26" s="339"/>
      <c r="D26" s="339"/>
      <c r="E26" s="339"/>
      <c r="F26" s="339">
        <f>Variables!$B$6</f>
        <v>2023</v>
      </c>
      <c r="G26" s="339">
        <f>F26+1</f>
        <v>2024</v>
      </c>
      <c r="H26" s="339">
        <f>G26+1</f>
        <v>2025</v>
      </c>
      <c r="I26" s="339" t="str">
        <f>I18</f>
        <v>Jan-Jun 2025</v>
      </c>
      <c r="J26" s="339" t="str">
        <f>J18</f>
        <v>Jan-Jun 2026</v>
      </c>
      <c r="K26" s="33"/>
      <c r="L26" s="76"/>
      <c r="M26" s="8"/>
      <c r="O26" s="22" t="s">
        <v>248</v>
      </c>
      <c r="P26" s="22" t="s">
        <v>256</v>
      </c>
    </row>
    <row r="27" spans="1:16" x14ac:dyDescent="0.3">
      <c r="B27" s="345"/>
      <c r="C27" s="339"/>
      <c r="D27" s="339"/>
      <c r="E27" s="339"/>
      <c r="F27" s="339"/>
      <c r="G27" s="339"/>
      <c r="H27" s="339"/>
      <c r="I27" s="339"/>
      <c r="J27" s="339"/>
      <c r="K27" s="33"/>
      <c r="L27" s="76"/>
      <c r="M27" s="8"/>
      <c r="O27" s="22"/>
      <c r="P27" s="22"/>
    </row>
    <row r="28" spans="1:16" x14ac:dyDescent="0.3">
      <c r="B28" s="136" t="str">
        <f>IF(Intro!$G$23="English",O28,P28)</f>
        <v>Direct employment</v>
      </c>
      <c r="C28" s="137"/>
      <c r="D28" s="137"/>
      <c r="E28" s="49" t="s">
        <v>106</v>
      </c>
      <c r="F28" s="57"/>
      <c r="G28" s="57"/>
      <c r="H28" s="57"/>
      <c r="I28" s="57"/>
      <c r="J28" s="57"/>
      <c r="K28" s="33"/>
      <c r="L28" s="76"/>
      <c r="M28" s="8"/>
      <c r="O28" s="8" t="s">
        <v>155</v>
      </c>
      <c r="P28" s="8" t="s">
        <v>28</v>
      </c>
    </row>
    <row r="29" spans="1:16" x14ac:dyDescent="0.3">
      <c r="B29" s="136" t="str">
        <f>IF(Intro!$G$23="English",O29,P29)</f>
        <v>Indirect employment</v>
      </c>
      <c r="C29" s="137"/>
      <c r="D29" s="137"/>
      <c r="E29" s="49" t="s">
        <v>106</v>
      </c>
      <c r="F29" s="57"/>
      <c r="G29" s="57"/>
      <c r="H29" s="57"/>
      <c r="I29" s="57"/>
      <c r="J29" s="57"/>
      <c r="K29" s="33"/>
      <c r="L29" s="76"/>
      <c r="M29" s="8"/>
      <c r="O29" s="22" t="s">
        <v>176</v>
      </c>
      <c r="P29" s="8" t="s">
        <v>29</v>
      </c>
    </row>
    <row r="30" spans="1:16" s="9" customFormat="1" x14ac:dyDescent="0.3">
      <c r="A30" s="86"/>
      <c r="B30" s="340" t="str">
        <f>IF(Intro!$G$23="English",O30,P30)</f>
        <v>Total</v>
      </c>
      <c r="C30" s="341"/>
      <c r="D30" s="341"/>
      <c r="E30" s="52" t="s">
        <v>106</v>
      </c>
      <c r="F30" s="55">
        <f>F28+F29</f>
        <v>0</v>
      </c>
      <c r="G30" s="55">
        <f>G28+G29</f>
        <v>0</v>
      </c>
      <c r="H30" s="55">
        <f>H28+H29</f>
        <v>0</v>
      </c>
      <c r="I30" s="55">
        <f>I28+I29</f>
        <v>0</v>
      </c>
      <c r="J30" s="55">
        <f>J28+J29</f>
        <v>0</v>
      </c>
      <c r="K30" s="33"/>
      <c r="L30" s="76"/>
      <c r="O30" s="27" t="s">
        <v>105</v>
      </c>
      <c r="P30" s="27" t="s">
        <v>105</v>
      </c>
    </row>
    <row r="31" spans="1:16" x14ac:dyDescent="0.3">
      <c r="B31" s="60"/>
      <c r="C31" s="61"/>
      <c r="D31" s="8"/>
      <c r="E31" s="28"/>
      <c r="F31" s="31"/>
      <c r="G31" s="31"/>
      <c r="H31" s="31"/>
      <c r="I31" s="31"/>
      <c r="J31" s="31"/>
      <c r="K31" s="33"/>
      <c r="L31" s="76"/>
      <c r="M31" s="8"/>
      <c r="O31" s="22"/>
    </row>
    <row r="32" spans="1:16" x14ac:dyDescent="0.3">
      <c r="B32" s="345" t="str">
        <f>IF(Intro!$G$23="English",O32,P32)</f>
        <v>Total wages paid to these employees</v>
      </c>
      <c r="C32" s="339"/>
      <c r="D32" s="339"/>
      <c r="E32" s="339"/>
      <c r="F32" s="339">
        <f>Variables!$B$6</f>
        <v>2023</v>
      </c>
      <c r="G32" s="339">
        <f>F32+1</f>
        <v>2024</v>
      </c>
      <c r="H32" s="339">
        <f>G32+1</f>
        <v>2025</v>
      </c>
      <c r="I32" s="339" t="str">
        <f>I18</f>
        <v>Jan-Jun 2025</v>
      </c>
      <c r="J32" s="339" t="str">
        <f>J18</f>
        <v>Jan-Jun 2026</v>
      </c>
      <c r="K32" s="33"/>
      <c r="L32" s="76"/>
      <c r="M32" s="8"/>
      <c r="O32" s="22" t="s">
        <v>249</v>
      </c>
      <c r="P32" s="22" t="s">
        <v>257</v>
      </c>
    </row>
    <row r="33" spans="1:16" x14ac:dyDescent="0.3">
      <c r="B33" s="345"/>
      <c r="C33" s="339"/>
      <c r="D33" s="339"/>
      <c r="E33" s="339"/>
      <c r="F33" s="339"/>
      <c r="G33" s="339"/>
      <c r="H33" s="339"/>
      <c r="I33" s="339"/>
      <c r="J33" s="339"/>
      <c r="K33" s="33"/>
      <c r="L33" s="76"/>
      <c r="M33" s="8"/>
      <c r="O33" s="22"/>
      <c r="P33" s="22"/>
    </row>
    <row r="34" spans="1:16" x14ac:dyDescent="0.3">
      <c r="B34" s="342" t="str">
        <f>IF(Intro!$G$23="English",O34,P34)</f>
        <v>Direct employment</v>
      </c>
      <c r="C34" s="343"/>
      <c r="D34" s="344"/>
      <c r="E34" s="116" t="s">
        <v>175</v>
      </c>
      <c r="F34" s="115"/>
      <c r="G34" s="115"/>
      <c r="H34" s="115"/>
      <c r="I34" s="115"/>
      <c r="J34" s="115"/>
      <c r="K34" s="33"/>
      <c r="L34" s="76"/>
      <c r="M34" s="8"/>
      <c r="O34" s="8" t="s">
        <v>155</v>
      </c>
      <c r="P34" s="8" t="s">
        <v>107</v>
      </c>
    </row>
    <row r="35" spans="1:16" x14ac:dyDescent="0.3">
      <c r="B35" s="136" t="str">
        <f>IF(Intro!$G$23="English",O35,P35)</f>
        <v>Indirect employment</v>
      </c>
      <c r="C35" s="137"/>
      <c r="D35" s="137"/>
      <c r="E35" s="49" t="s">
        <v>175</v>
      </c>
      <c r="F35" s="57"/>
      <c r="G35" s="57"/>
      <c r="H35" s="57"/>
      <c r="I35" s="57"/>
      <c r="J35" s="57"/>
      <c r="K35" s="33"/>
      <c r="L35" s="76"/>
      <c r="M35" s="8"/>
      <c r="O35" s="22" t="s">
        <v>176</v>
      </c>
      <c r="P35" s="8" t="s">
        <v>29</v>
      </c>
    </row>
    <row r="36" spans="1:16" s="9" customFormat="1" x14ac:dyDescent="0.3">
      <c r="A36" s="86"/>
      <c r="B36" s="340" t="str">
        <f>IF(Intro!$G$23="English",O36,P36)</f>
        <v>Total</v>
      </c>
      <c r="C36" s="341"/>
      <c r="D36" s="341"/>
      <c r="E36" s="49" t="s">
        <v>175</v>
      </c>
      <c r="F36" s="55">
        <f>F34+F35</f>
        <v>0</v>
      </c>
      <c r="G36" s="55">
        <f t="shared" ref="G36:J36" si="1">G34+G35</f>
        <v>0</v>
      </c>
      <c r="H36" s="55">
        <f t="shared" si="1"/>
        <v>0</v>
      </c>
      <c r="I36" s="55">
        <f t="shared" si="1"/>
        <v>0</v>
      </c>
      <c r="J36" s="55">
        <f t="shared" si="1"/>
        <v>0</v>
      </c>
      <c r="K36" s="33"/>
      <c r="L36" s="76"/>
      <c r="O36" s="27" t="s">
        <v>105</v>
      </c>
      <c r="P36" s="27" t="s">
        <v>105</v>
      </c>
    </row>
    <row r="37" spans="1:16" x14ac:dyDescent="0.3">
      <c r="B37" s="60"/>
      <c r="C37" s="61"/>
      <c r="D37" s="28"/>
      <c r="E37" s="29"/>
      <c r="F37" s="29"/>
      <c r="G37" s="29"/>
      <c r="H37" s="29"/>
      <c r="I37" s="29"/>
      <c r="J37" s="29"/>
      <c r="K37" s="29"/>
      <c r="L37" s="18"/>
      <c r="M37" s="8"/>
      <c r="O37" s="22"/>
    </row>
    <row r="38" spans="1:16" s="9" customFormat="1" x14ac:dyDescent="0.3">
      <c r="A38" s="4"/>
      <c r="B38" s="261" t="s">
        <v>22</v>
      </c>
      <c r="C38" s="262"/>
      <c r="D38" s="262"/>
      <c r="E38" s="262"/>
      <c r="F38" s="262"/>
      <c r="G38" s="262"/>
      <c r="H38" s="262"/>
      <c r="I38" s="262"/>
      <c r="J38" s="262"/>
      <c r="K38" s="262"/>
      <c r="L38" s="263"/>
      <c r="M38" s="87"/>
      <c r="O38" s="8" t="str">
        <f>"Identify any events (excluding holidays) that have impacted your members or the plants producing the goods employing your members since January 1, "&amp;Variables!B6&amp;". These events may include reduced hours of work, layoffs, strikes and other plant shutdowns or closures. For each event, provide the year it occured, the cause, the duration and the number of direct employees affected."</f>
        <v>Identify any events (excluding holidays) that have impacted your members or the plants producing the goods employing your members since January 1, 2023. These events may include reduced hours of work, layoffs, strikes and other plant shutdowns or closures. For each event, provide the year it occured, the cause, the duration and the number of direct employees affected.</v>
      </c>
      <c r="P38" s="8" t="str">
        <f>"Indiquez tout événement (à l'exception des congés) ayant eu un impact sur vos membres ou sur les usines produisant les biens et employant vos membres depuis le 1er janvier "&amp;Variables!B6&amp;". Ces événements peuvent inclure une réduction des heures de travail, des mises à pied, des grèves, des fermetures d’usine temporaires ou permanentes. Pour chaque événement, indiquez l’année, la cause, la durée et le nombre d’employés directs touchés."</f>
        <v>Indiquez tout événement (à l'exception des congés) ayant eu un impact sur vos membres ou sur les usines produisant les biens et employant vos membres depuis le 1er janvier 2023. Ces événements peuvent inclure une réduction des heures de travail, des mises à pied, des grèves, des fermetures d’usine temporaires ou permanentes. Pour chaque événement, indiquez l’année, la cause, la durée et le nombre d’employés directs touchés.</v>
      </c>
    </row>
    <row r="39" spans="1:16" x14ac:dyDescent="0.3">
      <c r="B39" s="77"/>
      <c r="C39" s="78"/>
      <c r="D39" s="78"/>
      <c r="E39" s="78"/>
      <c r="F39" s="78"/>
      <c r="G39" s="78"/>
      <c r="H39" s="78"/>
      <c r="I39" s="78"/>
      <c r="J39" s="78"/>
      <c r="K39" s="78"/>
      <c r="L39" s="79"/>
      <c r="M39" s="8"/>
      <c r="O39" s="8" t="s">
        <v>57</v>
      </c>
      <c r="P39" s="8" t="s">
        <v>59</v>
      </c>
    </row>
    <row r="40" spans="1:16" ht="15" customHeight="1" x14ac:dyDescent="0.3">
      <c r="B40" s="172" t="str">
        <f>IF(Intro!$G$23="English",O38,P38)</f>
        <v>Identify any events (excluding holidays) that have impacted your members or the plants producing the goods employing your members since January 1, 2023. These events may include reduced hours of work, layoffs, strikes and other plant shutdowns or closures. For each event, provide the year it occured, the cause, the duration and the number of direct employees affected.</v>
      </c>
      <c r="C40" s="232"/>
      <c r="D40" s="232"/>
      <c r="E40" s="232"/>
      <c r="F40" s="232"/>
      <c r="G40" s="232"/>
      <c r="H40" s="232"/>
      <c r="I40" s="232"/>
      <c r="J40" s="232"/>
      <c r="K40" s="232"/>
      <c r="L40" s="233"/>
      <c r="M40" s="8"/>
      <c r="O40" s="8" t="s">
        <v>108</v>
      </c>
      <c r="P40" s="8" t="s">
        <v>109</v>
      </c>
    </row>
    <row r="41" spans="1:16" x14ac:dyDescent="0.3">
      <c r="B41" s="172"/>
      <c r="C41" s="232"/>
      <c r="D41" s="232"/>
      <c r="E41" s="232"/>
      <c r="F41" s="232"/>
      <c r="G41" s="232"/>
      <c r="H41" s="232"/>
      <c r="I41" s="232"/>
      <c r="J41" s="232"/>
      <c r="K41" s="232"/>
      <c r="L41" s="233"/>
      <c r="M41" s="8"/>
    </row>
    <row r="42" spans="1:16" x14ac:dyDescent="0.3">
      <c r="B42" s="172"/>
      <c r="C42" s="232"/>
      <c r="D42" s="232"/>
      <c r="E42" s="232"/>
      <c r="F42" s="232"/>
      <c r="G42" s="232"/>
      <c r="H42" s="232"/>
      <c r="I42" s="232"/>
      <c r="J42" s="232"/>
      <c r="K42" s="232"/>
      <c r="L42" s="233"/>
      <c r="M42" s="8"/>
    </row>
    <row r="43" spans="1:16" x14ac:dyDescent="0.3">
      <c r="B43" s="77"/>
      <c r="C43" s="78"/>
      <c r="D43" s="78"/>
      <c r="E43" s="78"/>
      <c r="F43" s="78"/>
      <c r="G43" s="78"/>
      <c r="H43" s="78"/>
      <c r="I43" s="78"/>
      <c r="J43" s="78"/>
      <c r="K43" s="78"/>
      <c r="L43" s="79"/>
      <c r="M43" s="8"/>
      <c r="O43" s="8" t="s">
        <v>128</v>
      </c>
      <c r="P43" s="8" t="s">
        <v>58</v>
      </c>
    </row>
    <row r="44" spans="1:16" x14ac:dyDescent="0.3">
      <c r="A44" s="88"/>
      <c r="B44" s="37"/>
      <c r="C44" s="68" t="str">
        <f>IF(Intro!$G$23="English",O39,P39)</f>
        <v>Year</v>
      </c>
      <c r="D44" s="68" t="str">
        <f>IF(Intro!$G$23="English",O40,P40)</f>
        <v>Duration</v>
      </c>
      <c r="E44" s="366" t="str">
        <f>IF(Intro!$G$23="English",O43,P43)</f>
        <v>Number of Members Affected</v>
      </c>
      <c r="F44" s="366"/>
      <c r="G44" s="366" t="str">
        <f>IF(Intro!$G$23="English",O44,P44)</f>
        <v>Cause</v>
      </c>
      <c r="H44" s="366"/>
      <c r="I44" s="366"/>
      <c r="J44" s="366"/>
      <c r="K44" s="366"/>
      <c r="L44" s="367"/>
      <c r="M44" s="8"/>
      <c r="O44" s="22" t="s">
        <v>64</v>
      </c>
      <c r="P44" s="22" t="s">
        <v>60</v>
      </c>
    </row>
    <row r="45" spans="1:16" ht="14.25" customHeight="1" x14ac:dyDescent="0.3">
      <c r="B45" s="363" t="str">
        <f>IF(Intro!$G$23="English",O45,P45)</f>
        <v>Event 1</v>
      </c>
      <c r="C45" s="346"/>
      <c r="D45" s="346"/>
      <c r="E45" s="326"/>
      <c r="F45" s="349"/>
      <c r="G45" s="352"/>
      <c r="H45" s="353"/>
      <c r="I45" s="353"/>
      <c r="J45" s="353"/>
      <c r="K45" s="353"/>
      <c r="L45" s="354"/>
      <c r="M45" s="8"/>
      <c r="O45" s="22" t="s">
        <v>110</v>
      </c>
      <c r="P45" s="22" t="s">
        <v>111</v>
      </c>
    </row>
    <row r="46" spans="1:16" x14ac:dyDescent="0.3">
      <c r="B46" s="364"/>
      <c r="C46" s="347"/>
      <c r="D46" s="347"/>
      <c r="E46" s="329"/>
      <c r="F46" s="350"/>
      <c r="G46" s="355"/>
      <c r="H46" s="356"/>
      <c r="I46" s="356"/>
      <c r="J46" s="356"/>
      <c r="K46" s="356"/>
      <c r="L46" s="357"/>
      <c r="M46" s="8"/>
      <c r="O46" s="22"/>
      <c r="P46" s="22"/>
    </row>
    <row r="47" spans="1:16" x14ac:dyDescent="0.3">
      <c r="B47" s="364"/>
      <c r="C47" s="347"/>
      <c r="D47" s="347"/>
      <c r="E47" s="329"/>
      <c r="F47" s="350"/>
      <c r="G47" s="355"/>
      <c r="H47" s="356"/>
      <c r="I47" s="356"/>
      <c r="J47" s="356"/>
      <c r="K47" s="356"/>
      <c r="L47" s="357"/>
      <c r="M47" s="8"/>
      <c r="O47" s="22"/>
      <c r="P47" s="22"/>
    </row>
    <row r="48" spans="1:16" x14ac:dyDescent="0.3">
      <c r="B48" s="364"/>
      <c r="C48" s="347"/>
      <c r="D48" s="347"/>
      <c r="E48" s="329"/>
      <c r="F48" s="350"/>
      <c r="G48" s="355"/>
      <c r="H48" s="356"/>
      <c r="I48" s="356"/>
      <c r="J48" s="356"/>
      <c r="K48" s="356"/>
      <c r="L48" s="357"/>
      <c r="M48" s="8"/>
      <c r="O48" s="22"/>
      <c r="P48" s="22"/>
    </row>
    <row r="49" spans="2:16" x14ac:dyDescent="0.3">
      <c r="B49" s="364"/>
      <c r="C49" s="347"/>
      <c r="D49" s="347"/>
      <c r="E49" s="329"/>
      <c r="F49" s="350"/>
      <c r="G49" s="355"/>
      <c r="H49" s="356"/>
      <c r="I49" s="356"/>
      <c r="J49" s="356"/>
      <c r="K49" s="356"/>
      <c r="L49" s="357"/>
      <c r="M49" s="8"/>
      <c r="O49" s="22"/>
      <c r="P49" s="22"/>
    </row>
    <row r="50" spans="2:16" x14ac:dyDescent="0.3">
      <c r="B50" s="364"/>
      <c r="C50" s="347"/>
      <c r="D50" s="347"/>
      <c r="E50" s="329"/>
      <c r="F50" s="350"/>
      <c r="G50" s="355"/>
      <c r="H50" s="356"/>
      <c r="I50" s="356"/>
      <c r="J50" s="356"/>
      <c r="K50" s="356"/>
      <c r="L50" s="357"/>
      <c r="M50" s="8"/>
      <c r="O50" s="22"/>
      <c r="P50" s="22"/>
    </row>
    <row r="51" spans="2:16" x14ac:dyDescent="0.3">
      <c r="B51" s="364"/>
      <c r="C51" s="347"/>
      <c r="D51" s="347"/>
      <c r="E51" s="329"/>
      <c r="F51" s="350"/>
      <c r="G51" s="355"/>
      <c r="H51" s="356"/>
      <c r="I51" s="356"/>
      <c r="J51" s="356"/>
      <c r="K51" s="356"/>
      <c r="L51" s="357"/>
      <c r="M51" s="8"/>
      <c r="O51" s="22"/>
      <c r="P51" s="22"/>
    </row>
    <row r="52" spans="2:16" x14ac:dyDescent="0.3">
      <c r="B52" s="364"/>
      <c r="C52" s="347"/>
      <c r="D52" s="347"/>
      <c r="E52" s="329"/>
      <c r="F52" s="350"/>
      <c r="G52" s="355"/>
      <c r="H52" s="356"/>
      <c r="I52" s="356"/>
      <c r="J52" s="356"/>
      <c r="K52" s="356"/>
      <c r="L52" s="357"/>
      <c r="M52" s="8"/>
      <c r="O52" s="22"/>
      <c r="P52" s="22"/>
    </row>
    <row r="53" spans="2:16" x14ac:dyDescent="0.3">
      <c r="B53" s="364"/>
      <c r="C53" s="347"/>
      <c r="D53" s="347"/>
      <c r="E53" s="329"/>
      <c r="F53" s="350"/>
      <c r="G53" s="355"/>
      <c r="H53" s="356"/>
      <c r="I53" s="356"/>
      <c r="J53" s="356"/>
      <c r="K53" s="356"/>
      <c r="L53" s="357"/>
      <c r="M53" s="8"/>
      <c r="O53" s="22"/>
      <c r="P53" s="22"/>
    </row>
    <row r="54" spans="2:16" x14ac:dyDescent="0.3">
      <c r="B54" s="364"/>
      <c r="C54" s="347"/>
      <c r="D54" s="347"/>
      <c r="E54" s="329"/>
      <c r="F54" s="350"/>
      <c r="G54" s="355"/>
      <c r="H54" s="356"/>
      <c r="I54" s="356"/>
      <c r="J54" s="356"/>
      <c r="K54" s="356"/>
      <c r="L54" s="357"/>
      <c r="M54" s="8"/>
      <c r="O54" s="22"/>
      <c r="P54" s="22"/>
    </row>
    <row r="55" spans="2:16" x14ac:dyDescent="0.3">
      <c r="B55" s="364"/>
      <c r="C55" s="347"/>
      <c r="D55" s="347"/>
      <c r="E55" s="329"/>
      <c r="F55" s="350"/>
      <c r="G55" s="355"/>
      <c r="H55" s="356"/>
      <c r="I55" s="356"/>
      <c r="J55" s="356"/>
      <c r="K55" s="356"/>
      <c r="L55" s="357"/>
      <c r="M55" s="8"/>
      <c r="O55" s="22"/>
      <c r="P55" s="22"/>
    </row>
    <row r="56" spans="2:16" x14ac:dyDescent="0.3">
      <c r="B56" s="365"/>
      <c r="C56" s="348"/>
      <c r="D56" s="348"/>
      <c r="E56" s="330"/>
      <c r="F56" s="351"/>
      <c r="G56" s="358"/>
      <c r="H56" s="359"/>
      <c r="I56" s="359"/>
      <c r="J56" s="359"/>
      <c r="K56" s="359"/>
      <c r="L56" s="360"/>
      <c r="M56" s="8"/>
      <c r="O56" s="22"/>
      <c r="P56" s="22"/>
    </row>
    <row r="57" spans="2:16" x14ac:dyDescent="0.3">
      <c r="B57" s="363" t="str">
        <f>IF(Intro!$G$23="English",O57,P57)</f>
        <v>Event 2</v>
      </c>
      <c r="C57" s="346"/>
      <c r="D57" s="346"/>
      <c r="E57" s="326"/>
      <c r="F57" s="349"/>
      <c r="G57" s="352"/>
      <c r="H57" s="353"/>
      <c r="I57" s="353"/>
      <c r="J57" s="353"/>
      <c r="K57" s="353"/>
      <c r="L57" s="354"/>
      <c r="M57" s="8"/>
      <c r="O57" s="22" t="s">
        <v>112</v>
      </c>
      <c r="P57" s="22" t="s">
        <v>113</v>
      </c>
    </row>
    <row r="58" spans="2:16" x14ac:dyDescent="0.3">
      <c r="B58" s="364"/>
      <c r="C58" s="347"/>
      <c r="D58" s="347"/>
      <c r="E58" s="329"/>
      <c r="F58" s="350"/>
      <c r="G58" s="355"/>
      <c r="H58" s="356"/>
      <c r="I58" s="356"/>
      <c r="J58" s="356"/>
      <c r="K58" s="356"/>
      <c r="L58" s="357"/>
      <c r="M58" s="8"/>
    </row>
    <row r="59" spans="2:16" x14ac:dyDescent="0.3">
      <c r="B59" s="364"/>
      <c r="C59" s="347"/>
      <c r="D59" s="347"/>
      <c r="E59" s="329"/>
      <c r="F59" s="350"/>
      <c r="G59" s="355"/>
      <c r="H59" s="356"/>
      <c r="I59" s="356"/>
      <c r="J59" s="356"/>
      <c r="K59" s="356"/>
      <c r="L59" s="357"/>
      <c r="M59" s="8"/>
      <c r="O59" s="22"/>
      <c r="P59" s="22"/>
    </row>
    <row r="60" spans="2:16" x14ac:dyDescent="0.3">
      <c r="B60" s="364"/>
      <c r="C60" s="347"/>
      <c r="D60" s="347"/>
      <c r="E60" s="329"/>
      <c r="F60" s="350"/>
      <c r="G60" s="355"/>
      <c r="H60" s="356"/>
      <c r="I60" s="356"/>
      <c r="J60" s="356"/>
      <c r="K60" s="356"/>
      <c r="L60" s="357"/>
      <c r="M60" s="8"/>
      <c r="O60" s="22"/>
      <c r="P60" s="22"/>
    </row>
    <row r="61" spans="2:16" x14ac:dyDescent="0.3">
      <c r="B61" s="364"/>
      <c r="C61" s="347"/>
      <c r="D61" s="347"/>
      <c r="E61" s="329"/>
      <c r="F61" s="350"/>
      <c r="G61" s="355"/>
      <c r="H61" s="356"/>
      <c r="I61" s="356"/>
      <c r="J61" s="356"/>
      <c r="K61" s="356"/>
      <c r="L61" s="357"/>
      <c r="M61" s="8"/>
      <c r="O61" s="22"/>
      <c r="P61" s="22"/>
    </row>
    <row r="62" spans="2:16" x14ac:dyDescent="0.3">
      <c r="B62" s="364"/>
      <c r="C62" s="347"/>
      <c r="D62" s="347"/>
      <c r="E62" s="329"/>
      <c r="F62" s="350"/>
      <c r="G62" s="355"/>
      <c r="H62" s="356"/>
      <c r="I62" s="356"/>
      <c r="J62" s="356"/>
      <c r="K62" s="356"/>
      <c r="L62" s="357"/>
      <c r="M62" s="8"/>
      <c r="O62" s="22"/>
      <c r="P62" s="22"/>
    </row>
    <row r="63" spans="2:16" x14ac:dyDescent="0.3">
      <c r="B63" s="364"/>
      <c r="C63" s="347"/>
      <c r="D63" s="347"/>
      <c r="E63" s="329"/>
      <c r="F63" s="350"/>
      <c r="G63" s="355"/>
      <c r="H63" s="356"/>
      <c r="I63" s="356"/>
      <c r="J63" s="356"/>
      <c r="K63" s="356"/>
      <c r="L63" s="357"/>
      <c r="M63" s="8"/>
    </row>
    <row r="64" spans="2:16" x14ac:dyDescent="0.3">
      <c r="B64" s="364"/>
      <c r="C64" s="347"/>
      <c r="D64" s="347"/>
      <c r="E64" s="329"/>
      <c r="F64" s="350"/>
      <c r="G64" s="355"/>
      <c r="H64" s="356"/>
      <c r="I64" s="356"/>
      <c r="J64" s="356"/>
      <c r="K64" s="356"/>
      <c r="L64" s="357"/>
      <c r="M64" s="8"/>
    </row>
    <row r="65" spans="2:16" x14ac:dyDescent="0.3">
      <c r="B65" s="364"/>
      <c r="C65" s="347"/>
      <c r="D65" s="347"/>
      <c r="E65" s="329"/>
      <c r="F65" s="350"/>
      <c r="G65" s="355"/>
      <c r="H65" s="356"/>
      <c r="I65" s="356"/>
      <c r="J65" s="356"/>
      <c r="K65" s="356"/>
      <c r="L65" s="357"/>
      <c r="M65" s="8"/>
      <c r="O65" s="22"/>
    </row>
    <row r="66" spans="2:16" x14ac:dyDescent="0.3">
      <c r="B66" s="364"/>
      <c r="C66" s="347"/>
      <c r="D66" s="347"/>
      <c r="E66" s="329"/>
      <c r="F66" s="350"/>
      <c r="G66" s="355"/>
      <c r="H66" s="356"/>
      <c r="I66" s="356"/>
      <c r="J66" s="356"/>
      <c r="K66" s="356"/>
      <c r="L66" s="357"/>
    </row>
    <row r="67" spans="2:16" x14ac:dyDescent="0.3">
      <c r="B67" s="364"/>
      <c r="C67" s="347"/>
      <c r="D67" s="347"/>
      <c r="E67" s="329"/>
      <c r="F67" s="350"/>
      <c r="G67" s="355"/>
      <c r="H67" s="356"/>
      <c r="I67" s="356"/>
      <c r="J67" s="356"/>
      <c r="K67" s="356"/>
      <c r="L67" s="357"/>
    </row>
    <row r="68" spans="2:16" x14ac:dyDescent="0.3">
      <c r="B68" s="365"/>
      <c r="C68" s="348"/>
      <c r="D68" s="348"/>
      <c r="E68" s="330"/>
      <c r="F68" s="351"/>
      <c r="G68" s="358"/>
      <c r="H68" s="359"/>
      <c r="I68" s="359"/>
      <c r="J68" s="359"/>
      <c r="K68" s="359"/>
      <c r="L68" s="360"/>
    </row>
    <row r="69" spans="2:16" x14ac:dyDescent="0.3">
      <c r="B69" s="363" t="str">
        <f>IF(Intro!$G$23="English",O69,P69)</f>
        <v>Event 3</v>
      </c>
      <c r="C69" s="346"/>
      <c r="D69" s="346"/>
      <c r="E69" s="326"/>
      <c r="F69" s="349"/>
      <c r="G69" s="352"/>
      <c r="H69" s="353"/>
      <c r="I69" s="353"/>
      <c r="J69" s="353"/>
      <c r="K69" s="353"/>
      <c r="L69" s="354"/>
      <c r="O69" s="22" t="s">
        <v>114</v>
      </c>
      <c r="P69" s="22" t="s">
        <v>115</v>
      </c>
    </row>
    <row r="70" spans="2:16" x14ac:dyDescent="0.3">
      <c r="B70" s="364"/>
      <c r="C70" s="347"/>
      <c r="D70" s="347"/>
      <c r="E70" s="329"/>
      <c r="F70" s="350"/>
      <c r="G70" s="355"/>
      <c r="H70" s="356"/>
      <c r="I70" s="356"/>
      <c r="J70" s="356"/>
      <c r="K70" s="356"/>
      <c r="L70" s="357"/>
    </row>
    <row r="71" spans="2:16" x14ac:dyDescent="0.3">
      <c r="B71" s="364"/>
      <c r="C71" s="347"/>
      <c r="D71" s="347"/>
      <c r="E71" s="329"/>
      <c r="F71" s="350"/>
      <c r="G71" s="355"/>
      <c r="H71" s="356"/>
      <c r="I71" s="356"/>
      <c r="J71" s="356"/>
      <c r="K71" s="356"/>
      <c r="L71" s="357"/>
      <c r="M71" s="8"/>
      <c r="O71" s="22"/>
      <c r="P71" s="22"/>
    </row>
    <row r="72" spans="2:16" x14ac:dyDescent="0.3">
      <c r="B72" s="364"/>
      <c r="C72" s="347"/>
      <c r="D72" s="347"/>
      <c r="E72" s="329"/>
      <c r="F72" s="350"/>
      <c r="G72" s="355"/>
      <c r="H72" s="356"/>
      <c r="I72" s="356"/>
      <c r="J72" s="356"/>
      <c r="K72" s="356"/>
      <c r="L72" s="357"/>
      <c r="M72" s="8"/>
      <c r="O72" s="22"/>
      <c r="P72" s="22"/>
    </row>
    <row r="73" spans="2:16" x14ac:dyDescent="0.3">
      <c r="B73" s="364"/>
      <c r="C73" s="347"/>
      <c r="D73" s="347"/>
      <c r="E73" s="329"/>
      <c r="F73" s="350"/>
      <c r="G73" s="355"/>
      <c r="H73" s="356"/>
      <c r="I73" s="356"/>
      <c r="J73" s="356"/>
      <c r="K73" s="356"/>
      <c r="L73" s="357"/>
      <c r="M73" s="8"/>
      <c r="O73" s="22"/>
      <c r="P73" s="22"/>
    </row>
    <row r="74" spans="2:16" x14ac:dyDescent="0.3">
      <c r="B74" s="364"/>
      <c r="C74" s="347"/>
      <c r="D74" s="347"/>
      <c r="E74" s="329"/>
      <c r="F74" s="350"/>
      <c r="G74" s="355"/>
      <c r="H74" s="356"/>
      <c r="I74" s="356"/>
      <c r="J74" s="356"/>
      <c r="K74" s="356"/>
      <c r="L74" s="357"/>
      <c r="M74" s="8"/>
      <c r="O74" s="22"/>
      <c r="P74" s="22"/>
    </row>
    <row r="75" spans="2:16" x14ac:dyDescent="0.3">
      <c r="B75" s="364"/>
      <c r="C75" s="347"/>
      <c r="D75" s="347"/>
      <c r="E75" s="329"/>
      <c r="F75" s="350"/>
      <c r="G75" s="355"/>
      <c r="H75" s="356"/>
      <c r="I75" s="356"/>
      <c r="J75" s="356"/>
      <c r="K75" s="356"/>
      <c r="L75" s="357"/>
    </row>
    <row r="76" spans="2:16" x14ac:dyDescent="0.3">
      <c r="B76" s="364"/>
      <c r="C76" s="347"/>
      <c r="D76" s="347"/>
      <c r="E76" s="329"/>
      <c r="F76" s="350"/>
      <c r="G76" s="355"/>
      <c r="H76" s="356"/>
      <c r="I76" s="356"/>
      <c r="J76" s="356"/>
      <c r="K76" s="356"/>
      <c r="L76" s="357"/>
    </row>
    <row r="77" spans="2:16" x14ac:dyDescent="0.3">
      <c r="B77" s="364"/>
      <c r="C77" s="347"/>
      <c r="D77" s="347"/>
      <c r="E77" s="329"/>
      <c r="F77" s="350"/>
      <c r="G77" s="355"/>
      <c r="H77" s="356"/>
      <c r="I77" s="356"/>
      <c r="J77" s="356"/>
      <c r="K77" s="356"/>
      <c r="L77" s="357"/>
    </row>
    <row r="78" spans="2:16" x14ac:dyDescent="0.3">
      <c r="B78" s="364"/>
      <c r="C78" s="347"/>
      <c r="D78" s="347"/>
      <c r="E78" s="329"/>
      <c r="F78" s="350"/>
      <c r="G78" s="355"/>
      <c r="H78" s="356"/>
      <c r="I78" s="356"/>
      <c r="J78" s="356"/>
      <c r="K78" s="356"/>
      <c r="L78" s="357"/>
    </row>
    <row r="79" spans="2:16" x14ac:dyDescent="0.3">
      <c r="B79" s="364"/>
      <c r="C79" s="347"/>
      <c r="D79" s="347"/>
      <c r="E79" s="329"/>
      <c r="F79" s="350"/>
      <c r="G79" s="355"/>
      <c r="H79" s="356"/>
      <c r="I79" s="356"/>
      <c r="J79" s="356"/>
      <c r="K79" s="356"/>
      <c r="L79" s="357"/>
    </row>
    <row r="80" spans="2:16" x14ac:dyDescent="0.3">
      <c r="B80" s="365"/>
      <c r="C80" s="348"/>
      <c r="D80" s="348"/>
      <c r="E80" s="330"/>
      <c r="F80" s="351"/>
      <c r="G80" s="358"/>
      <c r="H80" s="359"/>
      <c r="I80" s="359"/>
      <c r="J80" s="359"/>
      <c r="K80" s="359"/>
      <c r="L80" s="360"/>
    </row>
    <row r="81" spans="2:16" x14ac:dyDescent="0.3">
      <c r="B81" s="363" t="str">
        <f>IF(Intro!$G$23="English",O81,P81)</f>
        <v>Event 4</v>
      </c>
      <c r="C81" s="346"/>
      <c r="D81" s="346"/>
      <c r="E81" s="326"/>
      <c r="F81" s="349"/>
      <c r="G81" s="352"/>
      <c r="H81" s="353"/>
      <c r="I81" s="353"/>
      <c r="J81" s="353"/>
      <c r="K81" s="353"/>
      <c r="L81" s="354"/>
      <c r="O81" s="22" t="s">
        <v>116</v>
      </c>
      <c r="P81" s="22" t="s">
        <v>117</v>
      </c>
    </row>
    <row r="82" spans="2:16" x14ac:dyDescent="0.3">
      <c r="B82" s="364"/>
      <c r="C82" s="347"/>
      <c r="D82" s="347"/>
      <c r="E82" s="329"/>
      <c r="F82" s="350"/>
      <c r="G82" s="355"/>
      <c r="H82" s="356"/>
      <c r="I82" s="356"/>
      <c r="J82" s="356"/>
      <c r="K82" s="356"/>
      <c r="L82" s="357"/>
    </row>
    <row r="83" spans="2:16" x14ac:dyDescent="0.3">
      <c r="B83" s="364"/>
      <c r="C83" s="347"/>
      <c r="D83" s="347"/>
      <c r="E83" s="329"/>
      <c r="F83" s="350"/>
      <c r="G83" s="355"/>
      <c r="H83" s="356"/>
      <c r="I83" s="356"/>
      <c r="J83" s="356"/>
      <c r="K83" s="356"/>
      <c r="L83" s="357"/>
      <c r="M83" s="8"/>
      <c r="O83" s="22"/>
      <c r="P83" s="22"/>
    </row>
    <row r="84" spans="2:16" x14ac:dyDescent="0.3">
      <c r="B84" s="364"/>
      <c r="C84" s="347"/>
      <c r="D84" s="347"/>
      <c r="E84" s="329"/>
      <c r="F84" s="350"/>
      <c r="G84" s="355"/>
      <c r="H84" s="356"/>
      <c r="I84" s="356"/>
      <c r="J84" s="356"/>
      <c r="K84" s="356"/>
      <c r="L84" s="357"/>
      <c r="M84" s="8"/>
      <c r="O84" s="22"/>
      <c r="P84" s="22"/>
    </row>
    <row r="85" spans="2:16" x14ac:dyDescent="0.3">
      <c r="B85" s="364"/>
      <c r="C85" s="347"/>
      <c r="D85" s="347"/>
      <c r="E85" s="329"/>
      <c r="F85" s="350"/>
      <c r="G85" s="355"/>
      <c r="H85" s="356"/>
      <c r="I85" s="356"/>
      <c r="J85" s="356"/>
      <c r="K85" s="356"/>
      <c r="L85" s="357"/>
      <c r="M85" s="8"/>
      <c r="O85" s="22"/>
      <c r="P85" s="22"/>
    </row>
    <row r="86" spans="2:16" x14ac:dyDescent="0.3">
      <c r="B86" s="364"/>
      <c r="C86" s="347"/>
      <c r="D86" s="347"/>
      <c r="E86" s="329"/>
      <c r="F86" s="350"/>
      <c r="G86" s="355"/>
      <c r="H86" s="356"/>
      <c r="I86" s="356"/>
      <c r="J86" s="356"/>
      <c r="K86" s="356"/>
      <c r="L86" s="357"/>
      <c r="M86" s="8"/>
      <c r="O86" s="22"/>
      <c r="P86" s="22"/>
    </row>
    <row r="87" spans="2:16" x14ac:dyDescent="0.3">
      <c r="B87" s="364"/>
      <c r="C87" s="347"/>
      <c r="D87" s="347"/>
      <c r="E87" s="329"/>
      <c r="F87" s="350"/>
      <c r="G87" s="355"/>
      <c r="H87" s="356"/>
      <c r="I87" s="356"/>
      <c r="J87" s="356"/>
      <c r="K87" s="356"/>
      <c r="L87" s="357"/>
    </row>
    <row r="88" spans="2:16" x14ac:dyDescent="0.3">
      <c r="B88" s="364"/>
      <c r="C88" s="347"/>
      <c r="D88" s="347"/>
      <c r="E88" s="329"/>
      <c r="F88" s="350"/>
      <c r="G88" s="355"/>
      <c r="H88" s="356"/>
      <c r="I88" s="356"/>
      <c r="J88" s="356"/>
      <c r="K88" s="356"/>
      <c r="L88" s="357"/>
    </row>
    <row r="89" spans="2:16" x14ac:dyDescent="0.3">
      <c r="B89" s="364"/>
      <c r="C89" s="347"/>
      <c r="D89" s="347"/>
      <c r="E89" s="329"/>
      <c r="F89" s="350"/>
      <c r="G89" s="355"/>
      <c r="H89" s="356"/>
      <c r="I89" s="356"/>
      <c r="J89" s="356"/>
      <c r="K89" s="356"/>
      <c r="L89" s="357"/>
    </row>
    <row r="90" spans="2:16" x14ac:dyDescent="0.3">
      <c r="B90" s="364"/>
      <c r="C90" s="347"/>
      <c r="D90" s="347"/>
      <c r="E90" s="329"/>
      <c r="F90" s="350"/>
      <c r="G90" s="355"/>
      <c r="H90" s="356"/>
      <c r="I90" s="356"/>
      <c r="J90" s="356"/>
      <c r="K90" s="356"/>
      <c r="L90" s="357"/>
    </row>
    <row r="91" spans="2:16" x14ac:dyDescent="0.3">
      <c r="B91" s="364"/>
      <c r="C91" s="347"/>
      <c r="D91" s="347"/>
      <c r="E91" s="329"/>
      <c r="F91" s="350"/>
      <c r="G91" s="355"/>
      <c r="H91" s="356"/>
      <c r="I91" s="356"/>
      <c r="J91" s="356"/>
      <c r="K91" s="356"/>
      <c r="L91" s="357"/>
    </row>
    <row r="92" spans="2:16" x14ac:dyDescent="0.3">
      <c r="B92" s="365"/>
      <c r="C92" s="348"/>
      <c r="D92" s="348"/>
      <c r="E92" s="330"/>
      <c r="F92" s="351"/>
      <c r="G92" s="358"/>
      <c r="H92" s="359"/>
      <c r="I92" s="359"/>
      <c r="J92" s="359"/>
      <c r="K92" s="359"/>
      <c r="L92" s="360"/>
    </row>
    <row r="93" spans="2:16" x14ac:dyDescent="0.3">
      <c r="B93" s="363" t="str">
        <f>IF(Intro!$G$23="English",O93,P93)</f>
        <v>Event 5</v>
      </c>
      <c r="C93" s="346"/>
      <c r="D93" s="346"/>
      <c r="E93" s="326"/>
      <c r="F93" s="349"/>
      <c r="G93" s="352"/>
      <c r="H93" s="353"/>
      <c r="I93" s="353"/>
      <c r="J93" s="353"/>
      <c r="K93" s="353"/>
      <c r="L93" s="354"/>
      <c r="O93" s="22" t="s">
        <v>118</v>
      </c>
      <c r="P93" s="22" t="s">
        <v>119</v>
      </c>
    </row>
    <row r="94" spans="2:16" x14ac:dyDescent="0.3">
      <c r="B94" s="364"/>
      <c r="C94" s="347"/>
      <c r="D94" s="347"/>
      <c r="E94" s="329"/>
      <c r="F94" s="350"/>
      <c r="G94" s="355"/>
      <c r="H94" s="356"/>
      <c r="I94" s="356"/>
      <c r="J94" s="356"/>
      <c r="K94" s="356"/>
      <c r="L94" s="357"/>
    </row>
    <row r="95" spans="2:16" x14ac:dyDescent="0.3">
      <c r="B95" s="364"/>
      <c r="C95" s="347"/>
      <c r="D95" s="347"/>
      <c r="E95" s="329"/>
      <c r="F95" s="350"/>
      <c r="G95" s="355"/>
      <c r="H95" s="356"/>
      <c r="I95" s="356"/>
      <c r="J95" s="356"/>
      <c r="K95" s="356"/>
      <c r="L95" s="357"/>
      <c r="M95" s="8"/>
      <c r="O95" s="22"/>
      <c r="P95" s="22"/>
    </row>
    <row r="96" spans="2:16" x14ac:dyDescent="0.3">
      <c r="B96" s="364"/>
      <c r="C96" s="347"/>
      <c r="D96" s="347"/>
      <c r="E96" s="329"/>
      <c r="F96" s="350"/>
      <c r="G96" s="355"/>
      <c r="H96" s="356"/>
      <c r="I96" s="356"/>
      <c r="J96" s="356"/>
      <c r="K96" s="356"/>
      <c r="L96" s="357"/>
      <c r="M96" s="8"/>
      <c r="O96" s="22"/>
      <c r="P96" s="22"/>
    </row>
    <row r="97" spans="1:16" x14ac:dyDescent="0.3">
      <c r="B97" s="364"/>
      <c r="C97" s="347"/>
      <c r="D97" s="347"/>
      <c r="E97" s="329"/>
      <c r="F97" s="350"/>
      <c r="G97" s="355"/>
      <c r="H97" s="356"/>
      <c r="I97" s="356"/>
      <c r="J97" s="356"/>
      <c r="K97" s="356"/>
      <c r="L97" s="357"/>
      <c r="M97" s="8"/>
      <c r="O97" s="22"/>
      <c r="P97" s="22"/>
    </row>
    <row r="98" spans="1:16" x14ac:dyDescent="0.3">
      <c r="B98" s="364"/>
      <c r="C98" s="347"/>
      <c r="D98" s="347"/>
      <c r="E98" s="329"/>
      <c r="F98" s="350"/>
      <c r="G98" s="355"/>
      <c r="H98" s="356"/>
      <c r="I98" s="356"/>
      <c r="J98" s="356"/>
      <c r="K98" s="356"/>
      <c r="L98" s="357"/>
      <c r="M98" s="8"/>
      <c r="O98" s="22"/>
      <c r="P98" s="22"/>
    </row>
    <row r="99" spans="1:16" x14ac:dyDescent="0.3">
      <c r="B99" s="364"/>
      <c r="C99" s="347"/>
      <c r="D99" s="347"/>
      <c r="E99" s="329"/>
      <c r="F99" s="350"/>
      <c r="G99" s="355"/>
      <c r="H99" s="356"/>
      <c r="I99" s="356"/>
      <c r="J99" s="356"/>
      <c r="K99" s="356"/>
      <c r="L99" s="357"/>
    </row>
    <row r="100" spans="1:16" x14ac:dyDescent="0.3">
      <c r="B100" s="364"/>
      <c r="C100" s="347"/>
      <c r="D100" s="347"/>
      <c r="E100" s="329"/>
      <c r="F100" s="350"/>
      <c r="G100" s="355"/>
      <c r="H100" s="356"/>
      <c r="I100" s="356"/>
      <c r="J100" s="356"/>
      <c r="K100" s="356"/>
      <c r="L100" s="357"/>
    </row>
    <row r="101" spans="1:16" s="32" customFormat="1" x14ac:dyDescent="0.3">
      <c r="A101" s="83"/>
      <c r="B101" s="364"/>
      <c r="C101" s="347"/>
      <c r="D101" s="347"/>
      <c r="E101" s="329"/>
      <c r="F101" s="350"/>
      <c r="G101" s="355"/>
      <c r="H101" s="356"/>
      <c r="I101" s="356"/>
      <c r="J101" s="356"/>
      <c r="K101" s="356"/>
      <c r="L101" s="357"/>
      <c r="N101" s="84"/>
    </row>
    <row r="102" spans="1:16" s="32" customFormat="1" x14ac:dyDescent="0.3">
      <c r="A102" s="83"/>
      <c r="B102" s="364"/>
      <c r="C102" s="347"/>
      <c r="D102" s="347"/>
      <c r="E102" s="329"/>
      <c r="F102" s="350"/>
      <c r="G102" s="355"/>
      <c r="H102" s="356"/>
      <c r="I102" s="356"/>
      <c r="J102" s="356"/>
      <c r="K102" s="356"/>
      <c r="L102" s="357"/>
      <c r="N102" s="84"/>
    </row>
    <row r="103" spans="1:16" s="32" customFormat="1" x14ac:dyDescent="0.3">
      <c r="A103" s="83"/>
      <c r="B103" s="364"/>
      <c r="C103" s="347"/>
      <c r="D103" s="347"/>
      <c r="E103" s="329"/>
      <c r="F103" s="350"/>
      <c r="G103" s="355"/>
      <c r="H103" s="356"/>
      <c r="I103" s="356"/>
      <c r="J103" s="356"/>
      <c r="K103" s="356"/>
      <c r="L103" s="357"/>
      <c r="N103" s="84"/>
    </row>
    <row r="104" spans="1:16" s="32" customFormat="1" x14ac:dyDescent="0.3">
      <c r="A104" s="83"/>
      <c r="B104" s="365"/>
      <c r="C104" s="348"/>
      <c r="D104" s="348"/>
      <c r="E104" s="330"/>
      <c r="F104" s="351"/>
      <c r="G104" s="358"/>
      <c r="H104" s="359"/>
      <c r="I104" s="359"/>
      <c r="J104" s="359"/>
      <c r="K104" s="359"/>
      <c r="L104" s="360"/>
      <c r="N104" s="84"/>
    </row>
  </sheetData>
  <sheetProtection algorithmName="SHA-512" hashValue="LpnBuHBSwQXlnAcWNoAtbzBak83pbuflzeh4blXpCI9qKZf4gGWelrqnND3/Buw9Pa9pk2TbZeA8/pmrXPhzqw==" saltValue="kmALoBvrYazgkFF7DuN47A==" spinCount="100000" sheet="1" objects="1" scenarios="1" selectLockedCells="1"/>
  <mergeCells count="67">
    <mergeCell ref="B69:B80"/>
    <mergeCell ref="C69:C80"/>
    <mergeCell ref="D69:D80"/>
    <mergeCell ref="E69:F80"/>
    <mergeCell ref="B38:L38"/>
    <mergeCell ref="G44:L44"/>
    <mergeCell ref="E44:F44"/>
    <mergeCell ref="B40:L42"/>
    <mergeCell ref="G45:L56"/>
    <mergeCell ref="B45:B56"/>
    <mergeCell ref="C45:C56"/>
    <mergeCell ref="D45:D56"/>
    <mergeCell ref="E45:F56"/>
    <mergeCell ref="G69:L80"/>
    <mergeCell ref="B57:B68"/>
    <mergeCell ref="C57:C68"/>
    <mergeCell ref="B81:B92"/>
    <mergeCell ref="C81:C92"/>
    <mergeCell ref="D81:D92"/>
    <mergeCell ref="E81:F92"/>
    <mergeCell ref="G81:L92"/>
    <mergeCell ref="B93:B104"/>
    <mergeCell ref="C93:C104"/>
    <mergeCell ref="D93:D104"/>
    <mergeCell ref="E93:F104"/>
    <mergeCell ref="G93:L104"/>
    <mergeCell ref="D57:D68"/>
    <mergeCell ref="E57:F68"/>
    <mergeCell ref="G57:L68"/>
    <mergeCell ref="H18:H19"/>
    <mergeCell ref="I18:I19"/>
    <mergeCell ref="J18:J19"/>
    <mergeCell ref="J26:J27"/>
    <mergeCell ref="J32:J33"/>
    <mergeCell ref="I26:I27"/>
    <mergeCell ref="H32:H33"/>
    <mergeCell ref="I32:I33"/>
    <mergeCell ref="H26:H27"/>
    <mergeCell ref="B20:D20"/>
    <mergeCell ref="B21:D21"/>
    <mergeCell ref="B22:D22"/>
    <mergeCell ref="B36:D36"/>
    <mergeCell ref="B4:L4"/>
    <mergeCell ref="B5:L5"/>
    <mergeCell ref="B6:L6"/>
    <mergeCell ref="B8:L8"/>
    <mergeCell ref="B9:L9"/>
    <mergeCell ref="B10:L10"/>
    <mergeCell ref="B15:L16"/>
    <mergeCell ref="B12:L12"/>
    <mergeCell ref="B13:L13"/>
    <mergeCell ref="B18:E19"/>
    <mergeCell ref="F18:F19"/>
    <mergeCell ref="G18:G19"/>
    <mergeCell ref="B23:D23"/>
    <mergeCell ref="B24:D24"/>
    <mergeCell ref="B35:D35"/>
    <mergeCell ref="G26:G27"/>
    <mergeCell ref="B30:D30"/>
    <mergeCell ref="B29:D29"/>
    <mergeCell ref="B28:D28"/>
    <mergeCell ref="B34:D34"/>
    <mergeCell ref="B26:E27"/>
    <mergeCell ref="B32:E33"/>
    <mergeCell ref="F32:F33"/>
    <mergeCell ref="G32:G33"/>
    <mergeCell ref="F26:F27"/>
  </mergeCells>
  <phoneticPr fontId="19" type="noConversion"/>
  <dataValidations count="4">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E57 G45 E69 E81 G57 G69 E93 G93 G81 E45" xr:uid="{8D879569-39D8-4457-8902-6F425545F793}">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F30:J30 F36:J36 F22:J24" xr:uid="{102DFA18-B4AE-4543-8974-ABA606ED0B79}">
      <formula1>1000</formula1>
    </dataValidation>
    <dataValidation allowBlank="1" showInputMessage="1" showErrorMessage="1" sqref="C45:D104" xr:uid="{04A3B5FD-CA2F-4C31-A2FF-096E1E9B6AA2}"/>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F20:J21 F28:J29 F34:J35" xr:uid="{97CF6429-7137-4B36-9E43-4A572CA8B43B}">
      <formula1>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37" min="1"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EEF7E-F165-45C0-82CA-03A8076A4F8C}">
  <sheetPr>
    <tabColor rgb="FF92D050"/>
    <pageSetUpPr fitToPage="1"/>
  </sheetPr>
  <dimension ref="A1:P63"/>
  <sheetViews>
    <sheetView showGridLines="0" zoomScale="80" zoomScaleNormal="80" workbookViewId="0"/>
  </sheetViews>
  <sheetFormatPr defaultColWidth="9.109375" defaultRowHeight="14.4" x14ac:dyDescent="0.3"/>
  <cols>
    <col min="1" max="1" width="1.88671875" style="4" customWidth="1"/>
    <col min="2" max="12" width="14.5546875" style="2" customWidth="1"/>
    <col min="13" max="13" width="14.5546875" style="7" customWidth="1"/>
    <col min="14" max="14" width="14.5546875" style="8" customWidth="1"/>
    <col min="15" max="16" width="14.5546875" style="8" hidden="1" customWidth="1"/>
    <col min="17" max="17" width="9.109375" style="8" customWidth="1"/>
    <col min="18" max="16384" width="9.109375" style="8"/>
  </cols>
  <sheetData>
    <row r="1" spans="1:16" x14ac:dyDescent="0.3">
      <c r="O1" s="8" t="s">
        <v>258</v>
      </c>
      <c r="P1" s="8" t="s">
        <v>258</v>
      </c>
    </row>
    <row r="2" spans="1:16" x14ac:dyDescent="0.3">
      <c r="B2" s="10" t="str">
        <f>UPPER(IF(Intro!$G$23="English",O3,P3))</f>
        <v>PROTECTED</v>
      </c>
      <c r="C2" s="10"/>
      <c r="O2" s="9" t="s">
        <v>66</v>
      </c>
      <c r="P2" s="9" t="s">
        <v>74</v>
      </c>
    </row>
    <row r="3" spans="1:16" x14ac:dyDescent="0.3">
      <c r="B3" s="12"/>
      <c r="C3" s="12"/>
      <c r="O3" s="1" t="s">
        <v>102</v>
      </c>
      <c r="P3" s="1" t="s">
        <v>103</v>
      </c>
    </row>
    <row r="4" spans="1:16" s="1" customFormat="1" x14ac:dyDescent="0.3">
      <c r="A4" s="5"/>
      <c r="B4" s="127" t="str">
        <f>Info!B4</f>
        <v>UNION QUESTIONNAIRE</v>
      </c>
      <c r="C4" s="127"/>
      <c r="D4" s="127"/>
      <c r="E4" s="127"/>
      <c r="F4" s="127"/>
      <c r="G4" s="127"/>
      <c r="H4" s="127"/>
      <c r="I4" s="127"/>
      <c r="J4" s="127"/>
      <c r="K4" s="127"/>
      <c r="L4" s="127"/>
      <c r="M4" s="26"/>
      <c r="N4" s="26"/>
      <c r="O4" s="24"/>
      <c r="P4" s="24"/>
    </row>
    <row r="5" spans="1:16" s="1" customFormat="1" x14ac:dyDescent="0.3">
      <c r="A5" s="5"/>
      <c r="B5" s="127" t="str">
        <f>Info!B5</f>
        <v>RR-2025-009</v>
      </c>
      <c r="C5" s="127"/>
      <c r="D5" s="127"/>
      <c r="E5" s="127"/>
      <c r="F5" s="127"/>
      <c r="G5" s="127"/>
      <c r="H5" s="127"/>
      <c r="I5" s="127"/>
      <c r="J5" s="127"/>
      <c r="K5" s="127"/>
      <c r="L5" s="127"/>
      <c r="M5" s="26"/>
      <c r="N5" s="26"/>
      <c r="O5" s="24"/>
      <c r="P5" s="24"/>
    </row>
    <row r="6" spans="1:16" s="6" customFormat="1" x14ac:dyDescent="0.3">
      <c r="A6" s="5"/>
      <c r="B6" s="127" t="str">
        <f>Info!B6</f>
        <v xml:space="preserve">WHEAT GLUTEN </v>
      </c>
      <c r="C6" s="127"/>
      <c r="D6" s="127"/>
      <c r="E6" s="127"/>
      <c r="F6" s="127"/>
      <c r="G6" s="127"/>
      <c r="H6" s="127"/>
      <c r="I6" s="127"/>
      <c r="J6" s="127"/>
      <c r="K6" s="127"/>
      <c r="L6" s="127"/>
      <c r="M6" s="24"/>
      <c r="N6" s="24"/>
      <c r="O6" s="16"/>
      <c r="P6" s="16"/>
    </row>
    <row r="7" spans="1:16" s="6" customFormat="1" x14ac:dyDescent="0.3">
      <c r="A7" s="5"/>
      <c r="B7" s="15"/>
      <c r="C7" s="15"/>
      <c r="D7" s="3"/>
      <c r="E7" s="3"/>
      <c r="F7" s="3"/>
      <c r="G7" s="3"/>
      <c r="H7" s="3"/>
      <c r="I7" s="3"/>
      <c r="J7" s="3"/>
      <c r="K7" s="3"/>
      <c r="L7" s="3"/>
      <c r="O7" s="16"/>
      <c r="P7" s="16"/>
    </row>
    <row r="8" spans="1:16" x14ac:dyDescent="0.3">
      <c r="B8" s="155" t="str">
        <f>UPPER(IF(Intro!$G$23="English",O8,P8))</f>
        <v>PROTECTED COMMENTS</v>
      </c>
      <c r="C8" s="156"/>
      <c r="D8" s="156"/>
      <c r="E8" s="156"/>
      <c r="F8" s="156"/>
      <c r="G8" s="156"/>
      <c r="H8" s="156"/>
      <c r="I8" s="156"/>
      <c r="J8" s="156"/>
      <c r="K8" s="156"/>
      <c r="L8" s="157"/>
      <c r="M8" s="8"/>
      <c r="O8" s="8" t="s">
        <v>61</v>
      </c>
      <c r="P8" s="8" t="s">
        <v>168</v>
      </c>
    </row>
    <row r="9" spans="1:16" x14ac:dyDescent="0.3">
      <c r="B9" s="17"/>
      <c r="C9" s="28"/>
      <c r="D9" s="29"/>
      <c r="E9" s="29"/>
      <c r="F9" s="29"/>
      <c r="G9" s="29"/>
      <c r="H9" s="29"/>
      <c r="I9" s="29"/>
      <c r="J9" s="29"/>
      <c r="K9" s="29"/>
      <c r="L9" s="18"/>
      <c r="M9" s="8"/>
    </row>
    <row r="10" spans="1:16" x14ac:dyDescent="0.3">
      <c r="B10" s="131" t="str">
        <f>IF(Intro!$G$23="English",O10,P10)</f>
        <v>Should your union wish to add any comments related to its responses, submit them here. Be sure to indicate the question number being commented on.</v>
      </c>
      <c r="C10" s="132"/>
      <c r="D10" s="132"/>
      <c r="E10" s="132"/>
      <c r="F10" s="132"/>
      <c r="G10" s="132"/>
      <c r="H10" s="132"/>
      <c r="I10" s="132"/>
      <c r="J10" s="132"/>
      <c r="K10" s="132"/>
      <c r="L10" s="145"/>
      <c r="M10" s="8"/>
      <c r="O10" s="22" t="s">
        <v>265</v>
      </c>
      <c r="P10" s="8" t="s">
        <v>267</v>
      </c>
    </row>
    <row r="11" spans="1:16" x14ac:dyDescent="0.3">
      <c r="B11" s="60"/>
      <c r="C11" s="28"/>
      <c r="D11" s="29"/>
      <c r="E11" s="29"/>
      <c r="F11" s="29"/>
      <c r="G11" s="29"/>
      <c r="H11" s="29"/>
      <c r="I11" s="29"/>
      <c r="J11" s="29"/>
      <c r="K11" s="29"/>
      <c r="L11" s="18"/>
      <c r="M11" s="8"/>
      <c r="O11" s="36" t="s">
        <v>238</v>
      </c>
      <c r="P11" s="36" t="s">
        <v>239</v>
      </c>
    </row>
    <row r="12" spans="1:16" ht="28.8" x14ac:dyDescent="0.3">
      <c r="B12" s="60"/>
      <c r="C12" s="122" t="str">
        <f>IF(Intro!$G$23="English",O11,P11)</f>
        <v>Tab and Question</v>
      </c>
      <c r="D12" s="323" t="str">
        <f>IF(Intro!$G$23="English",O12,P12)</f>
        <v>Comments</v>
      </c>
      <c r="E12" s="324"/>
      <c r="F12" s="324"/>
      <c r="G12" s="324"/>
      <c r="H12" s="324"/>
      <c r="I12" s="324"/>
      <c r="J12" s="324"/>
      <c r="K12" s="324"/>
      <c r="L12" s="325"/>
      <c r="M12" s="8"/>
      <c r="O12" s="22" t="s">
        <v>90</v>
      </c>
      <c r="P12" s="8" t="s">
        <v>91</v>
      </c>
    </row>
    <row r="13" spans="1:16" x14ac:dyDescent="0.3">
      <c r="B13" s="320" t="str">
        <f>IF(Intro!$G$23="English",O13,P13)</f>
        <v>Comment 1</v>
      </c>
      <c r="C13" s="322"/>
      <c r="D13" s="326"/>
      <c r="E13" s="327"/>
      <c r="F13" s="327"/>
      <c r="G13" s="327"/>
      <c r="H13" s="327"/>
      <c r="I13" s="327"/>
      <c r="J13" s="327"/>
      <c r="K13" s="327"/>
      <c r="L13" s="328"/>
      <c r="M13" s="8"/>
      <c r="O13" s="22" t="s">
        <v>92</v>
      </c>
      <c r="P13" s="8" t="s">
        <v>93</v>
      </c>
    </row>
    <row r="14" spans="1:16" x14ac:dyDescent="0.3">
      <c r="B14" s="131"/>
      <c r="C14" s="322"/>
      <c r="D14" s="329"/>
      <c r="E14" s="134"/>
      <c r="F14" s="134"/>
      <c r="G14" s="134"/>
      <c r="H14" s="134"/>
      <c r="I14" s="134"/>
      <c r="J14" s="134"/>
      <c r="K14" s="134"/>
      <c r="L14" s="135"/>
      <c r="M14" s="8"/>
      <c r="O14" s="22"/>
    </row>
    <row r="15" spans="1:16" x14ac:dyDescent="0.3">
      <c r="B15" s="131"/>
      <c r="C15" s="322"/>
      <c r="D15" s="329"/>
      <c r="E15" s="134"/>
      <c r="F15" s="134"/>
      <c r="G15" s="134"/>
      <c r="H15" s="134"/>
      <c r="I15" s="134"/>
      <c r="J15" s="134"/>
      <c r="K15" s="134"/>
      <c r="L15" s="135"/>
      <c r="M15" s="8"/>
      <c r="O15" s="22"/>
    </row>
    <row r="16" spans="1:16" x14ac:dyDescent="0.3">
      <c r="B16" s="131"/>
      <c r="C16" s="322"/>
      <c r="D16" s="329"/>
      <c r="E16" s="134"/>
      <c r="F16" s="134"/>
      <c r="G16" s="134"/>
      <c r="H16" s="134"/>
      <c r="I16" s="134"/>
      <c r="J16" s="134"/>
      <c r="K16" s="134"/>
      <c r="L16" s="135"/>
      <c r="M16" s="8"/>
      <c r="O16" s="22"/>
    </row>
    <row r="17" spans="1:16" x14ac:dyDescent="0.3">
      <c r="B17" s="131"/>
      <c r="C17" s="322"/>
      <c r="D17" s="329"/>
      <c r="E17" s="134"/>
      <c r="F17" s="134"/>
      <c r="G17" s="134"/>
      <c r="H17" s="134"/>
      <c r="I17" s="134"/>
      <c r="J17" s="134"/>
      <c r="K17" s="134"/>
      <c r="L17" s="135"/>
      <c r="M17" s="8"/>
      <c r="O17" s="22"/>
    </row>
    <row r="18" spans="1:16" x14ac:dyDescent="0.3">
      <c r="B18" s="131"/>
      <c r="C18" s="322"/>
      <c r="D18" s="329"/>
      <c r="E18" s="134"/>
      <c r="F18" s="134"/>
      <c r="G18" s="134"/>
      <c r="H18" s="134"/>
      <c r="I18" s="134"/>
      <c r="J18" s="134"/>
      <c r="K18" s="134"/>
      <c r="L18" s="135"/>
      <c r="M18" s="8"/>
      <c r="O18" s="22"/>
    </row>
    <row r="19" spans="1:16" x14ac:dyDescent="0.3">
      <c r="B19" s="131"/>
      <c r="C19" s="322"/>
      <c r="D19" s="329"/>
      <c r="E19" s="134"/>
      <c r="F19" s="134"/>
      <c r="G19" s="134"/>
      <c r="H19" s="134"/>
      <c r="I19" s="134"/>
      <c r="J19" s="134"/>
      <c r="K19" s="134"/>
      <c r="L19" s="135"/>
      <c r="M19" s="8"/>
      <c r="O19" s="22"/>
    </row>
    <row r="20" spans="1:16" x14ac:dyDescent="0.3">
      <c r="B20" s="131"/>
      <c r="C20" s="322"/>
      <c r="D20" s="329"/>
      <c r="E20" s="134"/>
      <c r="F20" s="134"/>
      <c r="G20" s="134"/>
      <c r="H20" s="134"/>
      <c r="I20" s="134"/>
      <c r="J20" s="134"/>
      <c r="K20" s="134"/>
      <c r="L20" s="135"/>
      <c r="M20" s="8"/>
      <c r="O20" s="22"/>
    </row>
    <row r="21" spans="1:16" x14ac:dyDescent="0.3">
      <c r="B21" s="131"/>
      <c r="C21" s="322"/>
      <c r="D21" s="329"/>
      <c r="E21" s="134"/>
      <c r="F21" s="134"/>
      <c r="G21" s="134"/>
      <c r="H21" s="134"/>
      <c r="I21" s="134"/>
      <c r="J21" s="134"/>
      <c r="K21" s="134"/>
      <c r="L21" s="135"/>
      <c r="M21" s="8"/>
      <c r="O21" s="22"/>
    </row>
    <row r="22" spans="1:16" x14ac:dyDescent="0.3">
      <c r="B22" s="321"/>
      <c r="C22" s="322"/>
      <c r="D22" s="330"/>
      <c r="E22" s="331"/>
      <c r="F22" s="331"/>
      <c r="G22" s="331"/>
      <c r="H22" s="331"/>
      <c r="I22" s="331"/>
      <c r="J22" s="331"/>
      <c r="K22" s="331"/>
      <c r="L22" s="332"/>
      <c r="M22" s="8"/>
      <c r="O22" s="22"/>
    </row>
    <row r="23" spans="1:16" x14ac:dyDescent="0.3">
      <c r="B23" s="320" t="str">
        <f>IF(Intro!$G$23="English",O23,P23)</f>
        <v>Comment 2</v>
      </c>
      <c r="C23" s="322"/>
      <c r="D23" s="326"/>
      <c r="E23" s="327"/>
      <c r="F23" s="327"/>
      <c r="G23" s="327"/>
      <c r="H23" s="327"/>
      <c r="I23" s="327"/>
      <c r="J23" s="327"/>
      <c r="K23" s="327"/>
      <c r="L23" s="328"/>
      <c r="M23" s="8"/>
      <c r="O23" s="22" t="s">
        <v>94</v>
      </c>
      <c r="P23" s="8" t="s">
        <v>95</v>
      </c>
    </row>
    <row r="24" spans="1:16" x14ac:dyDescent="0.3">
      <c r="B24" s="131"/>
      <c r="C24" s="322"/>
      <c r="D24" s="329"/>
      <c r="E24" s="134"/>
      <c r="F24" s="134"/>
      <c r="G24" s="134"/>
      <c r="H24" s="134"/>
      <c r="I24" s="134"/>
      <c r="J24" s="134"/>
      <c r="K24" s="134"/>
      <c r="L24" s="135"/>
      <c r="M24" s="8"/>
    </row>
    <row r="25" spans="1:16" x14ac:dyDescent="0.3">
      <c r="B25" s="131"/>
      <c r="C25" s="322"/>
      <c r="D25" s="329"/>
      <c r="E25" s="134"/>
      <c r="F25" s="134"/>
      <c r="G25" s="134"/>
      <c r="H25" s="134"/>
      <c r="I25" s="134"/>
      <c r="J25" s="134"/>
      <c r="K25" s="134"/>
      <c r="L25" s="135"/>
      <c r="M25" s="8"/>
    </row>
    <row r="26" spans="1:16" x14ac:dyDescent="0.3">
      <c r="B26" s="131"/>
      <c r="C26" s="322"/>
      <c r="D26" s="329"/>
      <c r="E26" s="134"/>
      <c r="F26" s="134"/>
      <c r="G26" s="134"/>
      <c r="H26" s="134"/>
      <c r="I26" s="134"/>
      <c r="J26" s="134"/>
      <c r="K26" s="134"/>
      <c r="L26" s="135"/>
      <c r="M26" s="8"/>
      <c r="O26" s="22"/>
    </row>
    <row r="27" spans="1:16" x14ac:dyDescent="0.3">
      <c r="B27" s="131"/>
      <c r="C27" s="322"/>
      <c r="D27" s="329"/>
      <c r="E27" s="134"/>
      <c r="F27" s="134"/>
      <c r="G27" s="134"/>
      <c r="H27" s="134"/>
      <c r="I27" s="134"/>
      <c r="J27" s="134"/>
      <c r="K27" s="134"/>
      <c r="L27" s="135"/>
      <c r="M27" s="8"/>
      <c r="O27" s="22"/>
    </row>
    <row r="28" spans="1:16" x14ac:dyDescent="0.3">
      <c r="B28" s="131"/>
      <c r="C28" s="322"/>
      <c r="D28" s="329"/>
      <c r="E28" s="134"/>
      <c r="F28" s="134"/>
      <c r="G28" s="134"/>
      <c r="H28" s="134"/>
      <c r="I28" s="134"/>
      <c r="J28" s="134"/>
      <c r="K28" s="134"/>
      <c r="L28" s="135"/>
      <c r="M28" s="8"/>
    </row>
    <row r="29" spans="1:16" s="32" customFormat="1" x14ac:dyDescent="0.3">
      <c r="A29" s="83"/>
      <c r="B29" s="131"/>
      <c r="C29" s="322"/>
      <c r="D29" s="329"/>
      <c r="E29" s="134"/>
      <c r="F29" s="134"/>
      <c r="G29" s="134"/>
      <c r="H29" s="134"/>
      <c r="I29" s="134"/>
      <c r="J29" s="134"/>
      <c r="K29" s="134"/>
      <c r="L29" s="135"/>
      <c r="N29" s="84"/>
    </row>
    <row r="30" spans="1:16" x14ac:dyDescent="0.3">
      <c r="B30" s="131"/>
      <c r="C30" s="322"/>
      <c r="D30" s="329"/>
      <c r="E30" s="134"/>
      <c r="F30" s="134"/>
      <c r="G30" s="134"/>
      <c r="H30" s="134"/>
      <c r="I30" s="134"/>
      <c r="J30" s="134"/>
      <c r="K30" s="134"/>
      <c r="L30" s="135"/>
    </row>
    <row r="31" spans="1:16" x14ac:dyDescent="0.3">
      <c r="B31" s="131"/>
      <c r="C31" s="322"/>
      <c r="D31" s="329"/>
      <c r="E31" s="134"/>
      <c r="F31" s="134"/>
      <c r="G31" s="134"/>
      <c r="H31" s="134"/>
      <c r="I31" s="134"/>
      <c r="J31" s="134"/>
      <c r="K31" s="134"/>
      <c r="L31" s="135"/>
    </row>
    <row r="32" spans="1:16" x14ac:dyDescent="0.3">
      <c r="B32" s="321"/>
      <c r="C32" s="322"/>
      <c r="D32" s="330"/>
      <c r="E32" s="331"/>
      <c r="F32" s="331"/>
      <c r="G32" s="331"/>
      <c r="H32" s="331"/>
      <c r="I32" s="331"/>
      <c r="J32" s="331"/>
      <c r="K32" s="331"/>
      <c r="L32" s="332"/>
    </row>
    <row r="33" spans="2:16" x14ac:dyDescent="0.3">
      <c r="B33" s="320" t="str">
        <f>IF(Intro!$G$23="English",O33,P33)</f>
        <v>Comment 3</v>
      </c>
      <c r="C33" s="322"/>
      <c r="D33" s="326"/>
      <c r="E33" s="327"/>
      <c r="F33" s="327"/>
      <c r="G33" s="327"/>
      <c r="H33" s="327"/>
      <c r="I33" s="327"/>
      <c r="J33" s="327"/>
      <c r="K33" s="327"/>
      <c r="L33" s="328"/>
      <c r="O33" s="22" t="s">
        <v>96</v>
      </c>
      <c r="P33" s="8" t="s">
        <v>97</v>
      </c>
    </row>
    <row r="34" spans="2:16" x14ac:dyDescent="0.3">
      <c r="B34" s="131"/>
      <c r="C34" s="322"/>
      <c r="D34" s="329"/>
      <c r="E34" s="134"/>
      <c r="F34" s="134"/>
      <c r="G34" s="134"/>
      <c r="H34" s="134"/>
      <c r="I34" s="134"/>
      <c r="J34" s="134"/>
      <c r="K34" s="134"/>
      <c r="L34" s="135"/>
    </row>
    <row r="35" spans="2:16" x14ac:dyDescent="0.3">
      <c r="B35" s="131"/>
      <c r="C35" s="322"/>
      <c r="D35" s="329"/>
      <c r="E35" s="134"/>
      <c r="F35" s="134"/>
      <c r="G35" s="134"/>
      <c r="H35" s="134"/>
      <c r="I35" s="134"/>
      <c r="J35" s="134"/>
      <c r="K35" s="134"/>
      <c r="L35" s="135"/>
    </row>
    <row r="36" spans="2:16" x14ac:dyDescent="0.3">
      <c r="B36" s="131"/>
      <c r="C36" s="322"/>
      <c r="D36" s="329"/>
      <c r="E36" s="134"/>
      <c r="F36" s="134"/>
      <c r="G36" s="134"/>
      <c r="H36" s="134"/>
      <c r="I36" s="134"/>
      <c r="J36" s="134"/>
      <c r="K36" s="134"/>
      <c r="L36" s="135"/>
    </row>
    <row r="37" spans="2:16" x14ac:dyDescent="0.3">
      <c r="B37" s="131"/>
      <c r="C37" s="322"/>
      <c r="D37" s="329"/>
      <c r="E37" s="134"/>
      <c r="F37" s="134"/>
      <c r="G37" s="134"/>
      <c r="H37" s="134"/>
      <c r="I37" s="134"/>
      <c r="J37" s="134"/>
      <c r="K37" s="134"/>
      <c r="L37" s="135"/>
      <c r="M37" s="8"/>
      <c r="O37" s="22"/>
    </row>
    <row r="38" spans="2:16" x14ac:dyDescent="0.3">
      <c r="B38" s="131"/>
      <c r="C38" s="322"/>
      <c r="D38" s="329"/>
      <c r="E38" s="134"/>
      <c r="F38" s="134"/>
      <c r="G38" s="134"/>
      <c r="H38" s="134"/>
      <c r="I38" s="134"/>
      <c r="J38" s="134"/>
      <c r="K38" s="134"/>
      <c r="L38" s="135"/>
      <c r="M38" s="8"/>
      <c r="O38" s="22"/>
    </row>
    <row r="39" spans="2:16" x14ac:dyDescent="0.3">
      <c r="B39" s="131"/>
      <c r="C39" s="322"/>
      <c r="D39" s="329"/>
      <c r="E39" s="134"/>
      <c r="F39" s="134"/>
      <c r="G39" s="134"/>
      <c r="H39" s="134"/>
      <c r="I39" s="134"/>
      <c r="J39" s="134"/>
      <c r="K39" s="134"/>
      <c r="L39" s="135"/>
    </row>
    <row r="40" spans="2:16" x14ac:dyDescent="0.3">
      <c r="B40" s="131"/>
      <c r="C40" s="322"/>
      <c r="D40" s="329"/>
      <c r="E40" s="134"/>
      <c r="F40" s="134"/>
      <c r="G40" s="134"/>
      <c r="H40" s="134"/>
      <c r="I40" s="134"/>
      <c r="J40" s="134"/>
      <c r="K40" s="134"/>
      <c r="L40" s="135"/>
    </row>
    <row r="41" spans="2:16" x14ac:dyDescent="0.3">
      <c r="B41" s="131"/>
      <c r="C41" s="322"/>
      <c r="D41" s="329"/>
      <c r="E41" s="134"/>
      <c r="F41" s="134"/>
      <c r="G41" s="134"/>
      <c r="H41" s="134"/>
      <c r="I41" s="134"/>
      <c r="J41" s="134"/>
      <c r="K41" s="134"/>
      <c r="L41" s="135"/>
    </row>
    <row r="42" spans="2:16" x14ac:dyDescent="0.3">
      <c r="B42" s="321"/>
      <c r="C42" s="322"/>
      <c r="D42" s="330"/>
      <c r="E42" s="331"/>
      <c r="F42" s="331"/>
      <c r="G42" s="331"/>
      <c r="H42" s="331"/>
      <c r="I42" s="331"/>
      <c r="J42" s="331"/>
      <c r="K42" s="331"/>
      <c r="L42" s="332"/>
    </row>
    <row r="43" spans="2:16" x14ac:dyDescent="0.3">
      <c r="B43" s="320" t="str">
        <f>IF(Intro!$G$23="English",O43,P43)</f>
        <v>Comment 4</v>
      </c>
      <c r="C43" s="322"/>
      <c r="D43" s="326"/>
      <c r="E43" s="327"/>
      <c r="F43" s="327"/>
      <c r="G43" s="327"/>
      <c r="H43" s="327"/>
      <c r="I43" s="327"/>
      <c r="J43" s="327"/>
      <c r="K43" s="327"/>
      <c r="L43" s="328"/>
      <c r="O43" s="22" t="s">
        <v>98</v>
      </c>
      <c r="P43" s="8" t="s">
        <v>99</v>
      </c>
    </row>
    <row r="44" spans="2:16" x14ac:dyDescent="0.3">
      <c r="B44" s="131"/>
      <c r="C44" s="322"/>
      <c r="D44" s="329"/>
      <c r="E44" s="134"/>
      <c r="F44" s="134"/>
      <c r="G44" s="134"/>
      <c r="H44" s="134"/>
      <c r="I44" s="134"/>
      <c r="J44" s="134"/>
      <c r="K44" s="134"/>
      <c r="L44" s="135"/>
    </row>
    <row r="45" spans="2:16" x14ac:dyDescent="0.3">
      <c r="B45" s="131"/>
      <c r="C45" s="322"/>
      <c r="D45" s="329"/>
      <c r="E45" s="134"/>
      <c r="F45" s="134"/>
      <c r="G45" s="134"/>
      <c r="H45" s="134"/>
      <c r="I45" s="134"/>
      <c r="J45" s="134"/>
      <c r="K45" s="134"/>
      <c r="L45" s="135"/>
    </row>
    <row r="46" spans="2:16" x14ac:dyDescent="0.3">
      <c r="B46" s="131"/>
      <c r="C46" s="322"/>
      <c r="D46" s="329"/>
      <c r="E46" s="134"/>
      <c r="F46" s="134"/>
      <c r="G46" s="134"/>
      <c r="H46" s="134"/>
      <c r="I46" s="134"/>
      <c r="J46" s="134"/>
      <c r="K46" s="134"/>
      <c r="L46" s="135"/>
    </row>
    <row r="47" spans="2:16" x14ac:dyDescent="0.3">
      <c r="B47" s="131"/>
      <c r="C47" s="322"/>
      <c r="D47" s="329"/>
      <c r="E47" s="134"/>
      <c r="F47" s="134"/>
      <c r="G47" s="134"/>
      <c r="H47" s="134"/>
      <c r="I47" s="134"/>
      <c r="J47" s="134"/>
      <c r="K47" s="134"/>
      <c r="L47" s="135"/>
      <c r="M47" s="8"/>
      <c r="O47" s="22"/>
    </row>
    <row r="48" spans="2:16" x14ac:dyDescent="0.3">
      <c r="B48" s="131"/>
      <c r="C48" s="322"/>
      <c r="D48" s="329"/>
      <c r="E48" s="134"/>
      <c r="F48" s="134"/>
      <c r="G48" s="134"/>
      <c r="H48" s="134"/>
      <c r="I48" s="134"/>
      <c r="J48" s="134"/>
      <c r="K48" s="134"/>
      <c r="L48" s="135"/>
      <c r="M48" s="8"/>
      <c r="O48" s="22"/>
    </row>
    <row r="49" spans="1:16" x14ac:dyDescent="0.3">
      <c r="B49" s="131"/>
      <c r="C49" s="322"/>
      <c r="D49" s="329"/>
      <c r="E49" s="134"/>
      <c r="F49" s="134"/>
      <c r="G49" s="134"/>
      <c r="H49" s="134"/>
      <c r="I49" s="134"/>
      <c r="J49" s="134"/>
      <c r="K49" s="134"/>
      <c r="L49" s="135"/>
    </row>
    <row r="50" spans="1:16" x14ac:dyDescent="0.3">
      <c r="B50" s="131"/>
      <c r="C50" s="322"/>
      <c r="D50" s="329"/>
      <c r="E50" s="134"/>
      <c r="F50" s="134"/>
      <c r="G50" s="134"/>
      <c r="H50" s="134"/>
      <c r="I50" s="134"/>
      <c r="J50" s="134"/>
      <c r="K50" s="134"/>
      <c r="L50" s="135"/>
    </row>
    <row r="51" spans="1:16" x14ac:dyDescent="0.3">
      <c r="B51" s="131"/>
      <c r="C51" s="322"/>
      <c r="D51" s="329"/>
      <c r="E51" s="134"/>
      <c r="F51" s="134"/>
      <c r="G51" s="134"/>
      <c r="H51" s="134"/>
      <c r="I51" s="134"/>
      <c r="J51" s="134"/>
      <c r="K51" s="134"/>
      <c r="L51" s="135"/>
    </row>
    <row r="52" spans="1:16" x14ac:dyDescent="0.3">
      <c r="B52" s="321"/>
      <c r="C52" s="322"/>
      <c r="D52" s="330"/>
      <c r="E52" s="331"/>
      <c r="F52" s="331"/>
      <c r="G52" s="331"/>
      <c r="H52" s="331"/>
      <c r="I52" s="331"/>
      <c r="J52" s="331"/>
      <c r="K52" s="331"/>
      <c r="L52" s="332"/>
    </row>
    <row r="53" spans="1:16" x14ac:dyDescent="0.3">
      <c r="B53" s="320" t="str">
        <f>IF(Intro!$G$23="English",O53,P53)</f>
        <v>Comment 5</v>
      </c>
      <c r="C53" s="322"/>
      <c r="D53" s="326"/>
      <c r="E53" s="327"/>
      <c r="F53" s="327"/>
      <c r="G53" s="327"/>
      <c r="H53" s="327"/>
      <c r="I53" s="327"/>
      <c r="J53" s="327"/>
      <c r="K53" s="327"/>
      <c r="L53" s="328"/>
      <c r="O53" s="22" t="s">
        <v>100</v>
      </c>
      <c r="P53" s="8" t="s">
        <v>101</v>
      </c>
    </row>
    <row r="54" spans="1:16" x14ac:dyDescent="0.3">
      <c r="B54" s="131"/>
      <c r="C54" s="322"/>
      <c r="D54" s="329"/>
      <c r="E54" s="134"/>
      <c r="F54" s="134"/>
      <c r="G54" s="134"/>
      <c r="H54" s="134"/>
      <c r="I54" s="134"/>
      <c r="J54" s="134"/>
      <c r="K54" s="134"/>
      <c r="L54" s="135"/>
    </row>
    <row r="55" spans="1:16" x14ac:dyDescent="0.3">
      <c r="B55" s="131"/>
      <c r="C55" s="322"/>
      <c r="D55" s="329"/>
      <c r="E55" s="134"/>
      <c r="F55" s="134"/>
      <c r="G55" s="134"/>
      <c r="H55" s="134"/>
      <c r="I55" s="134"/>
      <c r="J55" s="134"/>
      <c r="K55" s="134"/>
      <c r="L55" s="135"/>
    </row>
    <row r="56" spans="1:16" x14ac:dyDescent="0.3">
      <c r="B56" s="131"/>
      <c r="C56" s="322"/>
      <c r="D56" s="329"/>
      <c r="E56" s="134"/>
      <c r="F56" s="134"/>
      <c r="G56" s="134"/>
      <c r="H56" s="134"/>
      <c r="I56" s="134"/>
      <c r="J56" s="134"/>
      <c r="K56" s="134"/>
      <c r="L56" s="135"/>
      <c r="M56" s="8"/>
      <c r="O56" s="22"/>
    </row>
    <row r="57" spans="1:16" x14ac:dyDescent="0.3">
      <c r="B57" s="131"/>
      <c r="C57" s="322"/>
      <c r="D57" s="329"/>
      <c r="E57" s="134"/>
      <c r="F57" s="134"/>
      <c r="G57" s="134"/>
      <c r="H57" s="134"/>
      <c r="I57" s="134"/>
      <c r="J57" s="134"/>
      <c r="K57" s="134"/>
      <c r="L57" s="135"/>
      <c r="M57" s="8"/>
      <c r="O57" s="22"/>
    </row>
    <row r="58" spans="1:16" x14ac:dyDescent="0.3">
      <c r="B58" s="131"/>
      <c r="C58" s="322"/>
      <c r="D58" s="329"/>
      <c r="E58" s="134"/>
      <c r="F58" s="134"/>
      <c r="G58" s="134"/>
      <c r="H58" s="134"/>
      <c r="I58" s="134"/>
      <c r="J58" s="134"/>
      <c r="K58" s="134"/>
      <c r="L58" s="135"/>
    </row>
    <row r="59" spans="1:16" x14ac:dyDescent="0.3">
      <c r="B59" s="131"/>
      <c r="C59" s="322"/>
      <c r="D59" s="329"/>
      <c r="E59" s="134"/>
      <c r="F59" s="134"/>
      <c r="G59" s="134"/>
      <c r="H59" s="134"/>
      <c r="I59" s="134"/>
      <c r="J59" s="134"/>
      <c r="K59" s="134"/>
      <c r="L59" s="135"/>
    </row>
    <row r="60" spans="1:16" x14ac:dyDescent="0.3">
      <c r="B60" s="131"/>
      <c r="C60" s="322"/>
      <c r="D60" s="329"/>
      <c r="E60" s="134"/>
      <c r="F60" s="134"/>
      <c r="G60" s="134"/>
      <c r="H60" s="134"/>
      <c r="I60" s="134"/>
      <c r="J60" s="134"/>
      <c r="K60" s="134"/>
      <c r="L60" s="135"/>
    </row>
    <row r="61" spans="1:16" x14ac:dyDescent="0.3">
      <c r="B61" s="131"/>
      <c r="C61" s="322"/>
      <c r="D61" s="329"/>
      <c r="E61" s="134"/>
      <c r="F61" s="134"/>
      <c r="G61" s="134"/>
      <c r="H61" s="134"/>
      <c r="I61" s="134"/>
      <c r="J61" s="134"/>
      <c r="K61" s="134"/>
      <c r="L61" s="135"/>
    </row>
    <row r="62" spans="1:16" x14ac:dyDescent="0.3">
      <c r="B62" s="193"/>
      <c r="C62" s="333"/>
      <c r="D62" s="334"/>
      <c r="E62" s="335"/>
      <c r="F62" s="335"/>
      <c r="G62" s="335"/>
      <c r="H62" s="335"/>
      <c r="I62" s="335"/>
      <c r="J62" s="335"/>
      <c r="K62" s="335"/>
      <c r="L62" s="336"/>
    </row>
    <row r="63" spans="1:16" s="32" customFormat="1" x14ac:dyDescent="0.3">
      <c r="A63" s="83"/>
      <c r="B63" s="5"/>
      <c r="C63" s="85"/>
      <c r="D63" s="85"/>
      <c r="E63" s="85"/>
      <c r="F63" s="85"/>
      <c r="G63" s="85"/>
      <c r="H63" s="85"/>
      <c r="I63" s="85"/>
      <c r="J63" s="85"/>
      <c r="K63" s="85"/>
      <c r="L63" s="85"/>
      <c r="N63" s="84"/>
    </row>
  </sheetData>
  <sheetProtection algorithmName="SHA-512" hashValue="kkbAT3OMiidL7xNqu/8JRB6xDo3ttiF12V4NWpJWcVEzW+lqLy7jQLiOLJ1dIDTsFOkWMSwf3zoF4YLJKPpyjA==" saltValue="vR/wCQIzm9QLXGAlQ4blEQ==" spinCount="100000" sheet="1" objects="1" scenarios="1" selectLockedCells="1"/>
  <mergeCells count="21">
    <mergeCell ref="B53:B62"/>
    <mergeCell ref="C53:C62"/>
    <mergeCell ref="D53:L62"/>
    <mergeCell ref="B33:B42"/>
    <mergeCell ref="C33:C42"/>
    <mergeCell ref="D33:L42"/>
    <mergeCell ref="B43:B52"/>
    <mergeCell ref="C43:C52"/>
    <mergeCell ref="D43:L52"/>
    <mergeCell ref="B13:B22"/>
    <mergeCell ref="C13:C22"/>
    <mergeCell ref="D13:L22"/>
    <mergeCell ref="B23:B32"/>
    <mergeCell ref="C23:C32"/>
    <mergeCell ref="D23:L32"/>
    <mergeCell ref="B4:L4"/>
    <mergeCell ref="B5:L5"/>
    <mergeCell ref="B6:L6"/>
    <mergeCell ref="B8:L8"/>
    <mergeCell ref="D12:L12"/>
    <mergeCell ref="B10:L10"/>
  </mergeCells>
  <dataValidations count="1">
    <dataValidation allowBlank="1" showInputMessage="1" showErrorMessage="1" sqref="C13:C62 D13 D23 D33 D43 D53" xr:uid="{6A49B456-01D6-4751-A22B-413518085119}"/>
  </dataValidations>
  <printOptions horizontalCentered="1"/>
  <pageMargins left="0.25" right="0.25" top="0.75" bottom="0.75" header="0.3" footer="0.3"/>
  <pageSetup scale="63" fitToHeight="0" orientation="portrait" r:id="rId1"/>
  <headerFooter>
    <oddFooter>&amp;L&amp;A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61ED1-74DE-4819-8F67-176FA4CC1589}">
  <sheetPr>
    <tabColor rgb="FF00B0F0"/>
    <pageSetUpPr fitToPage="1"/>
  </sheetPr>
  <dimension ref="A1:Q27"/>
  <sheetViews>
    <sheetView showGridLines="0" zoomScale="80" zoomScaleNormal="80" workbookViewId="0"/>
  </sheetViews>
  <sheetFormatPr defaultColWidth="9.109375" defaultRowHeight="14.4" x14ac:dyDescent="0.3"/>
  <cols>
    <col min="1" max="1" width="1.88671875" style="4" customWidth="1"/>
    <col min="2" max="12" width="14.5546875" style="2" customWidth="1"/>
    <col min="13" max="13" width="14.5546875" style="7" customWidth="1"/>
    <col min="14" max="14" width="14.5546875" style="8" customWidth="1"/>
    <col min="15" max="16" width="14.5546875" style="8" hidden="1" customWidth="1"/>
    <col min="17" max="17" width="9.109375" style="8" customWidth="1"/>
    <col min="18" max="16384" width="9.109375" style="8"/>
  </cols>
  <sheetData>
    <row r="1" spans="1:17" x14ac:dyDescent="0.3">
      <c r="O1" s="8" t="s">
        <v>258</v>
      </c>
      <c r="P1" s="8" t="s">
        <v>258</v>
      </c>
    </row>
    <row r="2" spans="1:17" x14ac:dyDescent="0.3">
      <c r="B2" s="10" t="s">
        <v>0</v>
      </c>
      <c r="C2" s="10"/>
      <c r="D2" s="10"/>
      <c r="O2" s="9" t="s">
        <v>66</v>
      </c>
      <c r="P2" s="9" t="s">
        <v>74</v>
      </c>
    </row>
    <row r="3" spans="1:17" x14ac:dyDescent="0.3">
      <c r="B3" s="12"/>
      <c r="C3" s="12"/>
      <c r="D3" s="12"/>
      <c r="O3" s="1"/>
      <c r="P3" s="1"/>
    </row>
    <row r="4" spans="1:17" s="1" customFormat="1" x14ac:dyDescent="0.3">
      <c r="A4" s="5"/>
      <c r="B4" s="127" t="str">
        <f>Info!B4</f>
        <v>UNION QUESTIONNAIRE</v>
      </c>
      <c r="C4" s="127"/>
      <c r="D4" s="127"/>
      <c r="E4" s="127"/>
      <c r="F4" s="127"/>
      <c r="G4" s="127"/>
      <c r="H4" s="127"/>
      <c r="I4" s="127"/>
      <c r="J4" s="127"/>
      <c r="K4" s="127"/>
      <c r="L4" s="127"/>
      <c r="M4" s="26"/>
      <c r="N4" s="26"/>
      <c r="O4" s="24"/>
      <c r="P4" s="24"/>
    </row>
    <row r="5" spans="1:17" s="1" customFormat="1" x14ac:dyDescent="0.3">
      <c r="A5" s="5"/>
      <c r="B5" s="127" t="str">
        <f>Info!B5</f>
        <v>RR-2025-009</v>
      </c>
      <c r="C5" s="127"/>
      <c r="D5" s="127"/>
      <c r="E5" s="127"/>
      <c r="F5" s="127"/>
      <c r="G5" s="127"/>
      <c r="H5" s="127"/>
      <c r="I5" s="127"/>
      <c r="J5" s="127"/>
      <c r="K5" s="127"/>
      <c r="L5" s="127"/>
      <c r="M5" s="26"/>
      <c r="N5" s="26"/>
      <c r="O5" s="24"/>
      <c r="P5" s="24"/>
    </row>
    <row r="6" spans="1:17" s="6" customFormat="1" x14ac:dyDescent="0.3">
      <c r="A6" s="5"/>
      <c r="B6" s="127" t="str">
        <f>Info!B6</f>
        <v xml:space="preserve">WHEAT GLUTEN </v>
      </c>
      <c r="C6" s="127"/>
      <c r="D6" s="127"/>
      <c r="E6" s="127"/>
      <c r="F6" s="127"/>
      <c r="G6" s="127"/>
      <c r="H6" s="127"/>
      <c r="I6" s="127"/>
      <c r="J6" s="127"/>
      <c r="K6" s="127"/>
      <c r="L6" s="127"/>
      <c r="M6" s="24"/>
      <c r="N6" s="24"/>
      <c r="O6" s="16"/>
      <c r="P6" s="16"/>
    </row>
    <row r="7" spans="1:17" s="6" customFormat="1" x14ac:dyDescent="0.3">
      <c r="A7" s="5"/>
      <c r="B7" s="15"/>
      <c r="C7" s="15"/>
      <c r="D7" s="15"/>
      <c r="E7" s="3"/>
      <c r="F7" s="3"/>
      <c r="G7" s="3"/>
      <c r="H7" s="3"/>
      <c r="I7" s="3"/>
      <c r="J7" s="3"/>
      <c r="K7" s="3"/>
      <c r="L7" s="3"/>
      <c r="O7" s="16"/>
      <c r="P7" s="16"/>
    </row>
    <row r="8" spans="1:17" x14ac:dyDescent="0.3">
      <c r="B8" s="128" t="str">
        <f>UPPER(IF(Intro!$G$23="English",O8,P8))</f>
        <v>CONFIRMATION OF REPORTED DATA</v>
      </c>
      <c r="C8" s="129"/>
      <c r="D8" s="129"/>
      <c r="E8" s="129"/>
      <c r="F8" s="129"/>
      <c r="G8" s="129"/>
      <c r="H8" s="129"/>
      <c r="I8" s="129"/>
      <c r="J8" s="129"/>
      <c r="K8" s="129"/>
      <c r="L8" s="130"/>
      <c r="M8" s="8"/>
      <c r="O8" s="8" t="s">
        <v>32</v>
      </c>
      <c r="P8" s="8" t="s">
        <v>19</v>
      </c>
    </row>
    <row r="9" spans="1:17" x14ac:dyDescent="0.3">
      <c r="B9" s="77"/>
      <c r="C9" s="78"/>
      <c r="D9" s="78"/>
      <c r="E9" s="78"/>
      <c r="F9" s="78"/>
      <c r="G9" s="78"/>
      <c r="H9" s="78"/>
      <c r="I9" s="78"/>
      <c r="J9" s="78"/>
      <c r="K9" s="78"/>
      <c r="L9" s="79"/>
      <c r="M9" s="8"/>
    </row>
    <row r="10" spans="1:17" x14ac:dyDescent="0.3">
      <c r="B10" s="77"/>
      <c r="C10" s="78"/>
      <c r="D10" s="78"/>
      <c r="E10" s="78"/>
      <c r="F10" s="78"/>
      <c r="G10" s="78"/>
      <c r="H10" s="78"/>
      <c r="I10" s="78"/>
      <c r="J10" s="121" t="str">
        <f>IF(Intro!$G$23="English",O10,P10)</f>
        <v>Select Yes or No</v>
      </c>
      <c r="K10" s="78"/>
      <c r="L10" s="79"/>
      <c r="M10" s="8"/>
      <c r="O10" s="22" t="s">
        <v>151</v>
      </c>
      <c r="P10" s="8" t="s">
        <v>235</v>
      </c>
    </row>
    <row r="11" spans="1:17" s="33" customFormat="1" x14ac:dyDescent="0.3">
      <c r="A11" s="69"/>
      <c r="B11" s="136" t="str">
        <f>IF(Intro!$G$23="English",O11,P11)</f>
        <v>Confirm that all data reported pertain to the goods as defined in the "Intro" tab.</v>
      </c>
      <c r="C11" s="137"/>
      <c r="D11" s="137"/>
      <c r="E11" s="137"/>
      <c r="F11" s="137"/>
      <c r="G11" s="137"/>
      <c r="H11" s="137"/>
      <c r="I11" s="137"/>
      <c r="J11" s="103"/>
      <c r="K11" s="74"/>
      <c r="L11" s="75"/>
      <c r="O11" s="33" t="s">
        <v>236</v>
      </c>
      <c r="P11" s="33" t="s">
        <v>237</v>
      </c>
    </row>
    <row r="12" spans="1:17" s="33" customFormat="1" x14ac:dyDescent="0.3">
      <c r="A12" s="69"/>
      <c r="B12" s="138" t="str">
        <f>IF(Intro!$G$23="English",O12,P12)</f>
        <v>Confirm that all data provided only pertains to your union's members employed in the production of the goods in Canada.</v>
      </c>
      <c r="C12" s="139"/>
      <c r="D12" s="139"/>
      <c r="E12" s="139"/>
      <c r="F12" s="139"/>
      <c r="G12" s="139"/>
      <c r="H12" s="139"/>
      <c r="I12" s="139"/>
      <c r="J12" s="140"/>
      <c r="K12" s="74"/>
      <c r="L12" s="75"/>
      <c r="O12" s="59" t="str">
        <f>"Confirm that all data provided only pertains to your union's members employed in the production of the goods in Canada."</f>
        <v>Confirm that all data provided only pertains to your union's members employed in the production of the goods in Canada.</v>
      </c>
      <c r="P12" s="45" t="str">
        <f>"Confirmez que toutes les données déclarées ne concernent que les membres de votre syndicat employés dans la production des marchandises au Canada."</f>
        <v>Confirmez que toutes les données déclarées ne concernent que les membres de votre syndicat employés dans la production des marchandises au Canada.</v>
      </c>
      <c r="Q12" s="114"/>
    </row>
    <row r="13" spans="1:17" s="33" customFormat="1" x14ac:dyDescent="0.3">
      <c r="A13" s="69"/>
      <c r="B13" s="138"/>
      <c r="C13" s="139"/>
      <c r="D13" s="139"/>
      <c r="E13" s="139"/>
      <c r="F13" s="139"/>
      <c r="G13" s="139"/>
      <c r="H13" s="139"/>
      <c r="I13" s="139"/>
      <c r="J13" s="140"/>
      <c r="K13" s="74"/>
      <c r="L13" s="75"/>
      <c r="O13" s="59"/>
      <c r="P13" s="59"/>
      <c r="Q13" s="58"/>
    </row>
    <row r="14" spans="1:17" s="33" customFormat="1" x14ac:dyDescent="0.3">
      <c r="A14" s="69"/>
      <c r="B14" s="136" t="str">
        <f>IF(Intro!$G$23="English",O14,P14)</f>
        <v>Confirm that all values reported are in Canadian dollars.</v>
      </c>
      <c r="C14" s="137"/>
      <c r="D14" s="137"/>
      <c r="E14" s="137" t="e">
        <f>IF(SUM(#REF!)&lt;&gt;0,"X","-")</f>
        <v>#REF!</v>
      </c>
      <c r="F14" s="137" t="e">
        <f>IF(SUM(#REF!)&lt;&gt;0,"X","-")</f>
        <v>#REF!</v>
      </c>
      <c r="G14" s="137" t="e">
        <f>IF(SUM(#REF!)&lt;&gt;0,"X","-")</f>
        <v>#REF!</v>
      </c>
      <c r="H14" s="137" t="e">
        <f>IF(SUM(#REF!)&lt;&gt;0,"X","-")</f>
        <v>#REF!</v>
      </c>
      <c r="I14" s="137" t="e">
        <f>IF(SUM(#REF!)&lt;&gt;0,"X","-")</f>
        <v>#REF!</v>
      </c>
      <c r="J14" s="103"/>
      <c r="L14" s="76"/>
      <c r="O14" s="33" t="s">
        <v>181</v>
      </c>
      <c r="P14" s="33" t="s">
        <v>182</v>
      </c>
    </row>
    <row r="15" spans="1:17" s="33" customFormat="1" x14ac:dyDescent="0.3">
      <c r="A15" s="69"/>
      <c r="B15" s="136" t="str">
        <f>IF(Intro!$G$23="English",O15,P15)</f>
        <v>Confirm that all information is reported on a calendar-year basis.</v>
      </c>
      <c r="C15" s="137"/>
      <c r="D15" s="137"/>
      <c r="E15" s="137" t="e">
        <f>IF(SUM(#REF!)&lt;&gt;0,"X","-")</f>
        <v>#REF!</v>
      </c>
      <c r="F15" s="137" t="e">
        <f>IF(SUM(#REF!)&lt;&gt;0,"X","-")</f>
        <v>#REF!</v>
      </c>
      <c r="G15" s="137" t="e">
        <f>IF(SUM(#REF!)&lt;&gt;0,"X","-")</f>
        <v>#REF!</v>
      </c>
      <c r="H15" s="137" t="e">
        <f>IF(SUM(#REF!)&lt;&gt;0,"X","-")</f>
        <v>#REF!</v>
      </c>
      <c r="I15" s="137" t="e">
        <f>IF(SUM(#REF!)&lt;&gt;0,"X","-")</f>
        <v>#REF!</v>
      </c>
      <c r="J15" s="103"/>
      <c r="K15" s="74"/>
      <c r="L15" s="75"/>
      <c r="O15" s="33" t="s">
        <v>62</v>
      </c>
      <c r="P15" s="33" t="s">
        <v>63</v>
      </c>
    </row>
    <row r="16" spans="1:17" x14ac:dyDescent="0.3">
      <c r="B16" s="77"/>
      <c r="C16" s="78"/>
      <c r="D16" s="78"/>
      <c r="E16" s="78"/>
      <c r="F16" s="78"/>
      <c r="G16" s="78"/>
      <c r="H16" s="78"/>
      <c r="I16" s="78"/>
      <c r="J16" s="78"/>
      <c r="K16" s="78"/>
      <c r="L16" s="79"/>
      <c r="M16" s="8"/>
    </row>
    <row r="17" spans="1:16" s="33" customFormat="1" x14ac:dyDescent="0.3">
      <c r="A17" s="69"/>
      <c r="B17" s="131" t="str">
        <f>IF(Intro!$G$23="English",O17,P17)</f>
        <v>If no, explain.</v>
      </c>
      <c r="C17" s="132"/>
      <c r="D17" s="132"/>
      <c r="E17" s="132"/>
      <c r="F17" s="132"/>
      <c r="G17" s="132"/>
      <c r="H17" s="132"/>
      <c r="I17" s="132"/>
      <c r="J17" s="132"/>
      <c r="K17" s="66"/>
      <c r="L17" s="75"/>
      <c r="O17" s="108" t="s">
        <v>228</v>
      </c>
      <c r="P17" s="6" t="s">
        <v>229</v>
      </c>
    </row>
    <row r="18" spans="1:16" s="33" customFormat="1" x14ac:dyDescent="0.3">
      <c r="A18" s="69"/>
      <c r="B18" s="60"/>
      <c r="C18" s="61"/>
      <c r="D18" s="61"/>
      <c r="E18" s="61"/>
      <c r="F18" s="61"/>
      <c r="G18" s="61"/>
      <c r="H18" s="61"/>
      <c r="I18" s="61"/>
      <c r="J18" s="61"/>
      <c r="K18" s="66"/>
      <c r="L18" s="75"/>
      <c r="O18" s="108"/>
      <c r="P18" s="6"/>
    </row>
    <row r="19" spans="1:16" s="33" customFormat="1" x14ac:dyDescent="0.3">
      <c r="A19" s="69"/>
      <c r="B19" s="133"/>
      <c r="C19" s="134"/>
      <c r="D19" s="134"/>
      <c r="E19" s="134"/>
      <c r="F19" s="134"/>
      <c r="G19" s="134"/>
      <c r="H19" s="134"/>
      <c r="I19" s="134"/>
      <c r="J19" s="134"/>
      <c r="K19" s="134"/>
      <c r="L19" s="135"/>
    </row>
    <row r="20" spans="1:16" s="33" customFormat="1" x14ac:dyDescent="0.3">
      <c r="A20" s="69"/>
      <c r="B20" s="133"/>
      <c r="C20" s="134"/>
      <c r="D20" s="134"/>
      <c r="E20" s="134"/>
      <c r="F20" s="134"/>
      <c r="G20" s="134"/>
      <c r="H20" s="134"/>
      <c r="I20" s="134"/>
      <c r="J20" s="134"/>
      <c r="K20" s="134"/>
      <c r="L20" s="135"/>
    </row>
    <row r="21" spans="1:16" s="33" customFormat="1" x14ac:dyDescent="0.3">
      <c r="A21" s="69"/>
      <c r="B21" s="133"/>
      <c r="C21" s="134"/>
      <c r="D21" s="134"/>
      <c r="E21" s="134"/>
      <c r="F21" s="134"/>
      <c r="G21" s="134"/>
      <c r="H21" s="134"/>
      <c r="I21" s="134"/>
      <c r="J21" s="134"/>
      <c r="K21" s="134"/>
      <c r="L21" s="135"/>
    </row>
    <row r="22" spans="1:16" s="33" customFormat="1" x14ac:dyDescent="0.3">
      <c r="A22" s="69"/>
      <c r="B22" s="133"/>
      <c r="C22" s="134"/>
      <c r="D22" s="134"/>
      <c r="E22" s="134"/>
      <c r="F22" s="134"/>
      <c r="G22" s="134"/>
      <c r="H22" s="134"/>
      <c r="I22" s="134"/>
      <c r="J22" s="134"/>
      <c r="K22" s="134"/>
      <c r="L22" s="135"/>
    </row>
    <row r="23" spans="1:16" s="33" customFormat="1" x14ac:dyDescent="0.3">
      <c r="A23" s="69"/>
      <c r="B23" s="133"/>
      <c r="C23" s="134"/>
      <c r="D23" s="134"/>
      <c r="E23" s="134"/>
      <c r="F23" s="134"/>
      <c r="G23" s="134"/>
      <c r="H23" s="134"/>
      <c r="I23" s="134"/>
      <c r="J23" s="134"/>
      <c r="K23" s="134"/>
      <c r="L23" s="135"/>
    </row>
    <row r="24" spans="1:16" s="33" customFormat="1" x14ac:dyDescent="0.3">
      <c r="A24" s="69"/>
      <c r="B24" s="133"/>
      <c r="C24" s="134"/>
      <c r="D24" s="134"/>
      <c r="E24" s="134"/>
      <c r="F24" s="134"/>
      <c r="G24" s="134"/>
      <c r="H24" s="134"/>
      <c r="I24" s="134"/>
      <c r="J24" s="134"/>
      <c r="K24" s="134"/>
      <c r="L24" s="135"/>
    </row>
    <row r="25" spans="1:16" s="33" customFormat="1" x14ac:dyDescent="0.3">
      <c r="A25" s="69"/>
      <c r="B25" s="133"/>
      <c r="C25" s="134"/>
      <c r="D25" s="134"/>
      <c r="E25" s="134"/>
      <c r="F25" s="134"/>
      <c r="G25" s="134"/>
      <c r="H25" s="134"/>
      <c r="I25" s="134"/>
      <c r="J25" s="134"/>
      <c r="K25" s="134"/>
      <c r="L25" s="135"/>
    </row>
    <row r="26" spans="1:16" s="33" customFormat="1" x14ac:dyDescent="0.3">
      <c r="A26" s="69"/>
      <c r="B26" s="133"/>
      <c r="C26" s="134"/>
      <c r="D26" s="134"/>
      <c r="E26" s="134"/>
      <c r="F26" s="134"/>
      <c r="G26" s="134"/>
      <c r="H26" s="134"/>
      <c r="I26" s="134"/>
      <c r="J26" s="134"/>
      <c r="K26" s="134"/>
      <c r="L26" s="135"/>
    </row>
    <row r="27" spans="1:16" x14ac:dyDescent="0.3">
      <c r="B27" s="80"/>
      <c r="C27" s="81"/>
      <c r="D27" s="81"/>
      <c r="E27" s="81"/>
      <c r="F27" s="81"/>
      <c r="G27" s="81"/>
      <c r="H27" s="81"/>
      <c r="I27" s="81"/>
      <c r="J27" s="81"/>
      <c r="K27" s="81"/>
      <c r="L27" s="82"/>
      <c r="M27" s="8"/>
    </row>
  </sheetData>
  <sheetProtection algorithmName="SHA-512" hashValue="gmAqWgs2tKuD9kzFYFNv/2uSq3CjkY+7JHTzEdKSFgRgMq8bsE7qe/7gTFIpVDVzw5KZ4giPOvdBWUBHYSje/A==" saltValue="aFzf7YwL8L4FX6a/yqJB3w==" spinCount="100000" sheet="1" objects="1" scenarios="1" selectLockedCells="1"/>
  <mergeCells count="11">
    <mergeCell ref="B19:L26"/>
    <mergeCell ref="B14:I14"/>
    <mergeCell ref="B15:I15"/>
    <mergeCell ref="B11:I11"/>
    <mergeCell ref="B12:I13"/>
    <mergeCell ref="J12:J13"/>
    <mergeCell ref="B4:L4"/>
    <mergeCell ref="B5:L5"/>
    <mergeCell ref="B6:L6"/>
    <mergeCell ref="B8:L8"/>
    <mergeCell ref="B17:J17"/>
  </mergeCells>
  <dataValidations count="1">
    <dataValidation type="textLength" operator="lessThanOrEqual" allowBlank="1" showInputMessage="1" showErrorMessage="1" error="Maximum length reached. Please use the AddPro tab to add further info./La limite maximale de caractères est atteinte. SVP utiliser l'onglet AddPro pour ajouter plus d'information." prompt="1000 character limit/limite de 1000 caractères" sqref="B19:B24" xr:uid="{34B1D40F-61E3-46EE-B7F9-B64D438F120A}">
      <formula1>1000</formula1>
    </dataValidation>
  </dataValidations>
  <printOptions horizontalCentered="1"/>
  <pageMargins left="0.25" right="0.25" top="0.75" bottom="0.75" header="0.3" footer="0.3"/>
  <pageSetup scale="63" fitToHeight="0" orientation="portrait" r:id="rId1"/>
  <headerFooter>
    <oddFooter>&amp;L&amp;A</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CC7D9A2-B448-40FD-985B-3EB570B42DC4}">
          <x14:formula1>
            <xm:f>Variables!$D$23:$D$24</xm:f>
          </x14:formula1>
          <xm:sqref>J11:J15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14</vt:i4>
      </vt:variant>
    </vt:vector>
  </HeadingPairs>
  <TitlesOfParts>
    <vt:vector size="22" baseType="lpstr">
      <vt:lpstr>Variables</vt:lpstr>
      <vt:lpstr>Intro</vt:lpstr>
      <vt:lpstr>Info</vt:lpstr>
      <vt:lpstr>Public</vt:lpstr>
      <vt:lpstr>AddPub</vt:lpstr>
      <vt:lpstr>Pro</vt:lpstr>
      <vt:lpstr>AddPro</vt:lpstr>
      <vt:lpstr>Confirm</vt:lpstr>
      <vt:lpstr>AddPro!Print_Area</vt:lpstr>
      <vt:lpstr>AddPub!Print_Area</vt:lpstr>
      <vt:lpstr>Confirm!Print_Area</vt:lpstr>
      <vt:lpstr>Info!Print_Area</vt:lpstr>
      <vt:lpstr>Intro!Print_Area</vt:lpstr>
      <vt:lpstr>Pro!Print_Area</vt:lpstr>
      <vt:lpstr>Public!Print_Area</vt:lpstr>
      <vt:lpstr>AddPro!Print_Titles</vt:lpstr>
      <vt:lpstr>AddPub!Print_Titles</vt:lpstr>
      <vt:lpstr>Confirm!Print_Titles</vt:lpstr>
      <vt:lpstr>Info!Print_Titles</vt:lpstr>
      <vt:lpstr>Intro!Print_Titles</vt:lpstr>
      <vt:lpstr>Pro!Print_Titles</vt:lpstr>
      <vt:lpstr>Public!Print_Titles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Jeffrey, Shawn</cp:lastModifiedBy>
  <cp:lastPrinted>2025-03-31T17:06:52Z</cp:lastPrinted>
  <dcterms:created xsi:type="dcterms:W3CDTF">2023-04-17T11:32:06Z</dcterms:created>
  <dcterms:modified xsi:type="dcterms:W3CDTF">2026-07-30T17:03:06Z</dcterms:modified>
</cp:coreProperties>
</file>