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O:\CITT\Cases\SIMA\RR-2025-009\Working Files\Research\Questionnaires\"/>
    </mc:Choice>
  </mc:AlternateContent>
  <xr:revisionPtr revIDLastSave="0" documentId="8_{E9C021A2-A17E-416F-B225-38AC9FAAC145}" xr6:coauthVersionLast="47" xr6:coauthVersionMax="47" xr10:uidLastSave="{00000000-0000-0000-0000-000000000000}"/>
  <workbookProtection workbookAlgorithmName="SHA-512" workbookHashValue="IJe7YKgLViLT8sP7UN59vE+4+YEUuu5WK6Q/od0lBXohUz4Z4Y4OyVvQLUZbLXqIcRd/mt35CUtCdbzhBPsMgQ==" workbookSaltValue="m+nhUX/1WrujJnkHTOJbLw==" workbookSpinCount="100000" lockStructure="1"/>
  <bookViews>
    <workbookView xWindow="-108" yWindow="-108" windowWidth="23256" windowHeight="12000" firstSheet="1" activeTab="1" xr2:uid="{AD65B3E1-E6CC-4570-BB3B-FC957545DFB8}"/>
  </bookViews>
  <sheets>
    <sheet name="Variables" sheetId="23" state="hidden" r:id="rId1"/>
    <sheet name="Intro" sheetId="24" r:id="rId2"/>
    <sheet name="Info" sheetId="25" r:id="rId3"/>
    <sheet name="Public" sheetId="26" r:id="rId4"/>
    <sheet name="AddPub" sheetId="27" r:id="rId5"/>
    <sheet name="Pro" sheetId="30" r:id="rId6"/>
    <sheet name="AddPro" sheetId="32" r:id="rId7"/>
    <sheet name="Confirm" sheetId="33" r:id="rId8"/>
  </sheets>
  <definedNames>
    <definedName name="assofirm">#REF!</definedName>
    <definedName name="cogm">#REF!</definedName>
    <definedName name="cogs">#REF!</definedName>
    <definedName name="demp">#REF!</definedName>
    <definedName name="diremp">#REF!</definedName>
    <definedName name="fexp">#REF!</definedName>
    <definedName name="gsa">#REF!</definedName>
    <definedName name="iemp">#REF!</definedName>
    <definedName name="indemp">#REF!</definedName>
    <definedName name="ndsv">#REF!</definedName>
    <definedName name="nsv">#REF!</definedName>
    <definedName name="POR">#REF!</definedName>
    <definedName name="ppc">#REF!</definedName>
    <definedName name="_xlnm.Print_Area" localSheetId="6">AddPro!$B$1:$L$62</definedName>
    <definedName name="_xlnm.Print_Area" localSheetId="4">AddPub!$B$1:$L$62</definedName>
    <definedName name="_xlnm.Print_Area" localSheetId="7">Confirm!$B$1:$L$27</definedName>
    <definedName name="_xlnm.Print_Area" localSheetId="2">Info!$B$1:$L$46</definedName>
    <definedName name="_xlnm.Print_Area" localSheetId="1">Intro!$B$1:$L$124</definedName>
    <definedName name="_xlnm.Print_Area" localSheetId="5">Pro!$B$1:$L$104</definedName>
    <definedName name="_xlnm.Print_Area" localSheetId="3">Public!$B$1:$L$299</definedName>
    <definedName name="_xlnm.Print_Titles" localSheetId="6">AddPro!$1:$7</definedName>
    <definedName name="_xlnm.Print_Titles" localSheetId="4">AddPub!$1:$7</definedName>
    <definedName name="_xlnm.Print_Titles" localSheetId="7">Confirm!$1:$7</definedName>
    <definedName name="_xlnm.Print_Titles" localSheetId="2">Info!$1:$7</definedName>
    <definedName name="_xlnm.Print_Titles" localSheetId="1">Intro!$1:$7</definedName>
    <definedName name="_xlnm.Print_Titles" localSheetId="5">Pro!$1:$7</definedName>
    <definedName name="_xlnm.Print_Titles" localSheetId="3">Public!$1:$7</definedName>
    <definedName name="quest8" localSheetId="6">AddPro!#REF!</definedName>
    <definedName name="quest8" localSheetId="4">AddPub!#REF!</definedName>
    <definedName name="quest8" localSheetId="7">Confirm!#REF!</definedName>
    <definedName name="quest8" localSheetId="2">Info!#REF!</definedName>
    <definedName name="quest8" localSheetId="1">Intro!#REF!</definedName>
    <definedName name="quest8" localSheetId="5">Pro!#REF!</definedName>
    <definedName name="quest8" localSheetId="3">Public!#REF!</definedName>
    <definedName name="quest8">#REF!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03" i="24" l="1"/>
  <c r="C42" i="24" l="1"/>
  <c r="B40" i="24"/>
  <c r="C38" i="24"/>
  <c r="B21" i="25"/>
  <c r="C20" i="23"/>
  <c r="O38" i="30" l="1"/>
  <c r="P38" i="30"/>
  <c r="B86" i="24"/>
  <c r="B84" i="24"/>
  <c r="B82" i="24"/>
  <c r="B80" i="24"/>
  <c r="B78" i="24"/>
  <c r="H10" i="24"/>
  <c r="B10" i="24"/>
  <c r="B53" i="32"/>
  <c r="B43" i="32"/>
  <c r="B33" i="32"/>
  <c r="B23" i="32"/>
  <c r="B13" i="32"/>
  <c r="D12" i="32"/>
  <c r="C12" i="32"/>
  <c r="C12" i="27"/>
  <c r="B23" i="27"/>
  <c r="B33" i="27"/>
  <c r="B43" i="27"/>
  <c r="B53" i="27"/>
  <c r="O53" i="24"/>
  <c r="P53" i="24"/>
  <c r="P52" i="24"/>
  <c r="O52" i="24"/>
  <c r="J10" i="33"/>
  <c r="B24" i="30"/>
  <c r="B23" i="30"/>
  <c r="G23" i="30" l="1"/>
  <c r="H23" i="30"/>
  <c r="I23" i="30"/>
  <c r="J23" i="30"/>
  <c r="F23" i="30"/>
  <c r="G36" i="30"/>
  <c r="H36" i="30"/>
  <c r="I36" i="30"/>
  <c r="J36" i="30"/>
  <c r="F36" i="30"/>
  <c r="D12" i="27" l="1"/>
  <c r="C31" i="24"/>
  <c r="C58" i="24"/>
  <c r="B6" i="25"/>
  <c r="O50" i="24"/>
  <c r="B12" i="30"/>
  <c r="B2" i="30"/>
  <c r="F52" i="24"/>
  <c r="D24" i="23"/>
  <c r="D23" i="23"/>
  <c r="B17" i="33" l="1"/>
  <c r="B286" i="26" l="1"/>
  <c r="B103" i="26"/>
  <c r="B39" i="25"/>
  <c r="B24" i="25"/>
  <c r="B19" i="25"/>
  <c r="B8" i="25"/>
  <c r="B4" i="25"/>
  <c r="B109" i="24"/>
  <c r="B89" i="24"/>
  <c r="B68" i="24"/>
  <c r="B62" i="24"/>
  <c r="B56" i="24"/>
  <c r="B48" i="24"/>
  <c r="B27" i="24"/>
  <c r="B6" i="24"/>
  <c r="B5" i="24"/>
  <c r="B12" i="26"/>
  <c r="B138" i="26"/>
  <c r="B256" i="26"/>
  <c r="B289" i="26"/>
  <c r="C8" i="23" l="1"/>
  <c r="P50" i="24"/>
  <c r="C2" i="23"/>
  <c r="B93" i="30" l="1"/>
  <c r="B81" i="30"/>
  <c r="B69" i="30"/>
  <c r="B57" i="30"/>
  <c r="P10" i="30" l="1"/>
  <c r="C84" i="26"/>
  <c r="C86" i="26"/>
  <c r="C88" i="26"/>
  <c r="C90" i="26"/>
  <c r="C92" i="26"/>
  <c r="C94" i="26"/>
  <c r="C96" i="26"/>
  <c r="C98" i="26"/>
  <c r="C100" i="26"/>
  <c r="P60" i="26"/>
  <c r="O60" i="26"/>
  <c r="B60" i="26" s="1"/>
  <c r="D33" i="25"/>
  <c r="D28" i="25"/>
  <c r="B123" i="24"/>
  <c r="F123" i="24"/>
  <c r="J123" i="24"/>
  <c r="J122" i="24"/>
  <c r="F122" i="24"/>
  <c r="B122" i="24"/>
  <c r="O33" i="25"/>
  <c r="O28" i="25"/>
  <c r="D44" i="25"/>
  <c r="P33" i="25" l="1"/>
  <c r="B33" i="25" s="1"/>
  <c r="P28" i="25"/>
  <c r="C52" i="24" l="1"/>
  <c r="B50" i="24"/>
  <c r="P12" i="33" l="1"/>
  <c r="B12" i="33" s="1"/>
  <c r="O12" i="33"/>
  <c r="E14" i="33" l="1"/>
  <c r="F14" i="33"/>
  <c r="G14" i="33"/>
  <c r="H14" i="33"/>
  <c r="I14" i="33"/>
  <c r="E15" i="33"/>
  <c r="F15" i="33"/>
  <c r="G15" i="33"/>
  <c r="H15" i="33"/>
  <c r="I15" i="33"/>
  <c r="I73" i="26"/>
  <c r="J73" i="26"/>
  <c r="K73" i="26"/>
  <c r="L73" i="26"/>
  <c r="H73" i="26"/>
  <c r="I72" i="26"/>
  <c r="J72" i="26"/>
  <c r="K72" i="26"/>
  <c r="L72" i="26"/>
  <c r="H72" i="26"/>
  <c r="B63" i="26"/>
  <c r="B64" i="26"/>
  <c r="B65" i="26"/>
  <c r="B66" i="26"/>
  <c r="B67" i="26"/>
  <c r="B68" i="26"/>
  <c r="B69" i="26"/>
  <c r="B70" i="26"/>
  <c r="B71" i="26"/>
  <c r="P8" i="26"/>
  <c r="O8" i="26"/>
  <c r="P259" i="26" l="1"/>
  <c r="O259" i="26"/>
  <c r="C82" i="26" l="1"/>
  <c r="C80" i="26"/>
  <c r="J18" i="30" l="1"/>
  <c r="J32" i="30" s="1"/>
  <c r="I18" i="30"/>
  <c r="I32" i="30" s="1"/>
  <c r="I22" i="30"/>
  <c r="I24" i="30" s="1"/>
  <c r="J22" i="30"/>
  <c r="J24" i="30" s="1"/>
  <c r="I30" i="30"/>
  <c r="J30" i="30"/>
  <c r="L60" i="26"/>
  <c r="K60" i="26"/>
  <c r="I26" i="30" l="1"/>
  <c r="J26" i="30"/>
  <c r="F144" i="26" l="1"/>
  <c r="O141" i="26"/>
  <c r="P141" i="26"/>
  <c r="E144" i="26"/>
  <c r="B145" i="26"/>
  <c r="B155" i="26"/>
  <c r="B165" i="26"/>
  <c r="B175" i="26"/>
  <c r="B185" i="26"/>
  <c r="B195" i="26"/>
  <c r="B205" i="26"/>
  <c r="B215" i="26"/>
  <c r="B225" i="26"/>
  <c r="B235" i="26"/>
  <c r="B245" i="26"/>
  <c r="B141" i="26" l="1"/>
  <c r="P134" i="26"/>
  <c r="P106" i="26"/>
  <c r="P77" i="26"/>
  <c r="P58" i="26"/>
  <c r="P30" i="26"/>
  <c r="O134" i="26"/>
  <c r="O106" i="26"/>
  <c r="O77" i="26"/>
  <c r="O58" i="26"/>
  <c r="O30" i="26"/>
  <c r="B62" i="26" l="1"/>
  <c r="H30" i="30" l="1"/>
  <c r="G30" i="30"/>
  <c r="F30" i="30"/>
  <c r="H22" i="30"/>
  <c r="H24" i="30" s="1"/>
  <c r="G22" i="30"/>
  <c r="G24" i="30" s="1"/>
  <c r="F22" i="30"/>
  <c r="F24" i="30" s="1"/>
  <c r="B44" i="25" l="1"/>
  <c r="D40" i="25"/>
  <c r="B40" i="25"/>
  <c r="K109" i="26" l="1"/>
  <c r="I109" i="26"/>
  <c r="G109" i="26"/>
  <c r="E109" i="26"/>
  <c r="B109" i="26"/>
  <c r="B106" i="26"/>
  <c r="F80" i="26" l="1"/>
  <c r="B77" i="26"/>
  <c r="B6" i="33" l="1"/>
  <c r="B6" i="32"/>
  <c r="B6" i="30"/>
  <c r="B6" i="26"/>
  <c r="B6" i="27"/>
  <c r="B73" i="26"/>
  <c r="B72" i="26"/>
  <c r="H60" i="26"/>
  <c r="B58" i="26"/>
  <c r="I60" i="26" l="1"/>
  <c r="J60" i="26" s="1"/>
  <c r="B15" i="33" l="1"/>
  <c r="B14" i="33"/>
  <c r="B11" i="33"/>
  <c r="B8" i="33"/>
  <c r="B10" i="32"/>
  <c r="B8" i="32"/>
  <c r="B2" i="32"/>
  <c r="B45" i="30"/>
  <c r="G44" i="30"/>
  <c r="E44" i="30"/>
  <c r="D44" i="30"/>
  <c r="C44" i="30"/>
  <c r="B40" i="30"/>
  <c r="B36" i="30"/>
  <c r="B35" i="30"/>
  <c r="B34" i="30"/>
  <c r="F32" i="30"/>
  <c r="B32" i="30"/>
  <c r="B30" i="30"/>
  <c r="B29" i="30"/>
  <c r="B28" i="30"/>
  <c r="F26" i="30"/>
  <c r="B26" i="30"/>
  <c r="B22" i="30"/>
  <c r="B21" i="30"/>
  <c r="B20" i="30"/>
  <c r="F18" i="30"/>
  <c r="B18" i="30"/>
  <c r="B15" i="30"/>
  <c r="B10" i="30"/>
  <c r="B13" i="27"/>
  <c r="B10" i="27"/>
  <c r="B8" i="27"/>
  <c r="B273" i="26"/>
  <c r="B259" i="26"/>
  <c r="B134" i="26"/>
  <c r="J33" i="26"/>
  <c r="F33" i="26"/>
  <c r="C33" i="26"/>
  <c r="B30" i="26"/>
  <c r="B15" i="26"/>
  <c r="B10" i="26"/>
  <c r="B9" i="26"/>
  <c r="B9" i="30" s="1"/>
  <c r="B8" i="26"/>
  <c r="B8" i="30" s="1"/>
  <c r="B26" i="25"/>
  <c r="L24" i="25"/>
  <c r="K24" i="25"/>
  <c r="J24" i="25"/>
  <c r="I24" i="25"/>
  <c r="H24" i="25"/>
  <c r="G24" i="25"/>
  <c r="F24" i="25"/>
  <c r="E24" i="25"/>
  <c r="D24" i="25"/>
  <c r="L19" i="25"/>
  <c r="K19" i="25"/>
  <c r="J19" i="25"/>
  <c r="I19" i="25"/>
  <c r="H19" i="25"/>
  <c r="G19" i="25"/>
  <c r="F19" i="25"/>
  <c r="E19" i="25"/>
  <c r="D19" i="25"/>
  <c r="B15" i="25"/>
  <c r="B12" i="25"/>
  <c r="B10" i="25"/>
  <c r="L8" i="25"/>
  <c r="K8" i="25"/>
  <c r="J8" i="25"/>
  <c r="I8" i="25"/>
  <c r="H8" i="25"/>
  <c r="G8" i="25"/>
  <c r="F8" i="25"/>
  <c r="E8" i="25"/>
  <c r="D8" i="25"/>
  <c r="B120" i="24"/>
  <c r="L118" i="24"/>
  <c r="K118" i="24"/>
  <c r="J118" i="24"/>
  <c r="I118" i="24"/>
  <c r="H118" i="24"/>
  <c r="G118" i="24"/>
  <c r="F118" i="24"/>
  <c r="E118" i="24"/>
  <c r="C118" i="24"/>
  <c r="B113" i="24"/>
  <c r="B115" i="24"/>
  <c r="B112" i="24"/>
  <c r="B111" i="24"/>
  <c r="L109" i="24"/>
  <c r="K109" i="24"/>
  <c r="J109" i="24"/>
  <c r="I109" i="24"/>
  <c r="H109" i="24"/>
  <c r="G109" i="24"/>
  <c r="F109" i="24"/>
  <c r="E109" i="24"/>
  <c r="C109" i="24"/>
  <c r="B106" i="24"/>
  <c r="B99" i="24"/>
  <c r="B97" i="24"/>
  <c r="B95" i="24"/>
  <c r="B93" i="24"/>
  <c r="B91" i="24"/>
  <c r="B74" i="24"/>
  <c r="B72" i="24"/>
  <c r="B70" i="24"/>
  <c r="B64" i="24"/>
  <c r="L62" i="24"/>
  <c r="K62" i="24"/>
  <c r="J62" i="24"/>
  <c r="I62" i="24"/>
  <c r="H62" i="24"/>
  <c r="G62" i="24"/>
  <c r="F62" i="24"/>
  <c r="E62" i="24"/>
  <c r="C62" i="24"/>
  <c r="L56" i="24"/>
  <c r="K56" i="24"/>
  <c r="J56" i="24"/>
  <c r="I56" i="24"/>
  <c r="H56" i="24"/>
  <c r="G56" i="24"/>
  <c r="F56" i="24"/>
  <c r="E56" i="24"/>
  <c r="C56" i="24"/>
  <c r="B36" i="24"/>
  <c r="B29" i="24"/>
  <c r="L27" i="24"/>
  <c r="K27" i="24"/>
  <c r="J27" i="24"/>
  <c r="I27" i="24"/>
  <c r="H27" i="24"/>
  <c r="G27" i="24"/>
  <c r="F27" i="24"/>
  <c r="E27" i="24"/>
  <c r="C27" i="24"/>
  <c r="B4" i="33" l="1"/>
  <c r="B4" i="32"/>
  <c r="B4" i="30"/>
  <c r="B4" i="26"/>
  <c r="B4" i="27"/>
  <c r="B5" i="25"/>
  <c r="G18" i="30"/>
  <c r="H18" i="30" s="1"/>
  <c r="G26" i="30"/>
  <c r="H26" i="30" s="1"/>
  <c r="G32" i="30"/>
  <c r="H32" i="30" s="1"/>
  <c r="B5" i="33" l="1"/>
  <c r="B5" i="32"/>
  <c r="B5" i="30"/>
  <c r="B5" i="26"/>
  <c r="B5" i="2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Paula Place</author>
  </authors>
  <commentList>
    <comment ref="A4" authorId="0" shapeId="0" xr:uid="{02658F6F-E2B2-4A72-B6F6-5D767368DE86}">
      <text>
        <r>
          <rPr>
            <sz val="9"/>
            <color indexed="81"/>
            <rFont val="Tahoma"/>
            <family val="2"/>
          </rPr>
          <t>If there is more than one type (i.e. dumping for China, dumping &amp; subsidizing for Korea), you must manually modify the Intro paragraph.</t>
        </r>
      </text>
    </comment>
    <comment ref="A17" authorId="0" shapeId="0" xr:uid="{64A8AC49-F823-4B00-B6AB-1FC7A3E1FA3E}">
      <text>
        <r>
          <rPr>
            <b/>
            <sz val="9"/>
            <color indexed="81"/>
            <rFont val="Tahoma"/>
            <family val="2"/>
          </rPr>
          <t>Link to specific CBSA SOR or MIF page</t>
        </r>
      </text>
    </comment>
  </commentList>
</comments>
</file>

<file path=xl/sharedStrings.xml><?xml version="1.0" encoding="utf-8"?>
<sst xmlns="http://schemas.openxmlformats.org/spreadsheetml/2006/main" count="424" uniqueCount="306">
  <si>
    <t>PUBLIC</t>
  </si>
  <si>
    <t>QUESTIONNAIRE DUE DATE</t>
  </si>
  <si>
    <t>DATE D'ÉCHÉANCE DU QUESTIONNAIRE</t>
  </si>
  <si>
    <t>Veuillez retourner le questionnaire rempli en utilisant l’une des options suivantes :</t>
  </si>
  <si>
    <t>CERTIFICATION</t>
  </si>
  <si>
    <t>ATTESTATION</t>
  </si>
  <si>
    <t>UNION INFORMATION</t>
  </si>
  <si>
    <t>RENSEIGNEMENTS SUR LE SYNDICAT</t>
  </si>
  <si>
    <t>Union Address</t>
  </si>
  <si>
    <t>Adresse du syndicat</t>
  </si>
  <si>
    <t>Website Address</t>
  </si>
  <si>
    <t>Adresse du site Web</t>
  </si>
  <si>
    <t>Name of Authorized Official</t>
  </si>
  <si>
    <t>Nom du représentant autorisé</t>
  </si>
  <si>
    <t>Title of Authorized Official</t>
  </si>
  <si>
    <t>Titre du représentant autorisé</t>
  </si>
  <si>
    <t>E-mail Address</t>
  </si>
  <si>
    <t>Telephone</t>
  </si>
  <si>
    <t>Téléphone</t>
  </si>
  <si>
    <t>CONFIRMATION DES DONNÉES DÉCLARÉES</t>
  </si>
  <si>
    <t>Date</t>
  </si>
  <si>
    <t>Question 1</t>
  </si>
  <si>
    <t>Question 2</t>
  </si>
  <si>
    <t>Question 3</t>
  </si>
  <si>
    <t>Question 4</t>
  </si>
  <si>
    <t>Question 5</t>
  </si>
  <si>
    <t>Question 6</t>
  </si>
  <si>
    <t>Question 7</t>
  </si>
  <si>
    <t>Emploi direct</t>
  </si>
  <si>
    <t>Emploi indirect</t>
  </si>
  <si>
    <t>I understand that checking this box constitutes my legally binding signature.</t>
  </si>
  <si>
    <t>Je comprends que le fait de cocher cette case constitue ma signature juridiquement contraignante.</t>
  </si>
  <si>
    <t>CONFIRMATION OF REPORTED DATA</t>
  </si>
  <si>
    <t>SUBMITTING THE QUESTIONNAIRE RESPONSE</t>
  </si>
  <si>
    <t>TRANSMISSION DU QUESTIONNAIRE REMPLI</t>
  </si>
  <si>
    <t>Adresse de courrier électronique</t>
  </si>
  <si>
    <t>Question 8</t>
  </si>
  <si>
    <t>CUSTOMS TARIFF</t>
  </si>
  <si>
    <t>TARIF DES DOUANES</t>
  </si>
  <si>
    <t>Provide a brief history of your union, with particular emphasis on activities involving employees that have produced the goods.</t>
  </si>
  <si>
    <t>Donnez un bref historique de votre syndicat, en insistant plus particulièrement sur les activités concernant les employés ayant produit les marchandises.</t>
  </si>
  <si>
    <t>Firm Name and Facility</t>
  </si>
  <si>
    <t>Facility Address</t>
  </si>
  <si>
    <t>Local Union or Bargaining Unit</t>
  </si>
  <si>
    <t xml:space="preserve">Dénomination sociale de l’entreprise et installation </t>
  </si>
  <si>
    <t>Adresse de l’installation</t>
  </si>
  <si>
    <t>Union local</t>
  </si>
  <si>
    <t>Prior Negotiating Period</t>
  </si>
  <si>
    <t>Période de négociation précédente</t>
  </si>
  <si>
    <t>Collective Agreement Start Date</t>
  </si>
  <si>
    <t>Date de début de la convention collective</t>
  </si>
  <si>
    <t>Collective Agreement End Date</t>
  </si>
  <si>
    <t>Date de fin de la convention collective</t>
  </si>
  <si>
    <t>Next Negotiating Period</t>
  </si>
  <si>
    <t>Prochaine période de négociation</t>
  </si>
  <si>
    <t>PUBLIC COMMENTS</t>
  </si>
  <si>
    <t>COMMENTAIRES PUBLICS</t>
  </si>
  <si>
    <t>Year</t>
  </si>
  <si>
    <t>Nombre de membres concernés</t>
  </si>
  <si>
    <t>Année</t>
  </si>
  <si>
    <t>Raison</t>
  </si>
  <si>
    <t>PROTECTED COMMENTS</t>
  </si>
  <si>
    <t>Confirm that all information is reported on a calendar-year basis.</t>
  </si>
  <si>
    <t>Confirmez que tous les renseignements déclarés le sont selon l’année civile.</t>
  </si>
  <si>
    <t>Cause</t>
  </si>
  <si>
    <t>Variable</t>
  </si>
  <si>
    <t>English</t>
  </si>
  <si>
    <t>French</t>
  </si>
  <si>
    <t>Data Validation comments</t>
  </si>
  <si>
    <t>Case Number</t>
  </si>
  <si>
    <t>The Goods</t>
  </si>
  <si>
    <t>Due Date</t>
  </si>
  <si>
    <t>Product Defn</t>
  </si>
  <si>
    <t>HS Code defn change date</t>
  </si>
  <si>
    <t>Français</t>
  </si>
  <si>
    <t>In which language would you prefer to complete this questionnaire?</t>
  </si>
  <si>
    <t>Yes or No</t>
  </si>
  <si>
    <t>Failure to complete the questionnaire by the due date may result in the Tribunal issuing a production order, pursuant to section 17 of the Canadian International Trade Tribunal Act, to compel the production of a questionnaire response.</t>
  </si>
  <si>
    <t>The completed questionnaire can be submitted using one of the following methods:</t>
  </si>
  <si>
    <t xml:space="preserve">This questionnaire is divided into two parts:
</t>
  </si>
  <si>
    <t xml:space="preserve">Le présent questionnaire est divisé en deux parties :
</t>
  </si>
  <si>
    <t xml:space="preserve">PART I (Blue Tabs) - Information requested in this part is public. Requests to treat any of this information as confidential must be fully justified in writing and accompanied by a redacted version for the public record.
</t>
  </si>
  <si>
    <t xml:space="preserve">PARTIE I (onglets bleus) - porte sur des renseignements de nature publique. Les demandes de traiter un ou des renseignements comme des renseignements confidentiels doivent être dûment justifiées par écrit et être accompagnées d’une version publique remaniée.
</t>
  </si>
  <si>
    <t xml:space="preserve">PART II (Green Tabs) - Information requested in this part is considered to be confidential in nature and will be treated in accordance with sections 43 to 49 of the Canadian International Trade Tribunal Act, which require that it shall not be made public in such a manner as to be available for the use of any business competitor or rival of the reporting person, firm or corporation.
</t>
  </si>
  <si>
    <t xml:space="preserve">PARTIE II (onglets verts) - Les renseignements de nature confidentielle seront traités conformément aux articles 43 à 49 de la Loi sur le Tribunal canadien du commerce extérieur, qui précisent que ces renseignements ne doivent pas être rendus publics de manière à pouvoir être utilisés par un concurrent de la personne, de l’entreprise ou de la société déclarante.
</t>
  </si>
  <si>
    <t xml:space="preserve">Les marchandises sont généralement classées dans le Tarif des douanes sous les numéros suivants du Système harmonisé de désignation et de codification des marchandises (SH) :
</t>
  </si>
  <si>
    <t xml:space="preserve">Product information and a glossary of terms can be found in the Info tab.
</t>
  </si>
  <si>
    <t>Des informations sur le produit et un glossaire de termes sont disponibles dans l'onglet Info.</t>
  </si>
  <si>
    <t xml:space="preserve">Use the AddPub tab if more space is needed.
</t>
  </si>
  <si>
    <t>Utilisez l'onglet AddPub si vous avez besoin de plus d'espace.</t>
  </si>
  <si>
    <t>Comments</t>
  </si>
  <si>
    <t>Commentaires</t>
  </si>
  <si>
    <t>Comment 1</t>
  </si>
  <si>
    <t>Commentaire 1</t>
  </si>
  <si>
    <t>Comment 2</t>
  </si>
  <si>
    <t>Commentaire 2</t>
  </si>
  <si>
    <t>Comment 3</t>
  </si>
  <si>
    <t>Commentaire 3</t>
  </si>
  <si>
    <t>Comment 4</t>
  </si>
  <si>
    <t>Commentaire 4</t>
  </si>
  <si>
    <t>Comment 5</t>
  </si>
  <si>
    <t>Commentaire 5</t>
  </si>
  <si>
    <t>protected</t>
  </si>
  <si>
    <t>protégé</t>
  </si>
  <si>
    <t xml:space="preserve">Use the AddPro tab if more space is needed.
</t>
  </si>
  <si>
    <t>Total</t>
  </si>
  <si>
    <t>#</t>
  </si>
  <si>
    <t>Emploi direct - ventes nationales et ventes à l'exportation</t>
  </si>
  <si>
    <t>Duration</t>
  </si>
  <si>
    <t xml:space="preserve">Durée  </t>
  </si>
  <si>
    <t>Event 1</t>
  </si>
  <si>
    <t>Événement 1</t>
  </si>
  <si>
    <t>Event 2</t>
  </si>
  <si>
    <t>Événement 2</t>
  </si>
  <si>
    <t>Event 3</t>
  </si>
  <si>
    <t>Événement 3</t>
  </si>
  <si>
    <t>Event 4</t>
  </si>
  <si>
    <t>Événement 4</t>
  </si>
  <si>
    <t>Event 5</t>
  </si>
  <si>
    <t>Événement 5</t>
  </si>
  <si>
    <t>Total members employed</t>
  </si>
  <si>
    <t>Total unionized workplaces</t>
  </si>
  <si>
    <t>Nombre total de membres employés</t>
  </si>
  <si>
    <t>Total des lieux de travail syndiqués</t>
  </si>
  <si>
    <t>Actions affecting members (closure, disposal of assets, changes in technology or other changes)</t>
  </si>
  <si>
    <t>Actions touchant les membres (fermeture, cession d'actifs, des changements technologiques ou autres changements)</t>
  </si>
  <si>
    <t>References to "the goods" in this questionnaire refer to:</t>
  </si>
  <si>
    <t>Les références aux « marchandises » dans ce questionnaire font référence à :</t>
  </si>
  <si>
    <t>Number of Members Affected</t>
  </si>
  <si>
    <t>Bargaining Concessions</t>
  </si>
  <si>
    <t>Concessions de négociation</t>
  </si>
  <si>
    <t>Layoffs and Reduced Hours</t>
  </si>
  <si>
    <t>Licenciements et réduction des heures</t>
  </si>
  <si>
    <t>Strikes and Other Job Actions</t>
  </si>
  <si>
    <t>Grèves et autres actions syndicales</t>
  </si>
  <si>
    <t>Type</t>
  </si>
  <si>
    <t>Hiring Practices</t>
  </si>
  <si>
    <t>Pratiques d’embauche</t>
  </si>
  <si>
    <t>Wages</t>
  </si>
  <si>
    <t>Salaires</t>
  </si>
  <si>
    <t>Quality of Employment</t>
  </si>
  <si>
    <t>Qualité de l'emploi</t>
  </si>
  <si>
    <t>Employment Benefits</t>
  </si>
  <si>
    <t>Avantages en matière d’emploi</t>
  </si>
  <si>
    <t>Community Impact</t>
  </si>
  <si>
    <t>Workplace Conditions</t>
  </si>
  <si>
    <t>Conditions de travail</t>
  </si>
  <si>
    <t>Employee Well-being</t>
  </si>
  <si>
    <t>Bien-être des employés</t>
  </si>
  <si>
    <t>Other Factors</t>
  </si>
  <si>
    <t>Autres facteurs</t>
  </si>
  <si>
    <t>Select Yes or No</t>
  </si>
  <si>
    <t xml:space="preserve">When submitting the completed questionnaire using the secure E-filing service, designate the questionnaire as confidential. Note that the information in the public (blue) tabs in your questionnaire will be treated as public information.
</t>
  </si>
  <si>
    <t xml:space="preserve">Lorsque vous faites parvenir le questionnaire rempli en utilisant le service sécurisé de dépôt électronique, désignez le questionnaire comme étant confidentiel. Notez que l’information contenue dans les onglets publics (les onglets bleus) du questionnaire sera traitée en tant qu’information publique.
</t>
  </si>
  <si>
    <t>Oui ou non</t>
  </si>
  <si>
    <t>Direct employment</t>
  </si>
  <si>
    <t>L’emploi direct</t>
  </si>
  <si>
    <t>Les frais occasionnés par le financement d’une entreprise. Ces frais comprennent le versement de dividendes aux investisseurs, les intérêts des emprunts, les frais de rachat d’actions, les gains ou les pertes dans les opérations de change et autres dépenses occasionnées par le financement.</t>
  </si>
  <si>
    <t>GLOSSAIRE</t>
  </si>
  <si>
    <t/>
  </si>
  <si>
    <t xml:space="preserve">Toutes les questions relatives au présent questionnaire doivent être adressées à :
</t>
  </si>
  <si>
    <t>Union Name (In English and French, if applicable)</t>
  </si>
  <si>
    <t xml:space="preserve">Questions relating to this questionnaire should be directed to: 
</t>
  </si>
  <si>
    <t>Nom du syndicat (en français et en anglais, le cas échéant)</t>
  </si>
  <si>
    <t>Si le questionnaire n’est pas rempli dans les délais impartis, le Tribunal peut rendre une ordonnance de production, aux termes de l’article  17 de la Loi sur le Tribunal canadien du commerce extérieur, afin d’exiger la production d’une réponse au questionnaire.</t>
  </si>
  <si>
    <t>Dans quelle langue préférez-vous remplir ce questionnaire?</t>
  </si>
  <si>
    <t>Includes the labour costs of employees whose tasks can be readily traced (by observation) to the production of the goods and are properly considered direct labour costs in the firm’s statement of the cost of goods manufactured. Goods can be produced for domestic sales, for export sales, and for internal use or further internal processing.</t>
  </si>
  <si>
    <t>Incidence sur la communauté</t>
  </si>
  <si>
    <t>COMMENTAIRES PROTÉGÉS</t>
  </si>
  <si>
    <t>1000 character limit | limite de 1000 caractères</t>
  </si>
  <si>
    <t>Maximum length reached. Please use the AddPub tab to add further info. | La limite maximale de caractères est atteinte. SVP utiliser l'onglet AddPub pour ajouter plus d'information.</t>
  </si>
  <si>
    <t>Maximum length reached. Please use the AddPro tab to add further info. | La limite maximale de caractères est atteinte. SVP utiliser l'onglet AddPro pour ajouter plus d'information.</t>
  </si>
  <si>
    <t>Question 9</t>
  </si>
  <si>
    <t>Int period 1</t>
  </si>
  <si>
    <t>Int period 2</t>
  </si>
  <si>
    <t>CAD</t>
  </si>
  <si>
    <t>Indirect employment</t>
  </si>
  <si>
    <t xml:space="preserve">The undersigned certifies that the information supplied herein is complete and correct to the best of their knowledge and belief.
</t>
  </si>
  <si>
    <t xml:space="preserve">Le soussigné déclare que, pour autant qu'il sache, les renseignements fournis aux présentes sont complets et exacts.
</t>
  </si>
  <si>
    <t>Expliquez les changements que vous prévoyez voir sur le marché canadien et sur d’autres marchés mondiaux pour les marchandises au cours des deux prochaines années. Les facteurs à prendre en compte dans votre réponse comprennent, sans toutefois s'y limiter, l'emploi associé à la production des marchandises au Canada.</t>
  </si>
  <si>
    <t>Explain any changes you expect to see in the Canadian market and in other markets globally for the goods during the next two years. Factors to consider in your response include, but are not limited to, employment associated with the production of the goods in Canada.</t>
  </si>
  <si>
    <t>Confirm that all values reported are in Canadian dollars.</t>
  </si>
  <si>
    <t>Confirmez que toutes les valeurs déclarées sont en dollars canadiens.</t>
  </si>
  <si>
    <t>Analyst 1</t>
  </si>
  <si>
    <t>Analyst 2</t>
  </si>
  <si>
    <t>L'emploi indirect</t>
  </si>
  <si>
    <t>Includes plant personnel such as supervisors, superintendents and quality control employees, but does not include sales and administrative personnel.</t>
  </si>
  <si>
    <t>PRODUCTION</t>
  </si>
  <si>
    <t>First Year of POR</t>
  </si>
  <si>
    <t>Last Day of POR</t>
  </si>
  <si>
    <t>Last Year of POR</t>
  </si>
  <si>
    <t>Important notes for formatting</t>
  </si>
  <si>
    <t>Insert and merge rows where needed to expand height of text boxes.</t>
  </si>
  <si>
    <t>Based on the response in Question 1 of the Pro tab, describe the method used to allocate employment, hours worked and wages paid.</t>
  </si>
  <si>
    <t>EMPLOYMENT</t>
  </si>
  <si>
    <t>EMPLOI</t>
  </si>
  <si>
    <t>Question 10</t>
  </si>
  <si>
    <t>MARKETS</t>
  </si>
  <si>
    <t>IMPACT</t>
  </si>
  <si>
    <t>EFFETS</t>
  </si>
  <si>
    <t>COLLECTIVE AGREEMENTS</t>
  </si>
  <si>
    <t>CONVENTIONS COLLECTIVES</t>
  </si>
  <si>
    <t>GENERAL</t>
  </si>
  <si>
    <t>INTRODUCTION</t>
  </si>
  <si>
    <t>LANGUAGE PREFERENCE | PRÉFÉRENCE LINGUISTIQUE</t>
  </si>
  <si>
    <t>Sur la base de la réponse à la question 1 dans l'onglet Pro, décrivez la méthode utilisée pour répartir l’emploi, les heures travaillées et les salaires versés.</t>
  </si>
  <si>
    <t>MARCHÉS</t>
  </si>
  <si>
    <t>GÉNÉRAL</t>
  </si>
  <si>
    <t>THE GOODS DEFINITION</t>
  </si>
  <si>
    <t>LA DÉFINITION DES MARCHANDISES</t>
  </si>
  <si>
    <t>DO YOU NEED TO COMPLETE THIS QUESTIONNAIRE?</t>
  </si>
  <si>
    <t>DEVEZ-VOUS REMPLIR CE QUESTIONNAIRE?</t>
  </si>
  <si>
    <t>FAILURE TO COMPLETE THE QUESTIONNAIRE</t>
  </si>
  <si>
    <t>QUESTIONNAIRE NON REMPLI</t>
  </si>
  <si>
    <t>QUESTIONS</t>
  </si>
  <si>
    <t>QUESTIONNAIRE À L'INTENTION DES SYNDICATS</t>
  </si>
  <si>
    <t>QUESTIONNAIRE OUTLINE</t>
  </si>
  <si>
    <t>APERÇU DU QUESTIONNAIRE</t>
  </si>
  <si>
    <t>ADDITIONAL PRODUCT INFORMATION</t>
  </si>
  <si>
    <t>RENSEIGNEMENTS ADDITIONNELS SUR LE PRODUIT</t>
  </si>
  <si>
    <t>GLOSSARY</t>
  </si>
  <si>
    <t>Yes</t>
  </si>
  <si>
    <t>Oui</t>
  </si>
  <si>
    <t>No</t>
  </si>
  <si>
    <t>Non</t>
  </si>
  <si>
    <t>Drop down list</t>
  </si>
  <si>
    <t>PROTECTED</t>
  </si>
  <si>
    <t>PROTÉGÉ</t>
  </si>
  <si>
    <t>If no, explain.</t>
  </si>
  <si>
    <t>Si non, expliquez.</t>
  </si>
  <si>
    <t>Section locale du syndicat ou unité de négociation</t>
  </si>
  <si>
    <t>Section locale du syndicat</t>
  </si>
  <si>
    <t>Jan-Jun 2025</t>
  </si>
  <si>
    <t>June 30</t>
  </si>
  <si>
    <t>30 juin</t>
  </si>
  <si>
    <t>Sélectionnez oui ou non</t>
  </si>
  <si>
    <t>Confirm that all data reported pertain to the goods as defined in the "Intro" tab.</t>
  </si>
  <si>
    <t>Confirmez que toutes les données déclarées  concernent les marchandises telles que définies dans l’onglet « Intro ».</t>
  </si>
  <si>
    <t>Tab and Question</t>
  </si>
  <si>
    <t>Onglet et question</t>
  </si>
  <si>
    <t>les pays sujets</t>
  </si>
  <si>
    <t>SVP accorder ces mots : "défini/définis/définie/définies"; "originaire/originaires"; "exporté/exportés/exportée/exportées" selon le(s) mot(s) utilisé(s) pour décrire les biens couverts par ce RR (soit avec "les marchandises" (féminin pluriel) ou avec la définition de ces marchandises)</t>
  </si>
  <si>
    <t>dumping</t>
  </si>
  <si>
    <t>le dumping</t>
  </si>
  <si>
    <t>i.e. columns B-L should be 160 pixels each.</t>
  </si>
  <si>
    <t>When adding or modifying columns, please ensure the total of all column widths in a tab equals 1760 pixels to allow for consistent scaling when exported to PDF.</t>
  </si>
  <si>
    <t>Please provide the following employment-related information concerning the production of the goods. Include employment used in the production for domestic sales, for export sales, and for internal use or further processing.</t>
  </si>
  <si>
    <t>Number of unionized employees involved in the production process</t>
  </si>
  <si>
    <t>Total hours worked by these employees</t>
  </si>
  <si>
    <t>Total wages paid to these employees</t>
  </si>
  <si>
    <t>Total - Public tab, Question 3</t>
  </si>
  <si>
    <t>Total - onglet Public, Question 3</t>
  </si>
  <si>
    <t>Difference (correct if not zero)</t>
  </si>
  <si>
    <t>Différence (corrigez si le résultat n'est pas zéro)</t>
  </si>
  <si>
    <t>Fournissez les informations suivantes liées à l'emploi, concernant la production des marchandises. Inclure le nombre d'employés relativement à la production des marchandises pour les ventes intérieures, pour les ventes à l’exportation, pour un usage interne ou pour une transformation ultérieure.</t>
  </si>
  <si>
    <t>Nombre d'employés syndiqués impliqués dans le processus de production</t>
  </si>
  <si>
    <t>Nombre d'heures travaillées par ces employés</t>
  </si>
  <si>
    <t>Salaires payés à ces employés</t>
  </si>
  <si>
    <t>hiddenc</t>
  </si>
  <si>
    <t>Subject Countries (incl. French pronouns: de la, du, des)</t>
  </si>
  <si>
    <t>janv-juin 2025</t>
  </si>
  <si>
    <t>Additional Product Info</t>
  </si>
  <si>
    <t>Comprends les coûts de main-d’œuvre des employés dont les tâches peuvent être facilement associées (par observation) à la production des marchandises; ces coûts sont pris en compte dans l’état du coût des marchandises fabriquées de l'entreprise. Les marchandises peuvent être produites pour les ventes nationales, les ventes à l'exportation, et pour être utilisées à l'interne ou à la transformation ultérieure à l'interne.</t>
  </si>
  <si>
    <t xml:space="preserve">The goods are commonly classified in the Customs Tariff under the following Harmonized Commodity Description and Coding System (HS) numbers:
</t>
  </si>
  <si>
    <t>2. Email to citt-tcce@tribunal.gc.ca should you accept the associated risks and you are filing information that belongs to your union only.</t>
  </si>
  <si>
    <t>Should your union wish to add any comments related to its responses, submit them here. Be sure to indicate the question number being commented on.</t>
  </si>
  <si>
    <t>2. Par courriel à l'adresse tcce-citt@tribunal.gc.ca si vous acceptez les risques connexes et vous transmettez des renseignements qui sont ceux de votre syndicat seulement.</t>
  </si>
  <si>
    <t>Si votre syndicat désire ajouter des commentaires concernant vos réponses, vous les inscrivez ici. Indiquez à quelle question se rapportent vos commentaires.</t>
  </si>
  <si>
    <t>CONTACT INFORMATION OF THE PERSON WHO COMPLETED THIS QUESTIONNAIRE</t>
  </si>
  <si>
    <t>COORDONNÉES DE LA PERSONNE QUI A REMPLI LE QUESTIONNAIRE</t>
  </si>
  <si>
    <t>Name</t>
  </si>
  <si>
    <t>Nom</t>
  </si>
  <si>
    <t>Title</t>
  </si>
  <si>
    <t>Titre</t>
  </si>
  <si>
    <t>Adresse courriel</t>
  </si>
  <si>
    <t>UNION QUESTIONNAIRE | QUESTIONNAIRE À L'INTENTION DES SYNDICATS</t>
  </si>
  <si>
    <t>UNION QUESTIONNAIRE</t>
  </si>
  <si>
    <t>RR-2025-009</t>
  </si>
  <si>
    <t xml:space="preserve">Wheat Gluten </t>
  </si>
  <si>
    <t>Gluten de blé</t>
  </si>
  <si>
    <t>Australia, Austria, Belgium, France, Germany and Lithuania</t>
  </si>
  <si>
    <t>Australie, d'Autriche, de Belgique, de la France, de l'Allemagne et de la Lituanie</t>
  </si>
  <si>
    <t>janv-juin 2026</t>
  </si>
  <si>
    <t>Jan-Jun 2026</t>
  </si>
  <si>
    <t>August 21, 2026</t>
  </si>
  <si>
    <t>21 août 2026</t>
  </si>
  <si>
    <t>Joseph Long</t>
  </si>
  <si>
    <t>Joseph.Long@tribunal.gc.ca</t>
  </si>
  <si>
    <t xml:space="preserve">(343) 597-3847 </t>
  </si>
  <si>
    <t>François Thivierge</t>
  </si>
  <si>
    <t>Francois.Thivierge@tribunal.gc.ca</t>
  </si>
  <si>
    <t>(343) 550-4453</t>
  </si>
  <si>
    <t>https://www.cbsa-asfc.gc.ca/sima-lmsi/mif-mev/mif-mev-stats-eng.html#wg</t>
  </si>
  <si>
    <t>https://www.cbsa-asfc.gc.ca/sima-lmsi/mif-mev/mif-mev-stats-fra.html#wg</t>
  </si>
  <si>
    <t>1109.00.10.00       1109.00.20.00</t>
  </si>
  <si>
    <t xml:space="preserve">HS Codes </t>
  </si>
  <si>
    <t>For additionnal information, including Harmonized Commodity Descriptions, please see link below:</t>
  </si>
  <si>
    <t>Pour obtenir des renseignements supplémentaires sur le produit, tel que les Description harmonisées des produits, veuillez consulter le lien suivant:</t>
  </si>
  <si>
    <t>The goods are commonly classified in the Customs Tariff under the following Harmonized Commodity Description and Coding System (HS) numbers:</t>
  </si>
  <si>
    <t>Les marchandises sont généralement classées dans le Tarif des douanes sous les numéros suivants du Système harmonisé de désignation et de codification des marchandises (SH) :</t>
  </si>
  <si>
    <t>Wheat gluten, whether or not blended with wheat flour, salt or any other substance, with a minimum wheat protein content of 40% by weight on a dry basis calculated using a Jones Factor of 5.7, but excluding (i) devitalized wheat gluten; (ii) hydrolyzed wheat gluten; (iii) wheat protein isolates; and (iv) organic wheat gluten that is certified organic in accordance with and otherwise meets the requirements of the Food and Drugs Act, R.S.C., 1985, c. F-27, and regulations made thereunder, and the Safe Food for Canadians Act, S.C. 2012, c. 24, and regulations made thereunder including the Safe Food for Canadians Regulations, S.O.R./2018 108, all of which as may be amended or replaced from time to time (the subject goods). For greater certainty, the subject goods include but are not limited to vital wheat gluten as defined by the World Health Organization’s Codex Standard 163-1987, Rev. 1-2001 (“Standard for Wheat Protein Products Including Wheat Gluten”)</t>
  </si>
  <si>
    <t>Gluten de blé, mélangé ou non avec de la farine de blé, du sel ou toute autre substance, ayant une teneur minimale en protéines de blé de 40 % en poids sur une base sèche, calculée selon un facteur de Jones de 5.7, mais excluant (i) le gluten de blé dénaturé; (ii) le gluten de blé hydrolysé; (iii) les isolats de protéines de blé; et (iv) le gluten de blé certifié biologique, conformément à la Loi sur les aliments et drogues (L.R.C. 1985, ch. F-27) et à ses règlements d’application ainsi qu’à la Loi sur la salubrité des aliments au Canada (L.C. 2012, ch. 24) et à ses règlements d’application, y compris le Règlement sur la salubrité des aliments au Canada (DORS/2018-108), et répondant autrement aux exigences de ces lois et règlements, qui peuvent être périodiquement modifiés ou remplacés.
Il est entendu que les marchandises en cause comprennent notamment le gluten de blé élastique tel que défini par la norme 163-1987 du Codex de l’Organisation mondiale de la Santé, Rév. 1-2001 (« Norme pour les produits à base de blé incluant le gluten de blé »).</t>
  </si>
  <si>
    <t>Please note that this questionnaire has been designed to collect information for the purposes of both the Wheat Gluten I expiry review (RR-2025-009) and the Wheat Gluten II final injury inquiry, should one be initiated (the preliminary injury inquiry is currently pending before the Tribunal; PI-2026-003). The Tribunal asks that you retain your responses to this questionnaire and be prepared to answer additional questions as needed.</t>
  </si>
  <si>
    <t>Veuillez noter que ce questionnaire a été conçu pour recueillir des renseignements aux fins de l'examen relatif à l'expiration de l'ordonnance concernant le gluten de blé I (RR-2025-009) ainsi que de l'enquête définitive sur le dommage concernant le gluten de blé II, si une telle enquête devait être ouverte (l'enquête préliminaire sur le dommage est actuellement en cours devant le Tribunal; PI-2026-003). Le Tribunal vous demande de conserver vos réponses à ce questionnaire et de vous tenir prêts à répondre à des questions supplémentaires, le cas échéant.</t>
  </si>
  <si>
    <t>Please confirm that your firm consents to the Tribunal using the information provided in this questionnaire for the purposes of a final injury inquiry in Wheat Gluten II,  should one be initiated.</t>
  </si>
  <si>
    <t>Veuillez confirmer que votre entreprise consent à ce que le Tribunal utilise les renseignements fournis dans le présent questionnaire aux fins d'une enquête définitive sur le dommage dans l'affaire « Gluten de blé II », si une telle enquête devait être ouverte.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</si>
</sst>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27" x14ac:knownFonts="1">
    <font>
      <sz val="11"/>
      <color theme="1"/>
      <name val="Calibri"/>
      <family val="2"/>
      <scheme val="minor"/>
    </font>
    <font>
      <sz val="11"/>
      <color theme="1"/>
      <name val="Calibri"/>
      <family val="2"/>
      <scheme val="minor"/>
    </font>
    <font>
      <sz val="10.5"/>
      <color theme="0"/>
      <name val="Calibri"/>
      <family val="2"/>
    </font>
    <font>
      <b/>
      <sz val="10.5"/>
      <color theme="1"/>
      <name val="Calibri"/>
      <family val="2"/>
    </font>
    <font>
      <sz val="10.5"/>
      <color theme="1"/>
      <name val="Calibri"/>
      <family val="2"/>
    </font>
    <font>
      <sz val="10.5"/>
      <name val="Calibri"/>
      <family val="2"/>
    </font>
    <font>
      <b/>
      <sz val="10.5"/>
      <color theme="0"/>
      <name val="Calibri"/>
      <family val="2"/>
      <scheme val="minor"/>
    </font>
    <font>
      <sz val="10.5"/>
      <color theme="1"/>
      <name val="Calibri"/>
      <family val="2"/>
      <scheme val="minor"/>
    </font>
    <font>
      <b/>
      <sz val="10.5"/>
      <name val="Calibri"/>
      <family val="2"/>
      <scheme val="minor"/>
    </font>
    <font>
      <sz val="10.5"/>
      <name val="Calibri"/>
      <family val="2"/>
      <scheme val="minor"/>
    </font>
    <font>
      <sz val="10.5"/>
      <color theme="0"/>
      <name val="Calibri"/>
      <family val="2"/>
      <scheme val="minor"/>
    </font>
    <font>
      <b/>
      <sz val="10.5"/>
      <color rgb="FF000000"/>
      <name val="Calibri"/>
      <family val="2"/>
      <scheme val="minor"/>
    </font>
    <font>
      <b/>
      <sz val="10.5"/>
      <color theme="1"/>
      <name val="Calibri"/>
      <family val="2"/>
      <scheme val="minor"/>
    </font>
    <font>
      <sz val="10.5"/>
      <color rgb="FF000000"/>
      <name val="Calibri"/>
      <family val="2"/>
      <scheme val="minor"/>
    </font>
    <font>
      <sz val="10"/>
      <name val="Arial"/>
      <family val="2"/>
    </font>
    <font>
      <u/>
      <sz val="10.5"/>
      <color rgb="FF0070C0"/>
      <name val="Calibri"/>
      <family val="2"/>
      <scheme val="minor"/>
    </font>
    <font>
      <b/>
      <u/>
      <sz val="10.5"/>
      <color theme="1"/>
      <name val="Calibri"/>
      <family val="2"/>
      <scheme val="minor"/>
    </font>
    <font>
      <sz val="10.5"/>
      <color rgb="FF000000"/>
      <name val="Calibri"/>
      <family val="2"/>
    </font>
    <font>
      <b/>
      <sz val="16"/>
      <color rgb="FF000000"/>
      <name val="Calibri"/>
      <family val="2"/>
      <scheme val="minor"/>
    </font>
    <font>
      <sz val="8"/>
      <name val="Calibri"/>
      <family val="2"/>
      <scheme val="minor"/>
    </font>
    <font>
      <sz val="10.5"/>
      <color rgb="FFFF0000"/>
      <name val="Calibri"/>
      <family val="2"/>
      <scheme val="minor"/>
    </font>
    <font>
      <i/>
      <sz val="10.5"/>
      <name val="Calibri"/>
      <family val="2"/>
      <scheme val="minor"/>
    </font>
    <font>
      <i/>
      <sz val="10.5"/>
      <color rgb="FF000000"/>
      <name val="Calibri"/>
      <family val="2"/>
      <scheme val="minor"/>
    </font>
    <font>
      <sz val="10.5"/>
      <color rgb="FF0070C0"/>
      <name val="Calibri"/>
      <family val="2"/>
      <scheme val="minor"/>
    </font>
    <font>
      <b/>
      <sz val="9"/>
      <color indexed="81"/>
      <name val="Tahoma"/>
      <family val="2"/>
    </font>
    <font>
      <sz val="9"/>
      <color indexed="81"/>
      <name val="Tahoma"/>
      <family val="2"/>
    </font>
    <font>
      <sz val="10.5"/>
      <color rgb="FF0000FF"/>
      <name val="Calibri"/>
      <family val="2"/>
      <scheme val="minor"/>
    </font>
  </fonts>
  <fills count="9">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rgb="FFFFFFFF"/>
        <bgColor indexed="64"/>
      </patternFill>
    </fill>
  </fills>
  <borders count="4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bottom/>
      <diagonal/>
    </border>
    <border>
      <left/>
      <right style="thin">
        <color theme="0" tint="-0.499984740745262"/>
      </right>
      <top/>
      <bottom/>
      <diagonal/>
    </border>
    <border>
      <left style="thin">
        <color indexed="64"/>
      </left>
      <right style="thin">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indexed="64"/>
      </bottom>
      <diagonal/>
    </border>
    <border>
      <left style="thin">
        <color theme="0" tint="-0.499984740745262"/>
      </left>
      <right style="thin">
        <color theme="0" tint="-0.499984740745262"/>
      </right>
      <top style="thin">
        <color theme="0" tint="-0.499984740745262"/>
      </top>
      <bottom style="thin">
        <color indexed="64"/>
      </bottom>
      <diagonal/>
    </border>
    <border>
      <left style="thin">
        <color theme="0" tint="-0.499984740745262"/>
      </left>
      <right style="thin">
        <color indexed="64"/>
      </right>
      <top style="thin">
        <color theme="0" tint="-0.499984740745262"/>
      </top>
      <bottom style="thin">
        <color indexed="64"/>
      </bottom>
      <diagonal/>
    </border>
    <border>
      <left style="thin">
        <color indexed="64"/>
      </left>
      <right/>
      <top/>
      <bottom style="thin">
        <color theme="0" tint="-0.499984740745262"/>
      </bottom>
      <diagonal/>
    </border>
    <border>
      <left style="thin">
        <color theme="0" tint="-0.499984740745262"/>
      </left>
      <right style="thin">
        <color indexed="64"/>
      </right>
      <top style="thin">
        <color theme="0" tint="-0.499984740745262"/>
      </top>
      <bottom/>
      <diagonal/>
    </border>
    <border>
      <left style="thin">
        <color theme="0" tint="-0.499984740745262"/>
      </left>
      <right style="thin">
        <color indexed="64"/>
      </right>
      <top/>
      <bottom style="thin">
        <color theme="0" tint="-0.499984740745262"/>
      </bottom>
      <diagonal/>
    </border>
    <border>
      <left style="thin">
        <color indexed="64"/>
      </left>
      <right/>
      <top style="thin">
        <color theme="0" tint="-0.499984740745262"/>
      </top>
      <bottom/>
      <diagonal/>
    </border>
    <border>
      <left style="thin">
        <color indexed="64"/>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style="thin">
        <color theme="0" tint="-0.499984740745262"/>
      </left>
      <right style="thin">
        <color indexed="64"/>
      </right>
      <top/>
      <bottom/>
      <diagonal/>
    </border>
    <border>
      <left/>
      <right/>
      <top style="thin">
        <color theme="0" tint="-0.499984740745262"/>
      </top>
      <bottom style="thin">
        <color theme="0" tint="-0.499984740745262"/>
      </bottom>
      <diagonal/>
    </border>
    <border>
      <left style="thin">
        <color indexed="64"/>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theme="0" tint="-0.499984740745262"/>
      </top>
      <bottom/>
      <diagonal/>
    </border>
    <border>
      <left style="thin">
        <color indexed="64"/>
      </left>
      <right style="thin">
        <color indexed="64"/>
      </right>
      <top/>
      <bottom style="thin">
        <color theme="0" tint="-0.499984740745262"/>
      </bottom>
      <diagonal/>
    </border>
    <border>
      <left style="thin">
        <color indexed="64"/>
      </left>
      <right style="thin">
        <color theme="0" tint="-0.499984740745262"/>
      </right>
      <top/>
      <bottom style="thin">
        <color theme="0" tint="-0.499984740745262"/>
      </bottom>
      <diagonal/>
    </border>
    <border>
      <left/>
      <right style="thin">
        <color indexed="64"/>
      </right>
      <top style="thin">
        <color theme="0" tint="-0.499984740745262"/>
      </top>
      <bottom/>
      <diagonal/>
    </border>
    <border>
      <left/>
      <right style="thin">
        <color indexed="64"/>
      </right>
      <top/>
      <bottom style="thin">
        <color theme="0" tint="-0.499984740745262"/>
      </bottom>
      <diagonal/>
    </border>
    <border>
      <left style="thin">
        <color indexed="64"/>
      </left>
      <right style="thin">
        <color theme="0" tint="-0.499984740745262"/>
      </right>
      <top/>
      <bottom/>
      <diagonal/>
    </border>
    <border>
      <left style="thin">
        <color theme="0" tint="-0.499984740745262"/>
      </left>
      <right/>
      <top style="thin">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
      <left style="thin">
        <color theme="0" tint="-0.499984740745262"/>
      </left>
      <right/>
      <top/>
      <bottom style="thin">
        <color auto="1"/>
      </bottom>
      <diagonal/>
    </border>
  </borders>
  <cellStyleXfs count="5">
    <xf numFmtId="0" fontId="0" fillId="0" borderId="0"/>
    <xf numFmtId="43" fontId="1" fillId="0" borderId="0" applyFont="0" applyFill="0" applyBorder="0" applyAlignment="0" applyProtection="0"/>
    <xf numFmtId="43" fontId="1" fillId="0" borderId="0" applyFont="0" applyFill="0" applyBorder="0" applyAlignment="0" applyProtection="0"/>
    <xf numFmtId="0" fontId="14" fillId="0" borderId="0"/>
    <xf numFmtId="0" fontId="14" fillId="0" borderId="0"/>
  </cellStyleXfs>
  <cellXfs count="369">
    <xf numFmtId="0" fontId="0" fillId="0" borderId="0" xfId="0"/>
    <xf numFmtId="0" fontId="4" fillId="2" borderId="0" xfId="0" applyFont="1" applyFill="1" applyAlignment="1">
      <alignment horizontal="left" vertical="top"/>
    </xf>
    <xf numFmtId="0" fontId="7" fillId="2" borderId="0" xfId="0" applyFont="1" applyFill="1" applyAlignment="1">
      <alignment vertical="top" wrapText="1"/>
    </xf>
    <xf numFmtId="0" fontId="4" fillId="0" borderId="0" xfId="0" applyFont="1" applyAlignment="1">
      <alignment vertical="top" wrapText="1"/>
    </xf>
    <xf numFmtId="0" fontId="10" fillId="0" borderId="0" xfId="0" applyFont="1" applyAlignment="1">
      <alignment vertical="top" wrapText="1"/>
    </xf>
    <xf numFmtId="0" fontId="2" fillId="0" borderId="0" xfId="0" applyFont="1" applyAlignment="1">
      <alignment vertical="top" wrapText="1"/>
    </xf>
    <xf numFmtId="0" fontId="4" fillId="0" borderId="0" xfId="0" applyFont="1" applyAlignment="1">
      <alignment vertical="top"/>
    </xf>
    <xf numFmtId="0" fontId="7" fillId="2" borderId="0" xfId="0" applyFont="1" applyFill="1" applyAlignment="1">
      <alignment vertical="top"/>
    </xf>
    <xf numFmtId="0" fontId="7" fillId="0" borderId="0" xfId="0" applyFont="1" applyAlignment="1">
      <alignment vertical="top"/>
    </xf>
    <xf numFmtId="0" fontId="12" fillId="0" borderId="0" xfId="0" applyFont="1" applyAlignment="1">
      <alignment vertical="top"/>
    </xf>
    <xf numFmtId="0" fontId="8" fillId="0" borderId="0" xfId="0" applyFont="1" applyAlignment="1">
      <alignment horizontal="left" vertical="top" wrapText="1"/>
    </xf>
    <xf numFmtId="0" fontId="4" fillId="2" borderId="0" xfId="0" applyFont="1" applyFill="1" applyAlignment="1">
      <alignment horizontal="left" vertical="center"/>
    </xf>
    <xf numFmtId="0" fontId="12" fillId="2" borderId="0" xfId="0" applyFont="1" applyFill="1" applyAlignment="1">
      <alignment vertical="top" wrapText="1"/>
    </xf>
    <xf numFmtId="0" fontId="3" fillId="2" borderId="0" xfId="0" applyFont="1" applyFill="1" applyAlignment="1">
      <alignment vertical="center"/>
    </xf>
    <xf numFmtId="0" fontId="4" fillId="2" borderId="0" xfId="0" applyFont="1" applyFill="1" applyAlignment="1">
      <alignment vertical="center"/>
    </xf>
    <xf numFmtId="0" fontId="6" fillId="0" borderId="0" xfId="0" applyFont="1" applyAlignment="1">
      <alignment horizontal="left" vertical="top" wrapText="1"/>
    </xf>
    <xf numFmtId="0" fontId="5" fillId="0" borderId="0" xfId="0" applyFont="1" applyAlignment="1">
      <alignment vertical="top"/>
    </xf>
    <xf numFmtId="0" fontId="8" fillId="0" borderId="7" xfId="0" applyFont="1" applyBorder="1" applyAlignment="1">
      <alignment horizontal="centerContinuous" vertical="top" wrapText="1"/>
    </xf>
    <xf numFmtId="0" fontId="7" fillId="0" borderId="8" xfId="0" applyFont="1" applyBorder="1" applyAlignment="1">
      <alignment horizontal="centerContinuous" vertical="top" wrapText="1"/>
    </xf>
    <xf numFmtId="0" fontId="6" fillId="3" borderId="3" xfId="0" applyFont="1" applyFill="1" applyBorder="1" applyAlignment="1">
      <alignment horizontal="centerContinuous" vertical="top" wrapText="1"/>
    </xf>
    <xf numFmtId="0" fontId="6" fillId="3" borderId="11" xfId="0" applyFont="1" applyFill="1" applyBorder="1" applyAlignment="1">
      <alignment horizontal="centerContinuous" vertical="top" wrapText="1"/>
    </xf>
    <xf numFmtId="0" fontId="6" fillId="3" borderId="4" xfId="0" applyFont="1" applyFill="1" applyBorder="1" applyAlignment="1">
      <alignment horizontal="centerContinuous" vertical="top" wrapText="1"/>
    </xf>
    <xf numFmtId="0" fontId="9" fillId="0" borderId="0" xfId="0" applyFont="1" applyAlignment="1">
      <alignment horizontal="left" vertical="top"/>
    </xf>
    <xf numFmtId="0" fontId="4" fillId="3" borderId="0" xfId="0" applyFont="1" applyFill="1" applyAlignment="1">
      <alignment vertical="top" wrapText="1"/>
    </xf>
    <xf numFmtId="0" fontId="4" fillId="2" borderId="0" xfId="0" applyFont="1" applyFill="1" applyAlignment="1">
      <alignment vertical="top"/>
    </xf>
    <xf numFmtId="0" fontId="2" fillId="0" borderId="0" xfId="0" applyFont="1" applyAlignment="1">
      <alignment vertical="top"/>
    </xf>
    <xf numFmtId="0" fontId="3" fillId="2" borderId="0" xfId="0" applyFont="1" applyFill="1" applyAlignment="1">
      <alignment vertical="top"/>
    </xf>
    <xf numFmtId="0" fontId="8" fillId="0" borderId="0" xfId="0" applyFont="1" applyAlignment="1">
      <alignment horizontal="left" vertical="top"/>
    </xf>
    <xf numFmtId="0" fontId="8" fillId="0" borderId="0" xfId="0" applyFont="1" applyAlignment="1">
      <alignment horizontal="centerContinuous" vertical="top" wrapText="1"/>
    </xf>
    <xf numFmtId="0" fontId="7" fillId="0" borderId="0" xfId="0" applyFont="1" applyAlignment="1">
      <alignment horizontal="centerContinuous" vertical="top" wrapText="1"/>
    </xf>
    <xf numFmtId="0" fontId="8" fillId="0" borderId="0" xfId="0" applyFont="1" applyAlignment="1">
      <alignment horizontal="center" vertical="top" wrapText="1"/>
    </xf>
    <xf numFmtId="0" fontId="7" fillId="0" borderId="0" xfId="0" applyFont="1" applyAlignment="1">
      <alignment horizontal="center" vertical="top" wrapText="1"/>
    </xf>
    <xf numFmtId="49" fontId="7" fillId="0" borderId="0" xfId="0" applyNumberFormat="1" applyFont="1" applyAlignment="1">
      <alignment vertical="top" wrapText="1"/>
    </xf>
    <xf numFmtId="0" fontId="7" fillId="0" borderId="0" xfId="0" applyFont="1"/>
    <xf numFmtId="0" fontId="13" fillId="0" borderId="0" xfId="1" applyNumberFormat="1" applyFont="1" applyFill="1" applyBorder="1" applyAlignment="1" applyProtection="1">
      <alignment vertical="center" wrapText="1"/>
    </xf>
    <xf numFmtId="0" fontId="13" fillId="0" borderId="8" xfId="1" applyNumberFormat="1" applyFont="1" applyFill="1" applyBorder="1" applyAlignment="1" applyProtection="1">
      <alignment vertical="center" wrapText="1"/>
    </xf>
    <xf numFmtId="0" fontId="9" fillId="2" borderId="0" xfId="0" applyFont="1" applyFill="1" applyAlignment="1">
      <alignment horizontal="left" vertical="top"/>
    </xf>
    <xf numFmtId="0" fontId="7" fillId="2" borderId="7" xfId="0" applyFont="1" applyFill="1" applyBorder="1" applyAlignment="1">
      <alignment vertical="top" wrapText="1"/>
    </xf>
    <xf numFmtId="0" fontId="13" fillId="2" borderId="0" xfId="1" applyNumberFormat="1" applyFont="1" applyFill="1" applyBorder="1" applyAlignment="1" applyProtection="1">
      <alignment horizontal="center" vertical="center" wrapText="1"/>
    </xf>
    <xf numFmtId="15" fontId="7" fillId="2" borderId="0" xfId="0" applyNumberFormat="1" applyFont="1" applyFill="1" applyAlignment="1">
      <alignment horizontal="left" vertical="top"/>
    </xf>
    <xf numFmtId="15" fontId="7" fillId="2" borderId="0" xfId="0" applyNumberFormat="1" applyFont="1" applyFill="1" applyAlignment="1">
      <alignment vertical="top"/>
    </xf>
    <xf numFmtId="0" fontId="9" fillId="2" borderId="5" xfId="0" applyFont="1" applyFill="1" applyBorder="1" applyAlignment="1">
      <alignment horizontal="left" vertical="top" wrapText="1"/>
    </xf>
    <xf numFmtId="0" fontId="9" fillId="2" borderId="10" xfId="0" applyFont="1" applyFill="1" applyBorder="1" applyAlignment="1">
      <alignment horizontal="left" vertical="top" wrapText="1"/>
    </xf>
    <xf numFmtId="0" fontId="9" fillId="2" borderId="6" xfId="0" applyFont="1" applyFill="1" applyBorder="1" applyAlignment="1">
      <alignment horizontal="left" vertical="top" wrapText="1"/>
    </xf>
    <xf numFmtId="15" fontId="7" fillId="0" borderId="0" xfId="0" applyNumberFormat="1" applyFont="1" applyAlignment="1">
      <alignment vertical="top"/>
    </xf>
    <xf numFmtId="0" fontId="5" fillId="2" borderId="0" xfId="0" applyFont="1" applyFill="1" applyAlignment="1">
      <alignment vertical="top"/>
    </xf>
    <xf numFmtId="0" fontId="7" fillId="2" borderId="0" xfId="0" applyFont="1" applyFill="1"/>
    <xf numFmtId="0" fontId="8" fillId="2" borderId="7" xfId="0" applyFont="1" applyFill="1" applyBorder="1" applyAlignment="1">
      <alignment vertical="top" wrapText="1"/>
    </xf>
    <xf numFmtId="0" fontId="8" fillId="2" borderId="29" xfId="0" applyFont="1" applyFill="1" applyBorder="1" applyAlignment="1">
      <alignment vertical="top" wrapText="1"/>
    </xf>
    <xf numFmtId="0" fontId="9" fillId="0" borderId="13" xfId="0" applyFont="1" applyBorder="1" applyAlignment="1">
      <alignment horizontal="center" vertical="top" wrapText="1"/>
    </xf>
    <xf numFmtId="164" fontId="13" fillId="4" borderId="13" xfId="2" applyNumberFormat="1" applyFont="1" applyFill="1" applyBorder="1" applyAlignment="1" applyProtection="1">
      <alignment horizontal="right" vertical="top" wrapText="1"/>
      <protection locked="0"/>
    </xf>
    <xf numFmtId="164" fontId="13" fillId="4" borderId="25" xfId="2" applyNumberFormat="1" applyFont="1" applyFill="1" applyBorder="1" applyAlignment="1" applyProtection="1">
      <alignment horizontal="right" vertical="top" wrapText="1"/>
      <protection locked="0"/>
    </xf>
    <xf numFmtId="0" fontId="8" fillId="0" borderId="13" xfId="0" applyFont="1" applyBorder="1" applyAlignment="1">
      <alignment horizontal="center" vertical="top" wrapText="1"/>
    </xf>
    <xf numFmtId="164" fontId="11" fillId="5" borderId="13" xfId="2" applyNumberFormat="1" applyFont="1" applyFill="1" applyBorder="1" applyAlignment="1" applyProtection="1">
      <alignment vertical="top" wrapText="1"/>
    </xf>
    <xf numFmtId="164" fontId="11" fillId="5" borderId="25" xfId="2" applyNumberFormat="1" applyFont="1" applyFill="1" applyBorder="1" applyAlignment="1" applyProtection="1">
      <alignment vertical="top" wrapText="1"/>
    </xf>
    <xf numFmtId="164" fontId="13" fillId="5" borderId="13" xfId="2" applyNumberFormat="1" applyFont="1" applyFill="1" applyBorder="1" applyAlignment="1" applyProtection="1">
      <alignment horizontal="right" vertical="top" wrapText="1"/>
    </xf>
    <xf numFmtId="0" fontId="7" fillId="0" borderId="36" xfId="0" applyFont="1" applyBorder="1" applyAlignment="1">
      <alignment horizontal="center" vertical="top" wrapText="1"/>
    </xf>
    <xf numFmtId="164" fontId="13" fillId="4" borderId="13" xfId="2" applyNumberFormat="1" applyFont="1" applyFill="1" applyBorder="1" applyAlignment="1" applyProtection="1">
      <alignment vertical="top" wrapText="1"/>
      <protection locked="0"/>
    </xf>
    <xf numFmtId="0" fontId="5" fillId="2" borderId="0" xfId="0" applyFont="1" applyFill="1" applyAlignment="1">
      <alignment horizontal="left" vertical="top" wrapText="1"/>
    </xf>
    <xf numFmtId="0" fontId="5" fillId="2" borderId="0" xfId="0" applyFont="1" applyFill="1" applyAlignment="1">
      <alignment horizontal="left" vertical="top"/>
    </xf>
    <xf numFmtId="0" fontId="9" fillId="0" borderId="7" xfId="0" applyFont="1" applyBorder="1" applyAlignment="1">
      <alignment horizontal="left" vertical="top" wrapText="1"/>
    </xf>
    <xf numFmtId="0" fontId="9" fillId="0" borderId="0" xfId="0" applyFont="1" applyAlignment="1">
      <alignment horizontal="left" vertical="top" wrapText="1"/>
    </xf>
    <xf numFmtId="0" fontId="9" fillId="0" borderId="8" xfId="0" applyFont="1" applyBorder="1" applyAlignment="1">
      <alignment horizontal="left" vertical="top" wrapText="1"/>
    </xf>
    <xf numFmtId="0" fontId="9" fillId="0" borderId="7" xfId="0" applyFont="1" applyBorder="1" applyAlignment="1">
      <alignment horizontal="left" vertical="center" wrapText="1"/>
    </xf>
    <xf numFmtId="0" fontId="9" fillId="2" borderId="8" xfId="0" applyFont="1" applyFill="1" applyBorder="1" applyAlignment="1">
      <alignment horizontal="left" vertical="top" wrapText="1"/>
    </xf>
    <xf numFmtId="0" fontId="9" fillId="2" borderId="0" xfId="0" applyFont="1" applyFill="1" applyAlignment="1">
      <alignment horizontal="left" vertical="top" wrapText="1"/>
    </xf>
    <xf numFmtId="0" fontId="9" fillId="0" borderId="0" xfId="0" applyFont="1" applyAlignment="1">
      <alignment vertical="top" wrapText="1"/>
    </xf>
    <xf numFmtId="0" fontId="9" fillId="0" borderId="8" xfId="0" applyFont="1" applyBorder="1" applyAlignment="1">
      <alignment vertical="top" wrapText="1"/>
    </xf>
    <xf numFmtId="0" fontId="12" fillId="6" borderId="13" xfId="0" applyFont="1" applyFill="1" applyBorder="1" applyAlignment="1">
      <alignment horizontal="center" vertical="top" wrapText="1"/>
    </xf>
    <xf numFmtId="0" fontId="10" fillId="0" borderId="0" xfId="0" applyFont="1" applyAlignment="1">
      <alignment wrapText="1"/>
    </xf>
    <xf numFmtId="0" fontId="7" fillId="0" borderId="5" xfId="0" applyFont="1" applyBorder="1" applyAlignment="1">
      <alignment wrapText="1"/>
    </xf>
    <xf numFmtId="0" fontId="7" fillId="0" borderId="10" xfId="0" applyFont="1" applyBorder="1" applyAlignment="1">
      <alignment wrapText="1"/>
    </xf>
    <xf numFmtId="0" fontId="7" fillId="0" borderId="6" xfId="0" applyFont="1" applyBorder="1" applyAlignment="1">
      <alignment wrapText="1"/>
    </xf>
    <xf numFmtId="0" fontId="7" fillId="0" borderId="7" xfId="0" applyFont="1" applyBorder="1" applyAlignment="1">
      <alignment wrapText="1"/>
    </xf>
    <xf numFmtId="0" fontId="7" fillId="0" borderId="0" xfId="0" applyFont="1" applyAlignment="1">
      <alignment wrapText="1"/>
    </xf>
    <xf numFmtId="0" fontId="7" fillId="0" borderId="8" xfId="0" applyFont="1" applyBorder="1" applyAlignment="1">
      <alignment wrapText="1"/>
    </xf>
    <xf numFmtId="0" fontId="7" fillId="0" borderId="8" xfId="0" applyFont="1" applyBorder="1"/>
    <xf numFmtId="0" fontId="7" fillId="0" borderId="7" xfId="0" applyFont="1" applyBorder="1" applyAlignment="1">
      <alignment vertical="top" wrapText="1"/>
    </xf>
    <xf numFmtId="0" fontId="7" fillId="0" borderId="0" xfId="0" applyFont="1" applyAlignment="1">
      <alignment vertical="top" wrapText="1"/>
    </xf>
    <xf numFmtId="0" fontId="7" fillId="0" borderId="8" xfId="0" applyFont="1" applyBorder="1" applyAlignment="1">
      <alignment vertical="top" wrapText="1"/>
    </xf>
    <xf numFmtId="0" fontId="7" fillId="0" borderId="5" xfId="0" applyFont="1" applyBorder="1" applyAlignment="1">
      <alignment vertical="top" wrapText="1"/>
    </xf>
    <xf numFmtId="0" fontId="7" fillId="0" borderId="10" xfId="0" applyFont="1" applyBorder="1" applyAlignment="1">
      <alignment vertical="top" wrapText="1"/>
    </xf>
    <xf numFmtId="0" fontId="7" fillId="0" borderId="6" xfId="0" applyFont="1" applyBorder="1" applyAlignment="1">
      <alignment vertical="top" wrapText="1"/>
    </xf>
    <xf numFmtId="0" fontId="10" fillId="0" borderId="0" xfId="0" applyFont="1" applyAlignment="1">
      <alignment horizontal="left" vertical="top" wrapText="1"/>
    </xf>
    <xf numFmtId="49" fontId="7" fillId="0" borderId="0" xfId="0" applyNumberFormat="1" applyFont="1" applyAlignment="1">
      <alignment vertical="top"/>
    </xf>
    <xf numFmtId="49" fontId="7" fillId="2" borderId="0" xfId="0" applyNumberFormat="1" applyFont="1" applyFill="1" applyAlignment="1">
      <alignment vertical="top" wrapText="1"/>
    </xf>
    <xf numFmtId="0" fontId="6" fillId="0" borderId="0" xfId="0" applyFont="1" applyAlignment="1">
      <alignment vertical="top" wrapText="1"/>
    </xf>
    <xf numFmtId="0" fontId="7" fillId="0" borderId="0" xfId="0" applyFont="1" applyAlignment="1">
      <alignment horizontal="left" vertical="top"/>
    </xf>
    <xf numFmtId="0" fontId="10" fillId="0" borderId="12" xfId="0" applyFont="1" applyBorder="1" applyAlignment="1">
      <alignment wrapText="1"/>
    </xf>
    <xf numFmtId="0" fontId="7" fillId="0" borderId="9" xfId="0" applyFont="1" applyBorder="1" applyAlignment="1">
      <alignment wrapText="1"/>
    </xf>
    <xf numFmtId="0" fontId="12" fillId="6" borderId="13" xfId="0" applyFont="1" applyFill="1" applyBorder="1" applyAlignment="1">
      <alignment horizontal="center" wrapText="1"/>
    </xf>
    <xf numFmtId="0" fontId="8" fillId="0" borderId="10" xfId="0" applyFont="1" applyBorder="1" applyAlignment="1">
      <alignment horizontal="center" vertical="top" wrapText="1"/>
    </xf>
    <xf numFmtId="0" fontId="7" fillId="7" borderId="0" xfId="0" applyFont="1" applyFill="1"/>
    <xf numFmtId="0" fontId="7" fillId="7" borderId="0" xfId="0" applyFont="1" applyFill="1" applyAlignment="1">
      <alignment wrapText="1"/>
    </xf>
    <xf numFmtId="0" fontId="7" fillId="0" borderId="0" xfId="0" applyFont="1" applyAlignment="1">
      <alignment horizontal="left"/>
    </xf>
    <xf numFmtId="0" fontId="7" fillId="7" borderId="0" xfId="0" applyFont="1" applyFill="1" applyAlignment="1">
      <alignment vertical="top"/>
    </xf>
    <xf numFmtId="49" fontId="7" fillId="0" borderId="0" xfId="0" quotePrefix="1" applyNumberFormat="1" applyFont="1" applyAlignment="1">
      <alignment vertical="top"/>
    </xf>
    <xf numFmtId="15" fontId="7" fillId="0" borderId="0" xfId="0" quotePrefix="1" applyNumberFormat="1" applyFont="1" applyAlignment="1">
      <alignment vertical="top"/>
    </xf>
    <xf numFmtId="15" fontId="7" fillId="0" borderId="0" xfId="0" quotePrefix="1" applyNumberFormat="1" applyFont="1"/>
    <xf numFmtId="0" fontId="16" fillId="0" borderId="0" xfId="0" applyFont="1"/>
    <xf numFmtId="0" fontId="16" fillId="7" borderId="0" xfId="0" applyFont="1" applyFill="1"/>
    <xf numFmtId="0" fontId="4" fillId="3" borderId="0" xfId="0" applyFont="1" applyFill="1" applyAlignment="1">
      <alignment vertical="top"/>
    </xf>
    <xf numFmtId="0" fontId="9" fillId="0" borderId="10" xfId="0" applyFont="1" applyBorder="1" applyAlignment="1">
      <alignment vertical="top" wrapText="1"/>
    </xf>
    <xf numFmtId="0" fontId="13" fillId="4" borderId="13" xfId="1" applyNumberFormat="1" applyFont="1" applyFill="1" applyBorder="1" applyAlignment="1" applyProtection="1">
      <alignment horizontal="center" vertical="top" wrapText="1"/>
      <protection locked="0"/>
    </xf>
    <xf numFmtId="0" fontId="17" fillId="8" borderId="0" xfId="0" applyFont="1" applyFill="1" applyAlignment="1">
      <alignment vertical="center"/>
    </xf>
    <xf numFmtId="0" fontId="17" fillId="0" borderId="0" xfId="0" applyFont="1" applyAlignment="1">
      <alignment vertical="center"/>
    </xf>
    <xf numFmtId="0" fontId="6" fillId="0" borderId="9" xfId="0" applyFont="1" applyBorder="1" applyAlignment="1">
      <alignment horizontal="left" vertical="top" wrapText="1"/>
    </xf>
    <xf numFmtId="0" fontId="4" fillId="0" borderId="9" xfId="0" applyFont="1" applyBorder="1" applyAlignment="1">
      <alignment vertical="top" wrapText="1"/>
    </xf>
    <xf numFmtId="0" fontId="5" fillId="0" borderId="0" xfId="0" applyFont="1" applyAlignment="1">
      <alignment horizontal="left" vertical="top"/>
    </xf>
    <xf numFmtId="0" fontId="18" fillId="4" borderId="13" xfId="1" applyNumberFormat="1" applyFont="1" applyFill="1" applyBorder="1" applyAlignment="1" applyProtection="1">
      <alignment horizontal="center" vertical="center" wrapText="1"/>
      <protection locked="0"/>
    </xf>
    <xf numFmtId="0" fontId="9" fillId="2" borderId="0" xfId="0" applyFont="1" applyFill="1" applyAlignment="1">
      <alignment vertical="top" wrapText="1"/>
    </xf>
    <xf numFmtId="0" fontId="9" fillId="2" borderId="8" xfId="0" applyFont="1" applyFill="1" applyBorder="1" applyAlignment="1">
      <alignment vertical="top" wrapText="1"/>
    </xf>
    <xf numFmtId="0" fontId="7" fillId="0" borderId="7" xfId="0" applyFont="1" applyBorder="1"/>
    <xf numFmtId="0" fontId="7" fillId="0" borderId="0" xfId="0" quotePrefix="1" applyFont="1" applyAlignment="1">
      <alignment vertical="top"/>
    </xf>
    <xf numFmtId="0" fontId="5" fillId="2" borderId="8" xfId="0" applyFont="1" applyFill="1" applyBorder="1" applyAlignment="1">
      <alignment vertical="top"/>
    </xf>
    <xf numFmtId="164" fontId="13" fillId="4" borderId="14" xfId="2" applyNumberFormat="1" applyFont="1" applyFill="1" applyBorder="1" applyAlignment="1" applyProtection="1">
      <alignment vertical="center" wrapText="1"/>
      <protection locked="0"/>
    </xf>
    <xf numFmtId="0" fontId="9" fillId="0" borderId="13" xfId="0" applyFont="1" applyBorder="1" applyAlignment="1">
      <alignment horizontal="center" vertical="center" wrapText="1"/>
    </xf>
    <xf numFmtId="164" fontId="22" fillId="5" borderId="38" xfId="2" applyNumberFormat="1" applyFont="1" applyFill="1" applyBorder="1" applyAlignment="1" applyProtection="1">
      <alignment horizontal="right" vertical="top" wrapText="1"/>
    </xf>
    <xf numFmtId="0" fontId="8" fillId="0" borderId="14" xfId="0" applyFont="1" applyBorder="1" applyAlignment="1">
      <alignment horizontal="center" vertical="top" wrapText="1"/>
    </xf>
    <xf numFmtId="0" fontId="9" fillId="0" borderId="14" xfId="0" applyFont="1" applyBorder="1" applyAlignment="1">
      <alignment horizontal="center" vertical="top" wrapText="1"/>
    </xf>
    <xf numFmtId="0" fontId="7" fillId="7" borderId="0" xfId="0" applyFont="1" applyFill="1" applyAlignment="1">
      <alignment vertical="top" wrapText="1"/>
    </xf>
    <xf numFmtId="0" fontId="12" fillId="0" borderId="0" xfId="0" applyFont="1" applyAlignment="1">
      <alignment horizontal="center" vertical="center"/>
    </xf>
    <xf numFmtId="0" fontId="12" fillId="6" borderId="13" xfId="0" applyFont="1" applyFill="1" applyBorder="1" applyAlignment="1">
      <alignment horizontal="center" vertical="center" wrapText="1"/>
    </xf>
    <xf numFmtId="0" fontId="10" fillId="2" borderId="0" xfId="0" applyFont="1" applyFill="1" applyAlignment="1">
      <alignment vertical="top" wrapText="1"/>
    </xf>
    <xf numFmtId="0" fontId="7" fillId="0" borderId="0" xfId="0" applyFont="1" applyAlignment="1">
      <alignment horizontal="left" vertical="top" wrapText="1"/>
    </xf>
    <xf numFmtId="0" fontId="7" fillId="0" borderId="8" xfId="0" applyFont="1" applyBorder="1" applyAlignment="1">
      <alignment horizontal="left" vertical="top" wrapText="1"/>
    </xf>
    <xf numFmtId="0" fontId="20" fillId="2" borderId="0" xfId="0" applyFont="1" applyFill="1" applyAlignment="1">
      <alignment horizontal="left" vertical="top" wrapText="1"/>
    </xf>
    <xf numFmtId="0" fontId="6" fillId="3" borderId="3" xfId="0" applyFont="1" applyFill="1" applyBorder="1" applyAlignment="1">
      <alignment horizontal="center" vertical="top"/>
    </xf>
    <xf numFmtId="0" fontId="6" fillId="3" borderId="11" xfId="0" applyFont="1" applyFill="1" applyBorder="1" applyAlignment="1">
      <alignment horizontal="center" vertical="top"/>
    </xf>
    <xf numFmtId="0" fontId="6" fillId="3" borderId="4" xfId="0" applyFont="1" applyFill="1" applyBorder="1" applyAlignment="1">
      <alignment horizontal="center" vertical="top"/>
    </xf>
    <xf numFmtId="0" fontId="9" fillId="0" borderId="7" xfId="0" applyFont="1" applyBorder="1" applyAlignment="1">
      <alignment horizontal="left" vertical="top" wrapText="1"/>
    </xf>
    <xf numFmtId="0" fontId="9" fillId="0" borderId="0" xfId="0" applyFont="1" applyAlignment="1">
      <alignment horizontal="left" vertical="top" wrapText="1"/>
    </xf>
    <xf numFmtId="0" fontId="9" fillId="0" borderId="8" xfId="0" applyFont="1" applyBorder="1" applyAlignment="1">
      <alignment horizontal="left" vertical="top" wrapText="1"/>
    </xf>
    <xf numFmtId="0" fontId="15" fillId="0" borderId="7"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9" fillId="0" borderId="7" xfId="0" applyFont="1" applyBorder="1" applyAlignment="1">
      <alignment horizontal="left" vertical="center" wrapText="1"/>
    </xf>
    <xf numFmtId="0" fontId="9" fillId="0" borderId="0" xfId="0" applyFont="1" applyAlignment="1">
      <alignment horizontal="left" vertical="center" wrapText="1"/>
    </xf>
    <xf numFmtId="0" fontId="9" fillId="0" borderId="8" xfId="0" applyFont="1" applyBorder="1" applyAlignment="1">
      <alignment horizontal="left" vertical="center" wrapText="1"/>
    </xf>
    <xf numFmtId="0" fontId="9" fillId="0" borderId="7" xfId="0" applyFont="1" applyBorder="1" applyAlignment="1">
      <alignment horizontal="left" vertical="top" wrapText="1" indent="1"/>
    </xf>
    <xf numFmtId="0" fontId="9" fillId="0" borderId="0" xfId="0" applyFont="1" applyAlignment="1">
      <alignment horizontal="left" vertical="top" wrapText="1" indent="1"/>
    </xf>
    <xf numFmtId="0" fontId="9" fillId="0" borderId="8" xfId="0" applyFont="1" applyBorder="1" applyAlignment="1">
      <alignment horizontal="left" vertical="top" wrapText="1" indent="1"/>
    </xf>
    <xf numFmtId="0" fontId="9" fillId="6" borderId="24" xfId="0" applyFont="1" applyFill="1" applyBorder="1" applyAlignment="1">
      <alignment horizontal="center" vertical="top" wrapText="1"/>
    </xf>
    <xf numFmtId="0" fontId="9" fillId="6" borderId="13" xfId="0" applyFont="1" applyFill="1" applyBorder="1" applyAlignment="1">
      <alignment horizontal="center" vertical="top" wrapText="1"/>
    </xf>
    <xf numFmtId="0" fontId="9" fillId="6" borderId="25" xfId="0" applyFont="1" applyFill="1" applyBorder="1" applyAlignment="1">
      <alignment horizontal="center" vertical="top" wrapText="1"/>
    </xf>
    <xf numFmtId="0" fontId="6" fillId="3" borderId="3" xfId="0" applyFont="1" applyFill="1" applyBorder="1" applyAlignment="1">
      <alignment horizontal="center" vertical="top" wrapText="1"/>
    </xf>
    <xf numFmtId="0" fontId="6" fillId="3" borderId="11" xfId="0" applyFont="1" applyFill="1" applyBorder="1" applyAlignment="1">
      <alignment horizontal="center" vertical="top" wrapText="1"/>
    </xf>
    <xf numFmtId="0" fontId="6" fillId="3" borderId="4" xfId="0" applyFont="1" applyFill="1" applyBorder="1" applyAlignment="1">
      <alignment horizontal="center" vertical="top" wrapText="1"/>
    </xf>
    <xf numFmtId="0" fontId="9" fillId="0" borderId="32" xfId="0" applyFont="1" applyBorder="1" applyAlignment="1">
      <alignment horizontal="left" vertical="center" wrapText="1"/>
    </xf>
    <xf numFmtId="0" fontId="9" fillId="0" borderId="17" xfId="0" applyFont="1" applyBorder="1" applyAlignment="1">
      <alignment horizontal="left" vertical="center" wrapText="1"/>
    </xf>
    <xf numFmtId="0" fontId="9" fillId="0" borderId="18" xfId="0" applyFont="1" applyBorder="1" applyAlignment="1">
      <alignment horizontal="left" vertical="center" wrapText="1"/>
    </xf>
    <xf numFmtId="0" fontId="9" fillId="0" borderId="29" xfId="0" applyFont="1" applyBorder="1" applyAlignment="1">
      <alignment horizontal="left" vertical="center" wrapText="1"/>
    </xf>
    <xf numFmtId="0" fontId="9" fillId="0" borderId="20" xfId="0" applyFont="1" applyBorder="1" applyAlignment="1">
      <alignment horizontal="left" vertical="center" wrapText="1"/>
    </xf>
    <xf numFmtId="0" fontId="9" fillId="0" borderId="21" xfId="0" applyFont="1" applyBorder="1" applyAlignment="1">
      <alignment horizontal="left" vertical="center" wrapText="1"/>
    </xf>
    <xf numFmtId="0" fontId="13" fillId="4" borderId="16" xfId="1" applyNumberFormat="1" applyFont="1" applyFill="1" applyBorder="1" applyAlignment="1" applyProtection="1">
      <alignment horizontal="left" vertical="center" wrapText="1"/>
      <protection locked="0"/>
    </xf>
    <xf numFmtId="0" fontId="13" fillId="4" borderId="17" xfId="1" applyNumberFormat="1" applyFont="1" applyFill="1" applyBorder="1" applyAlignment="1" applyProtection="1">
      <alignment horizontal="left" vertical="center" wrapText="1"/>
      <protection locked="0"/>
    </xf>
    <xf numFmtId="0" fontId="13" fillId="4" borderId="42" xfId="1" applyNumberFormat="1" applyFont="1" applyFill="1" applyBorder="1" applyAlignment="1" applyProtection="1">
      <alignment horizontal="left" vertical="center" wrapText="1"/>
      <protection locked="0"/>
    </xf>
    <xf numFmtId="0" fontId="13" fillId="4" borderId="19" xfId="1" applyNumberFormat="1" applyFont="1" applyFill="1" applyBorder="1" applyAlignment="1" applyProtection="1">
      <alignment horizontal="left" vertical="center" wrapText="1"/>
      <protection locked="0"/>
    </xf>
    <xf numFmtId="0" fontId="13" fillId="4" borderId="20" xfId="1" applyNumberFormat="1" applyFont="1" applyFill="1" applyBorder="1" applyAlignment="1" applyProtection="1">
      <alignment horizontal="left" vertical="center" wrapText="1"/>
      <protection locked="0"/>
    </xf>
    <xf numFmtId="0" fontId="13" fillId="4" borderId="43" xfId="1" applyNumberFormat="1" applyFont="1" applyFill="1" applyBorder="1" applyAlignment="1" applyProtection="1">
      <alignment horizontal="left" vertical="center" wrapText="1"/>
      <protection locked="0"/>
    </xf>
    <xf numFmtId="0" fontId="9" fillId="0" borderId="24" xfId="0" applyFont="1" applyBorder="1" applyAlignment="1">
      <alignment horizontal="left" vertical="center" wrapText="1"/>
    </xf>
    <xf numFmtId="0" fontId="9" fillId="0" borderId="13" xfId="0" applyFont="1" applyBorder="1" applyAlignment="1">
      <alignment horizontal="left" vertical="center" wrapText="1"/>
    </xf>
    <xf numFmtId="0" fontId="8" fillId="0" borderId="7" xfId="0" applyFont="1" applyBorder="1" applyAlignment="1">
      <alignment horizontal="center" vertical="center" wrapText="1"/>
    </xf>
    <xf numFmtId="0" fontId="8" fillId="0" borderId="0" xfId="0" applyFont="1" applyAlignment="1">
      <alignment horizontal="center" vertical="center" wrapText="1"/>
    </xf>
    <xf numFmtId="14" fontId="13" fillId="4" borderId="13" xfId="1" applyNumberFormat="1" applyFont="1" applyFill="1" applyBorder="1" applyAlignment="1" applyProtection="1">
      <alignment horizontal="left" vertical="center" wrapText="1" indent="1"/>
      <protection locked="0"/>
    </xf>
    <xf numFmtId="0" fontId="13" fillId="4" borderId="13" xfId="1" applyNumberFormat="1" applyFont="1" applyFill="1" applyBorder="1" applyAlignment="1" applyProtection="1">
      <alignment horizontal="left" vertical="center" wrapText="1" indent="1"/>
      <protection locked="0"/>
    </xf>
    <xf numFmtId="0" fontId="13" fillId="4" borderId="25" xfId="1" applyNumberFormat="1" applyFont="1" applyFill="1" applyBorder="1" applyAlignment="1" applyProtection="1">
      <alignment horizontal="left" vertical="center" wrapText="1" indent="1"/>
      <protection locked="0"/>
    </xf>
    <xf numFmtId="0" fontId="0" fillId="0" borderId="3" xfId="0" applyBorder="1" applyAlignment="1">
      <alignment horizontal="left" vertical="center" wrapText="1"/>
    </xf>
    <xf numFmtId="0" fontId="0" fillId="0" borderId="11"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10" xfId="0" applyBorder="1" applyAlignment="1">
      <alignment horizontal="left" vertical="center" wrapText="1"/>
    </xf>
    <xf numFmtId="0" fontId="0" fillId="0" borderId="6" xfId="0" applyBorder="1" applyAlignment="1">
      <alignment horizontal="left" vertical="center" wrapText="1"/>
    </xf>
    <xf numFmtId="0" fontId="13" fillId="4" borderId="14" xfId="1" applyNumberFormat="1" applyFont="1" applyFill="1" applyBorder="1" applyAlignment="1" applyProtection="1">
      <alignment horizontal="center" vertical="center" wrapText="1"/>
      <protection locked="0"/>
    </xf>
    <xf numFmtId="0" fontId="13" fillId="4" borderId="15" xfId="1" applyNumberFormat="1" applyFont="1" applyFill="1" applyBorder="1" applyAlignment="1" applyProtection="1">
      <alignment horizontal="center" vertical="center" wrapText="1"/>
      <protection locked="0"/>
    </xf>
    <xf numFmtId="0" fontId="6" fillId="3" borderId="0" xfId="0" applyFont="1" applyFill="1" applyAlignment="1">
      <alignment horizontal="center" vertical="top" wrapText="1"/>
    </xf>
    <xf numFmtId="0" fontId="7" fillId="0" borderId="0" xfId="0" applyFont="1" applyAlignment="1">
      <alignment wrapText="1"/>
    </xf>
    <xf numFmtId="0" fontId="7" fillId="0" borderId="8" xfId="0" applyFont="1" applyBorder="1" applyAlignment="1">
      <alignment wrapText="1"/>
    </xf>
    <xf numFmtId="0" fontId="9" fillId="6" borderId="16" xfId="0" applyFont="1" applyFill="1" applyBorder="1" applyAlignment="1">
      <alignment horizontal="left" vertical="center" wrapText="1"/>
    </xf>
    <xf numFmtId="0" fontId="9" fillId="6" borderId="17" xfId="0" applyFont="1" applyFill="1" applyBorder="1" applyAlignment="1">
      <alignment horizontal="left" vertical="center" wrapText="1"/>
    </xf>
    <xf numFmtId="0" fontId="9" fillId="6" borderId="18" xfId="0" applyFont="1" applyFill="1" applyBorder="1" applyAlignment="1">
      <alignment horizontal="left" vertical="center" wrapText="1"/>
    </xf>
    <xf numFmtId="0" fontId="9" fillId="6" borderId="22" xfId="0" applyFont="1" applyFill="1" applyBorder="1" applyAlignment="1">
      <alignment horizontal="left" vertical="center" wrapText="1"/>
    </xf>
    <xf numFmtId="0" fontId="9" fillId="6" borderId="0" xfId="0" applyFont="1" applyFill="1" applyAlignment="1">
      <alignment horizontal="left" vertical="center" wrapText="1"/>
    </xf>
    <xf numFmtId="0" fontId="9" fillId="6" borderId="23" xfId="0" applyFont="1" applyFill="1" applyBorder="1" applyAlignment="1">
      <alignment horizontal="left" vertical="center" wrapText="1"/>
    </xf>
    <xf numFmtId="0" fontId="9" fillId="6" borderId="19" xfId="0" applyFont="1" applyFill="1" applyBorder="1" applyAlignment="1">
      <alignment horizontal="left" vertical="center" wrapText="1"/>
    </xf>
    <xf numFmtId="0" fontId="9" fillId="6" borderId="20" xfId="0" applyFont="1" applyFill="1" applyBorder="1" applyAlignment="1">
      <alignment horizontal="left" vertical="center" wrapText="1"/>
    </xf>
    <xf numFmtId="0" fontId="9" fillId="6" borderId="21" xfId="0" applyFont="1" applyFill="1" applyBorder="1" applyAlignment="1">
      <alignment horizontal="left" vertical="center" wrapText="1"/>
    </xf>
    <xf numFmtId="0" fontId="7" fillId="0" borderId="0" xfId="0" applyFont="1" applyAlignment="1">
      <alignment horizontal="right" vertical="center" indent="1"/>
    </xf>
    <xf numFmtId="0" fontId="13" fillId="4" borderId="16" xfId="1" applyNumberFormat="1" applyFont="1" applyFill="1" applyBorder="1" applyAlignment="1" applyProtection="1">
      <alignment horizontal="center" vertical="center" wrapText="1"/>
      <protection locked="0"/>
    </xf>
    <xf numFmtId="0" fontId="13" fillId="4" borderId="19" xfId="1" applyNumberFormat="1" applyFont="1" applyFill="1" applyBorder="1" applyAlignment="1" applyProtection="1">
      <alignment horizontal="center" vertical="center" wrapText="1"/>
      <protection locked="0"/>
    </xf>
    <xf numFmtId="0" fontId="13" fillId="6" borderId="30" xfId="1" applyNumberFormat="1" applyFont="1" applyFill="1" applyBorder="1" applyAlignment="1" applyProtection="1">
      <alignment horizontal="left" vertical="center" wrapText="1" indent="2"/>
    </xf>
    <xf numFmtId="0" fontId="13" fillId="6" borderId="39" xfId="1" applyNumberFormat="1" applyFont="1" applyFill="1" applyBorder="1" applyAlignment="1" applyProtection="1">
      <alignment horizontal="left" vertical="center" wrapText="1" indent="2"/>
    </xf>
    <xf numFmtId="0" fontId="13" fillId="6" borderId="33" xfId="1" applyNumberFormat="1" applyFont="1" applyFill="1" applyBorder="1" applyAlignment="1" applyProtection="1">
      <alignment horizontal="left" vertical="center" wrapText="1" indent="2"/>
    </xf>
    <xf numFmtId="0" fontId="13" fillId="6" borderId="31" xfId="1" applyNumberFormat="1" applyFont="1" applyFill="1" applyBorder="1" applyAlignment="1" applyProtection="1">
      <alignment horizontal="left" vertical="center" wrapText="1" indent="2"/>
    </xf>
    <xf numFmtId="0" fontId="13" fillId="6" borderId="40" xfId="1" applyNumberFormat="1" applyFont="1" applyFill="1" applyBorder="1" applyAlignment="1" applyProtection="1">
      <alignment horizontal="left" vertical="center" wrapText="1" indent="2"/>
    </xf>
    <xf numFmtId="0" fontId="13" fillId="6" borderId="41" xfId="1" applyNumberFormat="1" applyFont="1" applyFill="1" applyBorder="1" applyAlignment="1" applyProtection="1">
      <alignment horizontal="left" vertical="center" wrapText="1" indent="2"/>
    </xf>
    <xf numFmtId="0" fontId="9" fillId="0" borderId="5" xfId="0" applyFont="1" applyBorder="1" applyAlignment="1">
      <alignment horizontal="left" vertical="top" wrapText="1"/>
    </xf>
    <xf numFmtId="0" fontId="9" fillId="0" borderId="10" xfId="0" applyFont="1" applyBorder="1" applyAlignment="1">
      <alignment horizontal="left" vertical="top" wrapText="1"/>
    </xf>
    <xf numFmtId="0" fontId="7" fillId="0" borderId="0" xfId="0" applyFont="1" applyAlignment="1">
      <alignment horizontal="left" vertical="top" wrapText="1"/>
    </xf>
    <xf numFmtId="0" fontId="7" fillId="0" borderId="8" xfId="0" applyFont="1" applyBorder="1" applyAlignment="1">
      <alignment horizontal="left" vertical="top" wrapText="1"/>
    </xf>
    <xf numFmtId="0" fontId="7" fillId="0" borderId="10" xfId="0" applyFont="1" applyBorder="1" applyAlignment="1">
      <alignment horizontal="left" vertical="top" wrapText="1"/>
    </xf>
    <xf numFmtId="0" fontId="7" fillId="0" borderId="6" xfId="0" applyFont="1" applyBorder="1" applyAlignment="1">
      <alignment horizontal="left" vertical="top" wrapText="1"/>
    </xf>
    <xf numFmtId="0" fontId="9" fillId="0" borderId="7" xfId="0" applyFont="1" applyBorder="1" applyAlignment="1">
      <alignment horizontal="right" vertical="center" wrapText="1" indent="1"/>
    </xf>
    <xf numFmtId="0" fontId="9" fillId="0" borderId="0" xfId="0" applyFont="1" applyAlignment="1">
      <alignment horizontal="right" vertical="center" wrapText="1" indent="1"/>
    </xf>
    <xf numFmtId="0" fontId="6" fillId="3" borderId="0" xfId="0" applyFont="1" applyFill="1" applyAlignment="1">
      <alignment horizontal="center" vertical="top"/>
    </xf>
    <xf numFmtId="0" fontId="13" fillId="4" borderId="13" xfId="1" applyNumberFormat="1" applyFont="1" applyFill="1" applyBorder="1" applyAlignment="1" applyProtection="1">
      <alignment horizontal="left" vertical="center" wrapText="1"/>
      <protection locked="0"/>
    </xf>
    <xf numFmtId="0" fontId="13" fillId="4" borderId="25" xfId="1" applyNumberFormat="1" applyFont="1" applyFill="1" applyBorder="1" applyAlignment="1" applyProtection="1">
      <alignment horizontal="left" vertical="center" wrapText="1"/>
      <protection locked="0"/>
    </xf>
    <xf numFmtId="0" fontId="8" fillId="6" borderId="16" xfId="0" applyFont="1" applyFill="1" applyBorder="1" applyAlignment="1">
      <alignment horizontal="center" vertical="center" wrapText="1"/>
    </xf>
    <xf numFmtId="0" fontId="8" fillId="6" borderId="17" xfId="0" applyFont="1" applyFill="1" applyBorder="1" applyAlignment="1">
      <alignment horizontal="center" vertical="center" wrapText="1"/>
    </xf>
    <xf numFmtId="0" fontId="8" fillId="6" borderId="18" xfId="0" applyFont="1" applyFill="1" applyBorder="1" applyAlignment="1">
      <alignment horizontal="center" vertical="center" wrapText="1"/>
    </xf>
    <xf numFmtId="0" fontId="8" fillId="6" borderId="19" xfId="0" applyFont="1" applyFill="1" applyBorder="1" applyAlignment="1">
      <alignment horizontal="center" vertical="center" wrapText="1"/>
    </xf>
    <xf numFmtId="0" fontId="8" fillId="6" borderId="20" xfId="0" applyFont="1" applyFill="1" applyBorder="1" applyAlignment="1">
      <alignment horizontal="center" vertical="center" wrapText="1"/>
    </xf>
    <xf numFmtId="0" fontId="8" fillId="6" borderId="21" xfId="0" applyFont="1" applyFill="1" applyBorder="1" applyAlignment="1">
      <alignment horizontal="center" vertical="center" wrapText="1"/>
    </xf>
    <xf numFmtId="0" fontId="7" fillId="0" borderId="0" xfId="0" applyFont="1" applyAlignment="1">
      <alignment horizontal="left" vertical="center" wrapText="1" indent="1"/>
    </xf>
    <xf numFmtId="0" fontId="7" fillId="0" borderId="8" xfId="0" applyFont="1" applyBorder="1" applyAlignment="1">
      <alignment horizontal="left" vertical="center" wrapText="1" indent="1"/>
    </xf>
    <xf numFmtId="0" fontId="7" fillId="4" borderId="14" xfId="0" applyFont="1" applyFill="1" applyBorder="1" applyAlignment="1" applyProtection="1">
      <alignment horizontal="center" vertical="center" wrapText="1"/>
      <protection locked="0"/>
    </xf>
    <xf numFmtId="0" fontId="7" fillId="4" borderId="15" xfId="0" applyFont="1" applyFill="1" applyBorder="1" applyAlignment="1" applyProtection="1">
      <alignment horizontal="center" vertical="center" wrapText="1"/>
      <protection locked="0"/>
    </xf>
    <xf numFmtId="0" fontId="9" fillId="0" borderId="6" xfId="0" applyFont="1" applyBorder="1" applyAlignment="1">
      <alignment horizontal="left" vertical="top" wrapText="1"/>
    </xf>
    <xf numFmtId="0" fontId="20" fillId="2" borderId="0" xfId="0" applyFont="1" applyFill="1" applyAlignment="1">
      <alignment horizontal="left" vertical="top" wrapText="1"/>
    </xf>
    <xf numFmtId="0" fontId="26" fillId="0" borderId="0" xfId="0" applyFont="1" applyAlignment="1">
      <alignment horizontal="left" vertical="top" wrapText="1"/>
    </xf>
    <xf numFmtId="15" fontId="8" fillId="6" borderId="3" xfId="0" applyNumberFormat="1" applyFont="1" applyFill="1" applyBorder="1" applyAlignment="1">
      <alignment horizontal="center" vertical="center" wrapText="1"/>
    </xf>
    <xf numFmtId="15" fontId="8" fillId="6" borderId="11" xfId="0" applyNumberFormat="1" applyFont="1" applyFill="1" applyBorder="1" applyAlignment="1">
      <alignment horizontal="center" vertical="center" wrapText="1"/>
    </xf>
    <xf numFmtId="15" fontId="8" fillId="6" borderId="4" xfId="0" applyNumberFormat="1" applyFont="1" applyFill="1" applyBorder="1" applyAlignment="1">
      <alignment horizontal="center" vertical="center" wrapText="1"/>
    </xf>
    <xf numFmtId="15" fontId="8" fillId="6" borderId="7" xfId="0" applyNumberFormat="1" applyFont="1" applyFill="1" applyBorder="1" applyAlignment="1">
      <alignment horizontal="center" vertical="center" wrapText="1"/>
    </xf>
    <xf numFmtId="15" fontId="8" fillId="6" borderId="0" xfId="0" applyNumberFormat="1" applyFont="1" applyFill="1" applyAlignment="1">
      <alignment horizontal="center" vertical="center" wrapText="1"/>
    </xf>
    <xf numFmtId="15" fontId="8" fillId="6" borderId="8" xfId="0" applyNumberFormat="1" applyFont="1" applyFill="1" applyBorder="1" applyAlignment="1">
      <alignment horizontal="center" vertical="center" wrapText="1"/>
    </xf>
    <xf numFmtId="15" fontId="8" fillId="6" borderId="5" xfId="0" applyNumberFormat="1" applyFont="1" applyFill="1" applyBorder="1" applyAlignment="1">
      <alignment horizontal="center" vertical="center" wrapText="1"/>
    </xf>
    <xf numFmtId="15" fontId="8" fillId="6" borderId="10" xfId="0" applyNumberFormat="1" applyFont="1" applyFill="1" applyBorder="1" applyAlignment="1">
      <alignment horizontal="center" vertical="center" wrapText="1"/>
    </xf>
    <xf numFmtId="15" fontId="8" fillId="6" borderId="6" xfId="0" applyNumberFormat="1" applyFont="1" applyFill="1" applyBorder="1" applyAlignment="1">
      <alignment horizontal="center" vertical="center" wrapText="1"/>
    </xf>
    <xf numFmtId="0" fontId="8" fillId="0" borderId="24" xfId="0" applyFont="1" applyBorder="1" applyAlignment="1">
      <alignment horizontal="left" vertical="center" wrapText="1"/>
    </xf>
    <xf numFmtId="0" fontId="8" fillId="0" borderId="13" xfId="0" applyFont="1" applyBorder="1" applyAlignment="1">
      <alignment horizontal="left" vertical="center" wrapText="1"/>
    </xf>
    <xf numFmtId="0" fontId="9" fillId="0" borderId="25" xfId="0" applyFont="1" applyBorder="1" applyAlignment="1">
      <alignment horizontal="left" vertical="center" wrapText="1"/>
    </xf>
    <xf numFmtId="0" fontId="8" fillId="0" borderId="33" xfId="0" applyFont="1" applyBorder="1" applyAlignment="1">
      <alignment horizontal="left" vertical="center" wrapText="1"/>
    </xf>
    <xf numFmtId="0" fontId="8" fillId="0" borderId="14" xfId="0" applyFont="1" applyBorder="1" applyAlignment="1">
      <alignment horizontal="left" vertical="center" wrapText="1"/>
    </xf>
    <xf numFmtId="0" fontId="8" fillId="0" borderId="26" xfId="0" applyFont="1" applyBorder="1" applyAlignment="1">
      <alignment horizontal="left" vertical="center" wrapText="1"/>
    </xf>
    <xf numFmtId="0" fontId="8" fillId="0" borderId="27" xfId="0" applyFont="1" applyBorder="1" applyAlignment="1">
      <alignment horizontal="left" vertical="center" wrapText="1"/>
    </xf>
    <xf numFmtId="0" fontId="9" fillId="0" borderId="14" xfId="0" applyFont="1" applyBorder="1" applyAlignment="1">
      <alignment horizontal="left" vertical="center" wrapText="1"/>
    </xf>
    <xf numFmtId="0" fontId="9" fillId="0" borderId="30" xfId="0" applyFont="1" applyBorder="1" applyAlignment="1">
      <alignment horizontal="left" vertical="center" wrapText="1"/>
    </xf>
    <xf numFmtId="0" fontId="9" fillId="0" borderId="27" xfId="0" applyFont="1" applyBorder="1" applyAlignment="1">
      <alignment horizontal="left" vertical="center" wrapText="1"/>
    </xf>
    <xf numFmtId="0" fontId="9" fillId="0" borderId="28" xfId="0" applyFont="1" applyBorder="1" applyAlignment="1">
      <alignment horizontal="left" vertical="center" wrapText="1"/>
    </xf>
    <xf numFmtId="15" fontId="8" fillId="6" borderId="16" xfId="0" applyNumberFormat="1" applyFont="1" applyFill="1" applyBorder="1" applyAlignment="1">
      <alignment horizontal="center" vertical="center" wrapText="1"/>
    </xf>
    <xf numFmtId="15" fontId="8" fillId="6" borderId="17" xfId="0" applyNumberFormat="1" applyFont="1" applyFill="1" applyBorder="1" applyAlignment="1">
      <alignment horizontal="center" vertical="center" wrapText="1"/>
    </xf>
    <xf numFmtId="15" fontId="8" fillId="6" borderId="18" xfId="0" applyNumberFormat="1" applyFont="1" applyFill="1" applyBorder="1" applyAlignment="1">
      <alignment horizontal="center" vertical="center" wrapText="1"/>
    </xf>
    <xf numFmtId="15" fontId="8" fillId="6" borderId="22" xfId="0" applyNumberFormat="1" applyFont="1" applyFill="1" applyBorder="1" applyAlignment="1">
      <alignment horizontal="center" vertical="center" wrapText="1"/>
    </xf>
    <xf numFmtId="15" fontId="8" fillId="6" borderId="23" xfId="0" applyNumberFormat="1" applyFont="1" applyFill="1" applyBorder="1" applyAlignment="1">
      <alignment horizontal="center" vertical="center" wrapText="1"/>
    </xf>
    <xf numFmtId="15" fontId="8" fillId="6" borderId="19" xfId="0" applyNumberFormat="1" applyFont="1" applyFill="1" applyBorder="1" applyAlignment="1">
      <alignment horizontal="center" vertical="center" wrapText="1"/>
    </xf>
    <xf numFmtId="15" fontId="8" fillId="6" borderId="20" xfId="0" applyNumberFormat="1" applyFont="1" applyFill="1" applyBorder="1" applyAlignment="1">
      <alignment horizontal="center" vertical="center" wrapText="1"/>
    </xf>
    <xf numFmtId="15" fontId="8" fillId="6" borderId="21" xfId="0" applyNumberFormat="1" applyFont="1" applyFill="1" applyBorder="1" applyAlignment="1">
      <alignment horizontal="center" vertical="center" wrapText="1"/>
    </xf>
    <xf numFmtId="0" fontId="9" fillId="2" borderId="7" xfId="0" applyFont="1" applyFill="1" applyBorder="1" applyAlignment="1">
      <alignment horizontal="left" vertical="center" wrapText="1"/>
    </xf>
    <xf numFmtId="0" fontId="9" fillId="2" borderId="23" xfId="0" applyFont="1" applyFill="1" applyBorder="1" applyAlignment="1">
      <alignment horizontal="left" vertical="center" wrapText="1"/>
    </xf>
    <xf numFmtId="0" fontId="23" fillId="2" borderId="7" xfId="0" applyFont="1" applyFill="1" applyBorder="1" applyAlignment="1" applyProtection="1">
      <alignment horizontal="left" vertical="top" wrapText="1"/>
      <protection locked="0"/>
    </xf>
    <xf numFmtId="0" fontId="23" fillId="2" borderId="0" xfId="0" applyFont="1" applyFill="1" applyAlignment="1" applyProtection="1">
      <alignment horizontal="left" vertical="top" wrapText="1"/>
      <protection locked="0"/>
    </xf>
    <xf numFmtId="0" fontId="23" fillId="2" borderId="8" xfId="0" applyFont="1" applyFill="1" applyBorder="1" applyAlignment="1" applyProtection="1">
      <alignment horizontal="left" vertical="top" wrapText="1"/>
      <protection locked="0"/>
    </xf>
    <xf numFmtId="0" fontId="9" fillId="0" borderId="7" xfId="0" applyFont="1" applyBorder="1" applyAlignment="1">
      <alignment vertical="center" wrapText="1"/>
    </xf>
    <xf numFmtId="0" fontId="9" fillId="0" borderId="0" xfId="0" applyFont="1" applyAlignment="1">
      <alignment vertical="center" wrapText="1"/>
    </xf>
    <xf numFmtId="0" fontId="9" fillId="0" borderId="8" xfId="0" applyFont="1" applyBorder="1" applyAlignment="1">
      <alignment vertical="center" wrapText="1"/>
    </xf>
    <xf numFmtId="0" fontId="13" fillId="4" borderId="13" xfId="1" applyNumberFormat="1" applyFont="1" applyFill="1" applyBorder="1" applyAlignment="1" applyProtection="1">
      <alignment vertical="center" wrapText="1"/>
      <protection locked="0"/>
    </xf>
    <xf numFmtId="0" fontId="13" fillId="4" borderId="25" xfId="1" applyNumberFormat="1" applyFont="1" applyFill="1" applyBorder="1" applyAlignment="1" applyProtection="1">
      <alignment vertical="center" wrapText="1"/>
      <protection locked="0"/>
    </xf>
    <xf numFmtId="0" fontId="13" fillId="4" borderId="13" xfId="1" applyNumberFormat="1" applyFont="1" applyFill="1" applyBorder="1" applyAlignment="1" applyProtection="1">
      <alignment horizontal="center" vertical="center" wrapText="1"/>
      <protection locked="0"/>
    </xf>
    <xf numFmtId="0" fontId="13" fillId="4" borderId="27" xfId="1" applyNumberFormat="1" applyFont="1" applyFill="1" applyBorder="1" applyAlignment="1" applyProtection="1">
      <alignment vertical="center" wrapText="1"/>
      <protection locked="0"/>
    </xf>
    <xf numFmtId="0" fontId="13" fillId="4" borderId="28" xfId="1" applyNumberFormat="1" applyFont="1" applyFill="1" applyBorder="1" applyAlignment="1" applyProtection="1">
      <alignment vertical="center" wrapText="1"/>
      <protection locked="0"/>
    </xf>
    <xf numFmtId="0" fontId="9" fillId="0" borderId="24" xfId="0" applyFont="1" applyBorder="1" applyAlignment="1">
      <alignment vertical="center" wrapText="1"/>
    </xf>
    <xf numFmtId="0" fontId="9" fillId="0" borderId="13" xfId="0" applyFont="1" applyBorder="1" applyAlignment="1">
      <alignment vertical="center" wrapText="1"/>
    </xf>
    <xf numFmtId="0" fontId="12" fillId="6" borderId="13" xfId="0" applyFont="1" applyFill="1" applyBorder="1" applyAlignment="1">
      <alignment horizontal="center" wrapText="1"/>
    </xf>
    <xf numFmtId="0" fontId="12" fillId="6" borderId="25" xfId="0" applyFont="1" applyFill="1" applyBorder="1" applyAlignment="1">
      <alignment horizontal="center" wrapText="1"/>
    </xf>
    <xf numFmtId="0" fontId="13" fillId="4" borderId="24" xfId="1" applyNumberFormat="1" applyFont="1" applyFill="1" applyBorder="1" applyAlignment="1" applyProtection="1">
      <alignment horizontal="left" vertical="center" wrapText="1"/>
      <protection locked="0"/>
    </xf>
    <xf numFmtId="0" fontId="8" fillId="6" borderId="24" xfId="0" applyFont="1" applyFill="1" applyBorder="1" applyAlignment="1">
      <alignment horizontal="center" vertical="center" wrapText="1"/>
    </xf>
    <xf numFmtId="0" fontId="8" fillId="6" borderId="13" xfId="0" applyFont="1" applyFill="1" applyBorder="1" applyAlignment="1">
      <alignment horizontal="center" vertical="center" wrapText="1"/>
    </xf>
    <xf numFmtId="0" fontId="8" fillId="6" borderId="25" xfId="0" applyFont="1" applyFill="1" applyBorder="1" applyAlignment="1">
      <alignment horizontal="center" vertical="center" wrapText="1"/>
    </xf>
    <xf numFmtId="14" fontId="13" fillId="4" borderId="13" xfId="1" applyNumberFormat="1" applyFont="1" applyFill="1" applyBorder="1" applyAlignment="1" applyProtection="1">
      <alignment horizontal="left" vertical="center" wrapText="1"/>
      <protection locked="0"/>
    </xf>
    <xf numFmtId="0" fontId="12" fillId="0" borderId="24" xfId="0" applyFont="1" applyBorder="1" applyAlignment="1">
      <alignment horizontal="center" vertical="center"/>
    </xf>
    <xf numFmtId="43" fontId="13" fillId="5" borderId="13" xfId="2" applyFont="1" applyFill="1" applyBorder="1" applyAlignment="1" applyProtection="1">
      <alignment horizontal="left" vertical="center" wrapText="1"/>
    </xf>
    <xf numFmtId="0" fontId="12" fillId="0" borderId="26" xfId="0" applyFont="1" applyBorder="1" applyAlignment="1">
      <alignment horizontal="center" vertical="center"/>
    </xf>
    <xf numFmtId="43" fontId="13" fillId="5" borderId="27" xfId="2" applyFont="1" applyFill="1" applyBorder="1" applyAlignment="1" applyProtection="1">
      <alignment horizontal="left" vertical="center" wrapText="1"/>
    </xf>
    <xf numFmtId="0" fontId="13" fillId="4" borderId="27" xfId="1" applyNumberFormat="1" applyFont="1" applyFill="1" applyBorder="1" applyAlignment="1" applyProtection="1">
      <alignment horizontal="left" vertical="center" wrapText="1"/>
      <protection locked="0"/>
    </xf>
    <xf numFmtId="0" fontId="13" fillId="4" borderId="28" xfId="1" applyNumberFormat="1" applyFont="1" applyFill="1" applyBorder="1" applyAlignment="1" applyProtection="1">
      <alignment horizontal="left" vertical="center" wrapText="1"/>
      <protection locked="0"/>
    </xf>
    <xf numFmtId="0" fontId="7" fillId="0" borderId="24" xfId="0" applyFont="1" applyBorder="1" applyAlignment="1">
      <alignment horizontal="left" vertical="top" wrapText="1"/>
    </xf>
    <xf numFmtId="0" fontId="7" fillId="0" borderId="13" xfId="0" applyFont="1" applyBorder="1" applyAlignment="1">
      <alignment horizontal="left" vertical="top" wrapText="1"/>
    </xf>
    <xf numFmtId="0" fontId="8" fillId="2" borderId="7" xfId="0" applyFont="1" applyFill="1" applyBorder="1" applyAlignment="1">
      <alignment horizontal="center" vertical="top" wrapText="1"/>
    </xf>
    <xf numFmtId="0" fontId="12" fillId="6" borderId="14" xfId="0" applyFont="1" applyFill="1" applyBorder="1" applyAlignment="1">
      <alignment horizontal="center" vertical="center" wrapText="1"/>
    </xf>
    <xf numFmtId="0" fontId="12" fillId="6" borderId="15" xfId="0" applyFont="1" applyFill="1" applyBorder="1" applyAlignment="1">
      <alignment horizontal="center" vertical="center" wrapText="1"/>
    </xf>
    <xf numFmtId="0" fontId="12" fillId="6" borderId="30" xfId="0" applyFont="1" applyFill="1" applyBorder="1" applyAlignment="1">
      <alignment horizontal="center" vertical="center" wrapText="1"/>
    </xf>
    <xf numFmtId="0" fontId="12" fillId="6" borderId="31" xfId="0" applyFont="1" applyFill="1" applyBorder="1" applyAlignment="1">
      <alignment horizontal="center" vertical="center" wrapText="1"/>
    </xf>
    <xf numFmtId="0" fontId="8" fillId="6" borderId="32" xfId="0" applyFont="1" applyFill="1" applyBorder="1" applyAlignment="1">
      <alignment horizontal="center" vertical="center" wrapText="1"/>
    </xf>
    <xf numFmtId="0" fontId="8" fillId="6" borderId="29" xfId="0" applyFont="1" applyFill="1" applyBorder="1" applyAlignment="1">
      <alignment horizontal="center" vertical="center" wrapText="1"/>
    </xf>
    <xf numFmtId="0" fontId="6" fillId="3" borderId="0" xfId="0" applyFont="1" applyFill="1" applyAlignment="1">
      <alignment horizontal="left" vertical="top" wrapText="1"/>
    </xf>
    <xf numFmtId="0" fontId="7" fillId="4" borderId="7" xfId="0" applyFont="1" applyFill="1" applyBorder="1" applyAlignment="1" applyProtection="1">
      <alignment horizontal="left" vertical="top" wrapText="1"/>
      <protection locked="0"/>
    </xf>
    <xf numFmtId="0" fontId="7" fillId="4" borderId="0" xfId="0" applyFont="1" applyFill="1" applyAlignment="1" applyProtection="1">
      <alignment horizontal="left" vertical="top" wrapText="1"/>
      <protection locked="0"/>
    </xf>
    <xf numFmtId="0" fontId="7" fillId="4" borderId="8" xfId="0" applyFont="1" applyFill="1" applyBorder="1" applyAlignment="1" applyProtection="1">
      <alignment horizontal="left" vertical="top" wrapText="1"/>
      <protection locked="0"/>
    </xf>
    <xf numFmtId="0" fontId="8" fillId="7" borderId="3" xfId="0" applyFont="1" applyFill="1" applyBorder="1" applyAlignment="1">
      <alignment horizontal="center" vertical="top"/>
    </xf>
    <xf numFmtId="0" fontId="8" fillId="7" borderId="11" xfId="0" applyFont="1" applyFill="1" applyBorder="1" applyAlignment="1">
      <alignment horizontal="center" vertical="top"/>
    </xf>
    <xf numFmtId="0" fontId="8" fillId="7" borderId="4" xfId="0" applyFont="1" applyFill="1" applyBorder="1" applyAlignment="1">
      <alignment horizontal="center" vertical="top"/>
    </xf>
    <xf numFmtId="0" fontId="6" fillId="3" borderId="1" xfId="0" applyFont="1" applyFill="1" applyBorder="1" applyAlignment="1">
      <alignment horizontal="center" vertical="top"/>
    </xf>
    <xf numFmtId="0" fontId="6" fillId="3" borderId="9" xfId="0" applyFont="1" applyFill="1" applyBorder="1" applyAlignment="1">
      <alignment horizontal="center" vertical="top"/>
    </xf>
    <xf numFmtId="0" fontId="6" fillId="3" borderId="2" xfId="0" applyFont="1" applyFill="1" applyBorder="1" applyAlignment="1">
      <alignment horizontal="center" vertical="top"/>
    </xf>
    <xf numFmtId="0" fontId="8" fillId="7" borderId="7" xfId="0" applyFont="1" applyFill="1" applyBorder="1" applyAlignment="1">
      <alignment horizontal="center" vertical="top"/>
    </xf>
    <xf numFmtId="0" fontId="8" fillId="7" borderId="0" xfId="0" applyFont="1" applyFill="1" applyAlignment="1">
      <alignment horizontal="center" vertical="top"/>
    </xf>
    <xf numFmtId="0" fontId="8" fillId="7" borderId="8" xfId="0" applyFont="1" applyFill="1" applyBorder="1" applyAlignment="1">
      <alignment horizontal="center" vertical="top"/>
    </xf>
    <xf numFmtId="0" fontId="8" fillId="7" borderId="3" xfId="0" applyFont="1" applyFill="1" applyBorder="1" applyAlignment="1">
      <alignment horizontal="center" vertical="top" wrapText="1"/>
    </xf>
    <xf numFmtId="0" fontId="8" fillId="7" borderId="11" xfId="0" applyFont="1" applyFill="1" applyBorder="1" applyAlignment="1">
      <alignment horizontal="center" vertical="top" wrapText="1"/>
    </xf>
    <xf numFmtId="0" fontId="8" fillId="7" borderId="4" xfId="0" applyFont="1" applyFill="1" applyBorder="1" applyAlignment="1">
      <alignment horizontal="center" vertical="top" wrapText="1"/>
    </xf>
    <xf numFmtId="0" fontId="13" fillId="4" borderId="27" xfId="1" applyNumberFormat="1" applyFont="1" applyFill="1" applyBorder="1" applyAlignment="1" applyProtection="1">
      <alignment horizontal="center" vertical="center" wrapText="1"/>
      <protection locked="0"/>
    </xf>
    <xf numFmtId="0" fontId="9" fillId="0" borderId="26" xfId="0" applyFont="1" applyBorder="1" applyAlignment="1">
      <alignment vertical="center" wrapText="1"/>
    </xf>
    <xf numFmtId="0" fontId="9" fillId="0" borderId="27" xfId="0" applyFont="1" applyBorder="1" applyAlignment="1">
      <alignment vertical="center" wrapText="1"/>
    </xf>
    <xf numFmtId="0" fontId="12" fillId="0" borderId="24" xfId="0" applyFont="1" applyBorder="1" applyAlignment="1">
      <alignment vertical="top" wrapText="1"/>
    </xf>
    <xf numFmtId="0" fontId="12" fillId="0" borderId="13" xfId="0" applyFont="1" applyBorder="1" applyAlignment="1">
      <alignment vertical="top" wrapText="1"/>
    </xf>
    <xf numFmtId="0" fontId="12" fillId="0" borderId="24" xfId="0" applyFont="1" applyBorder="1" applyAlignment="1">
      <alignment horizontal="left" vertical="top" wrapText="1"/>
    </xf>
    <xf numFmtId="0" fontId="12" fillId="0" borderId="13" xfId="0" applyFont="1" applyBorder="1" applyAlignment="1">
      <alignment horizontal="left" vertical="top" wrapText="1"/>
    </xf>
    <xf numFmtId="0" fontId="8" fillId="6" borderId="14" xfId="0" applyFont="1" applyFill="1" applyBorder="1" applyAlignment="1">
      <alignment horizontal="center" vertical="center" wrapText="1"/>
    </xf>
    <xf numFmtId="0" fontId="8" fillId="6" borderId="34" xfId="0" applyFont="1" applyFill="1" applyBorder="1" applyAlignment="1">
      <alignment horizontal="center" vertical="center" wrapText="1"/>
    </xf>
    <xf numFmtId="0" fontId="12" fillId="6" borderId="34" xfId="0" applyFont="1" applyFill="1" applyBorder="1" applyAlignment="1">
      <alignment horizontal="center" vertical="center" wrapText="1"/>
    </xf>
    <xf numFmtId="0" fontId="12" fillId="6" borderId="35" xfId="0" applyFont="1" applyFill="1" applyBorder="1" applyAlignment="1">
      <alignment horizontal="center" vertical="center" wrapText="1"/>
    </xf>
    <xf numFmtId="0" fontId="6" fillId="3" borderId="1" xfId="0" applyFont="1" applyFill="1" applyBorder="1" applyAlignment="1">
      <alignment horizontal="center" vertical="top" wrapText="1"/>
    </xf>
    <xf numFmtId="0" fontId="6" fillId="3" borderId="9" xfId="0" applyFont="1" applyFill="1" applyBorder="1" applyAlignment="1">
      <alignment horizontal="center" vertical="top" wrapText="1"/>
    </xf>
    <xf numFmtId="0" fontId="6" fillId="3" borderId="2" xfId="0" applyFont="1" applyFill="1" applyBorder="1" applyAlignment="1">
      <alignment horizontal="center" vertical="top" wrapText="1"/>
    </xf>
    <xf numFmtId="0" fontId="9" fillId="0" borderId="32" xfId="0" applyFont="1" applyBorder="1" applyAlignment="1">
      <alignment horizontal="left" vertical="top" wrapText="1"/>
    </xf>
    <xf numFmtId="0" fontId="13" fillId="4" borderId="13" xfId="1" applyNumberFormat="1" applyFont="1" applyFill="1" applyBorder="1" applyAlignment="1" applyProtection="1">
      <alignment horizontal="left" vertical="top" wrapText="1"/>
      <protection locked="0"/>
    </xf>
    <xf numFmtId="0" fontId="13" fillId="4" borderId="27" xfId="1" applyNumberFormat="1" applyFont="1" applyFill="1" applyBorder="1" applyAlignment="1" applyProtection="1">
      <alignment horizontal="left" vertical="top" wrapText="1"/>
      <protection locked="0"/>
    </xf>
    <xf numFmtId="0" fontId="13" fillId="4" borderId="16" xfId="1" applyNumberFormat="1" applyFont="1" applyFill="1" applyBorder="1" applyAlignment="1" applyProtection="1">
      <alignment horizontal="left" vertical="top" wrapText="1"/>
      <protection locked="0"/>
    </xf>
    <xf numFmtId="0" fontId="13" fillId="4" borderId="17" xfId="1" applyNumberFormat="1" applyFont="1" applyFill="1" applyBorder="1" applyAlignment="1" applyProtection="1">
      <alignment horizontal="left" vertical="top" wrapText="1"/>
      <protection locked="0"/>
    </xf>
    <xf numFmtId="0" fontId="13" fillId="4" borderId="42" xfId="1" applyNumberFormat="1" applyFont="1" applyFill="1" applyBorder="1" applyAlignment="1" applyProtection="1">
      <alignment horizontal="left" vertical="top" wrapText="1"/>
      <protection locked="0"/>
    </xf>
    <xf numFmtId="0" fontId="13" fillId="4" borderId="22" xfId="1" applyNumberFormat="1" applyFont="1" applyFill="1" applyBorder="1" applyAlignment="1" applyProtection="1">
      <alignment horizontal="left" vertical="top" wrapText="1"/>
      <protection locked="0"/>
    </xf>
    <xf numFmtId="0" fontId="13" fillId="4" borderId="0" xfId="1" applyNumberFormat="1" applyFont="1" applyFill="1" applyBorder="1" applyAlignment="1" applyProtection="1">
      <alignment horizontal="left" vertical="top" wrapText="1"/>
      <protection locked="0"/>
    </xf>
    <xf numFmtId="0" fontId="13" fillId="4" borderId="8" xfId="1" applyNumberFormat="1" applyFont="1" applyFill="1" applyBorder="1" applyAlignment="1" applyProtection="1">
      <alignment horizontal="left" vertical="top" wrapText="1"/>
      <protection locked="0"/>
    </xf>
    <xf numFmtId="0" fontId="13" fillId="4" borderId="19" xfId="1" applyNumberFormat="1" applyFont="1" applyFill="1" applyBorder="1" applyAlignment="1" applyProtection="1">
      <alignment horizontal="left" vertical="top" wrapText="1"/>
      <protection locked="0"/>
    </xf>
    <xf numFmtId="0" fontId="13" fillId="4" borderId="20" xfId="1" applyNumberFormat="1" applyFont="1" applyFill="1" applyBorder="1" applyAlignment="1" applyProtection="1">
      <alignment horizontal="left" vertical="top" wrapText="1"/>
      <protection locked="0"/>
    </xf>
    <xf numFmtId="0" fontId="13" fillId="4" borderId="43" xfId="1" applyNumberFormat="1" applyFont="1" applyFill="1" applyBorder="1" applyAlignment="1" applyProtection="1">
      <alignment horizontal="left" vertical="top" wrapText="1"/>
      <protection locked="0"/>
    </xf>
    <xf numFmtId="0" fontId="13" fillId="4" borderId="47" xfId="1" applyNumberFormat="1" applyFont="1" applyFill="1" applyBorder="1" applyAlignment="1" applyProtection="1">
      <alignment horizontal="left" vertical="top" wrapText="1"/>
      <protection locked="0"/>
    </xf>
    <xf numFmtId="0" fontId="13" fillId="4" borderId="10" xfId="1" applyNumberFormat="1" applyFont="1" applyFill="1" applyBorder="1" applyAlignment="1" applyProtection="1">
      <alignment horizontal="left" vertical="top" wrapText="1"/>
      <protection locked="0"/>
    </xf>
    <xf numFmtId="0" fontId="13" fillId="4" borderId="6" xfId="1" applyNumberFormat="1" applyFont="1" applyFill="1" applyBorder="1" applyAlignment="1" applyProtection="1">
      <alignment horizontal="left" vertical="top" wrapText="1"/>
      <protection locked="0"/>
    </xf>
    <xf numFmtId="0" fontId="9" fillId="0" borderId="29" xfId="0" applyFont="1" applyBorder="1" applyAlignment="1">
      <alignment horizontal="left" vertical="top" wrapText="1"/>
    </xf>
    <xf numFmtId="0" fontId="12" fillId="6" borderId="45" xfId="0" applyFont="1" applyFill="1" applyBorder="1" applyAlignment="1">
      <alignment horizontal="center" vertical="center" wrapText="1"/>
    </xf>
    <xf numFmtId="0" fontId="12" fillId="6" borderId="36" xfId="0" applyFont="1" applyFill="1" applyBorder="1" applyAlignment="1">
      <alignment horizontal="center" vertical="center" wrapText="1"/>
    </xf>
    <xf numFmtId="0" fontId="12" fillId="6" borderId="46" xfId="0" applyFont="1" applyFill="1" applyBorder="1" applyAlignment="1">
      <alignment horizontal="center" vertical="center" wrapText="1"/>
    </xf>
    <xf numFmtId="0" fontId="9" fillId="0" borderId="33" xfId="0" applyFont="1" applyBorder="1" applyAlignment="1">
      <alignment vertical="top" wrapText="1"/>
    </xf>
    <xf numFmtId="0" fontId="9" fillId="0" borderId="44" xfId="0" applyFont="1" applyBorder="1" applyAlignment="1">
      <alignment vertical="top" wrapText="1"/>
    </xf>
    <xf numFmtId="0" fontId="9" fillId="0" borderId="41" xfId="0" applyFont="1" applyBorder="1" applyAlignment="1">
      <alignment vertical="top" wrapText="1"/>
    </xf>
    <xf numFmtId="0" fontId="13" fillId="4" borderId="14" xfId="1" applyNumberFormat="1" applyFont="1" applyFill="1" applyBorder="1" applyAlignment="1" applyProtection="1">
      <alignment horizontal="left" vertical="top" wrapText="1"/>
      <protection locked="0"/>
    </xf>
    <xf numFmtId="0" fontId="13" fillId="4" borderId="34" xfId="1" applyNumberFormat="1" applyFont="1" applyFill="1" applyBorder="1" applyAlignment="1" applyProtection="1">
      <alignment horizontal="left" vertical="top" wrapText="1"/>
      <protection locked="0"/>
    </xf>
    <xf numFmtId="0" fontId="13" fillId="4" borderId="15" xfId="1" applyNumberFormat="1" applyFont="1" applyFill="1" applyBorder="1" applyAlignment="1" applyProtection="1">
      <alignment horizontal="left" vertical="top" wrapText="1"/>
      <protection locked="0"/>
    </xf>
    <xf numFmtId="0" fontId="13" fillId="4" borderId="18" xfId="1" applyNumberFormat="1" applyFont="1" applyFill="1" applyBorder="1" applyAlignment="1" applyProtection="1">
      <alignment horizontal="left" vertical="top" wrapText="1"/>
      <protection locked="0"/>
    </xf>
    <xf numFmtId="0" fontId="13" fillId="4" borderId="23" xfId="1" applyNumberFormat="1" applyFont="1" applyFill="1" applyBorder="1" applyAlignment="1" applyProtection="1">
      <alignment horizontal="left" vertical="top" wrapText="1"/>
      <protection locked="0"/>
    </xf>
    <xf numFmtId="0" fontId="13" fillId="4" borderId="21" xfId="1" applyNumberFormat="1" applyFont="1" applyFill="1" applyBorder="1" applyAlignment="1" applyProtection="1">
      <alignment horizontal="left" vertical="top" wrapText="1"/>
      <protection locked="0"/>
    </xf>
    <xf numFmtId="0" fontId="12" fillId="6" borderId="13" xfId="0" applyFont="1" applyFill="1" applyBorder="1" applyAlignment="1">
      <alignment horizontal="center" vertical="top" wrapText="1"/>
    </xf>
    <xf numFmtId="0" fontId="12" fillId="6" borderId="25" xfId="0" applyFont="1" applyFill="1" applyBorder="1" applyAlignment="1">
      <alignment horizontal="center" vertical="top" wrapText="1"/>
    </xf>
    <xf numFmtId="0" fontId="13" fillId="4" borderId="16" xfId="1" applyNumberFormat="1" applyFont="1" applyFill="1" applyBorder="1" applyAlignment="1" applyProtection="1">
      <alignment vertical="top" wrapText="1"/>
      <protection locked="0"/>
    </xf>
    <xf numFmtId="0" fontId="13" fillId="4" borderId="17" xfId="1" applyNumberFormat="1" applyFont="1" applyFill="1" applyBorder="1" applyAlignment="1" applyProtection="1">
      <alignment vertical="top" wrapText="1"/>
      <protection locked="0"/>
    </xf>
    <xf numFmtId="0" fontId="13" fillId="4" borderId="42" xfId="1" applyNumberFormat="1" applyFont="1" applyFill="1" applyBorder="1" applyAlignment="1" applyProtection="1">
      <alignment vertical="top" wrapText="1"/>
      <protection locked="0"/>
    </xf>
    <xf numFmtId="0" fontId="13" fillId="4" borderId="22" xfId="1" applyNumberFormat="1" applyFont="1" applyFill="1" applyBorder="1" applyAlignment="1" applyProtection="1">
      <alignment vertical="top" wrapText="1"/>
      <protection locked="0"/>
    </xf>
    <xf numFmtId="0" fontId="13" fillId="4" borderId="0" xfId="1" applyNumberFormat="1" applyFont="1" applyFill="1" applyBorder="1" applyAlignment="1" applyProtection="1">
      <alignment vertical="top" wrapText="1"/>
      <protection locked="0"/>
    </xf>
    <xf numFmtId="0" fontId="13" fillId="4" borderId="8" xfId="1" applyNumberFormat="1" applyFont="1" applyFill="1" applyBorder="1" applyAlignment="1" applyProtection="1">
      <alignment vertical="top" wrapText="1"/>
      <protection locked="0"/>
    </xf>
    <xf numFmtId="0" fontId="13" fillId="4" borderId="19" xfId="1" applyNumberFormat="1" applyFont="1" applyFill="1" applyBorder="1" applyAlignment="1" applyProtection="1">
      <alignment vertical="top" wrapText="1"/>
      <protection locked="0"/>
    </xf>
    <xf numFmtId="0" fontId="13" fillId="4" borderId="20" xfId="1" applyNumberFormat="1" applyFont="1" applyFill="1" applyBorder="1" applyAlignment="1" applyProtection="1">
      <alignment vertical="top" wrapText="1"/>
      <protection locked="0"/>
    </xf>
    <xf numFmtId="0" fontId="13" fillId="4" borderId="43" xfId="1" applyNumberFormat="1" applyFont="1" applyFill="1" applyBorder="1" applyAlignment="1" applyProtection="1">
      <alignment vertical="top" wrapText="1"/>
      <protection locked="0"/>
    </xf>
    <xf numFmtId="0" fontId="12" fillId="6" borderId="13" xfId="0" applyFont="1" applyFill="1" applyBorder="1" applyAlignment="1">
      <alignment horizontal="center" vertical="center" wrapText="1"/>
    </xf>
    <xf numFmtId="0" fontId="9" fillId="0" borderId="24" xfId="0" applyFont="1" applyBorder="1" applyAlignment="1">
      <alignment horizontal="left" vertical="top" wrapText="1"/>
    </xf>
    <xf numFmtId="0" fontId="9" fillId="0" borderId="13" xfId="0" applyFont="1" applyBorder="1" applyAlignment="1">
      <alignment horizontal="left" vertical="top" wrapText="1"/>
    </xf>
    <xf numFmtId="0" fontId="8" fillId="0" borderId="33" xfId="0" applyFont="1" applyBorder="1" applyAlignment="1">
      <alignment horizontal="left" vertical="top" wrapText="1"/>
    </xf>
    <xf numFmtId="0" fontId="8" fillId="0" borderId="14" xfId="0" applyFont="1" applyBorder="1" applyAlignment="1">
      <alignment horizontal="left" vertical="top" wrapText="1"/>
    </xf>
    <xf numFmtId="0" fontId="8" fillId="0" borderId="24" xfId="0" applyFont="1" applyBorder="1" applyAlignment="1">
      <alignment horizontal="left" vertical="top" wrapText="1"/>
    </xf>
    <xf numFmtId="0" fontId="8" fillId="0" borderId="13" xfId="0" applyFont="1" applyBorder="1" applyAlignment="1">
      <alignment horizontal="left" vertical="top" wrapText="1"/>
    </xf>
    <xf numFmtId="0" fontId="12" fillId="6" borderId="24" xfId="0" applyFont="1" applyFill="1" applyBorder="1" applyAlignment="1">
      <alignment horizontal="center" vertical="center" wrapText="1"/>
    </xf>
    <xf numFmtId="0" fontId="21" fillId="2" borderId="1" xfId="0" applyFont="1" applyFill="1" applyBorder="1" applyAlignment="1">
      <alignment horizontal="left" vertical="top" wrapText="1"/>
    </xf>
    <xf numFmtId="0" fontId="21" fillId="2" borderId="9" xfId="0" applyFont="1" applyFill="1" applyBorder="1" applyAlignment="1">
      <alignment horizontal="left" vertical="top" wrapText="1"/>
    </xf>
    <xf numFmtId="0" fontId="9" fillId="0" borderId="37" xfId="0" applyFont="1" applyBorder="1" applyAlignment="1">
      <alignment vertical="center" wrapText="1"/>
    </xf>
    <xf numFmtId="0" fontId="9" fillId="0" borderId="36" xfId="0" applyFont="1" applyBorder="1" applyAlignment="1">
      <alignment vertical="center" wrapText="1"/>
    </xf>
    <xf numFmtId="0" fontId="9" fillId="0" borderId="38" xfId="0" applyFont="1" applyBorder="1" applyAlignment="1">
      <alignment vertical="center" wrapText="1"/>
    </xf>
    <xf numFmtId="0" fontId="13" fillId="4" borderId="7" xfId="1" applyNumberFormat="1" applyFont="1" applyFill="1" applyBorder="1" applyAlignment="1" applyProtection="1">
      <alignment horizontal="left" vertical="top" wrapText="1"/>
      <protection locked="0"/>
    </xf>
    <xf numFmtId="0" fontId="13" fillId="4" borderId="13" xfId="1" applyNumberFormat="1" applyFont="1" applyFill="1" applyBorder="1" applyAlignment="1" applyProtection="1">
      <alignment horizontal="center" vertical="top" wrapText="1"/>
      <protection locked="0"/>
    </xf>
  </cellXfs>
  <cellStyles count="5">
    <cellStyle name="Comma" xfId="2" builtinId="3"/>
    <cellStyle name="Comma 15 10" xfId="1" xr:uid="{0CB25CF5-E223-4920-A393-539B228925A9}"/>
    <cellStyle name="Normal" xfId="0" builtinId="0"/>
    <cellStyle name="Normal 10 2" xfId="4" xr:uid="{FFA36334-3E75-4ECD-9854-BBCB4711D8E2}"/>
    <cellStyle name="Normal 3" xfId="3" xr:uid="{140A1D81-DB17-498C-BB95-96196E394EF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10</xdr:col>
      <xdr:colOff>57150</xdr:colOff>
      <xdr:row>0</xdr:row>
      <xdr:rowOff>0</xdr:rowOff>
    </xdr:from>
    <xdr:to>
      <xdr:col>11</xdr:col>
      <xdr:colOff>631825</xdr:colOff>
      <xdr:row>2</xdr:row>
      <xdr:rowOff>111126</xdr:rowOff>
    </xdr:to>
    <xdr:pic>
      <xdr:nvPicPr>
        <xdr:cNvPr id="4" name="Picture 3">
          <a:extLst>
            <a:ext uri="{FF2B5EF4-FFF2-40B4-BE49-F238E27FC236}">
              <a16:creationId xmlns:a16="http://schemas.microsoft.com/office/drawing/2014/main" id="{748E9B71-7667-40E0-ACE3-3BB78F33DB15}"/>
            </a:ext>
          </a:extLst>
        </xdr:cNvPr>
        <xdr:cNvPicPr>
          <a:picLocks noChangeAspect="1"/>
        </xdr:cNvPicPr>
      </xdr:nvPicPr>
      <xdr:blipFill rotWithShape="1">
        <a:blip xmlns:r="http://schemas.openxmlformats.org/officeDocument/2006/relationships" r:embed="rId1"/>
        <a:srcRect l="2122" t="11760" r="2122" b="10205"/>
        <a:stretch/>
      </xdr:blipFill>
      <xdr:spPr>
        <a:xfrm>
          <a:off x="7458075" y="0"/>
          <a:ext cx="1549400" cy="4730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0</xdr:colOff>
      <xdr:row>0</xdr:row>
      <xdr:rowOff>0</xdr:rowOff>
    </xdr:from>
    <xdr:to>
      <xdr:col>11</xdr:col>
      <xdr:colOff>574675</xdr:colOff>
      <xdr:row>2</xdr:row>
      <xdr:rowOff>111126</xdr:rowOff>
    </xdr:to>
    <xdr:pic>
      <xdr:nvPicPr>
        <xdr:cNvPr id="2" name="Picture 1">
          <a:extLst>
            <a:ext uri="{FF2B5EF4-FFF2-40B4-BE49-F238E27FC236}">
              <a16:creationId xmlns:a16="http://schemas.microsoft.com/office/drawing/2014/main" id="{5DA3FE8E-FFD7-482F-ADD0-844B404931D3}"/>
            </a:ext>
          </a:extLst>
        </xdr:cNvPr>
        <xdr:cNvPicPr>
          <a:picLocks noChangeAspect="1"/>
        </xdr:cNvPicPr>
      </xdr:nvPicPr>
      <xdr:blipFill rotWithShape="1">
        <a:blip xmlns:r="http://schemas.openxmlformats.org/officeDocument/2006/relationships" r:embed="rId1"/>
        <a:srcRect l="2122" t="11760" r="2122" b="10205"/>
        <a:stretch/>
      </xdr:blipFill>
      <xdr:spPr>
        <a:xfrm>
          <a:off x="9156700" y="0"/>
          <a:ext cx="1577975" cy="46672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4046C642-9686-4850-BDA4-520BC62F5C3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343FFFD3-0A8D-4D69-94CC-3486F192FF1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24D11790-C3B4-4F20-8287-BC8AC70BA3A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twoCellAnchor editAs="oneCell">
    <xdr:from>
      <xdr:col>10</xdr:col>
      <xdr:colOff>0</xdr:colOff>
      <xdr:row>0</xdr:row>
      <xdr:rowOff>0</xdr:rowOff>
    </xdr:from>
    <xdr:to>
      <xdr:col>11</xdr:col>
      <xdr:colOff>574675</xdr:colOff>
      <xdr:row>2</xdr:row>
      <xdr:rowOff>111126</xdr:rowOff>
    </xdr:to>
    <xdr:pic>
      <xdr:nvPicPr>
        <xdr:cNvPr id="5" name="Picture 4">
          <a:extLst>
            <a:ext uri="{FF2B5EF4-FFF2-40B4-BE49-F238E27FC236}">
              <a16:creationId xmlns:a16="http://schemas.microsoft.com/office/drawing/2014/main" id="{A4FEE3B5-3E97-4F06-968E-07EC4891DF09}"/>
            </a:ext>
          </a:extLst>
        </xdr:cNvPr>
        <xdr:cNvPicPr>
          <a:picLocks noChangeAspect="1"/>
        </xdr:cNvPicPr>
      </xdr:nvPicPr>
      <xdr:blipFill rotWithShape="1">
        <a:blip xmlns:r="http://schemas.openxmlformats.org/officeDocument/2006/relationships" r:embed="rId2"/>
        <a:srcRect l="2122" t="11760" r="2122" b="10205"/>
        <a:stretch/>
      </xdr:blipFill>
      <xdr:spPr>
        <a:xfrm>
          <a:off x="9156700" y="0"/>
          <a:ext cx="1577975" cy="46672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0</xdr:colOff>
      <xdr:row>0</xdr:row>
      <xdr:rowOff>0</xdr:rowOff>
    </xdr:from>
    <xdr:to>
      <xdr:col>11</xdr:col>
      <xdr:colOff>574675</xdr:colOff>
      <xdr:row>2</xdr:row>
      <xdr:rowOff>111126</xdr:rowOff>
    </xdr:to>
    <xdr:pic>
      <xdr:nvPicPr>
        <xdr:cNvPr id="2" name="Picture 1">
          <a:extLst>
            <a:ext uri="{FF2B5EF4-FFF2-40B4-BE49-F238E27FC236}">
              <a16:creationId xmlns:a16="http://schemas.microsoft.com/office/drawing/2014/main" id="{D133D55B-78E7-4DAE-A963-72BB38ABBF4A}"/>
            </a:ext>
          </a:extLst>
        </xdr:cNvPr>
        <xdr:cNvPicPr>
          <a:picLocks noChangeAspect="1"/>
        </xdr:cNvPicPr>
      </xdr:nvPicPr>
      <xdr:blipFill rotWithShape="1">
        <a:blip xmlns:r="http://schemas.openxmlformats.org/officeDocument/2006/relationships" r:embed="rId1"/>
        <a:srcRect l="2122" t="11760" r="2122" b="10205"/>
        <a:stretch/>
      </xdr:blipFill>
      <xdr:spPr>
        <a:xfrm>
          <a:off x="9156700" y="0"/>
          <a:ext cx="1577975" cy="46672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30745FB6-8576-4251-A895-2902D100B4B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EC2E4DC0-D723-4AD9-AAAA-A1213B99DA9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BCB2983C-81AF-4A53-B74D-01FB23623C0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twoCellAnchor editAs="oneCell">
    <xdr:from>
      <xdr:col>10</xdr:col>
      <xdr:colOff>0</xdr:colOff>
      <xdr:row>0</xdr:row>
      <xdr:rowOff>0</xdr:rowOff>
    </xdr:from>
    <xdr:to>
      <xdr:col>11</xdr:col>
      <xdr:colOff>574675</xdr:colOff>
      <xdr:row>2</xdr:row>
      <xdr:rowOff>111126</xdr:rowOff>
    </xdr:to>
    <xdr:pic>
      <xdr:nvPicPr>
        <xdr:cNvPr id="5" name="Picture 4">
          <a:extLst>
            <a:ext uri="{FF2B5EF4-FFF2-40B4-BE49-F238E27FC236}">
              <a16:creationId xmlns:a16="http://schemas.microsoft.com/office/drawing/2014/main" id="{B01E9307-1D9D-4BC0-9EA8-55D904E674D8}"/>
            </a:ext>
          </a:extLst>
        </xdr:cNvPr>
        <xdr:cNvPicPr>
          <a:picLocks noChangeAspect="1"/>
        </xdr:cNvPicPr>
      </xdr:nvPicPr>
      <xdr:blipFill rotWithShape="1">
        <a:blip xmlns:r="http://schemas.openxmlformats.org/officeDocument/2006/relationships" r:embed="rId2"/>
        <a:srcRect l="2122" t="11760" r="2122" b="10205"/>
        <a:stretch/>
      </xdr:blipFill>
      <xdr:spPr>
        <a:xfrm>
          <a:off x="9156700" y="0"/>
          <a:ext cx="1577975" cy="46672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0</xdr:colOff>
      <xdr:row>0</xdr:row>
      <xdr:rowOff>0</xdr:rowOff>
    </xdr:from>
    <xdr:to>
      <xdr:col>11</xdr:col>
      <xdr:colOff>574675</xdr:colOff>
      <xdr:row>2</xdr:row>
      <xdr:rowOff>111126</xdr:rowOff>
    </xdr:to>
    <xdr:pic>
      <xdr:nvPicPr>
        <xdr:cNvPr id="2" name="Picture 1">
          <a:extLst>
            <a:ext uri="{FF2B5EF4-FFF2-40B4-BE49-F238E27FC236}">
              <a16:creationId xmlns:a16="http://schemas.microsoft.com/office/drawing/2014/main" id="{BC28531D-00D0-4EA4-BD81-7DC7B57D28D8}"/>
            </a:ext>
          </a:extLst>
        </xdr:cNvPr>
        <xdr:cNvPicPr>
          <a:picLocks noChangeAspect="1"/>
        </xdr:cNvPicPr>
      </xdr:nvPicPr>
      <xdr:blipFill rotWithShape="1">
        <a:blip xmlns:r="http://schemas.openxmlformats.org/officeDocument/2006/relationships" r:embed="rId1"/>
        <a:srcRect l="2122" t="11760" r="2122" b="10205"/>
        <a:stretch/>
      </xdr:blipFill>
      <xdr:spPr>
        <a:xfrm>
          <a:off x="9156700" y="0"/>
          <a:ext cx="1577975" cy="46672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12</xdr:col>
      <xdr:colOff>0</xdr:colOff>
      <xdr:row>2</xdr:row>
      <xdr:rowOff>0</xdr:rowOff>
    </xdr:from>
    <xdr:to>
      <xdr:col>12</xdr:col>
      <xdr:colOff>0</xdr:colOff>
      <xdr:row>5</xdr:row>
      <xdr:rowOff>0</xdr:rowOff>
    </xdr:to>
    <xdr:pic>
      <xdr:nvPicPr>
        <xdr:cNvPr id="5" name="Picture 4">
          <a:extLst>
            <a:ext uri="{FF2B5EF4-FFF2-40B4-BE49-F238E27FC236}">
              <a16:creationId xmlns:a16="http://schemas.microsoft.com/office/drawing/2014/main" id="{B6C02C49-B5FB-4721-A6FE-DD074CD0D35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361950"/>
          <a:ext cx="0" cy="542925"/>
        </a:xfrm>
        <a:prstGeom prst="rect">
          <a:avLst/>
        </a:prstGeom>
      </xdr:spPr>
    </xdr:pic>
    <xdr:clientData/>
  </xdr:twoCellAnchor>
  <xdr:twoCellAnchor editAs="oneCell">
    <xdr:from>
      <xdr:col>10</xdr:col>
      <xdr:colOff>0</xdr:colOff>
      <xdr:row>0</xdr:row>
      <xdr:rowOff>0</xdr:rowOff>
    </xdr:from>
    <xdr:to>
      <xdr:col>11</xdr:col>
      <xdr:colOff>574675</xdr:colOff>
      <xdr:row>2</xdr:row>
      <xdr:rowOff>111126</xdr:rowOff>
    </xdr:to>
    <xdr:pic>
      <xdr:nvPicPr>
        <xdr:cNvPr id="2" name="Picture 1">
          <a:extLst>
            <a:ext uri="{FF2B5EF4-FFF2-40B4-BE49-F238E27FC236}">
              <a16:creationId xmlns:a16="http://schemas.microsoft.com/office/drawing/2014/main" id="{B39E8C40-F9DC-4B45-8F09-1D09CF268C0D}"/>
            </a:ext>
          </a:extLst>
        </xdr:cNvPr>
        <xdr:cNvPicPr>
          <a:picLocks noChangeAspect="1"/>
        </xdr:cNvPicPr>
      </xdr:nvPicPr>
      <xdr:blipFill rotWithShape="1">
        <a:blip xmlns:r="http://schemas.openxmlformats.org/officeDocument/2006/relationships" r:embed="rId2"/>
        <a:srcRect l="2122" t="11760" r="2122" b="10205"/>
        <a:stretch/>
      </xdr:blipFill>
      <xdr:spPr>
        <a:xfrm>
          <a:off x="9156700" y="0"/>
          <a:ext cx="1577975" cy="466726"/>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89D90-A5E0-4E32-AC1E-636F2B5EC08C}">
  <sheetPr>
    <tabColor rgb="FFFFC000"/>
  </sheetPr>
  <dimension ref="A1:F26"/>
  <sheetViews>
    <sheetView showGridLines="0" workbookViewId="0">
      <selection activeCell="B16" sqref="B16:C16"/>
    </sheetView>
  </sheetViews>
  <sheetFormatPr defaultColWidth="9.109375" defaultRowHeight="14.4" x14ac:dyDescent="0.3"/>
  <cols>
    <col min="1" max="1" width="24.44140625" style="92" bestFit="1" customWidth="1"/>
    <col min="2" max="2" width="20.88671875" style="33" bestFit="1" customWidth="1"/>
    <col min="3" max="3" width="22.109375" style="33" bestFit="1" customWidth="1"/>
    <col min="4" max="4" width="12.44140625" style="33" bestFit="1" customWidth="1"/>
    <col min="5" max="16384" width="9.109375" style="33"/>
  </cols>
  <sheetData>
    <row r="1" spans="1:6" s="100" customFormat="1" x14ac:dyDescent="0.3">
      <c r="A1" s="100" t="s">
        <v>65</v>
      </c>
      <c r="B1" s="100" t="s">
        <v>66</v>
      </c>
      <c r="C1" s="100" t="s">
        <v>67</v>
      </c>
      <c r="F1" s="100" t="s">
        <v>68</v>
      </c>
    </row>
    <row r="2" spans="1:6" x14ac:dyDescent="0.3">
      <c r="A2" s="92" t="s">
        <v>69</v>
      </c>
      <c r="B2" s="33" t="s">
        <v>277</v>
      </c>
      <c r="C2" s="33" t="str">
        <f>B2</f>
        <v>RR-2025-009</v>
      </c>
      <c r="F2" s="33" t="s">
        <v>169</v>
      </c>
    </row>
    <row r="3" spans="1:6" x14ac:dyDescent="0.3">
      <c r="A3" s="92" t="s">
        <v>70</v>
      </c>
      <c r="B3" s="8" t="s">
        <v>278</v>
      </c>
      <c r="C3" s="8" t="s">
        <v>279</v>
      </c>
      <c r="F3" s="33" t="s">
        <v>170</v>
      </c>
    </row>
    <row r="4" spans="1:6" x14ac:dyDescent="0.3">
      <c r="A4" s="92" t="s">
        <v>135</v>
      </c>
      <c r="B4" s="33" t="s">
        <v>242</v>
      </c>
      <c r="C4" s="33" t="s">
        <v>243</v>
      </c>
      <c r="F4" s="33" t="s">
        <v>171</v>
      </c>
    </row>
    <row r="5" spans="1:6" ht="43.2" x14ac:dyDescent="0.3">
      <c r="A5" s="93" t="s">
        <v>259</v>
      </c>
      <c r="B5" s="33" t="s">
        <v>280</v>
      </c>
      <c r="C5" s="33" t="s">
        <v>281</v>
      </c>
      <c r="D5" s="33" t="s">
        <v>240</v>
      </c>
    </row>
    <row r="6" spans="1:6" x14ac:dyDescent="0.3">
      <c r="A6" s="95" t="s">
        <v>188</v>
      </c>
      <c r="B6" s="87">
        <v>2023</v>
      </c>
      <c r="C6" s="87">
        <v>2023</v>
      </c>
      <c r="F6" s="99" t="s">
        <v>191</v>
      </c>
    </row>
    <row r="7" spans="1:6" x14ac:dyDescent="0.3">
      <c r="A7" s="95" t="s">
        <v>189</v>
      </c>
      <c r="B7" s="97" t="s">
        <v>233</v>
      </c>
      <c r="C7" s="113" t="s">
        <v>234</v>
      </c>
      <c r="F7" s="33" t="s">
        <v>245</v>
      </c>
    </row>
    <row r="8" spans="1:6" x14ac:dyDescent="0.3">
      <c r="A8" s="95" t="s">
        <v>190</v>
      </c>
      <c r="B8" s="87">
        <v>2025</v>
      </c>
      <c r="C8" s="87">
        <f>B8</f>
        <v>2025</v>
      </c>
      <c r="F8" s="33" t="s">
        <v>244</v>
      </c>
    </row>
    <row r="9" spans="1:6" x14ac:dyDescent="0.3">
      <c r="A9" s="92" t="s">
        <v>173</v>
      </c>
      <c r="B9" s="8" t="s">
        <v>232</v>
      </c>
      <c r="C9" s="8" t="s">
        <v>260</v>
      </c>
      <c r="F9" s="94" t="s">
        <v>192</v>
      </c>
    </row>
    <row r="10" spans="1:6" x14ac:dyDescent="0.3">
      <c r="A10" s="92" t="s">
        <v>174</v>
      </c>
      <c r="B10" s="8" t="s">
        <v>283</v>
      </c>
      <c r="C10" s="8" t="s">
        <v>282</v>
      </c>
    </row>
    <row r="11" spans="1:6" x14ac:dyDescent="0.3">
      <c r="A11" s="92" t="s">
        <v>71</v>
      </c>
      <c r="B11" s="96" t="s">
        <v>284</v>
      </c>
      <c r="C11" s="97" t="s">
        <v>285</v>
      </c>
    </row>
    <row r="13" spans="1:6" x14ac:dyDescent="0.3">
      <c r="A13" s="92" t="s">
        <v>183</v>
      </c>
      <c r="B13" s="33" t="s">
        <v>286</v>
      </c>
      <c r="C13" s="33" t="s">
        <v>287</v>
      </c>
      <c r="D13" s="33" t="s">
        <v>288</v>
      </c>
    </row>
    <row r="14" spans="1:6" x14ac:dyDescent="0.3">
      <c r="A14" s="92" t="s">
        <v>184</v>
      </c>
      <c r="B14" s="33" t="s">
        <v>289</v>
      </c>
      <c r="C14" s="33" t="s">
        <v>290</v>
      </c>
      <c r="D14" s="33" t="s">
        <v>291</v>
      </c>
    </row>
    <row r="16" spans="1:6" x14ac:dyDescent="0.3">
      <c r="A16" s="92" t="s">
        <v>72</v>
      </c>
      <c r="B16" s="8" t="s">
        <v>300</v>
      </c>
      <c r="C16" s="8" t="s">
        <v>301</v>
      </c>
    </row>
    <row r="17" spans="1:4" x14ac:dyDescent="0.3">
      <c r="A17" s="120" t="s">
        <v>261</v>
      </c>
      <c r="B17" s="8" t="s">
        <v>292</v>
      </c>
      <c r="C17" s="8" t="s">
        <v>293</v>
      </c>
    </row>
    <row r="19" spans="1:4" x14ac:dyDescent="0.3">
      <c r="A19" s="95" t="s">
        <v>73</v>
      </c>
      <c r="B19" s="98"/>
      <c r="C19" s="98"/>
    </row>
    <row r="20" spans="1:4" x14ac:dyDescent="0.3">
      <c r="A20" s="95" t="s">
        <v>295</v>
      </c>
      <c r="B20" s="97" t="s">
        <v>294</v>
      </c>
      <c r="C20" s="97" t="str">
        <f>+B20</f>
        <v>1109.00.10.00       1109.00.20.00</v>
      </c>
    </row>
    <row r="21" spans="1:4" x14ac:dyDescent="0.3">
      <c r="A21" s="95"/>
      <c r="B21" s="97"/>
      <c r="C21" s="97"/>
    </row>
    <row r="23" spans="1:4" x14ac:dyDescent="0.3">
      <c r="A23" s="92" t="s">
        <v>225</v>
      </c>
      <c r="B23" s="98" t="s">
        <v>221</v>
      </c>
      <c r="C23" s="98" t="s">
        <v>222</v>
      </c>
      <c r="D23" s="92" t="str">
        <f>IF(Intro!$G$23="English",B23,C23)</f>
        <v>Oui</v>
      </c>
    </row>
    <row r="24" spans="1:4" x14ac:dyDescent="0.3">
      <c r="B24" s="98" t="s">
        <v>223</v>
      </c>
      <c r="C24" s="98" t="s">
        <v>224</v>
      </c>
      <c r="D24" s="92" t="str">
        <f>IF(Intro!$G$23="English",B24,C24)</f>
        <v>Non</v>
      </c>
    </row>
    <row r="25" spans="1:4" x14ac:dyDescent="0.3">
      <c r="B25" s="98"/>
      <c r="C25" s="98"/>
    </row>
    <row r="26" spans="1:4" x14ac:dyDescent="0.3">
      <c r="B26" s="98"/>
      <c r="C26" s="98"/>
    </row>
  </sheetData>
  <sheetProtection algorithmName="SHA-512" hashValue="FvXe7cZ0MIiBsZ/b6tmwLnqjyvaI3SSsNUuB3nOLVo3qC8UNcgC78asei1Oc4TmcvaX3YZzOMxcJsy1RyxzFlg==" saltValue="aFt13SzMpnxDFVGT3qaeDw==" spinCount="100000" sheet="1" objects="1" scenarios="1" selectLockedCells="1"/>
  <dataValidations count="2">
    <dataValidation type="list" allowBlank="1" showInputMessage="1" showErrorMessage="1" sqref="C4" xr:uid="{79D9E1D0-566B-42B5-9783-D48DCF4BB7CE}">
      <formula1>"le dumping, le dumping et le subventionnement"</formula1>
    </dataValidation>
    <dataValidation type="list" allowBlank="1" showInputMessage="1" showErrorMessage="1" sqref="B4" xr:uid="{4BDFC5B1-8329-4F98-9044-C4933079444F}">
      <formula1>"dumping, dumping and the subsidizing"</formula1>
    </dataValidation>
  </dataValidation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B541F-A236-44E2-815F-25F05C978029}">
  <sheetPr>
    <tabColor rgb="FF00B0F0"/>
    <pageSetUpPr fitToPage="1"/>
  </sheetPr>
  <dimension ref="A1:P124"/>
  <sheetViews>
    <sheetView showGridLines="0" tabSelected="1" zoomScale="80" zoomScaleNormal="80" workbookViewId="0">
      <selection activeCell="G23" sqref="G23:G24"/>
    </sheetView>
  </sheetViews>
  <sheetFormatPr defaultColWidth="9.109375" defaultRowHeight="14.4" x14ac:dyDescent="0.3"/>
  <cols>
    <col min="1" max="1" width="1.88671875" style="4" customWidth="1"/>
    <col min="2" max="12" width="14.5546875" style="2" customWidth="1"/>
    <col min="13" max="13" width="14.5546875" style="7" customWidth="1"/>
    <col min="14" max="14" width="14.5546875" style="8" customWidth="1"/>
    <col min="15" max="16" width="14.5546875" style="8" hidden="1" customWidth="1"/>
    <col min="17" max="23" width="9.109375" style="8" customWidth="1"/>
    <col min="24" max="16384" width="9.109375" style="8"/>
  </cols>
  <sheetData>
    <row r="1" spans="1:16" x14ac:dyDescent="0.3">
      <c r="O1" s="8" t="s">
        <v>258</v>
      </c>
      <c r="P1" s="8" t="s">
        <v>258</v>
      </c>
    </row>
    <row r="2" spans="1:16" x14ac:dyDescent="0.3">
      <c r="B2" s="10" t="s">
        <v>0</v>
      </c>
      <c r="C2" s="10"/>
      <c r="D2" s="10"/>
      <c r="O2" s="9" t="s">
        <v>66</v>
      </c>
      <c r="P2" s="9" t="s">
        <v>74</v>
      </c>
    </row>
    <row r="3" spans="1:16" x14ac:dyDescent="0.3">
      <c r="B3" s="12"/>
      <c r="C3" s="12"/>
      <c r="D3" s="12"/>
      <c r="O3" s="11"/>
      <c r="P3" s="11"/>
    </row>
    <row r="4" spans="1:16" s="1" customFormat="1" x14ac:dyDescent="0.3">
      <c r="A4" s="5"/>
      <c r="B4" s="175" t="s">
        <v>275</v>
      </c>
      <c r="C4" s="175"/>
      <c r="D4" s="175"/>
      <c r="E4" s="175"/>
      <c r="F4" s="175"/>
      <c r="G4" s="175"/>
      <c r="H4" s="175"/>
      <c r="I4" s="175"/>
      <c r="J4" s="175"/>
      <c r="K4" s="175"/>
      <c r="L4" s="175"/>
      <c r="M4" s="13"/>
      <c r="N4" s="13"/>
      <c r="O4" s="14"/>
      <c r="P4" s="14"/>
    </row>
    <row r="5" spans="1:16" s="1" customFormat="1" x14ac:dyDescent="0.3">
      <c r="A5" s="5"/>
      <c r="B5" s="175" t="str">
        <f>Variables!B2</f>
        <v>RR-2025-009</v>
      </c>
      <c r="C5" s="175"/>
      <c r="D5" s="175"/>
      <c r="E5" s="175"/>
      <c r="F5" s="175"/>
      <c r="G5" s="175"/>
      <c r="H5" s="175"/>
      <c r="I5" s="175"/>
      <c r="J5" s="175"/>
      <c r="K5" s="175"/>
      <c r="L5" s="175"/>
      <c r="M5" s="13"/>
      <c r="N5" s="13"/>
      <c r="O5" s="14"/>
      <c r="P5" s="14"/>
    </row>
    <row r="6" spans="1:16" s="6" customFormat="1" x14ac:dyDescent="0.3">
      <c r="A6" s="5"/>
      <c r="B6" s="204" t="str">
        <f>UPPER(IF(Intro!$G$23="English",Variables!B3,Variables!C3))</f>
        <v>GLUTEN DE BLÉ</v>
      </c>
      <c r="C6" s="204"/>
      <c r="D6" s="204"/>
      <c r="E6" s="204"/>
      <c r="F6" s="204"/>
      <c r="G6" s="204"/>
      <c r="H6" s="204"/>
      <c r="I6" s="204"/>
      <c r="J6" s="204"/>
      <c r="K6" s="204"/>
      <c r="L6" s="204"/>
      <c r="M6" s="24"/>
      <c r="N6" s="24"/>
      <c r="O6" s="16"/>
      <c r="P6" s="16"/>
    </row>
    <row r="7" spans="1:16" s="6" customFormat="1" x14ac:dyDescent="0.3">
      <c r="A7" s="5"/>
      <c r="B7" s="15"/>
      <c r="C7" s="15"/>
      <c r="D7" s="15"/>
      <c r="E7" s="3"/>
      <c r="F7" s="3"/>
      <c r="G7" s="3"/>
      <c r="H7" s="3"/>
      <c r="I7" s="3"/>
      <c r="J7" s="3"/>
      <c r="K7" s="3"/>
      <c r="L7" s="3"/>
      <c r="O7" s="16"/>
      <c r="P7" s="16"/>
    </row>
    <row r="8" spans="1:16" s="1" customFormat="1" x14ac:dyDescent="0.3">
      <c r="A8" s="5"/>
      <c r="B8" s="127" t="s">
        <v>203</v>
      </c>
      <c r="C8" s="128"/>
      <c r="D8" s="128"/>
      <c r="E8" s="128"/>
      <c r="F8" s="128"/>
      <c r="G8" s="128"/>
      <c r="H8" s="128"/>
      <c r="I8" s="128"/>
      <c r="J8" s="128"/>
      <c r="K8" s="128"/>
      <c r="L8" s="129"/>
      <c r="M8" s="13"/>
      <c r="N8" s="13"/>
      <c r="O8" s="14"/>
      <c r="P8" s="14"/>
    </row>
    <row r="9" spans="1:16" x14ac:dyDescent="0.3">
      <c r="B9" s="17"/>
      <c r="C9" s="28"/>
      <c r="D9" s="28"/>
      <c r="E9" s="29"/>
      <c r="F9" s="29"/>
      <c r="G9" s="29"/>
      <c r="H9" s="29"/>
      <c r="I9" s="29"/>
      <c r="J9" s="29"/>
      <c r="K9" s="29"/>
      <c r="L9" s="18"/>
      <c r="M9" s="8"/>
      <c r="O9" s="218" t="s">
        <v>241</v>
      </c>
      <c r="P9" s="218"/>
    </row>
    <row r="10" spans="1:16" s="33" customFormat="1" ht="15" customHeight="1" x14ac:dyDescent="0.3">
      <c r="A10" s="69"/>
      <c r="B10" s="130" t="str">
        <f>"The information requested in this questionnaire is for use by the Canadian International Trade Tribunal (the Tribunal) in connection with its expiry review concerning the "&amp;Variables!B4&amp;" of "&amp;Variables!B3&amp;" (as defined below) originating in or exported from "&amp;Variables!B5&amp;". Your union's knowledge and experience would aid the Tribunal in the proper conduct of its review by helping it better understand the Canadian market for "&amp;Variables!B3&amp;". The Tribunal therefore requests a response to this questionnaire from your union."</f>
        <v>The information requested in this questionnaire is for use by the Canadian International Trade Tribunal (the Tribunal) in connection with its expiry review concerning the dumping of Wheat Gluten  (as defined below) originating in or exported from Australia, Austria, Belgium, France, Germany and Lithuania. Your union's knowledge and experience would aid the Tribunal in the proper conduct of its review by helping it better understand the Canadian market for Wheat Gluten . The Tribunal therefore requests a response to this questionnaire from your union.</v>
      </c>
      <c r="C10" s="131"/>
      <c r="D10" s="131"/>
      <c r="E10" s="131"/>
      <c r="F10" s="131"/>
      <c r="G10" s="66"/>
      <c r="H10" s="198" t="str">
        <f>"Les renseignements demandés dans le présent questionnaire seront utilisés par le Tribunal canadien du commerce extérieur (le Tribunal) dans le cadre de son réexamen relatif à l'expiration concernant "&amp;Variables!C4&amp;" de "&amp;Variables!C3&amp;" (telles que définies ci-dessous) originaires ou exporté "&amp;Variables!C5&amp;". Les connaissances et l'expérience de votre syndicat aideraient le Tribunal à mener correctement son enquête en lui permettant de mieux comprendre le marché canadien de "&amp;Variables!C3&amp;". Le Tribunal demande donc à votre syndicat de répondre à ce questionnaire."</f>
        <v>Les renseignements demandés dans le présent questionnaire seront utilisés par le Tribunal canadien du commerce extérieur (le Tribunal) dans le cadre de son réexamen relatif à l'expiration concernant le dumping de Gluten de blé (telles que définies ci-dessous) originaires ou exporté Australie, d'Autriche, de Belgique, de la France, de l'Allemagne et de la Lituanie. Les connaissances et l'expérience de votre syndicat aideraient le Tribunal à mener correctement son enquête en lui permettant de mieux comprendre le marché canadien de Gluten de blé. Le Tribunal demande donc à votre syndicat de répondre à ce questionnaire.</v>
      </c>
      <c r="I10" s="198"/>
      <c r="J10" s="198"/>
      <c r="K10" s="198"/>
      <c r="L10" s="199"/>
      <c r="O10" s="218"/>
      <c r="P10" s="218"/>
    </row>
    <row r="11" spans="1:16" s="33" customFormat="1" ht="15" customHeight="1" x14ac:dyDescent="0.3">
      <c r="A11" s="69"/>
      <c r="B11" s="130"/>
      <c r="C11" s="131"/>
      <c r="D11" s="131"/>
      <c r="E11" s="131"/>
      <c r="F11" s="131"/>
      <c r="G11" s="66"/>
      <c r="H11" s="198"/>
      <c r="I11" s="198"/>
      <c r="J11" s="198"/>
      <c r="K11" s="198"/>
      <c r="L11" s="199"/>
      <c r="O11" s="218"/>
      <c r="P11" s="218"/>
    </row>
    <row r="12" spans="1:16" s="33" customFormat="1" ht="15.6" customHeight="1" x14ac:dyDescent="0.3">
      <c r="A12" s="69"/>
      <c r="B12" s="130"/>
      <c r="C12" s="131"/>
      <c r="D12" s="131"/>
      <c r="E12" s="131"/>
      <c r="F12" s="131"/>
      <c r="G12" s="66"/>
      <c r="H12" s="198"/>
      <c r="I12" s="198"/>
      <c r="J12" s="198"/>
      <c r="K12" s="198"/>
      <c r="L12" s="199"/>
      <c r="O12" s="218"/>
      <c r="P12" s="218"/>
    </row>
    <row r="13" spans="1:16" s="33" customFormat="1" ht="15.6" customHeight="1" x14ac:dyDescent="0.3">
      <c r="A13" s="69"/>
      <c r="B13" s="130"/>
      <c r="C13" s="131"/>
      <c r="D13" s="131"/>
      <c r="E13" s="131"/>
      <c r="F13" s="131"/>
      <c r="G13" s="66"/>
      <c r="H13" s="198"/>
      <c r="I13" s="198"/>
      <c r="J13" s="198"/>
      <c r="K13" s="198"/>
      <c r="L13" s="199"/>
      <c r="O13" s="218"/>
      <c r="P13" s="218"/>
    </row>
    <row r="14" spans="1:16" s="33" customFormat="1" ht="15" customHeight="1" x14ac:dyDescent="0.3">
      <c r="A14" s="69"/>
      <c r="B14" s="130"/>
      <c r="C14" s="131"/>
      <c r="D14" s="131"/>
      <c r="E14" s="131"/>
      <c r="F14" s="131"/>
      <c r="G14" s="66"/>
      <c r="H14" s="198"/>
      <c r="I14" s="198"/>
      <c r="J14" s="198"/>
      <c r="K14" s="198"/>
      <c r="L14" s="199"/>
      <c r="O14" s="218"/>
      <c r="P14" s="218"/>
    </row>
    <row r="15" spans="1:16" s="33" customFormat="1" ht="15" customHeight="1" x14ac:dyDescent="0.3">
      <c r="A15" s="69"/>
      <c r="B15" s="130"/>
      <c r="C15" s="131"/>
      <c r="D15" s="131"/>
      <c r="E15" s="131"/>
      <c r="F15" s="131"/>
      <c r="G15" s="66"/>
      <c r="H15" s="198"/>
      <c r="I15" s="198"/>
      <c r="J15" s="198"/>
      <c r="K15" s="198"/>
      <c r="L15" s="199"/>
      <c r="O15" s="218"/>
      <c r="P15" s="218"/>
    </row>
    <row r="16" spans="1:16" s="33" customFormat="1" ht="15" customHeight="1" x14ac:dyDescent="0.3">
      <c r="A16" s="69"/>
      <c r="B16" s="130"/>
      <c r="C16" s="131"/>
      <c r="D16" s="131"/>
      <c r="E16" s="131"/>
      <c r="F16" s="131"/>
      <c r="G16" s="66"/>
      <c r="H16" s="198"/>
      <c r="I16" s="198"/>
      <c r="J16" s="198"/>
      <c r="K16" s="198"/>
      <c r="L16" s="199"/>
      <c r="O16" s="218"/>
      <c r="P16" s="218"/>
    </row>
    <row r="17" spans="1:16" s="33" customFormat="1" ht="15" customHeight="1" x14ac:dyDescent="0.3">
      <c r="A17" s="69"/>
      <c r="B17" s="196"/>
      <c r="C17" s="197"/>
      <c r="D17" s="197"/>
      <c r="E17" s="197"/>
      <c r="F17" s="197"/>
      <c r="G17" s="102"/>
      <c r="H17" s="200"/>
      <c r="I17" s="200"/>
      <c r="J17" s="200"/>
      <c r="K17" s="200"/>
      <c r="L17" s="201"/>
      <c r="O17" s="218"/>
      <c r="P17" s="218"/>
    </row>
    <row r="18" spans="1:16" x14ac:dyDescent="0.3">
      <c r="B18" s="60"/>
      <c r="C18" s="61"/>
      <c r="D18" s="61"/>
      <c r="E18" s="61"/>
      <c r="F18" s="61"/>
      <c r="G18" s="66"/>
      <c r="H18" s="124"/>
      <c r="I18" s="124"/>
      <c r="J18" s="124"/>
      <c r="K18" s="124"/>
      <c r="L18" s="125"/>
      <c r="M18" s="8"/>
      <c r="O18" s="126"/>
      <c r="P18" s="126"/>
    </row>
    <row r="19" spans="1:16" ht="106.2" customHeight="1" x14ac:dyDescent="0.3">
      <c r="B19" s="196" t="s">
        <v>302</v>
      </c>
      <c r="C19" s="197"/>
      <c r="D19" s="197"/>
      <c r="E19" s="197"/>
      <c r="F19" s="197"/>
      <c r="G19" s="102"/>
      <c r="H19" s="197" t="s">
        <v>303</v>
      </c>
      <c r="I19" s="197"/>
      <c r="J19" s="197"/>
      <c r="K19" s="197"/>
      <c r="L19" s="217"/>
      <c r="M19" s="8"/>
      <c r="O19" s="126"/>
      <c r="P19" s="126"/>
    </row>
    <row r="20" spans="1:16" s="6" customFormat="1" x14ac:dyDescent="0.3">
      <c r="A20" s="5"/>
      <c r="B20" s="15"/>
      <c r="C20" s="15"/>
      <c r="D20" s="15"/>
      <c r="E20" s="3"/>
      <c r="F20" s="3"/>
      <c r="G20" s="3"/>
      <c r="H20" s="3"/>
      <c r="I20" s="3"/>
      <c r="J20" s="3"/>
      <c r="K20" s="3"/>
      <c r="L20" s="3"/>
      <c r="O20" s="16"/>
      <c r="P20" s="16"/>
    </row>
    <row r="21" spans="1:16" s="1" customFormat="1" x14ac:dyDescent="0.3">
      <c r="A21" s="5"/>
      <c r="B21" s="127" t="s">
        <v>204</v>
      </c>
      <c r="C21" s="128"/>
      <c r="D21" s="128"/>
      <c r="E21" s="128"/>
      <c r="F21" s="128"/>
      <c r="G21" s="128"/>
      <c r="H21" s="128"/>
      <c r="I21" s="128"/>
      <c r="J21" s="128"/>
      <c r="K21" s="128"/>
      <c r="L21" s="129"/>
      <c r="M21" s="13"/>
      <c r="N21" s="13"/>
      <c r="O21" s="14"/>
      <c r="P21" s="14"/>
    </row>
    <row r="22" spans="1:16" x14ac:dyDescent="0.3">
      <c r="B22" s="17"/>
      <c r="C22" s="28"/>
      <c r="D22" s="28"/>
      <c r="E22" s="29"/>
      <c r="F22" s="29"/>
      <c r="G22" s="29"/>
      <c r="H22" s="29"/>
      <c r="I22" s="29"/>
      <c r="J22" s="29"/>
      <c r="K22" s="29"/>
      <c r="L22" s="18"/>
      <c r="M22" s="8"/>
    </row>
    <row r="23" spans="1:16" ht="14.25" customHeight="1" x14ac:dyDescent="0.3">
      <c r="B23" s="202" t="s">
        <v>75</v>
      </c>
      <c r="C23" s="203"/>
      <c r="D23" s="203"/>
      <c r="E23" s="203"/>
      <c r="F23" s="203"/>
      <c r="G23" s="215" t="s">
        <v>74</v>
      </c>
      <c r="H23" s="213" t="s">
        <v>165</v>
      </c>
      <c r="I23" s="213"/>
      <c r="J23" s="213"/>
      <c r="K23" s="213"/>
      <c r="L23" s="214"/>
      <c r="M23" s="8"/>
      <c r="O23" s="22"/>
    </row>
    <row r="24" spans="1:16" x14ac:dyDescent="0.3">
      <c r="B24" s="202"/>
      <c r="C24" s="203"/>
      <c r="D24" s="203"/>
      <c r="E24" s="203"/>
      <c r="F24" s="203"/>
      <c r="G24" s="216"/>
      <c r="H24" s="213"/>
      <c r="I24" s="213"/>
      <c r="J24" s="213"/>
      <c r="K24" s="213"/>
      <c r="L24" s="214"/>
      <c r="M24" s="8"/>
      <c r="O24" s="22"/>
    </row>
    <row r="25" spans="1:16" s="33" customFormat="1" x14ac:dyDescent="0.3">
      <c r="A25" s="69"/>
      <c r="B25" s="70"/>
      <c r="C25" s="71"/>
      <c r="D25" s="71"/>
      <c r="E25" s="71"/>
      <c r="F25" s="71"/>
      <c r="G25" s="71"/>
      <c r="H25" s="71"/>
      <c r="I25" s="71"/>
      <c r="J25" s="71"/>
      <c r="K25" s="71"/>
      <c r="L25" s="72"/>
    </row>
    <row r="26" spans="1:16" s="6" customFormat="1" x14ac:dyDescent="0.3">
      <c r="A26" s="5"/>
      <c r="B26" s="15"/>
      <c r="C26" s="15"/>
      <c r="D26" s="15"/>
      <c r="E26" s="3"/>
      <c r="F26" s="3"/>
      <c r="G26" s="3"/>
      <c r="H26" s="3"/>
      <c r="I26" s="3"/>
      <c r="J26" s="3"/>
      <c r="K26" s="3"/>
      <c r="L26" s="3"/>
      <c r="O26" s="16"/>
      <c r="P26" s="16"/>
    </row>
    <row r="27" spans="1:16" s="1" customFormat="1" x14ac:dyDescent="0.3">
      <c r="A27" s="5"/>
      <c r="B27" s="127" t="str">
        <f>IF(Intro!$G$23="English",O27,P27)</f>
        <v>LA DÉFINITION DES MARCHANDISES</v>
      </c>
      <c r="C27" s="128" t="str">
        <f>UPPER(IF(Intro!$G$23="English",P27,Q27))</f>
        <v/>
      </c>
      <c r="D27" s="128"/>
      <c r="E27" s="128" t="str">
        <f>UPPER(IF(Intro!$G$23="English",Q27,R27))</f>
        <v/>
      </c>
      <c r="F27" s="128" t="str">
        <f>UPPER(IF(Intro!$G$23="English",R27,S27))</f>
        <v/>
      </c>
      <c r="G27" s="128" t="str">
        <f>UPPER(IF(Intro!$G$23="English",S27,T27))</f>
        <v/>
      </c>
      <c r="H27" s="128" t="str">
        <f>UPPER(IF(Intro!$G$23="English",T27,U27))</f>
        <v/>
      </c>
      <c r="I27" s="128" t="str">
        <f>UPPER(IF(Intro!$G$23="English",U27,V27))</f>
        <v/>
      </c>
      <c r="J27" s="128" t="str">
        <f>UPPER(IF(Intro!$G$23="English",V27,W27))</f>
        <v/>
      </c>
      <c r="K27" s="128" t="str">
        <f>UPPER(IF(Intro!$G$23="English",W27,X27))</f>
        <v/>
      </c>
      <c r="L27" s="129" t="str">
        <f>UPPER(IF(Intro!$G$23="English",X27,Y27))</f>
        <v/>
      </c>
      <c r="M27" s="6"/>
      <c r="N27" s="13"/>
      <c r="O27" s="14" t="s">
        <v>208</v>
      </c>
      <c r="P27" s="14" t="s">
        <v>209</v>
      </c>
    </row>
    <row r="28" spans="1:16" x14ac:dyDescent="0.3">
      <c r="B28" s="17"/>
      <c r="C28" s="28"/>
      <c r="D28" s="28"/>
      <c r="E28" s="29"/>
      <c r="F28" s="29"/>
      <c r="G28" s="29"/>
      <c r="H28" s="29"/>
      <c r="I28" s="29"/>
      <c r="J28" s="29"/>
      <c r="K28" s="29"/>
      <c r="L28" s="18"/>
      <c r="M28" s="8"/>
    </row>
    <row r="29" spans="1:16" s="33" customFormat="1" x14ac:dyDescent="0.3">
      <c r="A29" s="69"/>
      <c r="B29" s="130" t="str">
        <f>IF(Intro!$G$23="English",O29,P29)</f>
        <v>Les références aux « marchandises » dans ce questionnaire font référence à :</v>
      </c>
      <c r="C29" s="131"/>
      <c r="D29" s="131"/>
      <c r="E29" s="131"/>
      <c r="F29" s="131"/>
      <c r="G29" s="131"/>
      <c r="H29" s="131"/>
      <c r="I29" s="131"/>
      <c r="J29" s="131"/>
      <c r="K29" s="131"/>
      <c r="L29" s="132"/>
      <c r="O29" s="8" t="s">
        <v>126</v>
      </c>
      <c r="P29" s="8" t="s">
        <v>127</v>
      </c>
    </row>
    <row r="30" spans="1:16" x14ac:dyDescent="0.3">
      <c r="B30" s="17"/>
      <c r="C30" s="28"/>
      <c r="D30" s="28"/>
      <c r="E30" s="29"/>
      <c r="F30" s="29"/>
      <c r="G30" s="29"/>
      <c r="H30" s="29"/>
      <c r="I30" s="29"/>
      <c r="J30" s="29"/>
      <c r="K30" s="29"/>
      <c r="L30" s="18"/>
      <c r="M30" s="8"/>
    </row>
    <row r="31" spans="1:16" s="33" customFormat="1" ht="30" customHeight="1" x14ac:dyDescent="0.3">
      <c r="A31" s="69"/>
      <c r="B31" s="73"/>
      <c r="C31" s="178" t="str">
        <f>IF(Intro!$G$23="English",Variables!B16,Variables!C16)</f>
        <v>Gluten de blé, mélangé ou non avec de la farine de blé, du sel ou toute autre substance, ayant une teneur minimale en protéines de blé de 40 % en poids sur une base sèche, calculée selon un facteur de Jones de 5.7, mais excluant (i) le gluten de blé dénaturé; (ii) le gluten de blé hydrolysé; (iii) les isolats de protéines de blé; et (iv) le gluten de blé certifié biologique, conformément à la Loi sur les aliments et drogues (L.R.C. 1985, ch. F-27) et à ses règlements d’application ainsi qu’à la Loi sur la salubrité des aliments au Canada (L.C. 2012, ch. 24) et à ses règlements d’application, y compris le Règlement sur la salubrité des aliments au Canada (DORS/2018-108), et répondant autrement aux exigences de ces lois et règlements, qui peuvent être périodiquement modifiés ou remplacés.
Il est entendu que les marchandises en cause comprennent notamment le gluten de blé élastique tel que défini par la norme 163-1987 du Codex de l’Organisation mondiale de la Santé, Rév. 1-2001 (« Norme pour les produits à base de blé incluant le gluten de blé »).</v>
      </c>
      <c r="D31" s="179"/>
      <c r="E31" s="179"/>
      <c r="F31" s="179"/>
      <c r="G31" s="179"/>
      <c r="H31" s="179"/>
      <c r="I31" s="179"/>
      <c r="J31" s="179"/>
      <c r="K31" s="180"/>
      <c r="L31" s="67"/>
      <c r="O31" s="44"/>
      <c r="P31" s="8"/>
    </row>
    <row r="32" spans="1:16" s="33" customFormat="1" ht="30" customHeight="1" x14ac:dyDescent="0.3">
      <c r="A32" s="69"/>
      <c r="B32" s="73"/>
      <c r="C32" s="181"/>
      <c r="D32" s="182"/>
      <c r="E32" s="182"/>
      <c r="F32" s="182"/>
      <c r="G32" s="182"/>
      <c r="H32" s="182"/>
      <c r="I32" s="182"/>
      <c r="J32" s="182"/>
      <c r="K32" s="183"/>
      <c r="L32" s="67"/>
      <c r="O32" s="44"/>
      <c r="P32" s="8"/>
    </row>
    <row r="33" spans="1:16" s="33" customFormat="1" ht="30" customHeight="1" x14ac:dyDescent="0.3">
      <c r="A33" s="69"/>
      <c r="B33" s="73"/>
      <c r="C33" s="181"/>
      <c r="D33" s="182"/>
      <c r="E33" s="182"/>
      <c r="F33" s="182"/>
      <c r="G33" s="182"/>
      <c r="H33" s="182"/>
      <c r="I33" s="182"/>
      <c r="J33" s="182"/>
      <c r="K33" s="183"/>
      <c r="L33" s="67"/>
      <c r="O33" s="44"/>
      <c r="P33" s="8"/>
    </row>
    <row r="34" spans="1:16" s="33" customFormat="1" ht="40.5" customHeight="1" x14ac:dyDescent="0.3">
      <c r="A34" s="69"/>
      <c r="B34" s="73"/>
      <c r="C34" s="184"/>
      <c r="D34" s="185"/>
      <c r="E34" s="185"/>
      <c r="F34" s="185"/>
      <c r="G34" s="185"/>
      <c r="H34" s="185"/>
      <c r="I34" s="185"/>
      <c r="J34" s="185"/>
      <c r="K34" s="186"/>
      <c r="L34" s="67"/>
      <c r="O34" s="44"/>
      <c r="P34" s="8"/>
    </row>
    <row r="35" spans="1:16" x14ac:dyDescent="0.3">
      <c r="B35" s="17"/>
      <c r="C35" s="28"/>
      <c r="D35" s="28"/>
      <c r="E35" s="29"/>
      <c r="F35" s="29"/>
      <c r="G35" s="29"/>
      <c r="H35" s="29"/>
      <c r="I35" s="29"/>
      <c r="J35" s="29"/>
      <c r="K35" s="29"/>
      <c r="L35" s="18"/>
      <c r="M35" s="8"/>
    </row>
    <row r="36" spans="1:16" s="33" customFormat="1" x14ac:dyDescent="0.3">
      <c r="A36" s="69"/>
      <c r="B36" s="130" t="str">
        <f>IF(Intro!$G$23="English",O36,P36)</f>
        <v>Pour obtenir des renseignements supplémentaires sur le produit, tel que les Description harmonisées des produits, veuillez consulter le lien suivant:</v>
      </c>
      <c r="C36" s="131"/>
      <c r="D36" s="131"/>
      <c r="E36" s="131"/>
      <c r="F36" s="131"/>
      <c r="G36" s="131"/>
      <c r="H36" s="131"/>
      <c r="I36" s="131"/>
      <c r="J36" s="131"/>
      <c r="K36" s="131"/>
      <c r="L36" s="132"/>
      <c r="O36" s="8" t="s">
        <v>296</v>
      </c>
      <c r="P36" s="8" t="s">
        <v>297</v>
      </c>
    </row>
    <row r="37" spans="1:16" s="33" customFormat="1" x14ac:dyDescent="0.3">
      <c r="A37" s="69"/>
      <c r="B37" s="60"/>
      <c r="C37" s="61"/>
      <c r="D37" s="61"/>
      <c r="E37" s="61"/>
      <c r="F37" s="61"/>
      <c r="G37" s="61"/>
      <c r="H37" s="61"/>
      <c r="I37" s="61"/>
      <c r="J37" s="61"/>
      <c r="K37" s="61"/>
      <c r="L37" s="62"/>
      <c r="O37" s="8"/>
      <c r="P37" s="8"/>
    </row>
    <row r="38" spans="1:16" s="33" customFormat="1" x14ac:dyDescent="0.3">
      <c r="A38" s="69"/>
      <c r="B38" s="60"/>
      <c r="C38" s="219" t="str">
        <f>IF(Intro!$G$23="English",HYPERLINK(Variables!B17),HYPERLINK(Variables!C17))</f>
        <v>https://www.cbsa-asfc.gc.ca/sima-lmsi/mif-mev/mif-mev-stats-fra.html#wg</v>
      </c>
      <c r="D38" s="219"/>
      <c r="E38" s="219"/>
      <c r="F38" s="219"/>
      <c r="G38" s="219"/>
      <c r="H38" s="219"/>
      <c r="I38" s="219"/>
      <c r="J38" s="219"/>
      <c r="K38" s="219"/>
      <c r="L38" s="62"/>
      <c r="O38" s="8"/>
      <c r="P38" s="8"/>
    </row>
    <row r="39" spans="1:16" s="33" customFormat="1" x14ac:dyDescent="0.3">
      <c r="A39" s="69"/>
      <c r="B39" s="60"/>
      <c r="C39" s="61"/>
      <c r="D39" s="61"/>
      <c r="E39" s="61"/>
      <c r="F39" s="61"/>
      <c r="G39" s="61"/>
      <c r="H39" s="61"/>
      <c r="I39" s="61"/>
      <c r="J39" s="61"/>
      <c r="K39" s="61"/>
      <c r="L39" s="62"/>
      <c r="O39" s="8"/>
      <c r="P39" s="8"/>
    </row>
    <row r="40" spans="1:16" s="33" customFormat="1" x14ac:dyDescent="0.3">
      <c r="A40" s="69"/>
      <c r="B40" s="130" t="str">
        <f>IF(Intro!$G$23="English",O40,P40)</f>
        <v>Les marchandises sont généralement classées dans le Tarif des douanes sous les numéros suivants du Système harmonisé de désignation et de codification des marchandises (SH) :</v>
      </c>
      <c r="C40" s="131"/>
      <c r="D40" s="131"/>
      <c r="E40" s="131"/>
      <c r="F40" s="131"/>
      <c r="G40" s="131"/>
      <c r="H40" s="131"/>
      <c r="I40" s="131"/>
      <c r="J40" s="131"/>
      <c r="K40" s="131"/>
      <c r="L40" s="132"/>
      <c r="O40" s="8" t="s">
        <v>298</v>
      </c>
      <c r="P40" s="8" t="s">
        <v>299</v>
      </c>
    </row>
    <row r="41" spans="1:16" s="33" customFormat="1" x14ac:dyDescent="0.3">
      <c r="A41" s="69"/>
      <c r="B41" s="60"/>
      <c r="C41" s="61"/>
      <c r="D41" s="61"/>
      <c r="E41" s="61"/>
      <c r="F41" s="61"/>
      <c r="G41" s="61"/>
      <c r="H41" s="61"/>
      <c r="I41" s="61"/>
      <c r="J41" s="61"/>
      <c r="K41" s="61"/>
      <c r="L41" s="62"/>
      <c r="O41" s="8"/>
      <c r="P41" s="8"/>
    </row>
    <row r="42" spans="1:16" s="33" customFormat="1" x14ac:dyDescent="0.3">
      <c r="A42" s="69"/>
      <c r="B42" s="60"/>
      <c r="C42" s="220" t="str">
        <f>Variables!B20</f>
        <v>1109.00.10.00       1109.00.20.00</v>
      </c>
      <c r="D42" s="221"/>
      <c r="E42" s="221"/>
      <c r="F42" s="221"/>
      <c r="G42" s="221"/>
      <c r="H42" s="221"/>
      <c r="I42" s="221"/>
      <c r="J42" s="221"/>
      <c r="K42" s="222"/>
      <c r="L42" s="62"/>
      <c r="O42" s="8"/>
      <c r="P42" s="8"/>
    </row>
    <row r="43" spans="1:16" s="33" customFormat="1" x14ac:dyDescent="0.3">
      <c r="A43" s="69"/>
      <c r="B43" s="60"/>
      <c r="C43" s="223"/>
      <c r="D43" s="224"/>
      <c r="E43" s="224"/>
      <c r="F43" s="224"/>
      <c r="G43" s="224"/>
      <c r="H43" s="224"/>
      <c r="I43" s="224"/>
      <c r="J43" s="224"/>
      <c r="K43" s="225"/>
      <c r="L43" s="62"/>
      <c r="O43" s="8"/>
      <c r="P43" s="8"/>
    </row>
    <row r="44" spans="1:16" s="33" customFormat="1" x14ac:dyDescent="0.3">
      <c r="A44" s="69"/>
      <c r="B44" s="60"/>
      <c r="C44" s="223"/>
      <c r="D44" s="224"/>
      <c r="E44" s="224"/>
      <c r="F44" s="224"/>
      <c r="G44" s="224"/>
      <c r="H44" s="224"/>
      <c r="I44" s="224"/>
      <c r="J44" s="224"/>
      <c r="K44" s="225"/>
      <c r="L44" s="62"/>
      <c r="O44" s="8"/>
      <c r="P44" s="8"/>
    </row>
    <row r="45" spans="1:16" s="33" customFormat="1" x14ac:dyDescent="0.3">
      <c r="A45" s="69"/>
      <c r="B45" s="60"/>
      <c r="C45" s="226"/>
      <c r="D45" s="227"/>
      <c r="E45" s="227"/>
      <c r="F45" s="227"/>
      <c r="G45" s="227"/>
      <c r="H45" s="227"/>
      <c r="I45" s="227"/>
      <c r="J45" s="227"/>
      <c r="K45" s="228"/>
      <c r="L45" s="62"/>
      <c r="O45" s="8"/>
      <c r="P45" s="8"/>
    </row>
    <row r="46" spans="1:16" s="33" customFormat="1" x14ac:dyDescent="0.3">
      <c r="A46" s="69"/>
      <c r="B46" s="70"/>
      <c r="C46" s="71"/>
      <c r="D46" s="71"/>
      <c r="E46" s="71"/>
      <c r="F46" s="71"/>
      <c r="G46" s="71"/>
      <c r="H46" s="71"/>
      <c r="I46" s="71"/>
      <c r="J46" s="71"/>
      <c r="K46" s="71"/>
      <c r="L46" s="72"/>
    </row>
    <row r="47" spans="1:16" s="6" customFormat="1" x14ac:dyDescent="0.3">
      <c r="A47" s="5"/>
      <c r="B47" s="15"/>
      <c r="C47" s="15"/>
      <c r="D47" s="15"/>
      <c r="E47" s="3"/>
      <c r="F47" s="3"/>
      <c r="G47" s="3"/>
      <c r="H47" s="3"/>
      <c r="I47" s="3"/>
      <c r="J47" s="3"/>
      <c r="K47" s="3"/>
      <c r="L47" s="3"/>
      <c r="O47" s="16"/>
      <c r="P47" s="16"/>
    </row>
    <row r="48" spans="1:16" s="1" customFormat="1" x14ac:dyDescent="0.3">
      <c r="A48" s="5"/>
      <c r="B48" s="127" t="str">
        <f>IF(Intro!$G$23="English",O48,P48)</f>
        <v>DEVEZ-VOUS REMPLIR CE QUESTIONNAIRE?</v>
      </c>
      <c r="C48" s="128"/>
      <c r="D48" s="128"/>
      <c r="E48" s="128"/>
      <c r="F48" s="128"/>
      <c r="G48" s="128"/>
      <c r="H48" s="128"/>
      <c r="I48" s="128"/>
      <c r="J48" s="128"/>
      <c r="K48" s="128"/>
      <c r="L48" s="129"/>
      <c r="M48" s="13"/>
      <c r="N48" s="13"/>
      <c r="O48" s="104" t="s">
        <v>210</v>
      </c>
      <c r="P48" s="104" t="s">
        <v>211</v>
      </c>
    </row>
    <row r="49" spans="1:16" x14ac:dyDescent="0.3">
      <c r="B49" s="17"/>
      <c r="C49" s="28"/>
      <c r="D49" s="28"/>
      <c r="E49" s="29"/>
      <c r="F49" s="29"/>
      <c r="G49" s="29"/>
      <c r="H49" s="29"/>
      <c r="I49" s="29"/>
      <c r="J49" s="29"/>
      <c r="K49" s="29"/>
      <c r="L49" s="18"/>
      <c r="M49" s="8"/>
    </row>
    <row r="50" spans="1:16" s="33" customFormat="1" x14ac:dyDescent="0.3">
      <c r="A50" s="69"/>
      <c r="B50" s="136" t="str">
        <f>IF(Intro!$G$23="English",O50,P50)</f>
        <v>Votre syndicat représentait-il les employés des entreprises qui ont produit des marchandises depuis le 1er janvier 2023?</v>
      </c>
      <c r="C50" s="176"/>
      <c r="D50" s="176"/>
      <c r="E50" s="176"/>
      <c r="F50" s="176"/>
      <c r="G50" s="176"/>
      <c r="H50" s="176"/>
      <c r="I50" s="176"/>
      <c r="J50" s="176"/>
      <c r="K50" s="176"/>
      <c r="L50" s="177"/>
      <c r="O50" s="36" t="str">
        <f>"Has your union represented employees at firms that have produced the goods since January 1, "&amp;Variables!B6&amp;"?"</f>
        <v>Has your union represented employees at firms that have produced the goods since January 1, 2023?</v>
      </c>
      <c r="P50" s="7" t="str">
        <f>"Votre syndicat représentait-il les employés des entreprises qui ont produit des marchandises depuis le 1er janvier "&amp;Variables!C6&amp;"?"</f>
        <v>Votre syndicat représentait-il les employés des entreprises qui ont produit des marchandises depuis le 1er janvier 2023?</v>
      </c>
    </row>
    <row r="51" spans="1:16" s="33" customFormat="1" x14ac:dyDescent="0.3">
      <c r="A51" s="69"/>
      <c r="B51" s="63"/>
      <c r="C51" s="74"/>
      <c r="D51" s="74"/>
      <c r="E51" s="74"/>
      <c r="F51" s="74"/>
      <c r="G51" s="74"/>
      <c r="H51" s="74"/>
      <c r="I51" s="74"/>
      <c r="J51" s="74"/>
      <c r="K51" s="74"/>
      <c r="L51" s="75"/>
      <c r="O51" s="22" t="s">
        <v>151</v>
      </c>
      <c r="P51" s="8" t="s">
        <v>235</v>
      </c>
    </row>
    <row r="52" spans="1:16" ht="15" customHeight="1" x14ac:dyDescent="0.3">
      <c r="B52" s="37"/>
      <c r="C52" s="187" t="str">
        <f>IF(Intro!$G$23="English",O51,P51)</f>
        <v>Sélectionnez oui ou non</v>
      </c>
      <c r="D52" s="187"/>
      <c r="E52" s="188"/>
      <c r="F52" s="190" t="str">
        <f>IF(E52="Yes",O52,IF(E52="Oui",P52,IF(E52="No",O53,IF(E52="Non",P53,""))))</f>
        <v/>
      </c>
      <c r="G52" s="191"/>
      <c r="H52" s="191"/>
      <c r="I52" s="191"/>
      <c r="J52" s="191"/>
      <c r="K52" s="192"/>
      <c r="L52" s="75"/>
      <c r="M52" s="38"/>
      <c r="O52" s="8" t="str">
        <f>"Complete all tabs in this questionnaire and submit it by "&amp;Variables!B11&amp;"."</f>
        <v>Complete all tabs in this questionnaire and submit it by August 21, 2026.</v>
      </c>
      <c r="P52" s="8" t="str">
        <f>"Remplissez tous les onglets de ce questionnaire et soumettez-le avant le "&amp;Variables!C11&amp;"."</f>
        <v>Remplissez tous les onglets de ce questionnaire et soumettez-le avant le 21 août 2026.</v>
      </c>
    </row>
    <row r="53" spans="1:16" ht="15" customHeight="1" x14ac:dyDescent="0.3">
      <c r="B53" s="37"/>
      <c r="C53" s="187"/>
      <c r="D53" s="187"/>
      <c r="E53" s="189"/>
      <c r="F53" s="193"/>
      <c r="G53" s="194"/>
      <c r="H53" s="194"/>
      <c r="I53" s="194"/>
      <c r="J53" s="194"/>
      <c r="K53" s="195"/>
      <c r="L53" s="75"/>
      <c r="M53" s="38"/>
      <c r="O53" s="8" t="str">
        <f>"Complete this tab only and submit it by "&amp;Variables!B11&amp;"."</f>
        <v>Complete this tab only and submit it by August 21, 2026.</v>
      </c>
      <c r="P53" s="8" t="str">
        <f>"Remplissez cet onglet uniquement et soumettez-le avant le "&amp;Variables!C11&amp;"."</f>
        <v>Remplissez cet onglet uniquement et soumettez-le avant le 21 août 2026.</v>
      </c>
    </row>
    <row r="54" spans="1:16" s="33" customFormat="1" x14ac:dyDescent="0.3">
      <c r="A54" s="69"/>
      <c r="B54" s="70"/>
      <c r="C54" s="71"/>
      <c r="D54" s="71"/>
      <c r="E54" s="71"/>
      <c r="F54" s="71"/>
      <c r="G54" s="71"/>
      <c r="H54" s="71"/>
      <c r="I54" s="71"/>
      <c r="J54" s="71"/>
      <c r="K54" s="71"/>
      <c r="L54" s="72"/>
    </row>
    <row r="55" spans="1:16" s="6" customFormat="1" x14ac:dyDescent="0.3">
      <c r="A55" s="5"/>
      <c r="B55" s="15"/>
      <c r="C55" s="15"/>
      <c r="D55" s="15"/>
      <c r="E55" s="3"/>
      <c r="F55" s="3"/>
      <c r="G55" s="3"/>
      <c r="H55" s="3"/>
      <c r="I55" s="3"/>
      <c r="J55" s="3"/>
      <c r="K55" s="3"/>
      <c r="L55" s="3"/>
      <c r="O55" s="16"/>
      <c r="P55" s="16"/>
    </row>
    <row r="56" spans="1:16" s="1" customFormat="1" x14ac:dyDescent="0.3">
      <c r="A56" s="5"/>
      <c r="B56" s="145" t="str">
        <f>IF(Intro!$G$23="English",O56,P56)</f>
        <v>DATE D'ÉCHÉANCE DU QUESTIONNAIRE</v>
      </c>
      <c r="C56" s="146" t="str">
        <f>UPPER(IF(Intro!$G$23="English",P56,Q56))</f>
        <v/>
      </c>
      <c r="D56" s="146"/>
      <c r="E56" s="146" t="str">
        <f>UPPER(IF(Intro!$G$23="English",Q56,R56))</f>
        <v/>
      </c>
      <c r="F56" s="146" t="str">
        <f>UPPER(IF(Intro!$G$23="English",R56,S56))</f>
        <v/>
      </c>
      <c r="G56" s="146" t="str">
        <f>UPPER(IF(Intro!$G$23="English",S56,T56))</f>
        <v/>
      </c>
      <c r="H56" s="146" t="str">
        <f>UPPER(IF(Intro!$G$23="English",T56,U56))</f>
        <v/>
      </c>
      <c r="I56" s="146" t="str">
        <f>UPPER(IF(Intro!$G$23="English",U56,V56))</f>
        <v/>
      </c>
      <c r="J56" s="146" t="str">
        <f>UPPER(IF(Intro!$G$23="English",V56,W56))</f>
        <v/>
      </c>
      <c r="K56" s="146" t="str">
        <f>UPPER(IF(Intro!$G$23="English",W56,X56))</f>
        <v/>
      </c>
      <c r="L56" s="147" t="str">
        <f>UPPER(IF(Intro!$G$23="English",X56,Y56))</f>
        <v/>
      </c>
      <c r="M56" s="6"/>
      <c r="N56" s="13"/>
      <c r="O56" s="14" t="s">
        <v>1</v>
      </c>
      <c r="P56" s="14" t="s">
        <v>2</v>
      </c>
    </row>
    <row r="57" spans="1:16" x14ac:dyDescent="0.3">
      <c r="B57" s="17"/>
      <c r="C57" s="30"/>
      <c r="D57" s="30"/>
      <c r="E57" s="31"/>
      <c r="F57" s="31"/>
      <c r="G57" s="31"/>
      <c r="H57" s="31"/>
      <c r="I57" s="31"/>
      <c r="J57" s="31"/>
      <c r="K57" s="29"/>
      <c r="L57" s="18"/>
      <c r="M57" s="8"/>
    </row>
    <row r="58" spans="1:16" s="33" customFormat="1" ht="15.75" customHeight="1" x14ac:dyDescent="0.3">
      <c r="A58" s="69"/>
      <c r="B58" s="73"/>
      <c r="C58" s="207" t="str">
        <f>IF(Intro!$G$23="English",Variables!B11,Variables!C11)</f>
        <v>21 août 2026</v>
      </c>
      <c r="D58" s="208"/>
      <c r="E58" s="208"/>
      <c r="F58" s="208"/>
      <c r="G58" s="208"/>
      <c r="H58" s="208"/>
      <c r="I58" s="208"/>
      <c r="J58" s="208"/>
      <c r="K58" s="209"/>
      <c r="L58" s="76"/>
      <c r="O58" s="44"/>
      <c r="P58" s="44"/>
    </row>
    <row r="59" spans="1:16" s="33" customFormat="1" ht="15.75" customHeight="1" x14ac:dyDescent="0.3">
      <c r="A59" s="69"/>
      <c r="B59" s="73"/>
      <c r="C59" s="210"/>
      <c r="D59" s="211"/>
      <c r="E59" s="211"/>
      <c r="F59" s="211"/>
      <c r="G59" s="211"/>
      <c r="H59" s="211"/>
      <c r="I59" s="211"/>
      <c r="J59" s="211"/>
      <c r="K59" s="212"/>
      <c r="L59" s="76"/>
      <c r="O59" s="44"/>
      <c r="P59" s="44"/>
    </row>
    <row r="60" spans="1:16" s="33" customFormat="1" x14ac:dyDescent="0.3">
      <c r="A60" s="69"/>
      <c r="B60" s="70"/>
      <c r="C60" s="71"/>
      <c r="D60" s="71"/>
      <c r="E60" s="71"/>
      <c r="F60" s="71"/>
      <c r="G60" s="71"/>
      <c r="H60" s="71"/>
      <c r="I60" s="71"/>
      <c r="J60" s="71"/>
      <c r="K60" s="71"/>
      <c r="L60" s="72"/>
    </row>
    <row r="61" spans="1:16" s="6" customFormat="1" x14ac:dyDescent="0.3">
      <c r="A61" s="5"/>
      <c r="B61" s="15"/>
      <c r="C61" s="15"/>
      <c r="D61" s="15"/>
      <c r="E61" s="3"/>
      <c r="F61" s="3"/>
      <c r="G61" s="3"/>
      <c r="H61" s="3"/>
      <c r="I61" s="3"/>
      <c r="J61" s="3"/>
      <c r="K61" s="3"/>
      <c r="L61" s="3"/>
      <c r="O61" s="16"/>
      <c r="P61" s="16"/>
    </row>
    <row r="62" spans="1:16" s="1" customFormat="1" x14ac:dyDescent="0.3">
      <c r="A62" s="5"/>
      <c r="B62" s="145" t="str">
        <f>IF(Intro!$G$23="English",O62,P62)</f>
        <v>QUESTIONNAIRE NON REMPLI</v>
      </c>
      <c r="C62" s="146" t="str">
        <f>UPPER(IF(Intro!$G$23="English",P62,Q62))</f>
        <v/>
      </c>
      <c r="D62" s="146"/>
      <c r="E62" s="146" t="str">
        <f>UPPER(IF(Intro!$G$23="English",Q62,R62))</f>
        <v/>
      </c>
      <c r="F62" s="146" t="str">
        <f>UPPER(IF(Intro!$G$23="English",R62,S62))</f>
        <v/>
      </c>
      <c r="G62" s="146" t="str">
        <f>UPPER(IF(Intro!$G$23="English",S62,T62))</f>
        <v/>
      </c>
      <c r="H62" s="146" t="str">
        <f>UPPER(IF(Intro!$G$23="English",T62,U62))</f>
        <v/>
      </c>
      <c r="I62" s="146" t="str">
        <f>UPPER(IF(Intro!$G$23="English",U62,V62))</f>
        <v/>
      </c>
      <c r="J62" s="146" t="str">
        <f>UPPER(IF(Intro!$G$23="English",V62,W62))</f>
        <v/>
      </c>
      <c r="K62" s="146" t="str">
        <f>UPPER(IF(Intro!$G$23="English",W62,X62))</f>
        <v/>
      </c>
      <c r="L62" s="147" t="str">
        <f>UPPER(IF(Intro!$G$23="English",X62,Y62))</f>
        <v/>
      </c>
      <c r="M62" s="6"/>
      <c r="N62" s="13"/>
      <c r="O62" s="104" t="s">
        <v>212</v>
      </c>
      <c r="P62" s="104" t="s">
        <v>213</v>
      </c>
    </row>
    <row r="63" spans="1:16" x14ac:dyDescent="0.3">
      <c r="B63" s="17"/>
      <c r="C63" s="28"/>
      <c r="D63" s="28"/>
      <c r="E63" s="29"/>
      <c r="F63" s="29"/>
      <c r="G63" s="29"/>
      <c r="H63" s="29"/>
      <c r="I63" s="29"/>
      <c r="J63" s="29"/>
      <c r="K63" s="29"/>
      <c r="L63" s="18"/>
      <c r="M63" s="8"/>
    </row>
    <row r="64" spans="1:16" s="33" customFormat="1" ht="15" customHeight="1" x14ac:dyDescent="0.3">
      <c r="A64" s="69"/>
      <c r="B64" s="130" t="str">
        <f>IF(Intro!$G$23="English",O64,P64)</f>
        <v>Si le questionnaire n’est pas rempli dans les délais impartis, le Tribunal peut rendre une ordonnance de production, aux termes de l’article  17 de la Loi sur le Tribunal canadien du commerce extérieur, afin d’exiger la production d’une réponse au questionnaire.</v>
      </c>
      <c r="C64" s="131"/>
      <c r="D64" s="131"/>
      <c r="E64" s="131"/>
      <c r="F64" s="131"/>
      <c r="G64" s="131"/>
      <c r="H64" s="131"/>
      <c r="I64" s="131"/>
      <c r="J64" s="131"/>
      <c r="K64" s="131"/>
      <c r="L64" s="132"/>
      <c r="O64" s="8" t="s">
        <v>77</v>
      </c>
      <c r="P64" s="8" t="s">
        <v>164</v>
      </c>
    </row>
    <row r="65" spans="1:16" s="33" customFormat="1" x14ac:dyDescent="0.3">
      <c r="A65" s="69"/>
      <c r="B65" s="130"/>
      <c r="C65" s="131"/>
      <c r="D65" s="131"/>
      <c r="E65" s="131"/>
      <c r="F65" s="131"/>
      <c r="G65" s="131"/>
      <c r="H65" s="131"/>
      <c r="I65" s="131"/>
      <c r="J65" s="131"/>
      <c r="K65" s="131"/>
      <c r="L65" s="132"/>
      <c r="O65" s="8"/>
      <c r="P65" s="8"/>
    </row>
    <row r="66" spans="1:16" s="33" customFormat="1" x14ac:dyDescent="0.3">
      <c r="A66" s="69"/>
      <c r="B66" s="70"/>
      <c r="C66" s="71"/>
      <c r="D66" s="71"/>
      <c r="E66" s="71"/>
      <c r="F66" s="71"/>
      <c r="G66" s="71"/>
      <c r="H66" s="71"/>
      <c r="I66" s="71"/>
      <c r="J66" s="71"/>
      <c r="K66" s="71"/>
      <c r="L66" s="72"/>
    </row>
    <row r="67" spans="1:16" s="6" customFormat="1" x14ac:dyDescent="0.3">
      <c r="A67" s="5"/>
      <c r="B67" s="15"/>
      <c r="C67" s="15"/>
      <c r="D67" s="15"/>
      <c r="E67" s="3"/>
      <c r="F67" s="3"/>
      <c r="G67" s="3"/>
      <c r="H67" s="3"/>
      <c r="I67" s="3"/>
      <c r="J67" s="3"/>
      <c r="K67" s="3"/>
      <c r="L67" s="3"/>
      <c r="O67" s="16"/>
      <c r="P67" s="16"/>
    </row>
    <row r="68" spans="1:16" x14ac:dyDescent="0.3">
      <c r="B68" s="127" t="str">
        <f>IF(Intro!$G$23="English",O68,P68)</f>
        <v>RENSEIGNEMENTS SUR LE SYNDICAT</v>
      </c>
      <c r="C68" s="128"/>
      <c r="D68" s="128"/>
      <c r="E68" s="128"/>
      <c r="F68" s="128"/>
      <c r="G68" s="128"/>
      <c r="H68" s="128"/>
      <c r="I68" s="128"/>
      <c r="J68" s="128"/>
      <c r="K68" s="128"/>
      <c r="L68" s="129"/>
      <c r="M68" s="33"/>
      <c r="O68" s="8" t="s">
        <v>6</v>
      </c>
      <c r="P68" s="8" t="s">
        <v>7</v>
      </c>
    </row>
    <row r="69" spans="1:16" x14ac:dyDescent="0.3">
      <c r="B69" s="17"/>
      <c r="C69" s="28"/>
      <c r="D69" s="28"/>
      <c r="E69" s="29"/>
      <c r="F69" s="29"/>
      <c r="G69" s="29"/>
      <c r="H69" s="29"/>
      <c r="I69" s="29"/>
      <c r="J69" s="29"/>
      <c r="K69" s="29"/>
      <c r="L69" s="18"/>
      <c r="M69" s="8"/>
    </row>
    <row r="70" spans="1:16" ht="14.25" customHeight="1" x14ac:dyDescent="0.3">
      <c r="B70" s="160" t="str">
        <f>IF(Intro!$G$23="English",O70,P70)</f>
        <v>Nom du syndicat (en français et en anglais, le cas échéant)</v>
      </c>
      <c r="C70" s="161"/>
      <c r="D70" s="161"/>
      <c r="E70" s="205"/>
      <c r="F70" s="205"/>
      <c r="G70" s="205"/>
      <c r="H70" s="205"/>
      <c r="I70" s="205"/>
      <c r="J70" s="205"/>
      <c r="K70" s="205"/>
      <c r="L70" s="206"/>
      <c r="M70" s="8"/>
      <c r="O70" s="22" t="s">
        <v>161</v>
      </c>
      <c r="P70" s="8" t="s">
        <v>163</v>
      </c>
    </row>
    <row r="71" spans="1:16" x14ac:dyDescent="0.3">
      <c r="B71" s="160"/>
      <c r="C71" s="161"/>
      <c r="D71" s="161"/>
      <c r="E71" s="205"/>
      <c r="F71" s="205"/>
      <c r="G71" s="205"/>
      <c r="H71" s="205"/>
      <c r="I71" s="205"/>
      <c r="J71" s="205"/>
      <c r="K71" s="205"/>
      <c r="L71" s="206"/>
      <c r="M71" s="8"/>
      <c r="O71" s="22"/>
    </row>
    <row r="72" spans="1:16" ht="15" customHeight="1" x14ac:dyDescent="0.3">
      <c r="B72" s="160" t="str">
        <f>IF(Intro!$G$23="English",O72,P72)</f>
        <v>Adresse du syndicat</v>
      </c>
      <c r="C72" s="161"/>
      <c r="D72" s="161"/>
      <c r="E72" s="205"/>
      <c r="F72" s="205"/>
      <c r="G72" s="205"/>
      <c r="H72" s="205"/>
      <c r="I72" s="205"/>
      <c r="J72" s="205"/>
      <c r="K72" s="205"/>
      <c r="L72" s="206"/>
      <c r="M72" s="8"/>
      <c r="O72" s="22" t="s">
        <v>8</v>
      </c>
      <c r="P72" s="8" t="s">
        <v>9</v>
      </c>
    </row>
    <row r="73" spans="1:16" ht="15" customHeight="1" x14ac:dyDescent="0.3">
      <c r="B73" s="160"/>
      <c r="C73" s="161"/>
      <c r="D73" s="161"/>
      <c r="E73" s="205"/>
      <c r="F73" s="205"/>
      <c r="G73" s="205"/>
      <c r="H73" s="205"/>
      <c r="I73" s="205"/>
      <c r="J73" s="205"/>
      <c r="K73" s="205"/>
      <c r="L73" s="206"/>
      <c r="M73" s="8"/>
      <c r="O73" s="22"/>
    </row>
    <row r="74" spans="1:16" ht="15" customHeight="1" x14ac:dyDescent="0.3">
      <c r="B74" s="160" t="str">
        <f>IF(Intro!$G$23="English",O74,P74)</f>
        <v>Adresse du site Web</v>
      </c>
      <c r="C74" s="161"/>
      <c r="D74" s="161"/>
      <c r="E74" s="205"/>
      <c r="F74" s="205"/>
      <c r="G74" s="205"/>
      <c r="H74" s="205"/>
      <c r="I74" s="205"/>
      <c r="J74" s="205"/>
      <c r="K74" s="205"/>
      <c r="L74" s="206"/>
      <c r="M74" s="8"/>
      <c r="O74" s="22" t="s">
        <v>10</v>
      </c>
      <c r="P74" s="8" t="s">
        <v>11</v>
      </c>
    </row>
    <row r="75" spans="1:16" ht="15" customHeight="1" x14ac:dyDescent="0.3">
      <c r="B75" s="160"/>
      <c r="C75" s="161"/>
      <c r="D75" s="161"/>
      <c r="E75" s="205"/>
      <c r="F75" s="205"/>
      <c r="G75" s="205"/>
      <c r="H75" s="205"/>
      <c r="I75" s="205"/>
      <c r="J75" s="205"/>
      <c r="K75" s="205"/>
      <c r="L75" s="206"/>
      <c r="M75" s="8"/>
      <c r="O75" s="22"/>
    </row>
    <row r="76" spans="1:16" s="33" customFormat="1" x14ac:dyDescent="0.3">
      <c r="A76" s="69"/>
      <c r="B76" s="70"/>
      <c r="C76" s="71"/>
      <c r="D76" s="71"/>
      <c r="E76" s="71"/>
      <c r="F76" s="71"/>
      <c r="G76" s="71"/>
      <c r="H76" s="71"/>
      <c r="I76" s="71"/>
      <c r="J76" s="71"/>
      <c r="K76" s="71"/>
      <c r="L76" s="72"/>
    </row>
    <row r="78" spans="1:16" x14ac:dyDescent="0.3">
      <c r="B78" s="145" t="str">
        <f>IF(Intro!$G$23="English",O78,P78)</f>
        <v>COORDONNÉES DE LA PERSONNE QUI A REMPLI LE QUESTIONNAIRE</v>
      </c>
      <c r="C78" s="146"/>
      <c r="D78" s="146"/>
      <c r="E78" s="146"/>
      <c r="F78" s="146"/>
      <c r="G78" s="146"/>
      <c r="H78" s="146"/>
      <c r="I78" s="146"/>
      <c r="J78" s="146"/>
      <c r="K78" s="146"/>
      <c r="L78" s="147"/>
      <c r="M78" s="8"/>
      <c r="O78" s="8" t="s">
        <v>268</v>
      </c>
      <c r="P78" s="8" t="s">
        <v>269</v>
      </c>
    </row>
    <row r="79" spans="1:16" x14ac:dyDescent="0.3">
      <c r="B79" s="17"/>
      <c r="C79" s="28"/>
      <c r="D79" s="29"/>
      <c r="E79" s="29"/>
      <c r="F79" s="29"/>
      <c r="G79" s="29"/>
      <c r="H79" s="29"/>
      <c r="I79" s="29"/>
      <c r="J79" s="29"/>
      <c r="K79" s="29"/>
      <c r="L79" s="18"/>
      <c r="M79" s="8"/>
    </row>
    <row r="80" spans="1:16" x14ac:dyDescent="0.3">
      <c r="B80" s="148" t="str">
        <f>IF(Intro!$G$23="English",O80,P80)</f>
        <v>Nom</v>
      </c>
      <c r="C80" s="149"/>
      <c r="D80" s="150"/>
      <c r="E80" s="154"/>
      <c r="F80" s="155"/>
      <c r="G80" s="155"/>
      <c r="H80" s="155"/>
      <c r="I80" s="155"/>
      <c r="J80" s="155"/>
      <c r="K80" s="155"/>
      <c r="L80" s="156"/>
      <c r="M80" s="8"/>
      <c r="O80" s="22" t="s">
        <v>270</v>
      </c>
      <c r="P80" s="8" t="s">
        <v>271</v>
      </c>
    </row>
    <row r="81" spans="1:16" x14ac:dyDescent="0.3">
      <c r="B81" s="151"/>
      <c r="C81" s="152"/>
      <c r="D81" s="153"/>
      <c r="E81" s="157"/>
      <c r="F81" s="158"/>
      <c r="G81" s="158"/>
      <c r="H81" s="158"/>
      <c r="I81" s="158"/>
      <c r="J81" s="158"/>
      <c r="K81" s="158"/>
      <c r="L81" s="159"/>
      <c r="M81" s="8"/>
      <c r="O81" s="22"/>
    </row>
    <row r="82" spans="1:16" x14ac:dyDescent="0.3">
      <c r="B82" s="148" t="str">
        <f>IF(Intro!$G$23="English",O82,P82)</f>
        <v>Titre</v>
      </c>
      <c r="C82" s="149"/>
      <c r="D82" s="150"/>
      <c r="E82" s="154"/>
      <c r="F82" s="155"/>
      <c r="G82" s="155"/>
      <c r="H82" s="155"/>
      <c r="I82" s="155"/>
      <c r="J82" s="155"/>
      <c r="K82" s="155"/>
      <c r="L82" s="156"/>
      <c r="M82" s="8"/>
      <c r="O82" s="22" t="s">
        <v>272</v>
      </c>
      <c r="P82" s="8" t="s">
        <v>273</v>
      </c>
    </row>
    <row r="83" spans="1:16" x14ac:dyDescent="0.3">
      <c r="B83" s="151"/>
      <c r="C83" s="152"/>
      <c r="D83" s="153"/>
      <c r="E83" s="157"/>
      <c r="F83" s="158"/>
      <c r="G83" s="158"/>
      <c r="H83" s="158"/>
      <c r="I83" s="158"/>
      <c r="J83" s="158"/>
      <c r="K83" s="158"/>
      <c r="L83" s="159"/>
      <c r="M83" s="8"/>
      <c r="O83" s="22"/>
    </row>
    <row r="84" spans="1:16" x14ac:dyDescent="0.3">
      <c r="B84" s="148" t="str">
        <f>IF(Intro!$G$23="English",O84,P84)</f>
        <v>Adresse courriel</v>
      </c>
      <c r="C84" s="149"/>
      <c r="D84" s="150"/>
      <c r="E84" s="154"/>
      <c r="F84" s="155"/>
      <c r="G84" s="155"/>
      <c r="H84" s="155"/>
      <c r="I84" s="155"/>
      <c r="J84" s="155"/>
      <c r="K84" s="155"/>
      <c r="L84" s="156"/>
      <c r="M84" s="8"/>
      <c r="O84" s="22" t="s">
        <v>16</v>
      </c>
      <c r="P84" s="8" t="s">
        <v>274</v>
      </c>
    </row>
    <row r="85" spans="1:16" x14ac:dyDescent="0.3">
      <c r="B85" s="151"/>
      <c r="C85" s="152"/>
      <c r="D85" s="153"/>
      <c r="E85" s="157"/>
      <c r="F85" s="158"/>
      <c r="G85" s="158"/>
      <c r="H85" s="158"/>
      <c r="I85" s="158"/>
      <c r="J85" s="158"/>
      <c r="K85" s="158"/>
      <c r="L85" s="159"/>
      <c r="M85" s="8"/>
      <c r="O85" s="22"/>
    </row>
    <row r="86" spans="1:16" x14ac:dyDescent="0.3">
      <c r="B86" s="148" t="str">
        <f>IF(Intro!$G$23="English",O86,P86)</f>
        <v>Téléphone</v>
      </c>
      <c r="C86" s="149"/>
      <c r="D86" s="150"/>
      <c r="E86" s="154"/>
      <c r="F86" s="155"/>
      <c r="G86" s="155"/>
      <c r="H86" s="155"/>
      <c r="I86" s="155"/>
      <c r="J86" s="155"/>
      <c r="K86" s="155"/>
      <c r="L86" s="156"/>
      <c r="M86" s="8"/>
      <c r="O86" s="22" t="s">
        <v>17</v>
      </c>
      <c r="P86" s="8" t="s">
        <v>18</v>
      </c>
    </row>
    <row r="87" spans="1:16" x14ac:dyDescent="0.3">
      <c r="B87" s="151"/>
      <c r="C87" s="152"/>
      <c r="D87" s="153"/>
      <c r="E87" s="157"/>
      <c r="F87" s="158"/>
      <c r="G87" s="158"/>
      <c r="H87" s="158"/>
      <c r="I87" s="158"/>
      <c r="J87" s="158"/>
      <c r="K87" s="158"/>
      <c r="L87" s="159"/>
      <c r="M87" s="8"/>
      <c r="O87" s="22"/>
    </row>
    <row r="88" spans="1:16" s="6" customFormat="1" x14ac:dyDescent="0.3">
      <c r="A88" s="5"/>
      <c r="B88" s="15"/>
      <c r="C88" s="15"/>
      <c r="D88" s="3"/>
      <c r="E88" s="3"/>
      <c r="F88" s="3"/>
      <c r="G88" s="3"/>
      <c r="H88" s="3"/>
      <c r="I88" s="3"/>
      <c r="J88" s="3"/>
      <c r="K88" s="3"/>
      <c r="L88" s="3"/>
      <c r="O88" s="16"/>
      <c r="P88" s="16"/>
    </row>
    <row r="89" spans="1:16" x14ac:dyDescent="0.3">
      <c r="B89" s="127" t="str">
        <f>IF(Intro!$G$23="English",O89,P89)</f>
        <v>ATTESTATION</v>
      </c>
      <c r="C89" s="128"/>
      <c r="D89" s="128"/>
      <c r="E89" s="128"/>
      <c r="F89" s="128"/>
      <c r="G89" s="128"/>
      <c r="H89" s="128"/>
      <c r="I89" s="128"/>
      <c r="J89" s="128"/>
      <c r="K89" s="128"/>
      <c r="L89" s="129"/>
      <c r="M89" s="33"/>
      <c r="O89" s="8" t="s">
        <v>4</v>
      </c>
      <c r="P89" s="8" t="s">
        <v>5</v>
      </c>
    </row>
    <row r="90" spans="1:16" x14ac:dyDescent="0.3">
      <c r="B90" s="17"/>
      <c r="C90" s="28"/>
      <c r="D90" s="28"/>
      <c r="E90" s="29"/>
      <c r="F90" s="29"/>
      <c r="G90" s="29"/>
      <c r="H90" s="29"/>
      <c r="I90" s="29"/>
      <c r="J90" s="29"/>
      <c r="K90" s="29"/>
      <c r="L90" s="18"/>
      <c r="M90" s="8"/>
    </row>
    <row r="91" spans="1:16" s="33" customFormat="1" x14ac:dyDescent="0.3">
      <c r="A91" s="69"/>
      <c r="B91" s="130" t="str">
        <f>IF(Intro!$G$23="English",O91,P91)</f>
        <v xml:space="preserve">Le soussigné déclare que, pour autant qu'il sache, les renseignements fournis aux présentes sont complets et exacts.
</v>
      </c>
      <c r="C91" s="131"/>
      <c r="D91" s="131"/>
      <c r="E91" s="131"/>
      <c r="F91" s="131"/>
      <c r="G91" s="131"/>
      <c r="H91" s="131"/>
      <c r="I91" s="131"/>
      <c r="J91" s="131"/>
      <c r="K91" s="131"/>
      <c r="L91" s="132"/>
      <c r="O91" s="33" t="s">
        <v>177</v>
      </c>
      <c r="P91" s="33" t="s">
        <v>178</v>
      </c>
    </row>
    <row r="92" spans="1:16" s="33" customFormat="1" x14ac:dyDescent="0.3">
      <c r="A92" s="69"/>
      <c r="B92" s="73"/>
      <c r="C92" s="74"/>
      <c r="D92" s="74"/>
      <c r="E92" s="74"/>
      <c r="F92" s="74"/>
      <c r="G92" s="74"/>
      <c r="H92" s="74"/>
      <c r="I92" s="74"/>
      <c r="J92" s="74"/>
      <c r="K92" s="74"/>
      <c r="L92" s="75"/>
    </row>
    <row r="93" spans="1:16" ht="15" customHeight="1" x14ac:dyDescent="0.3">
      <c r="B93" s="160" t="str">
        <f>IF(Intro!$G$23="English",O93,P93)</f>
        <v>Nom du représentant autorisé</v>
      </c>
      <c r="C93" s="161"/>
      <c r="D93" s="161"/>
      <c r="E93" s="165"/>
      <c r="F93" s="165"/>
      <c r="G93" s="165"/>
      <c r="H93" s="165"/>
      <c r="I93" s="165"/>
      <c r="J93" s="165"/>
      <c r="K93" s="165"/>
      <c r="L93" s="166"/>
      <c r="M93" s="8"/>
      <c r="O93" s="22" t="s">
        <v>12</v>
      </c>
      <c r="P93" s="8" t="s">
        <v>13</v>
      </c>
    </row>
    <row r="94" spans="1:16" ht="15" customHeight="1" x14ac:dyDescent="0.3">
      <c r="B94" s="160"/>
      <c r="C94" s="161"/>
      <c r="D94" s="161"/>
      <c r="E94" s="165"/>
      <c r="F94" s="165"/>
      <c r="G94" s="165"/>
      <c r="H94" s="165"/>
      <c r="I94" s="165"/>
      <c r="J94" s="165"/>
      <c r="K94" s="165"/>
      <c r="L94" s="166"/>
      <c r="M94" s="8"/>
      <c r="O94" s="22"/>
    </row>
    <row r="95" spans="1:16" ht="15" customHeight="1" x14ac:dyDescent="0.3">
      <c r="B95" s="160" t="str">
        <f>IF(Intro!$G$23="English",O95,P95)</f>
        <v>Titre du représentant autorisé</v>
      </c>
      <c r="C95" s="161"/>
      <c r="D95" s="161"/>
      <c r="E95" s="165"/>
      <c r="F95" s="165"/>
      <c r="G95" s="165"/>
      <c r="H95" s="165"/>
      <c r="I95" s="165"/>
      <c r="J95" s="165"/>
      <c r="K95" s="165"/>
      <c r="L95" s="166"/>
      <c r="M95" s="8"/>
      <c r="O95" s="22" t="s">
        <v>14</v>
      </c>
      <c r="P95" s="8" t="s">
        <v>15</v>
      </c>
    </row>
    <row r="96" spans="1:16" ht="15" customHeight="1" x14ac:dyDescent="0.3">
      <c r="B96" s="160"/>
      <c r="C96" s="161"/>
      <c r="D96" s="161"/>
      <c r="E96" s="165"/>
      <c r="F96" s="165"/>
      <c r="G96" s="165"/>
      <c r="H96" s="165"/>
      <c r="I96" s="165"/>
      <c r="J96" s="165"/>
      <c r="K96" s="165"/>
      <c r="L96" s="166"/>
      <c r="M96" s="8"/>
      <c r="O96" s="22"/>
    </row>
    <row r="97" spans="1:16" ht="15" customHeight="1" x14ac:dyDescent="0.3">
      <c r="B97" s="160" t="str">
        <f>IF(Intro!$G$23="English",O97,P97)</f>
        <v>Adresse de courrier électronique</v>
      </c>
      <c r="C97" s="161"/>
      <c r="D97" s="161"/>
      <c r="E97" s="165"/>
      <c r="F97" s="165"/>
      <c r="G97" s="165"/>
      <c r="H97" s="165"/>
      <c r="I97" s="165"/>
      <c r="J97" s="165"/>
      <c r="K97" s="165"/>
      <c r="L97" s="166"/>
      <c r="M97" s="8"/>
      <c r="O97" s="22" t="s">
        <v>16</v>
      </c>
      <c r="P97" s="8" t="s">
        <v>35</v>
      </c>
    </row>
    <row r="98" spans="1:16" ht="15" customHeight="1" x14ac:dyDescent="0.3">
      <c r="B98" s="160"/>
      <c r="C98" s="161"/>
      <c r="D98" s="161"/>
      <c r="E98" s="165"/>
      <c r="F98" s="165"/>
      <c r="G98" s="165"/>
      <c r="H98" s="165"/>
      <c r="I98" s="165"/>
      <c r="J98" s="165"/>
      <c r="K98" s="165"/>
      <c r="L98" s="166"/>
      <c r="M98" s="8"/>
      <c r="O98" s="22"/>
    </row>
    <row r="99" spans="1:16" ht="15" customHeight="1" x14ac:dyDescent="0.3">
      <c r="B99" s="160" t="str">
        <f>IF(Intro!$G$23="English",O99,P99)</f>
        <v>Téléphone</v>
      </c>
      <c r="C99" s="161"/>
      <c r="D99" s="161"/>
      <c r="E99" s="165"/>
      <c r="F99" s="165"/>
      <c r="G99" s="165"/>
      <c r="H99" s="165"/>
      <c r="I99" s="165"/>
      <c r="J99" s="165"/>
      <c r="K99" s="165"/>
      <c r="L99" s="166"/>
      <c r="M99" s="8"/>
      <c r="O99" s="22" t="s">
        <v>17</v>
      </c>
      <c r="P99" s="8" t="s">
        <v>18</v>
      </c>
    </row>
    <row r="100" spans="1:16" ht="15" customHeight="1" x14ac:dyDescent="0.3">
      <c r="B100" s="160"/>
      <c r="C100" s="161"/>
      <c r="D100" s="161"/>
      <c r="E100" s="165"/>
      <c r="F100" s="165"/>
      <c r="G100" s="165"/>
      <c r="H100" s="165"/>
      <c r="I100" s="165"/>
      <c r="J100" s="165"/>
      <c r="K100" s="165"/>
      <c r="L100" s="166"/>
      <c r="M100" s="8"/>
      <c r="O100" s="22"/>
    </row>
    <row r="101" spans="1:16" x14ac:dyDescent="0.3">
      <c r="B101" s="160" t="s">
        <v>20</v>
      </c>
      <c r="C101" s="161"/>
      <c r="D101" s="161"/>
      <c r="E101" s="164"/>
      <c r="F101" s="165"/>
      <c r="G101" s="165"/>
      <c r="H101" s="165"/>
      <c r="I101" s="165"/>
      <c r="J101" s="165"/>
      <c r="K101" s="165"/>
      <c r="L101" s="166"/>
      <c r="M101" s="33"/>
      <c r="O101" s="22"/>
    </row>
    <row r="102" spans="1:16" x14ac:dyDescent="0.3">
      <c r="B102" s="160"/>
      <c r="C102" s="161"/>
      <c r="D102" s="161"/>
      <c r="E102" s="165"/>
      <c r="F102" s="165"/>
      <c r="G102" s="165"/>
      <c r="H102" s="165"/>
      <c r="I102" s="165"/>
      <c r="J102" s="165"/>
      <c r="K102" s="165"/>
      <c r="L102" s="166"/>
      <c r="M102" s="33"/>
      <c r="O102" s="22"/>
    </row>
    <row r="103" spans="1:16" s="7" customFormat="1" x14ac:dyDescent="0.3">
      <c r="A103" s="123"/>
      <c r="B103" s="167" t="str">
        <f>IF($G$23="English",O103,P103)</f>
        <v>Veuillez confirmer que votre entreprise consent à ce que le Tribunal utilise les renseignements fournis dans le présent questionnaire aux fins d'une enquête définitive sur le dommage dans l'affaire « Gluten de blé II », si une telle enquête devait être ouverte.</v>
      </c>
      <c r="C103" s="168"/>
      <c r="D103" s="168"/>
      <c r="E103" s="168"/>
      <c r="F103" s="168"/>
      <c r="G103" s="168"/>
      <c r="H103" s="168"/>
      <c r="I103" s="168"/>
      <c r="J103" s="168"/>
      <c r="K103" s="169"/>
      <c r="L103" s="173"/>
      <c r="M103" s="46"/>
      <c r="O103" s="36" t="s">
        <v>304</v>
      </c>
      <c r="P103" s="36" t="s">
        <v>305</v>
      </c>
    </row>
    <row r="104" spans="1:16" s="7" customFormat="1" x14ac:dyDescent="0.3">
      <c r="A104" s="123"/>
      <c r="B104" s="170"/>
      <c r="C104" s="171"/>
      <c r="D104" s="171"/>
      <c r="E104" s="171"/>
      <c r="F104" s="171"/>
      <c r="G104" s="171"/>
      <c r="H104" s="171"/>
      <c r="I104" s="171"/>
      <c r="J104" s="171"/>
      <c r="K104" s="172"/>
      <c r="L104" s="174"/>
      <c r="M104" s="46"/>
      <c r="O104" s="36"/>
    </row>
    <row r="105" spans="1:16" x14ac:dyDescent="0.3">
      <c r="B105" s="77"/>
      <c r="C105" s="78"/>
      <c r="D105" s="78"/>
      <c r="E105" s="78"/>
      <c r="F105" s="78"/>
      <c r="G105" s="78"/>
      <c r="H105" s="78"/>
      <c r="I105" s="78"/>
      <c r="J105" s="78"/>
      <c r="K105" s="78"/>
      <c r="L105" s="79"/>
      <c r="M105" s="8"/>
    </row>
    <row r="106" spans="1:16" ht="21" x14ac:dyDescent="0.3">
      <c r="B106" s="162" t="str">
        <f>IF(Intro!$G$23="English",O106,P106)</f>
        <v>Je comprends que le fait de cocher cette case constitue ma signature juridiquement contraignante.</v>
      </c>
      <c r="C106" s="163"/>
      <c r="D106" s="163"/>
      <c r="E106" s="163"/>
      <c r="F106" s="163"/>
      <c r="G106" s="163"/>
      <c r="H106" s="163"/>
      <c r="I106" s="109"/>
      <c r="J106" s="34"/>
      <c r="K106" s="34"/>
      <c r="L106" s="35"/>
      <c r="M106" s="8"/>
      <c r="O106" s="22" t="s">
        <v>30</v>
      </c>
      <c r="P106" s="8" t="s">
        <v>31</v>
      </c>
    </row>
    <row r="107" spans="1:16" s="33" customFormat="1" x14ac:dyDescent="0.3">
      <c r="A107" s="69"/>
      <c r="B107" s="70"/>
      <c r="C107" s="71"/>
      <c r="D107" s="71"/>
      <c r="E107" s="71"/>
      <c r="F107" s="71"/>
      <c r="G107" s="71"/>
      <c r="H107" s="71"/>
      <c r="I107" s="71"/>
      <c r="J107" s="71"/>
      <c r="K107" s="71"/>
      <c r="L107" s="72"/>
    </row>
    <row r="108" spans="1:16" s="6" customFormat="1" x14ac:dyDescent="0.3">
      <c r="A108" s="5"/>
      <c r="B108" s="15"/>
      <c r="C108" s="15"/>
      <c r="D108" s="15"/>
      <c r="E108" s="3"/>
      <c r="F108" s="3"/>
      <c r="G108" s="3"/>
      <c r="H108" s="3"/>
      <c r="I108" s="3"/>
      <c r="J108" s="3"/>
      <c r="K108" s="3"/>
      <c r="L108" s="3"/>
      <c r="O108" s="16"/>
      <c r="P108" s="16"/>
    </row>
    <row r="109" spans="1:16" s="1" customFormat="1" x14ac:dyDescent="0.3">
      <c r="A109" s="5"/>
      <c r="B109" s="127" t="str">
        <f>IF(Intro!$G$23="English",O109,P109)</f>
        <v>TRANSMISSION DU QUESTIONNAIRE REMPLI</v>
      </c>
      <c r="C109" s="128" t="str">
        <f>UPPER(IF(Intro!$G$23="English",P109,Q109))</f>
        <v/>
      </c>
      <c r="D109" s="128"/>
      <c r="E109" s="128" t="str">
        <f>UPPER(IF(Intro!$G$23="English",Q109,R109))</f>
        <v/>
      </c>
      <c r="F109" s="128" t="str">
        <f>UPPER(IF(Intro!$G$23="English",R109,S109))</f>
        <v/>
      </c>
      <c r="G109" s="128" t="str">
        <f>UPPER(IF(Intro!$G$23="English",S109,T109))</f>
        <v/>
      </c>
      <c r="H109" s="128" t="str">
        <f>UPPER(IF(Intro!$G$23="English",T109,U109))</f>
        <v/>
      </c>
      <c r="I109" s="128" t="str">
        <f>UPPER(IF(Intro!$G$23="English",U109,V109))</f>
        <v/>
      </c>
      <c r="J109" s="128" t="str">
        <f>UPPER(IF(Intro!$G$23="English",V109,W109))</f>
        <v/>
      </c>
      <c r="K109" s="128" t="str">
        <f>UPPER(IF(Intro!$G$23="English",W109,X109))</f>
        <v/>
      </c>
      <c r="L109" s="129" t="str">
        <f>UPPER(IF(Intro!$G$23="English",X109,Y109))</f>
        <v/>
      </c>
      <c r="M109" s="6"/>
      <c r="N109" s="13"/>
      <c r="O109" s="14" t="s">
        <v>33</v>
      </c>
      <c r="P109" s="14" t="s">
        <v>34</v>
      </c>
    </row>
    <row r="110" spans="1:16" x14ac:dyDescent="0.3">
      <c r="B110" s="17"/>
      <c r="C110" s="28"/>
      <c r="D110" s="28"/>
      <c r="E110" s="29"/>
      <c r="F110" s="29"/>
      <c r="G110" s="29"/>
      <c r="H110" s="29"/>
      <c r="I110" s="29"/>
      <c r="J110" s="29"/>
      <c r="K110" s="29"/>
      <c r="L110" s="18"/>
      <c r="M110" s="8"/>
    </row>
    <row r="111" spans="1:16" s="33" customFormat="1" x14ac:dyDescent="0.3">
      <c r="A111" s="69"/>
      <c r="B111" s="130" t="str">
        <f>IF(Intro!$G$23="English",O111,P111)</f>
        <v>Veuillez retourner le questionnaire rempli en utilisant l’une des options suivantes :</v>
      </c>
      <c r="C111" s="131"/>
      <c r="D111" s="131"/>
      <c r="E111" s="131"/>
      <c r="F111" s="131"/>
      <c r="G111" s="131"/>
      <c r="H111" s="131"/>
      <c r="I111" s="131"/>
      <c r="J111" s="131"/>
      <c r="K111" s="131"/>
      <c r="L111" s="132"/>
      <c r="O111" s="8" t="s">
        <v>78</v>
      </c>
      <c r="P111" s="8" t="s">
        <v>3</v>
      </c>
    </row>
    <row r="112" spans="1:16" s="33" customFormat="1" x14ac:dyDescent="0.3">
      <c r="A112" s="69"/>
      <c r="B112" s="133" t="str">
        <f>IF($G$23="English",HYPERLINK("https://e-filing-depot-electronique.citt-tcce.gc.ca/submitNonRegisteredUser-eng.aspx","1. Secure E-filing service;"),IF($G$23="Français",HYPERLINK("https://e-filing-depot-electronique.citt-tcce.gc.ca/submitNonRegisteredUser-fra.aspx?","1. Service sécurisé de dépôt électronique;"),""))</f>
        <v>1. Service sécurisé de dépôt électronique;</v>
      </c>
      <c r="C112" s="134"/>
      <c r="D112" s="134"/>
      <c r="E112" s="134"/>
      <c r="F112" s="134"/>
      <c r="G112" s="134"/>
      <c r="H112" s="134"/>
      <c r="I112" s="134"/>
      <c r="J112" s="134"/>
      <c r="K112" s="134"/>
      <c r="L112" s="135"/>
      <c r="O112" s="8"/>
      <c r="P112" s="8"/>
    </row>
    <row r="113" spans="1:16" s="33" customFormat="1" ht="15" customHeight="1" x14ac:dyDescent="0.3">
      <c r="A113" s="69"/>
      <c r="B113" s="139" t="str">
        <f>IF(Intro!$G$23="English",O113,P113)</f>
        <v xml:space="preserve">Lorsque vous faites parvenir le questionnaire rempli en utilisant le service sécurisé de dépôt électronique, désignez le questionnaire comme étant confidentiel. Notez que l’information contenue dans les onglets publics (les onglets bleus) du questionnaire sera traitée en tant qu’information publique.
</v>
      </c>
      <c r="C113" s="140"/>
      <c r="D113" s="140"/>
      <c r="E113" s="140"/>
      <c r="F113" s="140"/>
      <c r="G113" s="140"/>
      <c r="H113" s="140"/>
      <c r="I113" s="140"/>
      <c r="J113" s="140"/>
      <c r="K113" s="140"/>
      <c r="L113" s="141"/>
      <c r="O113" s="8" t="s">
        <v>152</v>
      </c>
      <c r="P113" s="8" t="s">
        <v>153</v>
      </c>
    </row>
    <row r="114" spans="1:16" s="33" customFormat="1" x14ac:dyDescent="0.3">
      <c r="A114" s="69"/>
      <c r="B114" s="139"/>
      <c r="C114" s="140"/>
      <c r="D114" s="140"/>
      <c r="E114" s="140"/>
      <c r="F114" s="140"/>
      <c r="G114" s="140"/>
      <c r="H114" s="140"/>
      <c r="I114" s="140"/>
      <c r="J114" s="140"/>
      <c r="K114" s="140"/>
      <c r="L114" s="141"/>
      <c r="O114" s="8"/>
      <c r="P114" s="8"/>
    </row>
    <row r="115" spans="1:16" s="33" customFormat="1" ht="15" customHeight="1" x14ac:dyDescent="0.3">
      <c r="A115" s="69"/>
      <c r="B115" s="136" t="str">
        <f>IF(Intro!$G$23="English",O115,P115)</f>
        <v>2. Par courriel à l'adresse tcce-citt@tribunal.gc.ca si vous acceptez les risques connexes et vous transmettez des renseignements qui sont ceux de votre syndicat seulement.</v>
      </c>
      <c r="C115" s="137"/>
      <c r="D115" s="137"/>
      <c r="E115" s="137"/>
      <c r="F115" s="137"/>
      <c r="G115" s="137"/>
      <c r="H115" s="137"/>
      <c r="I115" s="137"/>
      <c r="J115" s="137"/>
      <c r="K115" s="137"/>
      <c r="L115" s="138"/>
      <c r="O115" s="8" t="s">
        <v>264</v>
      </c>
      <c r="P115" s="8" t="s">
        <v>266</v>
      </c>
    </row>
    <row r="116" spans="1:16" s="33" customFormat="1" x14ac:dyDescent="0.3">
      <c r="A116" s="69"/>
      <c r="B116" s="70"/>
      <c r="C116" s="71"/>
      <c r="D116" s="71"/>
      <c r="E116" s="71"/>
      <c r="F116" s="71"/>
      <c r="G116" s="71"/>
      <c r="H116" s="71"/>
      <c r="I116" s="71"/>
      <c r="J116" s="71"/>
      <c r="K116" s="71"/>
      <c r="L116" s="72"/>
    </row>
    <row r="118" spans="1:16" s="1" customFormat="1" x14ac:dyDescent="0.3">
      <c r="A118" s="5"/>
      <c r="B118" s="127" t="s">
        <v>214</v>
      </c>
      <c r="C118" s="128" t="str">
        <f>UPPER(IF(Intro!$G$23="English",P118,Q118))</f>
        <v/>
      </c>
      <c r="D118" s="128"/>
      <c r="E118" s="128" t="str">
        <f>UPPER(IF(Intro!$G$23="English",Q118,R118))</f>
        <v/>
      </c>
      <c r="F118" s="128" t="str">
        <f>UPPER(IF(Intro!$G$23="English",R118,S118))</f>
        <v/>
      </c>
      <c r="G118" s="128" t="str">
        <f>UPPER(IF(Intro!$G$23="English",S118,T118))</f>
        <v/>
      </c>
      <c r="H118" s="128" t="str">
        <f>UPPER(IF(Intro!$G$23="English",T118,U118))</f>
        <v/>
      </c>
      <c r="I118" s="128" t="str">
        <f>UPPER(IF(Intro!$G$23="English",U118,V118))</f>
        <v/>
      </c>
      <c r="J118" s="128" t="str">
        <f>UPPER(IF(Intro!$G$23="English",V118,W118))</f>
        <v/>
      </c>
      <c r="K118" s="128" t="str">
        <f>UPPER(IF(Intro!$G$23="English",W118,X118))</f>
        <v/>
      </c>
      <c r="L118" s="129" t="str">
        <f>UPPER(IF(Intro!$G$23="English",X118,Y118))</f>
        <v/>
      </c>
      <c r="M118" s="6"/>
      <c r="N118" s="13"/>
      <c r="O118" s="14"/>
      <c r="P118" s="14"/>
    </row>
    <row r="119" spans="1:16" x14ac:dyDescent="0.3">
      <c r="B119" s="17"/>
      <c r="C119" s="28"/>
      <c r="D119" s="28"/>
      <c r="E119" s="29"/>
      <c r="F119" s="29"/>
      <c r="G119" s="29"/>
      <c r="H119" s="29"/>
      <c r="I119" s="29"/>
      <c r="J119" s="29"/>
      <c r="K119" s="29"/>
      <c r="L119" s="18"/>
      <c r="M119" s="8"/>
    </row>
    <row r="120" spans="1:16" s="33" customFormat="1" x14ac:dyDescent="0.3">
      <c r="A120" s="69"/>
      <c r="B120" s="130" t="str">
        <f>IF(Intro!$G$23="English",O120,P120)</f>
        <v xml:space="preserve">Toutes les questions relatives au présent questionnaire doivent être adressées à :
</v>
      </c>
      <c r="C120" s="131"/>
      <c r="D120" s="131"/>
      <c r="E120" s="131"/>
      <c r="F120" s="131"/>
      <c r="G120" s="131"/>
      <c r="H120" s="131"/>
      <c r="I120" s="131"/>
      <c r="J120" s="131"/>
      <c r="K120" s="131"/>
      <c r="L120" s="132"/>
      <c r="O120" s="8" t="s">
        <v>162</v>
      </c>
      <c r="P120" s="8" t="s">
        <v>160</v>
      </c>
    </row>
    <row r="121" spans="1:16" s="33" customFormat="1" x14ac:dyDescent="0.3">
      <c r="A121" s="69"/>
      <c r="B121" s="60"/>
      <c r="C121" s="61"/>
      <c r="D121" s="61"/>
      <c r="E121" s="61"/>
      <c r="F121" s="61"/>
      <c r="G121" s="61"/>
      <c r="H121" s="61"/>
      <c r="I121" s="61"/>
      <c r="J121" s="61"/>
      <c r="K121" s="61"/>
      <c r="L121" s="62"/>
      <c r="O121" s="8"/>
      <c r="P121" s="8"/>
    </row>
    <row r="122" spans="1:16" ht="15" customHeight="1" x14ac:dyDescent="0.3">
      <c r="B122" s="142" t="str">
        <f>Variables!B13</f>
        <v>Joseph Long</v>
      </c>
      <c r="C122" s="143"/>
      <c r="D122" s="143"/>
      <c r="E122" s="143"/>
      <c r="F122" s="143" t="str">
        <f>Variables!C13</f>
        <v>Joseph.Long@tribunal.gc.ca</v>
      </c>
      <c r="G122" s="143"/>
      <c r="H122" s="143"/>
      <c r="I122" s="143"/>
      <c r="J122" s="143" t="str">
        <f>Variables!D13</f>
        <v xml:space="preserve">(343) 597-3847 </v>
      </c>
      <c r="K122" s="143"/>
      <c r="L122" s="144"/>
      <c r="M122" s="8"/>
      <c r="O122" s="22"/>
    </row>
    <row r="123" spans="1:16" ht="15" customHeight="1" x14ac:dyDescent="0.3">
      <c r="B123" s="142" t="str">
        <f>Variables!B14</f>
        <v>François Thivierge</v>
      </c>
      <c r="C123" s="143"/>
      <c r="D123" s="143"/>
      <c r="E123" s="143"/>
      <c r="F123" s="143" t="str">
        <f>Variables!C14</f>
        <v>Francois.Thivierge@tribunal.gc.ca</v>
      </c>
      <c r="G123" s="143"/>
      <c r="H123" s="143"/>
      <c r="I123" s="143"/>
      <c r="J123" s="143" t="str">
        <f>Variables!D14</f>
        <v>(343) 550-4453</v>
      </c>
      <c r="K123" s="143"/>
      <c r="L123" s="144"/>
      <c r="M123" s="8"/>
      <c r="O123" s="22"/>
    </row>
    <row r="124" spans="1:16" s="33" customFormat="1" x14ac:dyDescent="0.3">
      <c r="A124" s="69"/>
      <c r="B124" s="70"/>
      <c r="C124" s="71"/>
      <c r="D124" s="71"/>
      <c r="E124" s="71"/>
      <c r="F124" s="71"/>
      <c r="G124" s="71"/>
      <c r="H124" s="71"/>
      <c r="I124" s="71"/>
      <c r="J124" s="71"/>
      <c r="K124" s="71"/>
      <c r="L124" s="72"/>
    </row>
  </sheetData>
  <sheetProtection algorithmName="SHA-512" hashValue="HqTFBmWScmLMsxJ0Y0yP+lOiKWK3eo/bf8faedy1rML/i3paTdpAVVphIWplu3V+z13lPZZXrMVmK8TErzvvBA==" saltValue="KFfzLTo7J1faLIHsbDgi7Q==" spinCount="100000" sheet="1" objects="1" scenarios="1" selectLockedCells="1"/>
  <mergeCells count="73">
    <mergeCell ref="B72:D73"/>
    <mergeCell ref="B74:D75"/>
    <mergeCell ref="E72:L73"/>
    <mergeCell ref="E74:L75"/>
    <mergeCell ref="O9:P17"/>
    <mergeCell ref="C38:K38"/>
    <mergeCell ref="B40:L40"/>
    <mergeCell ref="C42:K45"/>
    <mergeCell ref="B6:L6"/>
    <mergeCell ref="B21:L21"/>
    <mergeCell ref="B64:L65"/>
    <mergeCell ref="B70:D71"/>
    <mergeCell ref="E70:L71"/>
    <mergeCell ref="C58:K59"/>
    <mergeCell ref="H23:L24"/>
    <mergeCell ref="G23:G24"/>
    <mergeCell ref="B48:L48"/>
    <mergeCell ref="B68:L68"/>
    <mergeCell ref="B19:F19"/>
    <mergeCell ref="H19:L19"/>
    <mergeCell ref="B4:L4"/>
    <mergeCell ref="B5:L5"/>
    <mergeCell ref="B8:L8"/>
    <mergeCell ref="B56:L56"/>
    <mergeCell ref="B62:L62"/>
    <mergeCell ref="B27:L27"/>
    <mergeCell ref="B29:L29"/>
    <mergeCell ref="B36:L36"/>
    <mergeCell ref="B50:L50"/>
    <mergeCell ref="C31:K34"/>
    <mergeCell ref="C52:D53"/>
    <mergeCell ref="E52:E53"/>
    <mergeCell ref="F52:K53"/>
    <mergeCell ref="B10:F17"/>
    <mergeCell ref="H10:L17"/>
    <mergeCell ref="B23:F24"/>
    <mergeCell ref="B106:H106"/>
    <mergeCell ref="B101:D102"/>
    <mergeCell ref="E101:L102"/>
    <mergeCell ref="B99:D100"/>
    <mergeCell ref="E93:L94"/>
    <mergeCell ref="E95:L96"/>
    <mergeCell ref="E97:L98"/>
    <mergeCell ref="E99:L100"/>
    <mergeCell ref="B103:K104"/>
    <mergeCell ref="L103:L104"/>
    <mergeCell ref="B120:L120"/>
    <mergeCell ref="B118:L118"/>
    <mergeCell ref="B89:L89"/>
    <mergeCell ref="B78:L78"/>
    <mergeCell ref="B80:D81"/>
    <mergeCell ref="E80:L81"/>
    <mergeCell ref="B82:D83"/>
    <mergeCell ref="E82:L83"/>
    <mergeCell ref="B84:D85"/>
    <mergeCell ref="E84:L85"/>
    <mergeCell ref="B86:D87"/>
    <mergeCell ref="E86:L87"/>
    <mergeCell ref="B91:L91"/>
    <mergeCell ref="B93:D94"/>
    <mergeCell ref="B95:D96"/>
    <mergeCell ref="B97:D98"/>
    <mergeCell ref="B122:E122"/>
    <mergeCell ref="B123:E123"/>
    <mergeCell ref="F122:I122"/>
    <mergeCell ref="F123:I123"/>
    <mergeCell ref="J122:L122"/>
    <mergeCell ref="J123:L123"/>
    <mergeCell ref="B109:L109"/>
    <mergeCell ref="B111:L111"/>
    <mergeCell ref="B112:L112"/>
    <mergeCell ref="B115:L115"/>
    <mergeCell ref="B113:L114"/>
  </mergeCells>
  <dataValidations count="2">
    <dataValidation type="list" allowBlank="1" showInputMessage="1" showErrorMessage="1" sqref="I106" xr:uid="{BE4220D3-E7AD-4E43-A922-D611C03C51F0}">
      <formula1>"X"</formula1>
    </dataValidation>
    <dataValidation type="list" allowBlank="1" showInputMessage="1" showErrorMessage="1" sqref="G23" xr:uid="{23103355-4313-41FA-9907-016F4F641767}">
      <formula1>"English, Français"</formula1>
    </dataValidation>
  </dataValidations>
  <printOptions horizontalCentered="1"/>
  <pageMargins left="0.25" right="0.25" top="0.75" bottom="0.75" header="0.3" footer="0.3"/>
  <pageSetup scale="63" fitToHeight="0" orientation="portrait" r:id="rId1"/>
  <headerFooter>
    <oddFooter>&amp;L&amp;A</oddFooter>
  </headerFooter>
  <rowBreaks count="1" manualBreakCount="1">
    <brk id="67" min="1" max="11"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327872C-FFC5-4E73-B59B-9E561FEA6B7B}">
          <x14:formula1>
            <xm:f>Variables!$D$23:$D$24</xm:f>
          </x14:formula1>
          <xm:sqref>E52:E53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C1828-43C2-48FC-89BC-1A81B0A5E83B}">
  <sheetPr>
    <tabColor rgb="FF00B0F0"/>
    <pageSetUpPr fitToPage="1"/>
  </sheetPr>
  <dimension ref="A1:Q46"/>
  <sheetViews>
    <sheetView showGridLines="0" zoomScale="80" zoomScaleNormal="80" workbookViewId="0"/>
  </sheetViews>
  <sheetFormatPr defaultColWidth="9.109375" defaultRowHeight="14.4" x14ac:dyDescent="0.3"/>
  <cols>
    <col min="1" max="1" width="1.88671875" style="4" customWidth="1"/>
    <col min="2" max="12" width="14.5546875" style="2" customWidth="1"/>
    <col min="13" max="13" width="14.5546875" style="7" customWidth="1"/>
    <col min="14" max="14" width="14.5546875" style="8" customWidth="1"/>
    <col min="15" max="15" width="14.5546875" style="7" hidden="1" customWidth="1"/>
    <col min="16" max="16" width="14.5546875" style="8" hidden="1" customWidth="1"/>
    <col min="17" max="16384" width="9.109375" style="8"/>
  </cols>
  <sheetData>
    <row r="1" spans="1:17" x14ac:dyDescent="0.3">
      <c r="O1" s="8" t="s">
        <v>258</v>
      </c>
      <c r="P1" s="8" t="s">
        <v>258</v>
      </c>
    </row>
    <row r="2" spans="1:17" x14ac:dyDescent="0.3">
      <c r="B2" s="10" t="s">
        <v>0</v>
      </c>
      <c r="C2" s="10"/>
      <c r="D2" s="10"/>
      <c r="O2" s="9" t="s">
        <v>66</v>
      </c>
      <c r="P2" s="9" t="s">
        <v>74</v>
      </c>
    </row>
    <row r="3" spans="1:17" x14ac:dyDescent="0.3">
      <c r="B3" s="12"/>
      <c r="C3" s="12"/>
      <c r="D3" s="12"/>
      <c r="O3" s="11"/>
      <c r="P3" s="11"/>
    </row>
    <row r="4" spans="1:17" s="1" customFormat="1" x14ac:dyDescent="0.3">
      <c r="A4" s="5"/>
      <c r="B4" s="204" t="str">
        <f>IF(Intro!$G$23="English",O4,P4)</f>
        <v>QUESTIONNAIRE À L'INTENTION DES SYNDICATS</v>
      </c>
      <c r="C4" s="204"/>
      <c r="D4" s="204"/>
      <c r="E4" s="204"/>
      <c r="F4" s="204"/>
      <c r="G4" s="204"/>
      <c r="H4" s="204"/>
      <c r="I4" s="204"/>
      <c r="J4" s="204"/>
      <c r="K4" s="204"/>
      <c r="L4" s="204"/>
      <c r="M4" s="13"/>
      <c r="N4" s="13"/>
      <c r="O4" s="14" t="s">
        <v>276</v>
      </c>
      <c r="P4" s="105" t="s">
        <v>215</v>
      </c>
    </row>
    <row r="5" spans="1:17" s="1" customFormat="1" x14ac:dyDescent="0.3">
      <c r="A5" s="5"/>
      <c r="B5" s="204" t="str">
        <f>Intro!B5</f>
        <v>RR-2025-009</v>
      </c>
      <c r="C5" s="204"/>
      <c r="D5" s="204"/>
      <c r="E5" s="204"/>
      <c r="F5" s="204"/>
      <c r="G5" s="204"/>
      <c r="H5" s="204"/>
      <c r="I5" s="204"/>
      <c r="J5" s="204"/>
      <c r="K5" s="204"/>
      <c r="L5" s="204"/>
      <c r="M5" s="13"/>
      <c r="N5" s="13"/>
      <c r="O5" s="14"/>
      <c r="P5" s="14"/>
    </row>
    <row r="6" spans="1:17" s="6" customFormat="1" x14ac:dyDescent="0.3">
      <c r="A6" s="5"/>
      <c r="B6" s="204" t="str">
        <f>UPPER(IF(Intro!$G$23="English",Variables!B3,Variables!C3))</f>
        <v>GLUTEN DE BLÉ</v>
      </c>
      <c r="C6" s="204"/>
      <c r="D6" s="204"/>
      <c r="E6" s="204"/>
      <c r="F6" s="204"/>
      <c r="G6" s="204"/>
      <c r="H6" s="204"/>
      <c r="I6" s="204"/>
      <c r="J6" s="204"/>
      <c r="K6" s="204"/>
      <c r="L6" s="204"/>
      <c r="M6" s="24"/>
      <c r="N6" s="24"/>
      <c r="O6" s="45"/>
      <c r="P6" s="16"/>
    </row>
    <row r="7" spans="1:17" s="6" customFormat="1" x14ac:dyDescent="0.3">
      <c r="A7" s="5"/>
      <c r="B7" s="15"/>
      <c r="C7" s="15"/>
      <c r="D7" s="15"/>
      <c r="E7" s="3"/>
      <c r="F7" s="3"/>
      <c r="G7" s="3"/>
      <c r="H7" s="3"/>
      <c r="I7" s="3"/>
      <c r="J7" s="3"/>
      <c r="K7" s="3"/>
      <c r="L7" s="3"/>
      <c r="O7" s="45"/>
      <c r="P7" s="16"/>
    </row>
    <row r="8" spans="1:17" s="1" customFormat="1" x14ac:dyDescent="0.3">
      <c r="A8" s="5"/>
      <c r="B8" s="127" t="str">
        <f>IF(Intro!$G$23="English",O8,P8)</f>
        <v>APERÇU DU QUESTIONNAIRE</v>
      </c>
      <c r="C8" s="128"/>
      <c r="D8" s="128" t="e">
        <f>UPPER(IF(Intro!$G$23="English",P8,#REF!))</f>
        <v>#REF!</v>
      </c>
      <c r="E8" s="128" t="e">
        <f>UPPER(IF(Intro!$G$23="English",#REF!,#REF!))</f>
        <v>#REF!</v>
      </c>
      <c r="F8" s="128" t="str">
        <f>UPPER(IF(Intro!$G$23="English",#REF!,Q8))</f>
        <v/>
      </c>
      <c r="G8" s="128" t="str">
        <f>UPPER(IF(Intro!$G$23="English",Q8,R8))</f>
        <v/>
      </c>
      <c r="H8" s="128" t="str">
        <f>UPPER(IF(Intro!$G$23="English",R8,S8))</f>
        <v/>
      </c>
      <c r="I8" s="128" t="str">
        <f>UPPER(IF(Intro!$G$23="English",S8,T8))</f>
        <v/>
      </c>
      <c r="J8" s="128" t="str">
        <f>UPPER(IF(Intro!$G$23="English",T8,U8))</f>
        <v/>
      </c>
      <c r="K8" s="128" t="str">
        <f>UPPER(IF(Intro!$G$23="English",U8,V8))</f>
        <v/>
      </c>
      <c r="L8" s="129" t="str">
        <f>UPPER(IF(Intro!$G$23="English",V8,W8))</f>
        <v/>
      </c>
      <c r="M8" s="6"/>
      <c r="N8" s="13"/>
      <c r="O8" s="104" t="s">
        <v>216</v>
      </c>
      <c r="P8" s="104" t="s">
        <v>217</v>
      </c>
      <c r="Q8" s="104"/>
    </row>
    <row r="9" spans="1:17" x14ac:dyDescent="0.3">
      <c r="B9" s="17"/>
      <c r="C9" s="28"/>
      <c r="D9" s="28"/>
      <c r="E9" s="29"/>
      <c r="F9" s="29"/>
      <c r="G9" s="29"/>
      <c r="H9" s="29"/>
      <c r="I9" s="29"/>
      <c r="J9" s="29"/>
      <c r="K9" s="29"/>
      <c r="L9" s="18"/>
      <c r="M9" s="8"/>
    </row>
    <row r="10" spans="1:17" s="33" customFormat="1" x14ac:dyDescent="0.3">
      <c r="A10" s="69"/>
      <c r="B10" s="130" t="str">
        <f>IF(Intro!$G$23="English",O10,P10)</f>
        <v xml:space="preserve">Le présent questionnaire est divisé en deux parties :
</v>
      </c>
      <c r="C10" s="131"/>
      <c r="D10" s="131"/>
      <c r="E10" s="131"/>
      <c r="F10" s="131"/>
      <c r="G10" s="131"/>
      <c r="H10" s="131"/>
      <c r="I10" s="131"/>
      <c r="J10" s="131"/>
      <c r="K10" s="131"/>
      <c r="L10" s="132"/>
      <c r="O10" s="7" t="s">
        <v>79</v>
      </c>
      <c r="P10" s="8" t="s">
        <v>80</v>
      </c>
    </row>
    <row r="11" spans="1:17" s="33" customFormat="1" x14ac:dyDescent="0.3">
      <c r="A11" s="69"/>
      <c r="B11" s="60"/>
      <c r="C11" s="61"/>
      <c r="D11" s="61"/>
      <c r="E11" s="61"/>
      <c r="F11" s="61"/>
      <c r="G11" s="61"/>
      <c r="H11" s="61"/>
      <c r="I11" s="61"/>
      <c r="J11" s="61"/>
      <c r="K11" s="61"/>
      <c r="L11" s="62"/>
      <c r="O11" s="7"/>
      <c r="P11" s="8"/>
    </row>
    <row r="12" spans="1:17" s="33" customFormat="1" x14ac:dyDescent="0.3">
      <c r="A12" s="69"/>
      <c r="B12" s="130" t="str">
        <f>IF(Intro!$G$23="English",O12,P12)</f>
        <v xml:space="preserve">PARTIE I (onglets bleus) - porte sur des renseignements de nature publique. Les demandes de traiter un ou des renseignements comme des renseignements confidentiels doivent être dûment justifiées par écrit et être accompagnées d’une version publique remaniée.
</v>
      </c>
      <c r="C12" s="131"/>
      <c r="D12" s="131"/>
      <c r="E12" s="131"/>
      <c r="F12" s="131"/>
      <c r="G12" s="131"/>
      <c r="H12" s="131"/>
      <c r="I12" s="131"/>
      <c r="J12" s="131"/>
      <c r="K12" s="131"/>
      <c r="L12" s="132"/>
      <c r="O12" s="7" t="s">
        <v>81</v>
      </c>
      <c r="P12" s="8" t="s">
        <v>82</v>
      </c>
    </row>
    <row r="13" spans="1:17" s="33" customFormat="1" x14ac:dyDescent="0.3">
      <c r="A13" s="69"/>
      <c r="B13" s="130"/>
      <c r="C13" s="131"/>
      <c r="D13" s="131"/>
      <c r="E13" s="131"/>
      <c r="F13" s="131"/>
      <c r="G13" s="131"/>
      <c r="H13" s="131"/>
      <c r="I13" s="131"/>
      <c r="J13" s="131"/>
      <c r="K13" s="131"/>
      <c r="L13" s="132"/>
      <c r="O13" s="7"/>
      <c r="P13" s="8"/>
    </row>
    <row r="14" spans="1:17" s="33" customFormat="1" x14ac:dyDescent="0.3">
      <c r="A14" s="69"/>
      <c r="B14" s="60"/>
      <c r="C14" s="61"/>
      <c r="D14" s="61"/>
      <c r="E14" s="61"/>
      <c r="F14" s="61"/>
      <c r="G14" s="61"/>
      <c r="H14" s="61"/>
      <c r="I14" s="61"/>
      <c r="J14" s="61"/>
      <c r="K14" s="61"/>
      <c r="L14" s="62"/>
      <c r="O14" s="7"/>
      <c r="P14" s="8"/>
    </row>
    <row r="15" spans="1:17" s="33" customFormat="1" x14ac:dyDescent="0.3">
      <c r="A15" s="69"/>
      <c r="B15" s="130" t="str">
        <f>IF(Intro!$G$23="English",O15,P15)</f>
        <v xml:space="preserve">PARTIE II (onglets verts) - Les renseignements de nature confidentielle seront traités conformément aux articles 43 à 49 de la Loi sur le Tribunal canadien du commerce extérieur, qui précisent que ces renseignements ne doivent pas être rendus publics de manière à pouvoir être utilisés par un concurrent de la personne, de l’entreprise ou de la société déclarante.
</v>
      </c>
      <c r="C15" s="131"/>
      <c r="D15" s="131"/>
      <c r="E15" s="131"/>
      <c r="F15" s="131"/>
      <c r="G15" s="131"/>
      <c r="H15" s="131"/>
      <c r="I15" s="131"/>
      <c r="J15" s="131"/>
      <c r="K15" s="131"/>
      <c r="L15" s="132"/>
      <c r="O15" s="7" t="s">
        <v>83</v>
      </c>
      <c r="P15" s="8" t="s">
        <v>84</v>
      </c>
    </row>
    <row r="16" spans="1:17" s="33" customFormat="1" x14ac:dyDescent="0.3">
      <c r="A16" s="69"/>
      <c r="B16" s="130"/>
      <c r="C16" s="131"/>
      <c r="D16" s="131"/>
      <c r="E16" s="131"/>
      <c r="F16" s="131"/>
      <c r="G16" s="131"/>
      <c r="H16" s="131"/>
      <c r="I16" s="131"/>
      <c r="J16" s="131"/>
      <c r="K16" s="131"/>
      <c r="L16" s="132"/>
      <c r="O16" s="7"/>
      <c r="P16" s="8"/>
    </row>
    <row r="17" spans="1:16" s="33" customFormat="1" x14ac:dyDescent="0.3">
      <c r="A17" s="69"/>
      <c r="B17" s="70"/>
      <c r="C17" s="71"/>
      <c r="D17" s="71"/>
      <c r="E17" s="71"/>
      <c r="F17" s="71"/>
      <c r="G17" s="71"/>
      <c r="H17" s="71"/>
      <c r="I17" s="71"/>
      <c r="J17" s="71"/>
      <c r="K17" s="71"/>
      <c r="L17" s="72"/>
      <c r="O17" s="46"/>
    </row>
    <row r="18" spans="1:16" s="6" customFormat="1" x14ac:dyDescent="0.3">
      <c r="A18" s="5"/>
      <c r="B18" s="15"/>
      <c r="C18" s="15"/>
      <c r="D18" s="15"/>
      <c r="E18" s="3"/>
      <c r="F18" s="3"/>
      <c r="G18" s="3"/>
      <c r="H18" s="3"/>
      <c r="I18" s="3"/>
      <c r="J18" s="3"/>
      <c r="K18" s="3"/>
      <c r="L18" s="3"/>
      <c r="O18" s="45"/>
      <c r="P18" s="16"/>
    </row>
    <row r="19" spans="1:16" s="1" customFormat="1" hidden="1" x14ac:dyDescent="0.3">
      <c r="A19" s="5"/>
      <c r="B19" s="145" t="str">
        <f>IF(Intro!$G$23="English",O19,P19)</f>
        <v>RENSEIGNEMENTS ADDITIONNELS SUR LE PRODUIT</v>
      </c>
      <c r="C19" s="146"/>
      <c r="D19" s="146" t="e">
        <f>UPPER(IF(Intro!$G$23="English",P19,#REF!))</f>
        <v>#REF!</v>
      </c>
      <c r="E19" s="146" t="e">
        <f>UPPER(IF(Intro!$G$23="English",#REF!,#REF!))</f>
        <v>#REF!</v>
      </c>
      <c r="F19" s="146" t="str">
        <f>UPPER(IF(Intro!$G$23="English",#REF!,Q19))</f>
        <v/>
      </c>
      <c r="G19" s="146" t="str">
        <f>UPPER(IF(Intro!$G$23="English",Q19,R19))</f>
        <v/>
      </c>
      <c r="H19" s="146" t="str">
        <f>UPPER(IF(Intro!$G$23="English",R19,S19))</f>
        <v/>
      </c>
      <c r="I19" s="146" t="str">
        <f>UPPER(IF(Intro!$G$23="English",S19,T19))</f>
        <v/>
      </c>
      <c r="J19" s="146" t="str">
        <f>UPPER(IF(Intro!$G$23="English",T19,U19))</f>
        <v/>
      </c>
      <c r="K19" s="146" t="str">
        <f>UPPER(IF(Intro!$G$23="English",U19,V19))</f>
        <v/>
      </c>
      <c r="L19" s="147" t="str">
        <f>UPPER(IF(Intro!$G$23="English",V19,W19))</f>
        <v/>
      </c>
      <c r="M19" s="6"/>
      <c r="N19" s="13"/>
      <c r="O19" s="104" t="s">
        <v>218</v>
      </c>
      <c r="P19" s="104" t="s">
        <v>219</v>
      </c>
    </row>
    <row r="20" spans="1:16" hidden="1" x14ac:dyDescent="0.3">
      <c r="B20" s="17"/>
      <c r="C20" s="28"/>
      <c r="D20" s="28"/>
      <c r="E20" s="29"/>
      <c r="F20" s="29"/>
      <c r="G20" s="29"/>
      <c r="H20" s="29"/>
      <c r="I20" s="29"/>
      <c r="J20" s="29"/>
      <c r="K20" s="29"/>
      <c r="L20" s="18"/>
      <c r="M20" s="8"/>
    </row>
    <row r="21" spans="1:16" s="33" customFormat="1" hidden="1" x14ac:dyDescent="0.3">
      <c r="A21" s="69"/>
      <c r="B21" s="250" t="str">
        <f>IF(Intro!$G$23="English",HYPERLINK(Variables!B17),HYPERLINK(Variables!C17))</f>
        <v>https://www.cbsa-asfc.gc.ca/sima-lmsi/mif-mev/mif-mev-stats-fra.html#wg</v>
      </c>
      <c r="C21" s="251"/>
      <c r="D21" s="251"/>
      <c r="E21" s="251"/>
      <c r="F21" s="251"/>
      <c r="G21" s="251"/>
      <c r="H21" s="251"/>
      <c r="I21" s="251"/>
      <c r="J21" s="251"/>
      <c r="K21" s="251"/>
      <c r="L21" s="252"/>
      <c r="O21" s="40"/>
      <c r="P21" s="40"/>
    </row>
    <row r="22" spans="1:16" s="33" customFormat="1" hidden="1" x14ac:dyDescent="0.3">
      <c r="A22" s="69"/>
      <c r="B22" s="70"/>
      <c r="C22" s="71"/>
      <c r="D22" s="71"/>
      <c r="E22" s="71"/>
      <c r="F22" s="71"/>
      <c r="G22" s="71"/>
      <c r="H22" s="71"/>
      <c r="I22" s="71"/>
      <c r="J22" s="71"/>
      <c r="K22" s="71"/>
      <c r="L22" s="72"/>
      <c r="O22" s="46"/>
    </row>
    <row r="23" spans="1:16" s="6" customFormat="1" hidden="1" x14ac:dyDescent="0.3">
      <c r="A23" s="5"/>
      <c r="B23" s="15"/>
      <c r="C23" s="15"/>
      <c r="D23" s="15"/>
      <c r="E23" s="3"/>
      <c r="F23" s="3"/>
      <c r="G23" s="3"/>
      <c r="H23" s="3"/>
      <c r="I23" s="3"/>
      <c r="J23" s="3"/>
      <c r="K23" s="3"/>
      <c r="L23" s="3"/>
      <c r="O23" s="45"/>
      <c r="P23" s="16"/>
    </row>
    <row r="24" spans="1:16" s="1" customFormat="1" hidden="1" x14ac:dyDescent="0.3">
      <c r="A24" s="5"/>
      <c r="B24" s="145" t="str">
        <f>IF(Intro!$G$23="English",O24,P24)</f>
        <v>TARIF DES DOUANES</v>
      </c>
      <c r="C24" s="146"/>
      <c r="D24" s="146" t="e">
        <f>UPPER(IF(Intro!$G$23="English",P24,#REF!))</f>
        <v>#REF!</v>
      </c>
      <c r="E24" s="146" t="e">
        <f>UPPER(IF(Intro!$G$23="English",#REF!,#REF!))</f>
        <v>#REF!</v>
      </c>
      <c r="F24" s="146" t="str">
        <f>UPPER(IF(Intro!$G$23="English",#REF!,Q24))</f>
        <v/>
      </c>
      <c r="G24" s="146" t="str">
        <f>UPPER(IF(Intro!$G$23="English",Q24,R24))</f>
        <v/>
      </c>
      <c r="H24" s="146" t="str">
        <f>UPPER(IF(Intro!$G$23="English",R24,S24))</f>
        <v/>
      </c>
      <c r="I24" s="146" t="str">
        <f>UPPER(IF(Intro!$G$23="English",S24,T24))</f>
        <v/>
      </c>
      <c r="J24" s="146" t="str">
        <f>UPPER(IF(Intro!$G$23="English",T24,U24))</f>
        <v/>
      </c>
      <c r="K24" s="146" t="str">
        <f>UPPER(IF(Intro!$G$23="English",U24,V24))</f>
        <v/>
      </c>
      <c r="L24" s="147" t="str">
        <f>UPPER(IF(Intro!$G$23="English",V24,W24))</f>
        <v/>
      </c>
      <c r="M24" s="6"/>
      <c r="N24" s="13"/>
      <c r="O24" s="14" t="s">
        <v>37</v>
      </c>
      <c r="P24" s="14" t="s">
        <v>38</v>
      </c>
    </row>
    <row r="25" spans="1:16" hidden="1" x14ac:dyDescent="0.3">
      <c r="B25" s="17"/>
      <c r="C25" s="28"/>
      <c r="D25" s="28"/>
      <c r="E25" s="29"/>
      <c r="F25" s="29"/>
      <c r="G25" s="29"/>
      <c r="H25" s="29"/>
      <c r="I25" s="29"/>
      <c r="J25" s="29"/>
      <c r="K25" s="29"/>
      <c r="L25" s="18"/>
      <c r="M25" s="8"/>
    </row>
    <row r="26" spans="1:16" s="33" customFormat="1" hidden="1" x14ac:dyDescent="0.3">
      <c r="A26" s="69"/>
      <c r="B26" s="130" t="str">
        <f>IF(Intro!$G$23="English",O26,P26)</f>
        <v xml:space="preserve">Les marchandises sont généralement classées dans le Tarif des douanes sous les numéros suivants du Système harmonisé de désignation et de codification des marchandises (SH) :
</v>
      </c>
      <c r="C26" s="131"/>
      <c r="D26" s="131"/>
      <c r="E26" s="131"/>
      <c r="F26" s="131"/>
      <c r="G26" s="131"/>
      <c r="H26" s="131"/>
      <c r="I26" s="131"/>
      <c r="J26" s="131"/>
      <c r="K26" s="131"/>
      <c r="L26" s="132"/>
      <c r="O26" s="7" t="s">
        <v>263</v>
      </c>
      <c r="P26" s="8" t="s">
        <v>85</v>
      </c>
    </row>
    <row r="27" spans="1:16" s="33" customFormat="1" hidden="1" x14ac:dyDescent="0.3">
      <c r="A27" s="69"/>
      <c r="B27" s="130"/>
      <c r="C27" s="131"/>
      <c r="D27" s="131"/>
      <c r="E27" s="131"/>
      <c r="F27" s="131"/>
      <c r="G27" s="131"/>
      <c r="H27" s="131"/>
      <c r="I27" s="131"/>
      <c r="J27" s="131"/>
      <c r="K27" s="131"/>
      <c r="L27" s="132"/>
      <c r="O27" s="7"/>
      <c r="P27" s="8"/>
    </row>
    <row r="28" spans="1:16" s="33" customFormat="1" hidden="1" x14ac:dyDescent="0.3">
      <c r="A28" s="69"/>
      <c r="B28" s="248"/>
      <c r="C28" s="249"/>
      <c r="D28" s="240" t="str">
        <f>Variables!B20</f>
        <v>1109.00.10.00       1109.00.20.00</v>
      </c>
      <c r="E28" s="241"/>
      <c r="F28" s="241"/>
      <c r="G28" s="241"/>
      <c r="H28" s="241"/>
      <c r="I28" s="241"/>
      <c r="J28" s="242"/>
      <c r="K28" s="66"/>
      <c r="L28" s="67"/>
      <c r="O28" s="7" t="str">
        <f>"Prior to "&amp;Variables!B19&amp;":"</f>
        <v>Prior to :</v>
      </c>
      <c r="P28" s="7" t="str">
        <f>"Avant la "&amp;Variables!C19&amp;" :"</f>
        <v>Avant la  :</v>
      </c>
    </row>
    <row r="29" spans="1:16" s="33" customFormat="1" hidden="1" x14ac:dyDescent="0.3">
      <c r="A29" s="69"/>
      <c r="B29" s="248"/>
      <c r="C29" s="249"/>
      <c r="D29" s="243"/>
      <c r="E29" s="224"/>
      <c r="F29" s="224"/>
      <c r="G29" s="224"/>
      <c r="H29" s="224"/>
      <c r="I29" s="224"/>
      <c r="J29" s="244"/>
      <c r="K29" s="66"/>
      <c r="L29" s="67"/>
      <c r="O29" s="40"/>
      <c r="P29" s="7"/>
    </row>
    <row r="30" spans="1:16" s="33" customFormat="1" hidden="1" x14ac:dyDescent="0.3">
      <c r="A30" s="69"/>
      <c r="B30" s="248"/>
      <c r="C30" s="249"/>
      <c r="D30" s="243"/>
      <c r="E30" s="224"/>
      <c r="F30" s="224"/>
      <c r="G30" s="224"/>
      <c r="H30" s="224"/>
      <c r="I30" s="224"/>
      <c r="J30" s="244"/>
      <c r="K30" s="66"/>
      <c r="L30" s="67"/>
      <c r="O30" s="40"/>
      <c r="P30" s="7"/>
    </row>
    <row r="31" spans="1:16" s="33" customFormat="1" hidden="1" x14ac:dyDescent="0.3">
      <c r="A31" s="69"/>
      <c r="B31" s="248"/>
      <c r="C31" s="249"/>
      <c r="D31" s="245"/>
      <c r="E31" s="246"/>
      <c r="F31" s="246"/>
      <c r="G31" s="246"/>
      <c r="H31" s="246"/>
      <c r="I31" s="246"/>
      <c r="J31" s="247"/>
      <c r="K31" s="66"/>
      <c r="L31" s="67"/>
      <c r="O31" s="40"/>
      <c r="P31" s="7"/>
    </row>
    <row r="32" spans="1:16" s="33" customFormat="1" hidden="1" x14ac:dyDescent="0.3">
      <c r="A32" s="69"/>
      <c r="B32" s="112"/>
      <c r="C32" s="110"/>
      <c r="D32" s="110"/>
      <c r="E32" s="110"/>
      <c r="F32" s="110"/>
      <c r="G32" s="110"/>
      <c r="H32" s="110"/>
      <c r="I32" s="110"/>
      <c r="J32" s="110"/>
      <c r="K32" s="110"/>
      <c r="L32" s="111"/>
    </row>
    <row r="33" spans="1:16" s="33" customFormat="1" hidden="1" x14ac:dyDescent="0.3">
      <c r="A33" s="69"/>
      <c r="B33" s="248" t="str">
        <f>IF(Intro!$G$23="English",O33,P33)</f>
        <v>À partir de la  :</v>
      </c>
      <c r="C33" s="249"/>
      <c r="D33" s="240">
        <f>Variables!B21</f>
        <v>0</v>
      </c>
      <c r="E33" s="241"/>
      <c r="F33" s="241"/>
      <c r="G33" s="241"/>
      <c r="H33" s="241"/>
      <c r="I33" s="241"/>
      <c r="J33" s="242"/>
      <c r="K33" s="65"/>
      <c r="L33" s="64"/>
      <c r="O33" s="7" t="str">
        <f>"Beginning "&amp;Variables!B19&amp;":"</f>
        <v>Beginning :</v>
      </c>
      <c r="P33" s="7" t="str">
        <f>"À partir de la "&amp;Variables!C19&amp;" :"</f>
        <v>À partir de la  :</v>
      </c>
    </row>
    <row r="34" spans="1:16" s="33" customFormat="1" hidden="1" x14ac:dyDescent="0.3">
      <c r="A34" s="69"/>
      <c r="B34" s="248"/>
      <c r="C34" s="249"/>
      <c r="D34" s="243"/>
      <c r="E34" s="224"/>
      <c r="F34" s="224"/>
      <c r="G34" s="224"/>
      <c r="H34" s="224"/>
      <c r="I34" s="224"/>
      <c r="J34" s="244"/>
      <c r="K34" s="65"/>
      <c r="L34" s="64"/>
      <c r="O34" s="39"/>
      <c r="P34" s="40"/>
    </row>
    <row r="35" spans="1:16" s="33" customFormat="1" hidden="1" x14ac:dyDescent="0.3">
      <c r="A35" s="69"/>
      <c r="B35" s="248"/>
      <c r="C35" s="249"/>
      <c r="D35" s="243"/>
      <c r="E35" s="224"/>
      <c r="F35" s="224"/>
      <c r="G35" s="224"/>
      <c r="H35" s="224"/>
      <c r="I35" s="224"/>
      <c r="J35" s="244"/>
      <c r="K35" s="65"/>
      <c r="L35" s="64"/>
      <c r="O35" s="39"/>
      <c r="P35" s="40"/>
    </row>
    <row r="36" spans="1:16" s="33" customFormat="1" hidden="1" x14ac:dyDescent="0.3">
      <c r="A36" s="69"/>
      <c r="B36" s="248"/>
      <c r="C36" s="249"/>
      <c r="D36" s="245"/>
      <c r="E36" s="246"/>
      <c r="F36" s="246"/>
      <c r="G36" s="246"/>
      <c r="H36" s="246"/>
      <c r="I36" s="246"/>
      <c r="J36" s="247"/>
      <c r="K36" s="65"/>
      <c r="L36" s="64"/>
      <c r="O36" s="39"/>
      <c r="P36" s="40"/>
    </row>
    <row r="37" spans="1:16" s="33" customFormat="1" hidden="1" x14ac:dyDescent="0.3">
      <c r="A37" s="69"/>
      <c r="B37" s="41"/>
      <c r="C37" s="42"/>
      <c r="D37" s="91"/>
      <c r="E37" s="91"/>
      <c r="F37" s="91"/>
      <c r="G37" s="91"/>
      <c r="H37" s="91"/>
      <c r="I37" s="91"/>
      <c r="J37" s="91"/>
      <c r="K37" s="42"/>
      <c r="L37" s="43"/>
      <c r="O37" s="7"/>
      <c r="P37" s="7"/>
    </row>
    <row r="38" spans="1:16" s="6" customFormat="1" hidden="1" x14ac:dyDescent="0.3">
      <c r="A38" s="5"/>
      <c r="B38" s="106"/>
      <c r="C38" s="106"/>
      <c r="D38" s="106"/>
      <c r="E38" s="107"/>
      <c r="F38" s="107"/>
      <c r="G38" s="107"/>
      <c r="H38" s="107"/>
      <c r="I38" s="107"/>
      <c r="J38" s="107"/>
      <c r="K38" s="107"/>
      <c r="L38" s="107"/>
      <c r="O38" s="24"/>
    </row>
    <row r="39" spans="1:16" s="1" customFormat="1" x14ac:dyDescent="0.3">
      <c r="A39" s="5"/>
      <c r="B39" s="145" t="str">
        <f>IF(Intro!$G$23="English",O39,P39)</f>
        <v>GLOSSAIRE</v>
      </c>
      <c r="C39" s="146"/>
      <c r="D39" s="146" t="s">
        <v>158</v>
      </c>
      <c r="E39" s="146" t="s">
        <v>159</v>
      </c>
      <c r="F39" s="146" t="s">
        <v>159</v>
      </c>
      <c r="G39" s="146" t="s">
        <v>159</v>
      </c>
      <c r="H39" s="146" t="s">
        <v>159</v>
      </c>
      <c r="I39" s="146" t="s">
        <v>159</v>
      </c>
      <c r="J39" s="146" t="s">
        <v>159</v>
      </c>
      <c r="K39" s="146" t="s">
        <v>159</v>
      </c>
      <c r="L39" s="147" t="s">
        <v>159</v>
      </c>
      <c r="M39" s="6"/>
      <c r="N39" s="13"/>
      <c r="O39" s="104" t="s">
        <v>220</v>
      </c>
      <c r="P39" s="104" t="s">
        <v>158</v>
      </c>
    </row>
    <row r="40" spans="1:16" s="33" customFormat="1" x14ac:dyDescent="0.3">
      <c r="A40" s="69"/>
      <c r="B40" s="229" t="str">
        <f>IF(Intro!$G$23="English",O40,P40)</f>
        <v>L’emploi direct</v>
      </c>
      <c r="C40" s="230"/>
      <c r="D40" s="161" t="str">
        <f>IF(Intro!$G$23="English",O42,P42)</f>
        <v>Comprends les coûts de main-d’œuvre des employés dont les tâches peuvent être facilement associées (par observation) à la production des marchandises; ces coûts sont pris en compte dans l’état du coût des marchandises fabriquées de l'entreprise. Les marchandises peuvent être produites pour les ventes nationales, les ventes à l'exportation, et pour être utilisées à l'interne ou à la transformation ultérieure à l'interne.</v>
      </c>
      <c r="E40" s="161"/>
      <c r="F40" s="161"/>
      <c r="G40" s="161"/>
      <c r="H40" s="161"/>
      <c r="I40" s="161"/>
      <c r="J40" s="161"/>
      <c r="K40" s="161"/>
      <c r="L40" s="231"/>
      <c r="O40" s="7" t="s">
        <v>155</v>
      </c>
      <c r="P40" s="8" t="s">
        <v>156</v>
      </c>
    </row>
    <row r="41" spans="1:16" s="33" customFormat="1" x14ac:dyDescent="0.3">
      <c r="A41" s="69"/>
      <c r="B41" s="229"/>
      <c r="C41" s="230"/>
      <c r="D41" s="161"/>
      <c r="E41" s="161"/>
      <c r="F41" s="161"/>
      <c r="G41" s="161"/>
      <c r="H41" s="161"/>
      <c r="I41" s="161"/>
      <c r="J41" s="161"/>
      <c r="K41" s="161"/>
      <c r="L41" s="231"/>
      <c r="O41" s="7"/>
      <c r="P41" s="8"/>
    </row>
    <row r="42" spans="1:16" s="33" customFormat="1" x14ac:dyDescent="0.3">
      <c r="A42" s="69"/>
      <c r="B42" s="229"/>
      <c r="C42" s="230"/>
      <c r="D42" s="161"/>
      <c r="E42" s="161"/>
      <c r="F42" s="161"/>
      <c r="G42" s="161"/>
      <c r="H42" s="161"/>
      <c r="I42" s="161"/>
      <c r="J42" s="161"/>
      <c r="K42" s="161"/>
      <c r="L42" s="231"/>
      <c r="O42" s="7" t="s">
        <v>166</v>
      </c>
      <c r="P42" s="8" t="s">
        <v>262</v>
      </c>
    </row>
    <row r="43" spans="1:16" s="33" customFormat="1" x14ac:dyDescent="0.3">
      <c r="A43" s="69"/>
      <c r="B43" s="229"/>
      <c r="C43" s="230"/>
      <c r="D43" s="161"/>
      <c r="E43" s="161"/>
      <c r="F43" s="161"/>
      <c r="G43" s="161"/>
      <c r="H43" s="161"/>
      <c r="I43" s="161"/>
      <c r="J43" s="161"/>
      <c r="K43" s="161"/>
      <c r="L43" s="231"/>
      <c r="O43" s="7"/>
      <c r="P43" s="8"/>
    </row>
    <row r="44" spans="1:16" s="33" customFormat="1" x14ac:dyDescent="0.3">
      <c r="A44" s="69"/>
      <c r="B44" s="229" t="str">
        <f>IF(Intro!$G$23="English",O44,P44)</f>
        <v>L'emploi indirect</v>
      </c>
      <c r="C44" s="230"/>
      <c r="D44" s="161" t="str">
        <f>IF(Intro!$G$23="English",O46,P46)</f>
        <v>Les frais occasionnés par le financement d’une entreprise. Ces frais comprennent le versement de dividendes aux investisseurs, les intérêts des emprunts, les frais de rachat d’actions, les gains ou les pertes dans les opérations de change et autres dépenses occasionnées par le financement.</v>
      </c>
      <c r="E44" s="161"/>
      <c r="F44" s="161"/>
      <c r="G44" s="161"/>
      <c r="H44" s="161"/>
      <c r="I44" s="161"/>
      <c r="J44" s="161"/>
      <c r="K44" s="161"/>
      <c r="L44" s="231"/>
      <c r="O44" s="7" t="s">
        <v>176</v>
      </c>
      <c r="P44" s="8" t="s">
        <v>185</v>
      </c>
    </row>
    <row r="45" spans="1:16" s="33" customFormat="1" x14ac:dyDescent="0.3">
      <c r="A45" s="69"/>
      <c r="B45" s="232"/>
      <c r="C45" s="233"/>
      <c r="D45" s="236"/>
      <c r="E45" s="236"/>
      <c r="F45" s="236"/>
      <c r="G45" s="236"/>
      <c r="H45" s="236"/>
      <c r="I45" s="236"/>
      <c r="J45" s="236"/>
      <c r="K45" s="236"/>
      <c r="L45" s="237"/>
      <c r="O45" s="7"/>
      <c r="P45" s="8"/>
    </row>
    <row r="46" spans="1:16" x14ac:dyDescent="0.3">
      <c r="B46" s="234"/>
      <c r="C46" s="235"/>
      <c r="D46" s="238"/>
      <c r="E46" s="238"/>
      <c r="F46" s="238"/>
      <c r="G46" s="238"/>
      <c r="H46" s="238"/>
      <c r="I46" s="238"/>
      <c r="J46" s="238"/>
      <c r="K46" s="238"/>
      <c r="L46" s="239"/>
      <c r="O46" s="7" t="s">
        <v>186</v>
      </c>
      <c r="P46" s="8" t="s">
        <v>157</v>
      </c>
    </row>
  </sheetData>
  <sheetProtection algorithmName="SHA-512" hashValue="kWbffqAxaqLZXTKFRPIaL3Eri6ZjK3aOG8AwGbEoTFVAVGdnQ3Hn3J25d8KVGgfo3V71eEihwJUpStp//B+aKA==" saltValue="7J6GphbQuABszzBLmokEgA==" spinCount="100000" sheet="1" objects="1" scenarios="1" selectLockedCells="1"/>
  <mergeCells count="20">
    <mergeCell ref="B4:L4"/>
    <mergeCell ref="B5:L5"/>
    <mergeCell ref="B6:L6"/>
    <mergeCell ref="B21:L21"/>
    <mergeCell ref="B24:L24"/>
    <mergeCell ref="B8:L8"/>
    <mergeCell ref="B10:L10"/>
    <mergeCell ref="B19:L19"/>
    <mergeCell ref="B12:L13"/>
    <mergeCell ref="B15:L16"/>
    <mergeCell ref="D28:J31"/>
    <mergeCell ref="B26:L27"/>
    <mergeCell ref="D33:J36"/>
    <mergeCell ref="B28:C31"/>
    <mergeCell ref="B33:C36"/>
    <mergeCell ref="B40:C43"/>
    <mergeCell ref="D40:L43"/>
    <mergeCell ref="B44:C46"/>
    <mergeCell ref="D44:L46"/>
    <mergeCell ref="B39:L39"/>
  </mergeCells>
  <printOptions horizontalCentered="1"/>
  <pageMargins left="0.25" right="0.25" top="0.75" bottom="0.75" header="0.3" footer="0.3"/>
  <pageSetup scale="63" fitToHeight="0" orientation="portrait" r:id="rId1"/>
  <headerFooter>
    <oddFooter>&amp;L&amp;A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F17A7-F7DE-42E3-B77F-DE06144D2515}">
  <sheetPr>
    <tabColor rgb="FF00B0F0"/>
    <pageSetUpPr fitToPage="1"/>
  </sheetPr>
  <dimension ref="A1:R299"/>
  <sheetViews>
    <sheetView showGridLines="0" zoomScale="80" zoomScaleNormal="80" workbookViewId="0"/>
  </sheetViews>
  <sheetFormatPr defaultColWidth="9.109375" defaultRowHeight="14.4" x14ac:dyDescent="0.3"/>
  <cols>
    <col min="1" max="1" width="1.88671875" style="4" customWidth="1"/>
    <col min="2" max="12" width="14.5546875" style="2" customWidth="1"/>
    <col min="13" max="13" width="14.5546875" style="7" customWidth="1"/>
    <col min="14" max="14" width="14.5546875" style="8" customWidth="1"/>
    <col min="15" max="16" width="14.5546875" style="8" hidden="1" customWidth="1"/>
    <col min="17" max="17" width="9.5546875" style="8" customWidth="1"/>
    <col min="18" max="18" width="12.88671875" style="8" customWidth="1"/>
    <col min="19" max="16384" width="9.109375" style="8"/>
  </cols>
  <sheetData>
    <row r="1" spans="1:18" x14ac:dyDescent="0.3">
      <c r="O1" s="8" t="s">
        <v>258</v>
      </c>
      <c r="P1" s="8" t="s">
        <v>258</v>
      </c>
      <c r="Q1" s="9"/>
      <c r="R1" s="9"/>
    </row>
    <row r="2" spans="1:18" x14ac:dyDescent="0.3">
      <c r="B2" s="10" t="s">
        <v>0</v>
      </c>
      <c r="C2" s="10"/>
      <c r="D2" s="10"/>
      <c r="O2" s="9" t="s">
        <v>66</v>
      </c>
      <c r="P2" s="9" t="s">
        <v>74</v>
      </c>
    </row>
    <row r="3" spans="1:18" x14ac:dyDescent="0.3">
      <c r="B3" s="12"/>
      <c r="C3" s="12"/>
      <c r="D3" s="12"/>
      <c r="O3" s="11"/>
      <c r="P3" s="11"/>
    </row>
    <row r="4" spans="1:18" s="1" customFormat="1" x14ac:dyDescent="0.3">
      <c r="A4" s="5"/>
      <c r="B4" s="204" t="str">
        <f>Info!B4</f>
        <v>QUESTIONNAIRE À L'INTENTION DES SYNDICATS</v>
      </c>
      <c r="C4" s="204"/>
      <c r="D4" s="204"/>
      <c r="E4" s="204"/>
      <c r="F4" s="204"/>
      <c r="G4" s="204"/>
      <c r="H4" s="204"/>
      <c r="I4" s="204"/>
      <c r="J4" s="204"/>
      <c r="K4" s="204"/>
      <c r="L4" s="204"/>
      <c r="M4" s="13"/>
      <c r="N4" s="13"/>
      <c r="O4" s="218" t="s">
        <v>241</v>
      </c>
      <c r="P4" s="218"/>
    </row>
    <row r="5" spans="1:18" s="1" customFormat="1" x14ac:dyDescent="0.3">
      <c r="A5" s="5"/>
      <c r="B5" s="204" t="str">
        <f>Info!B5</f>
        <v>RR-2025-009</v>
      </c>
      <c r="C5" s="204"/>
      <c r="D5" s="204"/>
      <c r="E5" s="204"/>
      <c r="F5" s="204"/>
      <c r="G5" s="204"/>
      <c r="H5" s="204"/>
      <c r="I5" s="204"/>
      <c r="J5" s="204"/>
      <c r="K5" s="204"/>
      <c r="L5" s="204"/>
      <c r="M5" s="13"/>
      <c r="N5" s="13"/>
      <c r="O5" s="218"/>
      <c r="P5" s="218"/>
    </row>
    <row r="6" spans="1:18" s="6" customFormat="1" x14ac:dyDescent="0.3">
      <c r="A6" s="5"/>
      <c r="B6" s="204" t="str">
        <f>Info!B6</f>
        <v>GLUTEN DE BLÉ</v>
      </c>
      <c r="C6" s="204"/>
      <c r="D6" s="204"/>
      <c r="E6" s="204"/>
      <c r="F6" s="204"/>
      <c r="G6" s="204"/>
      <c r="H6" s="204"/>
      <c r="I6" s="204"/>
      <c r="J6" s="204"/>
      <c r="K6" s="204"/>
      <c r="L6" s="204"/>
      <c r="M6" s="24"/>
      <c r="N6" s="24"/>
      <c r="O6" s="218"/>
      <c r="P6" s="218"/>
    </row>
    <row r="7" spans="1:18" s="6" customFormat="1" x14ac:dyDescent="0.3">
      <c r="A7" s="5"/>
      <c r="B7" s="101"/>
      <c r="C7" s="101"/>
      <c r="D7" s="101"/>
      <c r="E7" s="101"/>
      <c r="F7" s="101"/>
      <c r="G7" s="101"/>
      <c r="H7" s="101"/>
      <c r="I7" s="101"/>
      <c r="J7" s="101"/>
      <c r="K7" s="101"/>
      <c r="L7" s="101"/>
      <c r="M7" s="24"/>
      <c r="N7" s="24"/>
      <c r="O7" s="218"/>
      <c r="P7" s="218"/>
    </row>
    <row r="8" spans="1:18" s="6" customFormat="1" x14ac:dyDescent="0.3">
      <c r="A8" s="5"/>
      <c r="B8" s="285" t="str">
        <f>IF(Intro!$G$23="English",O8,P8)</f>
        <v>Les marchandises dans les questions suivantes font référence au Gluten de blé comme défini dans la description du produit de l'onglet Intro.</v>
      </c>
      <c r="C8" s="285"/>
      <c r="D8" s="285"/>
      <c r="E8" s="285"/>
      <c r="F8" s="285"/>
      <c r="G8" s="285"/>
      <c r="H8" s="285"/>
      <c r="I8" s="285"/>
      <c r="J8" s="285"/>
      <c r="K8" s="285"/>
      <c r="L8" s="285"/>
      <c r="M8" s="24"/>
      <c r="N8" s="24"/>
      <c r="O8" s="16" t="str">
        <f>"The goods in the following questions refer to "&amp;Variables!B3&amp;" as defined in the product description on the Intro tab."</f>
        <v>The goods in the following questions refer to Wheat Gluten  as defined in the product description on the Intro tab.</v>
      </c>
      <c r="P8" s="16" t="str">
        <f>"Les marchandises dans les questions suivantes font référence au "&amp;Variables!C3&amp;" comme défini dans la description du produit de l'onglet Intro."</f>
        <v>Les marchandises dans les questions suivantes font référence au Gluten de blé comme défini dans la description du produit de l'onglet Intro.</v>
      </c>
    </row>
    <row r="9" spans="1:18" s="6" customFormat="1" x14ac:dyDescent="0.3">
      <c r="A9" s="5"/>
      <c r="B9" s="285" t="str">
        <f>IF(Intro!$G$23="English",O9,P9)</f>
        <v>Des informations sur le produit et un glossaire de termes sont disponibles dans l'onglet Info.</v>
      </c>
      <c r="C9" s="285"/>
      <c r="D9" s="285"/>
      <c r="E9" s="285"/>
      <c r="F9" s="285"/>
      <c r="G9" s="285"/>
      <c r="H9" s="285"/>
      <c r="I9" s="285"/>
      <c r="J9" s="285"/>
      <c r="K9" s="285"/>
      <c r="L9" s="285"/>
      <c r="M9" s="24"/>
      <c r="N9" s="24"/>
      <c r="O9" s="16" t="s">
        <v>86</v>
      </c>
      <c r="P9" s="6" t="s">
        <v>87</v>
      </c>
    </row>
    <row r="10" spans="1:18" s="6" customFormat="1" x14ac:dyDescent="0.3">
      <c r="A10" s="5"/>
      <c r="B10" s="285" t="str">
        <f>IF(Intro!$G$23="English",O10,P10)</f>
        <v>Utilisez l'onglet AddPub si vous avez besoin de plus d'espace.</v>
      </c>
      <c r="C10" s="285"/>
      <c r="D10" s="285"/>
      <c r="E10" s="285"/>
      <c r="F10" s="285"/>
      <c r="G10" s="285"/>
      <c r="H10" s="285"/>
      <c r="I10" s="285"/>
      <c r="J10" s="285"/>
      <c r="K10" s="285"/>
      <c r="L10" s="285"/>
      <c r="M10" s="24"/>
      <c r="N10" s="24"/>
      <c r="O10" s="16" t="s">
        <v>88</v>
      </c>
      <c r="P10" s="16" t="s">
        <v>89</v>
      </c>
    </row>
    <row r="11" spans="1:18" s="6" customFormat="1" x14ac:dyDescent="0.3">
      <c r="A11" s="5"/>
      <c r="B11" s="15"/>
      <c r="C11" s="15"/>
      <c r="D11" s="15"/>
      <c r="E11" s="3"/>
      <c r="F11" s="3"/>
      <c r="G11" s="3"/>
      <c r="H11" s="3"/>
      <c r="I11" s="3"/>
      <c r="J11" s="3"/>
      <c r="K11" s="3"/>
      <c r="L11" s="3"/>
      <c r="O11" s="16"/>
      <c r="P11" s="16"/>
    </row>
    <row r="12" spans="1:18" x14ac:dyDescent="0.3">
      <c r="B12" s="127" t="str">
        <f>IF(Intro!$G$23="English",O12,P12)</f>
        <v>GÉNÉRAL</v>
      </c>
      <c r="C12" s="128"/>
      <c r="D12" s="128"/>
      <c r="E12" s="128"/>
      <c r="F12" s="128"/>
      <c r="G12" s="128"/>
      <c r="H12" s="128"/>
      <c r="I12" s="128"/>
      <c r="J12" s="128"/>
      <c r="K12" s="128"/>
      <c r="L12" s="129"/>
      <c r="M12" s="33"/>
      <c r="O12" s="8" t="s">
        <v>202</v>
      </c>
      <c r="P12" s="7" t="s">
        <v>207</v>
      </c>
    </row>
    <row r="13" spans="1:18" x14ac:dyDescent="0.3">
      <c r="B13" s="295" t="s">
        <v>21</v>
      </c>
      <c r="C13" s="296"/>
      <c r="D13" s="296"/>
      <c r="E13" s="296"/>
      <c r="F13" s="296"/>
      <c r="G13" s="296"/>
      <c r="H13" s="296"/>
      <c r="I13" s="296"/>
      <c r="J13" s="296"/>
      <c r="K13" s="296"/>
      <c r="L13" s="297"/>
      <c r="M13" s="8"/>
    </row>
    <row r="14" spans="1:18" x14ac:dyDescent="0.3">
      <c r="B14" s="17"/>
      <c r="C14" s="28"/>
      <c r="D14" s="28"/>
      <c r="E14" s="29"/>
      <c r="F14" s="29"/>
      <c r="G14" s="29"/>
      <c r="H14" s="29"/>
      <c r="I14" s="29"/>
      <c r="J14" s="29"/>
      <c r="K14" s="29"/>
      <c r="L14" s="18"/>
      <c r="M14" s="8"/>
    </row>
    <row r="15" spans="1:18" x14ac:dyDescent="0.3">
      <c r="B15" s="130" t="str">
        <f>IF(Intro!$G$23="English",O15,P15)</f>
        <v>Donnez un bref historique de votre syndicat, en insistant plus particulièrement sur les activités concernant les employés ayant produit les marchandises.</v>
      </c>
      <c r="C15" s="131"/>
      <c r="D15" s="131"/>
      <c r="E15" s="131"/>
      <c r="F15" s="131"/>
      <c r="G15" s="131"/>
      <c r="H15" s="131"/>
      <c r="I15" s="131"/>
      <c r="J15" s="131"/>
      <c r="K15" s="131"/>
      <c r="L15" s="132"/>
      <c r="M15" s="8"/>
      <c r="O15" s="22" t="s">
        <v>39</v>
      </c>
      <c r="P15" s="8" t="s">
        <v>40</v>
      </c>
    </row>
    <row r="16" spans="1:18" s="33" customFormat="1" x14ac:dyDescent="0.3">
      <c r="A16" s="69"/>
      <c r="B16" s="73"/>
      <c r="C16" s="74"/>
      <c r="D16" s="74"/>
      <c r="E16" s="74"/>
      <c r="F16" s="74"/>
      <c r="G16" s="74"/>
      <c r="H16" s="74"/>
      <c r="I16" s="74"/>
      <c r="J16" s="74"/>
      <c r="K16" s="74"/>
      <c r="L16" s="75"/>
    </row>
    <row r="17" spans="1:16" s="9" customFormat="1" x14ac:dyDescent="0.3">
      <c r="A17" s="4"/>
      <c r="B17" s="286"/>
      <c r="C17" s="287"/>
      <c r="D17" s="287"/>
      <c r="E17" s="287"/>
      <c r="F17" s="287"/>
      <c r="G17" s="287"/>
      <c r="H17" s="287"/>
      <c r="I17" s="287"/>
      <c r="J17" s="287"/>
      <c r="K17" s="287"/>
      <c r="L17" s="288"/>
      <c r="M17" s="33"/>
    </row>
    <row r="18" spans="1:16" s="9" customFormat="1" x14ac:dyDescent="0.3">
      <c r="A18" s="4"/>
      <c r="B18" s="286"/>
      <c r="C18" s="287"/>
      <c r="D18" s="287"/>
      <c r="E18" s="287"/>
      <c r="F18" s="287"/>
      <c r="G18" s="287"/>
      <c r="H18" s="287"/>
      <c r="I18" s="287"/>
      <c r="J18" s="287"/>
      <c r="K18" s="287"/>
      <c r="L18" s="288"/>
      <c r="M18" s="33"/>
    </row>
    <row r="19" spans="1:16" s="9" customFormat="1" x14ac:dyDescent="0.3">
      <c r="A19" s="4"/>
      <c r="B19" s="286"/>
      <c r="C19" s="287"/>
      <c r="D19" s="287"/>
      <c r="E19" s="287"/>
      <c r="F19" s="287"/>
      <c r="G19" s="287"/>
      <c r="H19" s="287"/>
      <c r="I19" s="287"/>
      <c r="J19" s="287"/>
      <c r="K19" s="287"/>
      <c r="L19" s="288"/>
      <c r="M19" s="33"/>
    </row>
    <row r="20" spans="1:16" s="9" customFormat="1" x14ac:dyDescent="0.3">
      <c r="A20" s="4"/>
      <c r="B20" s="286"/>
      <c r="C20" s="287"/>
      <c r="D20" s="287"/>
      <c r="E20" s="287"/>
      <c r="F20" s="287"/>
      <c r="G20" s="287"/>
      <c r="H20" s="287"/>
      <c r="I20" s="287"/>
      <c r="J20" s="287"/>
      <c r="K20" s="287"/>
      <c r="L20" s="288"/>
      <c r="M20" s="33"/>
    </row>
    <row r="21" spans="1:16" s="9" customFormat="1" x14ac:dyDescent="0.3">
      <c r="A21" s="4"/>
      <c r="B21" s="286"/>
      <c r="C21" s="287"/>
      <c r="D21" s="287"/>
      <c r="E21" s="287"/>
      <c r="F21" s="287"/>
      <c r="G21" s="287"/>
      <c r="H21" s="287"/>
      <c r="I21" s="287"/>
      <c r="J21" s="287"/>
      <c r="K21" s="287"/>
      <c r="L21" s="288"/>
      <c r="M21" s="33"/>
    </row>
    <row r="22" spans="1:16" s="9" customFormat="1" x14ac:dyDescent="0.3">
      <c r="A22" s="4"/>
      <c r="B22" s="286"/>
      <c r="C22" s="287"/>
      <c r="D22" s="287"/>
      <c r="E22" s="287"/>
      <c r="F22" s="287"/>
      <c r="G22" s="287"/>
      <c r="H22" s="287"/>
      <c r="I22" s="287"/>
      <c r="J22" s="287"/>
      <c r="K22" s="287"/>
      <c r="L22" s="288"/>
      <c r="M22" s="33"/>
    </row>
    <row r="23" spans="1:16" s="9" customFormat="1" x14ac:dyDescent="0.3">
      <c r="A23" s="4"/>
      <c r="B23" s="286"/>
      <c r="C23" s="287"/>
      <c r="D23" s="287"/>
      <c r="E23" s="287"/>
      <c r="F23" s="287"/>
      <c r="G23" s="287"/>
      <c r="H23" s="287"/>
      <c r="I23" s="287"/>
      <c r="J23" s="287"/>
      <c r="K23" s="287"/>
      <c r="L23" s="288"/>
      <c r="M23" s="33"/>
    </row>
    <row r="24" spans="1:16" s="9" customFormat="1" x14ac:dyDescent="0.3">
      <c r="A24" s="4"/>
      <c r="B24" s="286"/>
      <c r="C24" s="287"/>
      <c r="D24" s="287"/>
      <c r="E24" s="287"/>
      <c r="F24" s="287"/>
      <c r="G24" s="287"/>
      <c r="H24" s="287"/>
      <c r="I24" s="287"/>
      <c r="J24" s="287"/>
      <c r="K24" s="287"/>
      <c r="L24" s="288"/>
      <c r="M24" s="33"/>
    </row>
    <row r="25" spans="1:16" s="33" customFormat="1" x14ac:dyDescent="0.3">
      <c r="A25" s="69"/>
      <c r="B25" s="70"/>
      <c r="C25" s="71"/>
      <c r="D25" s="71"/>
      <c r="E25" s="71"/>
      <c r="F25" s="71"/>
      <c r="G25" s="71"/>
      <c r="H25" s="71"/>
      <c r="I25" s="71"/>
      <c r="J25" s="71"/>
      <c r="K25" s="71"/>
      <c r="L25" s="72"/>
    </row>
    <row r="26" spans="1:16" s="6" customFormat="1" x14ac:dyDescent="0.3">
      <c r="A26" s="5"/>
      <c r="B26" s="15"/>
      <c r="C26" s="15"/>
      <c r="D26" s="15"/>
      <c r="E26" s="3"/>
      <c r="F26" s="3"/>
      <c r="G26" s="3"/>
      <c r="H26" s="3"/>
      <c r="I26" s="3"/>
      <c r="J26" s="3"/>
      <c r="K26" s="3"/>
      <c r="L26" s="3"/>
      <c r="O26" s="16"/>
      <c r="P26" s="16"/>
    </row>
    <row r="27" spans="1:16" x14ac:dyDescent="0.3">
      <c r="B27" s="312" t="s">
        <v>187</v>
      </c>
      <c r="C27" s="313"/>
      <c r="D27" s="313"/>
      <c r="E27" s="313"/>
      <c r="F27" s="313"/>
      <c r="G27" s="313"/>
      <c r="H27" s="313"/>
      <c r="I27" s="313"/>
      <c r="J27" s="313"/>
      <c r="K27" s="313"/>
      <c r="L27" s="314"/>
      <c r="M27" s="33"/>
    </row>
    <row r="28" spans="1:16" s="9" customFormat="1" x14ac:dyDescent="0.3">
      <c r="A28" s="4"/>
      <c r="B28" s="298" t="s">
        <v>22</v>
      </c>
      <c r="C28" s="299"/>
      <c r="D28" s="299"/>
      <c r="E28" s="299"/>
      <c r="F28" s="299"/>
      <c r="G28" s="299"/>
      <c r="H28" s="299"/>
      <c r="I28" s="299"/>
      <c r="J28" s="299"/>
      <c r="K28" s="299"/>
      <c r="L28" s="300"/>
      <c r="M28" s="87"/>
    </row>
    <row r="29" spans="1:16" s="33" customFormat="1" x14ac:dyDescent="0.3">
      <c r="A29" s="69"/>
      <c r="B29" s="73"/>
      <c r="C29" s="74"/>
      <c r="D29" s="74"/>
      <c r="E29" s="74"/>
      <c r="F29" s="74"/>
      <c r="G29" s="74"/>
      <c r="H29" s="74"/>
      <c r="I29" s="74"/>
      <c r="J29" s="74"/>
      <c r="K29" s="74"/>
      <c r="L29" s="75"/>
    </row>
    <row r="30" spans="1:16" s="33" customFormat="1" x14ac:dyDescent="0.3">
      <c r="A30" s="69"/>
      <c r="B30" s="130" t="str">
        <f>IF(Intro!$G$23="English",O30,P30)</f>
        <v>Dresser la liste des dénominations sociales et des adresses de toutes les installations au Canada qui emploient vos membres impliqués dans la production des marchandises depuis le 1er janvier 2023.</v>
      </c>
      <c r="C30" s="131"/>
      <c r="D30" s="131"/>
      <c r="E30" s="131"/>
      <c r="F30" s="131"/>
      <c r="G30" s="131"/>
      <c r="H30" s="131"/>
      <c r="I30" s="131"/>
      <c r="J30" s="131"/>
      <c r="K30" s="131"/>
      <c r="L30" s="132"/>
      <c r="O30" s="33" t="str">
        <f>"List the names and addresses of all facilities in Canada that have employed your members involved in the production of the goods since January 1, "&amp;Variables!B6&amp;"."</f>
        <v>List the names and addresses of all facilities in Canada that have employed your members involved in the production of the goods since January 1, 2023.</v>
      </c>
      <c r="P30" s="33" t="str">
        <f>"Dresser la liste des dénominations sociales et des adresses de toutes les installations au Canada qui emploient vos membres impliqués dans la production des marchandises depuis le 1er janvier "&amp;Variables!B6&amp;"."</f>
        <v>Dresser la liste des dénominations sociales et des adresses de toutes les installations au Canada qui emploient vos membres impliqués dans la production des marchandises depuis le 1er janvier 2023.</v>
      </c>
    </row>
    <row r="31" spans="1:16" s="33" customFormat="1" x14ac:dyDescent="0.3">
      <c r="A31" s="69"/>
      <c r="B31" s="130"/>
      <c r="C31" s="131"/>
      <c r="D31" s="131"/>
      <c r="E31" s="131"/>
      <c r="F31" s="131"/>
      <c r="G31" s="131"/>
      <c r="H31" s="131"/>
      <c r="I31" s="131"/>
      <c r="J31" s="131"/>
      <c r="K31" s="131"/>
      <c r="L31" s="132"/>
    </row>
    <row r="32" spans="1:16" s="33" customFormat="1" x14ac:dyDescent="0.3">
      <c r="A32" s="69"/>
      <c r="B32" s="73"/>
      <c r="C32" s="74"/>
      <c r="D32" s="74"/>
      <c r="E32" s="74"/>
      <c r="F32" s="74"/>
      <c r="G32" s="74"/>
      <c r="H32" s="74"/>
      <c r="I32" s="74"/>
      <c r="J32" s="74"/>
      <c r="K32" s="74"/>
      <c r="L32" s="75"/>
    </row>
    <row r="33" spans="2:16" x14ac:dyDescent="0.3">
      <c r="B33" s="47"/>
      <c r="C33" s="267" t="str">
        <f>IF(Intro!$G$23="English",O35,P35)</f>
        <v xml:space="preserve">Dénomination sociale de l’entreprise et installation </v>
      </c>
      <c r="D33" s="267"/>
      <c r="E33" s="267"/>
      <c r="F33" s="267" t="str">
        <f>IF(Intro!$G$23="English",O37,P37)</f>
        <v>Adresse de l’installation</v>
      </c>
      <c r="G33" s="267"/>
      <c r="H33" s="267"/>
      <c r="I33" s="267"/>
      <c r="J33" s="267" t="str">
        <f>IF(Intro!$G$23="English",O39,P39)</f>
        <v>Section locale du syndicat ou unité de négociation</v>
      </c>
      <c r="K33" s="267"/>
      <c r="L33" s="268"/>
      <c r="M33" s="8"/>
      <c r="O33" s="22"/>
    </row>
    <row r="34" spans="2:16" x14ac:dyDescent="0.3">
      <c r="B34" s="48"/>
      <c r="C34" s="267"/>
      <c r="D34" s="267"/>
      <c r="E34" s="267"/>
      <c r="F34" s="267"/>
      <c r="G34" s="267"/>
      <c r="H34" s="267"/>
      <c r="I34" s="267"/>
      <c r="J34" s="267"/>
      <c r="K34" s="267"/>
      <c r="L34" s="268"/>
      <c r="M34" s="8"/>
      <c r="O34" s="22"/>
    </row>
    <row r="35" spans="2:16" x14ac:dyDescent="0.3">
      <c r="B35" s="270">
        <v>1</v>
      </c>
      <c r="C35" s="205"/>
      <c r="D35" s="205"/>
      <c r="E35" s="205"/>
      <c r="F35" s="205"/>
      <c r="G35" s="205"/>
      <c r="H35" s="205"/>
      <c r="I35" s="205"/>
      <c r="J35" s="205"/>
      <c r="K35" s="205"/>
      <c r="L35" s="206"/>
      <c r="M35" s="8"/>
      <c r="O35" s="8" t="s">
        <v>41</v>
      </c>
      <c r="P35" s="8" t="s">
        <v>44</v>
      </c>
    </row>
    <row r="36" spans="2:16" x14ac:dyDescent="0.3">
      <c r="B36" s="270"/>
      <c r="C36" s="205"/>
      <c r="D36" s="205"/>
      <c r="E36" s="205"/>
      <c r="F36" s="205"/>
      <c r="G36" s="205"/>
      <c r="H36" s="205"/>
      <c r="I36" s="205"/>
      <c r="J36" s="205"/>
      <c r="K36" s="205"/>
      <c r="L36" s="206"/>
      <c r="M36" s="8"/>
    </row>
    <row r="37" spans="2:16" x14ac:dyDescent="0.3">
      <c r="B37" s="270">
        <v>2</v>
      </c>
      <c r="C37" s="205"/>
      <c r="D37" s="205"/>
      <c r="E37" s="205"/>
      <c r="F37" s="205"/>
      <c r="G37" s="205"/>
      <c r="H37" s="205"/>
      <c r="I37" s="205"/>
      <c r="J37" s="205"/>
      <c r="K37" s="205"/>
      <c r="L37" s="206"/>
      <c r="M37" s="8"/>
      <c r="O37" s="8" t="s">
        <v>42</v>
      </c>
      <c r="P37" s="8" t="s">
        <v>45</v>
      </c>
    </row>
    <row r="38" spans="2:16" x14ac:dyDescent="0.3">
      <c r="B38" s="270"/>
      <c r="C38" s="205"/>
      <c r="D38" s="205"/>
      <c r="E38" s="205"/>
      <c r="F38" s="205"/>
      <c r="G38" s="205"/>
      <c r="H38" s="205"/>
      <c r="I38" s="205"/>
      <c r="J38" s="205"/>
      <c r="K38" s="205"/>
      <c r="L38" s="206"/>
      <c r="M38" s="8"/>
    </row>
    <row r="39" spans="2:16" x14ac:dyDescent="0.3">
      <c r="B39" s="270">
        <v>3</v>
      </c>
      <c r="C39" s="205"/>
      <c r="D39" s="205"/>
      <c r="E39" s="205"/>
      <c r="F39" s="205"/>
      <c r="G39" s="205"/>
      <c r="H39" s="205"/>
      <c r="I39" s="205"/>
      <c r="J39" s="205"/>
      <c r="K39" s="205"/>
      <c r="L39" s="206"/>
      <c r="M39" s="8"/>
      <c r="O39" s="8" t="s">
        <v>43</v>
      </c>
      <c r="P39" s="8" t="s">
        <v>230</v>
      </c>
    </row>
    <row r="40" spans="2:16" x14ac:dyDescent="0.3">
      <c r="B40" s="270"/>
      <c r="C40" s="205"/>
      <c r="D40" s="205"/>
      <c r="E40" s="205"/>
      <c r="F40" s="205"/>
      <c r="G40" s="205"/>
      <c r="H40" s="205"/>
      <c r="I40" s="205"/>
      <c r="J40" s="205"/>
      <c r="K40" s="205"/>
      <c r="L40" s="206"/>
      <c r="M40" s="8"/>
    </row>
    <row r="41" spans="2:16" x14ac:dyDescent="0.3">
      <c r="B41" s="270">
        <v>4</v>
      </c>
      <c r="C41" s="205"/>
      <c r="D41" s="205"/>
      <c r="E41" s="205"/>
      <c r="F41" s="205"/>
      <c r="G41" s="205"/>
      <c r="H41" s="205"/>
      <c r="I41" s="205"/>
      <c r="J41" s="205"/>
      <c r="K41" s="205"/>
      <c r="L41" s="206"/>
      <c r="M41" s="8"/>
      <c r="O41" s="8" t="s">
        <v>41</v>
      </c>
      <c r="P41" s="8" t="s">
        <v>44</v>
      </c>
    </row>
    <row r="42" spans="2:16" x14ac:dyDescent="0.3">
      <c r="B42" s="270"/>
      <c r="C42" s="205"/>
      <c r="D42" s="205"/>
      <c r="E42" s="205"/>
      <c r="F42" s="205"/>
      <c r="G42" s="205"/>
      <c r="H42" s="205"/>
      <c r="I42" s="205"/>
      <c r="J42" s="205"/>
      <c r="K42" s="205"/>
      <c r="L42" s="206"/>
      <c r="M42" s="8"/>
    </row>
    <row r="43" spans="2:16" x14ac:dyDescent="0.3">
      <c r="B43" s="270">
        <v>5</v>
      </c>
      <c r="C43" s="205"/>
      <c r="D43" s="205"/>
      <c r="E43" s="205"/>
      <c r="F43" s="205"/>
      <c r="G43" s="205"/>
      <c r="H43" s="205"/>
      <c r="I43" s="205"/>
      <c r="J43" s="205"/>
      <c r="K43" s="205"/>
      <c r="L43" s="206"/>
      <c r="M43" s="8"/>
      <c r="O43" s="8" t="s">
        <v>42</v>
      </c>
      <c r="P43" s="8" t="s">
        <v>45</v>
      </c>
    </row>
    <row r="44" spans="2:16" x14ac:dyDescent="0.3">
      <c r="B44" s="270"/>
      <c r="C44" s="205"/>
      <c r="D44" s="205"/>
      <c r="E44" s="205"/>
      <c r="F44" s="205"/>
      <c r="G44" s="205"/>
      <c r="H44" s="205"/>
      <c r="I44" s="205"/>
      <c r="J44" s="205"/>
      <c r="K44" s="205"/>
      <c r="L44" s="206"/>
      <c r="M44" s="8"/>
    </row>
    <row r="45" spans="2:16" x14ac:dyDescent="0.3">
      <c r="B45" s="270">
        <v>6</v>
      </c>
      <c r="C45" s="205"/>
      <c r="D45" s="205"/>
      <c r="E45" s="205"/>
      <c r="F45" s="205"/>
      <c r="G45" s="205"/>
      <c r="H45" s="205"/>
      <c r="I45" s="205"/>
      <c r="J45" s="205"/>
      <c r="K45" s="205"/>
      <c r="L45" s="206"/>
      <c r="M45" s="8"/>
      <c r="O45" s="8" t="s">
        <v>43</v>
      </c>
      <c r="P45" s="8" t="s">
        <v>230</v>
      </c>
    </row>
    <row r="46" spans="2:16" x14ac:dyDescent="0.3">
      <c r="B46" s="270"/>
      <c r="C46" s="205"/>
      <c r="D46" s="205"/>
      <c r="E46" s="205"/>
      <c r="F46" s="205"/>
      <c r="G46" s="205"/>
      <c r="H46" s="205"/>
      <c r="I46" s="205"/>
      <c r="J46" s="205"/>
      <c r="K46" s="205"/>
      <c r="L46" s="206"/>
      <c r="M46" s="8"/>
    </row>
    <row r="47" spans="2:16" x14ac:dyDescent="0.3">
      <c r="B47" s="270">
        <v>7</v>
      </c>
      <c r="C47" s="205"/>
      <c r="D47" s="205"/>
      <c r="E47" s="205"/>
      <c r="F47" s="205"/>
      <c r="G47" s="205"/>
      <c r="H47" s="205"/>
      <c r="I47" s="205"/>
      <c r="J47" s="205"/>
      <c r="K47" s="205"/>
      <c r="L47" s="206"/>
      <c r="M47" s="8"/>
      <c r="O47" s="8" t="s">
        <v>42</v>
      </c>
      <c r="P47" s="8" t="s">
        <v>45</v>
      </c>
    </row>
    <row r="48" spans="2:16" x14ac:dyDescent="0.3">
      <c r="B48" s="270"/>
      <c r="C48" s="205"/>
      <c r="D48" s="205"/>
      <c r="E48" s="205"/>
      <c r="F48" s="205"/>
      <c r="G48" s="205"/>
      <c r="H48" s="205"/>
      <c r="I48" s="205"/>
      <c r="J48" s="205"/>
      <c r="K48" s="205"/>
      <c r="L48" s="206"/>
      <c r="M48" s="8"/>
    </row>
    <row r="49" spans="1:16" x14ac:dyDescent="0.3">
      <c r="B49" s="270">
        <v>8</v>
      </c>
      <c r="C49" s="205"/>
      <c r="D49" s="205"/>
      <c r="E49" s="205"/>
      <c r="F49" s="205"/>
      <c r="G49" s="205"/>
      <c r="H49" s="205"/>
      <c r="I49" s="205"/>
      <c r="J49" s="205"/>
      <c r="K49" s="205"/>
      <c r="L49" s="206"/>
      <c r="M49" s="8"/>
      <c r="O49" s="8" t="s">
        <v>43</v>
      </c>
      <c r="P49" s="8" t="s">
        <v>230</v>
      </c>
    </row>
    <row r="50" spans="1:16" x14ac:dyDescent="0.3">
      <c r="B50" s="270"/>
      <c r="C50" s="205"/>
      <c r="D50" s="205"/>
      <c r="E50" s="205"/>
      <c r="F50" s="205"/>
      <c r="G50" s="205"/>
      <c r="H50" s="205"/>
      <c r="I50" s="205"/>
      <c r="J50" s="205"/>
      <c r="K50" s="205"/>
      <c r="L50" s="206"/>
      <c r="M50" s="8"/>
    </row>
    <row r="51" spans="1:16" x14ac:dyDescent="0.3">
      <c r="B51" s="270">
        <v>9</v>
      </c>
      <c r="C51" s="205"/>
      <c r="D51" s="205"/>
      <c r="E51" s="205"/>
      <c r="F51" s="205"/>
      <c r="G51" s="205"/>
      <c r="H51" s="205"/>
      <c r="I51" s="205"/>
      <c r="J51" s="205"/>
      <c r="K51" s="205"/>
      <c r="L51" s="206"/>
      <c r="M51" s="8"/>
      <c r="O51" s="8" t="s">
        <v>42</v>
      </c>
      <c r="P51" s="8" t="s">
        <v>45</v>
      </c>
    </row>
    <row r="52" spans="1:16" x14ac:dyDescent="0.3">
      <c r="B52" s="270"/>
      <c r="C52" s="205"/>
      <c r="D52" s="205"/>
      <c r="E52" s="205"/>
      <c r="F52" s="205"/>
      <c r="G52" s="205"/>
      <c r="H52" s="205"/>
      <c r="I52" s="205"/>
      <c r="J52" s="205"/>
      <c r="K52" s="205"/>
      <c r="L52" s="206"/>
      <c r="M52" s="8"/>
    </row>
    <row r="53" spans="1:16" x14ac:dyDescent="0.3">
      <c r="B53" s="270">
        <v>10</v>
      </c>
      <c r="C53" s="205"/>
      <c r="D53" s="205"/>
      <c r="E53" s="205"/>
      <c r="F53" s="205"/>
      <c r="G53" s="205"/>
      <c r="H53" s="205"/>
      <c r="I53" s="205"/>
      <c r="J53" s="205"/>
      <c r="K53" s="205"/>
      <c r="L53" s="206"/>
      <c r="M53" s="8"/>
      <c r="O53" s="8" t="s">
        <v>43</v>
      </c>
      <c r="P53" s="8" t="s">
        <v>230</v>
      </c>
    </row>
    <row r="54" spans="1:16" x14ac:dyDescent="0.3">
      <c r="B54" s="270"/>
      <c r="C54" s="205"/>
      <c r="D54" s="205"/>
      <c r="E54" s="205"/>
      <c r="F54" s="205"/>
      <c r="G54" s="205"/>
      <c r="H54" s="205"/>
      <c r="I54" s="205"/>
      <c r="J54" s="205"/>
      <c r="K54" s="205"/>
      <c r="L54" s="206"/>
      <c r="M54" s="8"/>
    </row>
    <row r="55" spans="1:16" s="33" customFormat="1" x14ac:dyDescent="0.3">
      <c r="A55" s="4"/>
      <c r="B55" s="70"/>
      <c r="C55" s="71"/>
      <c r="D55" s="71"/>
      <c r="E55" s="71"/>
      <c r="F55" s="71"/>
      <c r="G55" s="71"/>
      <c r="H55" s="71"/>
      <c r="I55" s="71"/>
      <c r="J55" s="71"/>
      <c r="K55" s="71"/>
      <c r="L55" s="72"/>
    </row>
    <row r="56" spans="1:16" x14ac:dyDescent="0.3">
      <c r="B56" s="289" t="s">
        <v>23</v>
      </c>
      <c r="C56" s="290"/>
      <c r="D56" s="290"/>
      <c r="E56" s="290"/>
      <c r="F56" s="290"/>
      <c r="G56" s="290"/>
      <c r="H56" s="290"/>
      <c r="I56" s="290"/>
      <c r="J56" s="290"/>
      <c r="K56" s="290"/>
      <c r="L56" s="291"/>
      <c r="M56" s="8"/>
    </row>
    <row r="57" spans="1:16" x14ac:dyDescent="0.3">
      <c r="B57" s="17"/>
      <c r="C57" s="28"/>
      <c r="D57" s="28"/>
      <c r="E57" s="29"/>
      <c r="F57" s="29"/>
      <c r="G57" s="29"/>
      <c r="H57" s="29"/>
      <c r="I57" s="29"/>
      <c r="J57" s="29"/>
      <c r="K57" s="29"/>
      <c r="L57" s="18"/>
      <c r="M57" s="8"/>
    </row>
    <row r="58" spans="1:16" x14ac:dyDescent="0.3">
      <c r="B58" s="130" t="str">
        <f>IF(Intro!$G$23="English",O58,P58)</f>
        <v>Indiquez le nombre de vos membres impliqués dans la production des marchandises depuis le 1er janvier 2023.</v>
      </c>
      <c r="C58" s="131"/>
      <c r="D58" s="131"/>
      <c r="E58" s="131"/>
      <c r="F58" s="131"/>
      <c r="G58" s="131"/>
      <c r="H58" s="131"/>
      <c r="I58" s="131"/>
      <c r="J58" s="131"/>
      <c r="K58" s="131"/>
      <c r="L58" s="132"/>
      <c r="M58" s="8"/>
      <c r="O58" s="22" t="str">
        <f>"Provide the number of your members involved in the production of the goods since January 1, "&amp;Variables!B6&amp;"."</f>
        <v>Provide the number of your members involved in the production of the goods since January 1, 2023.</v>
      </c>
      <c r="P58" s="8" t="str">
        <f>"Indiquez le nombre de vos membres impliqués dans la production des marchandises depuis le 1er janvier "&amp;Variables!B6&amp;"."</f>
        <v>Indiquez le nombre de vos membres impliqués dans la production des marchandises depuis le 1er janvier 2023.</v>
      </c>
    </row>
    <row r="59" spans="1:16" x14ac:dyDescent="0.3">
      <c r="B59" s="60"/>
      <c r="C59" s="61"/>
      <c r="D59" s="28"/>
      <c r="E59" s="29"/>
      <c r="F59" s="29"/>
      <c r="G59" s="29"/>
      <c r="H59" s="29"/>
      <c r="I59" s="29"/>
      <c r="J59" s="29"/>
      <c r="K59" s="29"/>
      <c r="L59" s="18"/>
      <c r="M59" s="8"/>
      <c r="O59" s="22"/>
    </row>
    <row r="60" spans="1:16" x14ac:dyDescent="0.3">
      <c r="B60" s="283" t="str">
        <f>IF(Intro!$G$23="English",O60,P60)</f>
        <v xml:space="preserve">Dénomination sociale de l’entreprise et installation </v>
      </c>
      <c r="C60" s="208"/>
      <c r="D60" s="208"/>
      <c r="E60" s="208"/>
      <c r="F60" s="208"/>
      <c r="G60" s="209"/>
      <c r="H60" s="279">
        <f>Variables!$B$6</f>
        <v>2023</v>
      </c>
      <c r="I60" s="279">
        <f>H60+1</f>
        <v>2024</v>
      </c>
      <c r="J60" s="279">
        <f>I60+1</f>
        <v>2025</v>
      </c>
      <c r="K60" s="279" t="str">
        <f>IF(Intro!$G$23="English",Variables!B9,Variables!C9)</f>
        <v>janv-juin 2025</v>
      </c>
      <c r="L60" s="281" t="str">
        <f>IF(Intro!$G$23="English",Variables!B10,Variables!C10)</f>
        <v>janv-juin 2026</v>
      </c>
      <c r="M60" s="8"/>
      <c r="O60" s="22" t="str">
        <f>O35</f>
        <v>Firm Name and Facility</v>
      </c>
      <c r="P60" s="8" t="str">
        <f>P35</f>
        <v xml:space="preserve">Dénomination sociale de l’entreprise et installation </v>
      </c>
    </row>
    <row r="61" spans="1:16" x14ac:dyDescent="0.3">
      <c r="B61" s="284"/>
      <c r="C61" s="211"/>
      <c r="D61" s="211"/>
      <c r="E61" s="211"/>
      <c r="F61" s="211"/>
      <c r="G61" s="212"/>
      <c r="H61" s="280"/>
      <c r="I61" s="280"/>
      <c r="J61" s="280"/>
      <c r="K61" s="280"/>
      <c r="L61" s="282"/>
      <c r="M61" s="8"/>
      <c r="O61" s="22"/>
    </row>
    <row r="62" spans="1:16" x14ac:dyDescent="0.3">
      <c r="B62" s="276" t="str">
        <f>IF(C35="","-",C35)</f>
        <v>-</v>
      </c>
      <c r="C62" s="277"/>
      <c r="D62" s="277"/>
      <c r="E62" s="277"/>
      <c r="F62" s="277"/>
      <c r="G62" s="49" t="s">
        <v>106</v>
      </c>
      <c r="H62" s="50"/>
      <c r="I62" s="50"/>
      <c r="J62" s="50"/>
      <c r="K62" s="50"/>
      <c r="L62" s="51"/>
      <c r="M62" s="8"/>
    </row>
    <row r="63" spans="1:16" x14ac:dyDescent="0.3">
      <c r="B63" s="276" t="str">
        <f>IF(C37="","-",C37)</f>
        <v>-</v>
      </c>
      <c r="C63" s="277"/>
      <c r="D63" s="277"/>
      <c r="E63" s="277"/>
      <c r="F63" s="277"/>
      <c r="G63" s="49" t="s">
        <v>106</v>
      </c>
      <c r="H63" s="50"/>
      <c r="I63" s="50"/>
      <c r="J63" s="50"/>
      <c r="K63" s="50"/>
      <c r="L63" s="51"/>
      <c r="M63" s="8"/>
    </row>
    <row r="64" spans="1:16" x14ac:dyDescent="0.3">
      <c r="B64" s="276" t="str">
        <f>IF(C39="","-",C39)</f>
        <v>-</v>
      </c>
      <c r="C64" s="277"/>
      <c r="D64" s="277"/>
      <c r="E64" s="277"/>
      <c r="F64" s="277"/>
      <c r="G64" s="49" t="s">
        <v>106</v>
      </c>
      <c r="H64" s="50"/>
      <c r="I64" s="50"/>
      <c r="J64" s="50"/>
      <c r="K64" s="50"/>
      <c r="L64" s="51"/>
      <c r="M64" s="8"/>
    </row>
    <row r="65" spans="1:16" x14ac:dyDescent="0.3">
      <c r="B65" s="276" t="str">
        <f>IF(C41="","-",C41)</f>
        <v>-</v>
      </c>
      <c r="C65" s="277"/>
      <c r="D65" s="277"/>
      <c r="E65" s="277"/>
      <c r="F65" s="277"/>
      <c r="G65" s="49" t="s">
        <v>106</v>
      </c>
      <c r="H65" s="50"/>
      <c r="I65" s="50"/>
      <c r="J65" s="50"/>
      <c r="K65" s="50"/>
      <c r="L65" s="51"/>
      <c r="M65" s="8"/>
    </row>
    <row r="66" spans="1:16" x14ac:dyDescent="0.3">
      <c r="B66" s="276" t="str">
        <f>IF(C43="","-",C43)</f>
        <v>-</v>
      </c>
      <c r="C66" s="277"/>
      <c r="D66" s="277"/>
      <c r="E66" s="277"/>
      <c r="F66" s="277"/>
      <c r="G66" s="49" t="s">
        <v>106</v>
      </c>
      <c r="H66" s="50"/>
      <c r="I66" s="50"/>
      <c r="J66" s="50"/>
      <c r="K66" s="50"/>
      <c r="L66" s="51"/>
      <c r="M66" s="8"/>
    </row>
    <row r="67" spans="1:16" x14ac:dyDescent="0.3">
      <c r="B67" s="276" t="str">
        <f>IF(C45="","-",C45)</f>
        <v>-</v>
      </c>
      <c r="C67" s="277"/>
      <c r="D67" s="277"/>
      <c r="E67" s="277"/>
      <c r="F67" s="277"/>
      <c r="G67" s="49" t="s">
        <v>106</v>
      </c>
      <c r="H67" s="50"/>
      <c r="I67" s="50"/>
      <c r="J67" s="50"/>
      <c r="K67" s="50"/>
      <c r="L67" s="51"/>
      <c r="M67" s="8"/>
    </row>
    <row r="68" spans="1:16" x14ac:dyDescent="0.3">
      <c r="B68" s="276" t="str">
        <f>IF(C47="","-",C47)</f>
        <v>-</v>
      </c>
      <c r="C68" s="277"/>
      <c r="D68" s="277"/>
      <c r="E68" s="277"/>
      <c r="F68" s="277"/>
      <c r="G68" s="49" t="s">
        <v>106</v>
      </c>
      <c r="H68" s="50"/>
      <c r="I68" s="50"/>
      <c r="J68" s="50"/>
      <c r="K68" s="50"/>
      <c r="L68" s="51"/>
      <c r="M68" s="8"/>
    </row>
    <row r="69" spans="1:16" x14ac:dyDescent="0.3">
      <c r="B69" s="276" t="str">
        <f>IF(C49="","-",C49)</f>
        <v>-</v>
      </c>
      <c r="C69" s="277"/>
      <c r="D69" s="277"/>
      <c r="E69" s="277"/>
      <c r="F69" s="277"/>
      <c r="G69" s="49" t="s">
        <v>106</v>
      </c>
      <c r="H69" s="50"/>
      <c r="I69" s="50"/>
      <c r="J69" s="50"/>
      <c r="K69" s="50"/>
      <c r="L69" s="51"/>
      <c r="M69" s="8"/>
    </row>
    <row r="70" spans="1:16" x14ac:dyDescent="0.3">
      <c r="B70" s="276" t="str">
        <f>IF(C51="","-",C51)</f>
        <v>-</v>
      </c>
      <c r="C70" s="277"/>
      <c r="D70" s="277"/>
      <c r="E70" s="277"/>
      <c r="F70" s="277"/>
      <c r="G70" s="49" t="s">
        <v>106</v>
      </c>
      <c r="H70" s="50"/>
      <c r="I70" s="50"/>
      <c r="J70" s="50"/>
      <c r="K70" s="50"/>
      <c r="L70" s="51"/>
      <c r="M70" s="8"/>
    </row>
    <row r="71" spans="1:16" x14ac:dyDescent="0.3">
      <c r="B71" s="276" t="str">
        <f t="shared" ref="B71" si="0">IF(C53="","-",C53)</f>
        <v>-</v>
      </c>
      <c r="C71" s="277"/>
      <c r="D71" s="277"/>
      <c r="E71" s="277"/>
      <c r="F71" s="277"/>
      <c r="G71" s="49" t="s">
        <v>106</v>
      </c>
      <c r="H71" s="50"/>
      <c r="I71" s="50"/>
      <c r="J71" s="50"/>
      <c r="K71" s="50"/>
      <c r="L71" s="51"/>
      <c r="M71" s="8"/>
    </row>
    <row r="72" spans="1:16" s="9" customFormat="1" x14ac:dyDescent="0.3">
      <c r="A72" s="4"/>
      <c r="B72" s="304" t="str">
        <f>IF(Intro!$G$23="English",O72,P72)</f>
        <v>Nombre total de membres employés</v>
      </c>
      <c r="C72" s="305"/>
      <c r="D72" s="305"/>
      <c r="E72" s="305"/>
      <c r="F72" s="305"/>
      <c r="G72" s="52" t="s">
        <v>106</v>
      </c>
      <c r="H72" s="53">
        <f>SUM(H62:H71)</f>
        <v>0</v>
      </c>
      <c r="I72" s="53">
        <f t="shared" ref="I72:L72" si="1">SUM(I62:I71)</f>
        <v>0</v>
      </c>
      <c r="J72" s="53">
        <f t="shared" si="1"/>
        <v>0</v>
      </c>
      <c r="K72" s="53">
        <f t="shared" si="1"/>
        <v>0</v>
      </c>
      <c r="L72" s="54">
        <f t="shared" si="1"/>
        <v>0</v>
      </c>
      <c r="O72" s="9" t="s">
        <v>120</v>
      </c>
      <c r="P72" s="9" t="s">
        <v>122</v>
      </c>
    </row>
    <row r="73" spans="1:16" s="9" customFormat="1" x14ac:dyDescent="0.3">
      <c r="A73" s="4"/>
      <c r="B73" s="306" t="str">
        <f>IF(Intro!$G$23="English",O73,P73)</f>
        <v>Total des lieux de travail syndiqués</v>
      </c>
      <c r="C73" s="307"/>
      <c r="D73" s="307"/>
      <c r="E73" s="307"/>
      <c r="F73" s="307"/>
      <c r="G73" s="52" t="s">
        <v>106</v>
      </c>
      <c r="H73" s="53">
        <f>COUNTIFS(H62:H71,"&gt;0")</f>
        <v>0</v>
      </c>
      <c r="I73" s="53">
        <f t="shared" ref="I73:L73" si="2">COUNTIFS(I62:I71,"&gt;0")</f>
        <v>0</v>
      </c>
      <c r="J73" s="53">
        <f t="shared" si="2"/>
        <v>0</v>
      </c>
      <c r="K73" s="53">
        <f t="shared" si="2"/>
        <v>0</v>
      </c>
      <c r="L73" s="54">
        <f t="shared" si="2"/>
        <v>0</v>
      </c>
      <c r="O73" s="9" t="s">
        <v>121</v>
      </c>
      <c r="P73" s="9" t="s">
        <v>123</v>
      </c>
    </row>
    <row r="74" spans="1:16" s="33" customFormat="1" x14ac:dyDescent="0.3">
      <c r="A74" s="69"/>
      <c r="B74" s="70"/>
      <c r="C74" s="71"/>
      <c r="D74" s="71"/>
      <c r="E74" s="71"/>
      <c r="F74" s="71"/>
      <c r="G74" s="71"/>
      <c r="H74" s="71"/>
      <c r="I74" s="71"/>
      <c r="J74" s="71"/>
      <c r="K74" s="71"/>
      <c r="L74" s="72"/>
    </row>
    <row r="75" spans="1:16" s="9" customFormat="1" x14ac:dyDescent="0.3">
      <c r="A75" s="4"/>
      <c r="B75" s="289" t="s">
        <v>24</v>
      </c>
      <c r="C75" s="290"/>
      <c r="D75" s="290"/>
      <c r="E75" s="290"/>
      <c r="F75" s="290"/>
      <c r="G75" s="290"/>
      <c r="H75" s="290"/>
      <c r="I75" s="290"/>
      <c r="J75" s="290"/>
      <c r="K75" s="290"/>
      <c r="L75" s="291"/>
      <c r="M75" s="87"/>
    </row>
    <row r="76" spans="1:16" s="33" customFormat="1" x14ac:dyDescent="0.3">
      <c r="A76" s="69"/>
      <c r="B76" s="73"/>
      <c r="C76" s="74"/>
      <c r="D76" s="74"/>
      <c r="E76" s="74"/>
      <c r="F76" s="74"/>
      <c r="G76" s="74"/>
      <c r="H76" s="74"/>
      <c r="I76" s="74"/>
      <c r="J76" s="74"/>
      <c r="K76" s="74"/>
      <c r="L76" s="75"/>
    </row>
    <row r="77" spans="1:16" s="33" customFormat="1" ht="14.25" customHeight="1" x14ac:dyDescent="0.3">
      <c r="A77" s="69"/>
      <c r="B77" s="253" t="str">
        <f>IF(Intro!$G$23="English",O77,P77)</f>
        <v>Fournissez des détails sur tout changement important dans l’adhésion et la syndicalisation des lieux de travail impliqués dans la production des marchandises depuis le 1er janvier 2023.</v>
      </c>
      <c r="C77" s="254"/>
      <c r="D77" s="254"/>
      <c r="E77" s="254"/>
      <c r="F77" s="254"/>
      <c r="G77" s="254"/>
      <c r="H77" s="254"/>
      <c r="I77" s="254"/>
      <c r="J77" s="254"/>
      <c r="K77" s="254"/>
      <c r="L77" s="255"/>
      <c r="O77" s="33" t="str">
        <f>"Provide details of any significant changes in membership and unionization of workplaces involved in the production of the goods since January 1, "&amp;Variables!B6&amp;"."</f>
        <v>Provide details of any significant changes in membership and unionization of workplaces involved in the production of the goods since January 1, 2023.</v>
      </c>
      <c r="P77" s="33" t="str">
        <f>"Fournissez des détails sur tout changement important dans l’adhésion et la syndicalisation des lieux de travail impliqués dans la production des marchandises depuis le 1er janvier "&amp;Variables!B6&amp;"."</f>
        <v>Fournissez des détails sur tout changement important dans l’adhésion et la syndicalisation des lieux de travail impliqués dans la production des marchandises depuis le 1er janvier 2023.</v>
      </c>
    </row>
    <row r="78" spans="1:16" s="33" customFormat="1" x14ac:dyDescent="0.3">
      <c r="A78" s="69"/>
      <c r="B78" s="253"/>
      <c r="C78" s="254"/>
      <c r="D78" s="254"/>
      <c r="E78" s="254"/>
      <c r="F78" s="254"/>
      <c r="G78" s="254"/>
      <c r="H78" s="254"/>
      <c r="I78" s="254"/>
      <c r="J78" s="254"/>
      <c r="K78" s="254"/>
      <c r="L78" s="255"/>
    </row>
    <row r="79" spans="1:16" s="33" customFormat="1" x14ac:dyDescent="0.3">
      <c r="A79" s="69"/>
      <c r="B79" s="73"/>
      <c r="C79" s="74"/>
      <c r="D79" s="74"/>
      <c r="E79" s="74"/>
      <c r="F79" s="74"/>
      <c r="G79" s="74"/>
      <c r="H79" s="74"/>
      <c r="I79" s="74"/>
      <c r="J79" s="74"/>
      <c r="K79" s="74"/>
      <c r="L79" s="75"/>
    </row>
    <row r="80" spans="1:16" x14ac:dyDescent="0.3">
      <c r="B80" s="278"/>
      <c r="C80" s="308" t="str">
        <f>IF(Intro!$G$23="English",O80,P80)</f>
        <v xml:space="preserve">Dénomination sociale de l’entreprise et installation </v>
      </c>
      <c r="D80" s="308"/>
      <c r="E80" s="308"/>
      <c r="F80" s="279" t="str">
        <f>IF(Intro!$G$23="English",O82,P82)</f>
        <v>Actions touchant les membres (fermeture, cession d'actifs, des changements technologiques ou autres changements)</v>
      </c>
      <c r="G80" s="279"/>
      <c r="H80" s="279"/>
      <c r="I80" s="279"/>
      <c r="J80" s="279"/>
      <c r="K80" s="279"/>
      <c r="L80" s="281"/>
      <c r="M80" s="8"/>
      <c r="O80" s="8" t="s">
        <v>41</v>
      </c>
      <c r="P80" s="8" t="s">
        <v>44</v>
      </c>
    </row>
    <row r="81" spans="2:16" x14ac:dyDescent="0.3">
      <c r="B81" s="278"/>
      <c r="C81" s="309"/>
      <c r="D81" s="309"/>
      <c r="E81" s="309"/>
      <c r="F81" s="310"/>
      <c r="G81" s="310"/>
      <c r="H81" s="310"/>
      <c r="I81" s="310"/>
      <c r="J81" s="310"/>
      <c r="K81" s="310"/>
      <c r="L81" s="311"/>
      <c r="M81" s="8"/>
    </row>
    <row r="82" spans="2:16" x14ac:dyDescent="0.3">
      <c r="B82" s="270">
        <v>1</v>
      </c>
      <c r="C82" s="271">
        <f>C35</f>
        <v>0</v>
      </c>
      <c r="D82" s="271"/>
      <c r="E82" s="271"/>
      <c r="F82" s="205"/>
      <c r="G82" s="205"/>
      <c r="H82" s="205"/>
      <c r="I82" s="205"/>
      <c r="J82" s="205"/>
      <c r="K82" s="205"/>
      <c r="L82" s="206"/>
      <c r="M82" s="8"/>
      <c r="O82" s="8" t="s">
        <v>124</v>
      </c>
      <c r="P82" s="8" t="s">
        <v>125</v>
      </c>
    </row>
    <row r="83" spans="2:16" x14ac:dyDescent="0.3">
      <c r="B83" s="270"/>
      <c r="C83" s="271"/>
      <c r="D83" s="271"/>
      <c r="E83" s="271"/>
      <c r="F83" s="205"/>
      <c r="G83" s="205"/>
      <c r="H83" s="205"/>
      <c r="I83" s="205"/>
      <c r="J83" s="205"/>
      <c r="K83" s="205"/>
      <c r="L83" s="206"/>
      <c r="M83" s="8"/>
    </row>
    <row r="84" spans="2:16" x14ac:dyDescent="0.3">
      <c r="B84" s="270">
        <v>2</v>
      </c>
      <c r="C84" s="271">
        <f t="shared" ref="C84" si="3">C37</f>
        <v>0</v>
      </c>
      <c r="D84" s="271"/>
      <c r="E84" s="271"/>
      <c r="F84" s="205"/>
      <c r="G84" s="205"/>
      <c r="H84" s="205"/>
      <c r="I84" s="205"/>
      <c r="J84" s="205"/>
      <c r="K84" s="205"/>
      <c r="L84" s="206"/>
      <c r="M84" s="8"/>
    </row>
    <row r="85" spans="2:16" x14ac:dyDescent="0.3">
      <c r="B85" s="270"/>
      <c r="C85" s="271"/>
      <c r="D85" s="271"/>
      <c r="E85" s="271"/>
      <c r="F85" s="205"/>
      <c r="G85" s="205"/>
      <c r="H85" s="205"/>
      <c r="I85" s="205"/>
      <c r="J85" s="205"/>
      <c r="K85" s="205"/>
      <c r="L85" s="206"/>
      <c r="M85" s="8"/>
    </row>
    <row r="86" spans="2:16" x14ac:dyDescent="0.3">
      <c r="B86" s="270">
        <v>3</v>
      </c>
      <c r="C86" s="271">
        <f t="shared" ref="C86" si="4">C39</f>
        <v>0</v>
      </c>
      <c r="D86" s="271"/>
      <c r="E86" s="271"/>
      <c r="F86" s="205"/>
      <c r="G86" s="205"/>
      <c r="H86" s="205"/>
      <c r="I86" s="205"/>
      <c r="J86" s="205"/>
      <c r="K86" s="205"/>
      <c r="L86" s="206"/>
      <c r="M86" s="8"/>
    </row>
    <row r="87" spans="2:16" x14ac:dyDescent="0.3">
      <c r="B87" s="270"/>
      <c r="C87" s="271"/>
      <c r="D87" s="271"/>
      <c r="E87" s="271"/>
      <c r="F87" s="205"/>
      <c r="G87" s="205"/>
      <c r="H87" s="205"/>
      <c r="I87" s="205"/>
      <c r="J87" s="205"/>
      <c r="K87" s="205"/>
      <c r="L87" s="206"/>
      <c r="M87" s="8"/>
    </row>
    <row r="88" spans="2:16" x14ac:dyDescent="0.3">
      <c r="B88" s="270">
        <v>4</v>
      </c>
      <c r="C88" s="271">
        <f t="shared" ref="C88" si="5">C41</f>
        <v>0</v>
      </c>
      <c r="D88" s="271"/>
      <c r="E88" s="271"/>
      <c r="F88" s="205"/>
      <c r="G88" s="205"/>
      <c r="H88" s="205"/>
      <c r="I88" s="205"/>
      <c r="J88" s="205"/>
      <c r="K88" s="205"/>
      <c r="L88" s="206"/>
      <c r="M88" s="8"/>
    </row>
    <row r="89" spans="2:16" x14ac:dyDescent="0.3">
      <c r="B89" s="270"/>
      <c r="C89" s="271"/>
      <c r="D89" s="271"/>
      <c r="E89" s="271"/>
      <c r="F89" s="205"/>
      <c r="G89" s="205"/>
      <c r="H89" s="205"/>
      <c r="I89" s="205"/>
      <c r="J89" s="205"/>
      <c r="K89" s="205"/>
      <c r="L89" s="206"/>
      <c r="M89" s="8"/>
    </row>
    <row r="90" spans="2:16" x14ac:dyDescent="0.3">
      <c r="B90" s="270">
        <v>5</v>
      </c>
      <c r="C90" s="271">
        <f t="shared" ref="C90" si="6">C43</f>
        <v>0</v>
      </c>
      <c r="D90" s="271"/>
      <c r="E90" s="271"/>
      <c r="F90" s="205"/>
      <c r="G90" s="205"/>
      <c r="H90" s="205"/>
      <c r="I90" s="205"/>
      <c r="J90" s="205"/>
      <c r="K90" s="205"/>
      <c r="L90" s="206"/>
      <c r="M90" s="8"/>
    </row>
    <row r="91" spans="2:16" x14ac:dyDescent="0.3">
      <c r="B91" s="270"/>
      <c r="C91" s="271"/>
      <c r="D91" s="271"/>
      <c r="E91" s="271"/>
      <c r="F91" s="205"/>
      <c r="G91" s="205"/>
      <c r="H91" s="205"/>
      <c r="I91" s="205"/>
      <c r="J91" s="205"/>
      <c r="K91" s="205"/>
      <c r="L91" s="206"/>
      <c r="M91" s="8"/>
    </row>
    <row r="92" spans="2:16" x14ac:dyDescent="0.3">
      <c r="B92" s="270">
        <v>6</v>
      </c>
      <c r="C92" s="271">
        <f t="shared" ref="C92" si="7">C45</f>
        <v>0</v>
      </c>
      <c r="D92" s="271"/>
      <c r="E92" s="271"/>
      <c r="F92" s="205"/>
      <c r="G92" s="205"/>
      <c r="H92" s="205"/>
      <c r="I92" s="205"/>
      <c r="J92" s="205"/>
      <c r="K92" s="205"/>
      <c r="L92" s="206"/>
      <c r="M92" s="8"/>
    </row>
    <row r="93" spans="2:16" x14ac:dyDescent="0.3">
      <c r="B93" s="270"/>
      <c r="C93" s="271"/>
      <c r="D93" s="271"/>
      <c r="E93" s="271"/>
      <c r="F93" s="205"/>
      <c r="G93" s="205"/>
      <c r="H93" s="205"/>
      <c r="I93" s="205"/>
      <c r="J93" s="205"/>
      <c r="K93" s="205"/>
      <c r="L93" s="206"/>
      <c r="M93" s="8"/>
    </row>
    <row r="94" spans="2:16" x14ac:dyDescent="0.3">
      <c r="B94" s="270">
        <v>7</v>
      </c>
      <c r="C94" s="271">
        <f t="shared" ref="C94" si="8">C47</f>
        <v>0</v>
      </c>
      <c r="D94" s="271"/>
      <c r="E94" s="271"/>
      <c r="F94" s="205"/>
      <c r="G94" s="205"/>
      <c r="H94" s="205"/>
      <c r="I94" s="205"/>
      <c r="J94" s="205"/>
      <c r="K94" s="205"/>
      <c r="L94" s="206"/>
      <c r="M94" s="8"/>
    </row>
    <row r="95" spans="2:16" x14ac:dyDescent="0.3">
      <c r="B95" s="270"/>
      <c r="C95" s="271"/>
      <c r="D95" s="271"/>
      <c r="E95" s="271"/>
      <c r="F95" s="205"/>
      <c r="G95" s="205"/>
      <c r="H95" s="205"/>
      <c r="I95" s="205"/>
      <c r="J95" s="205"/>
      <c r="K95" s="205"/>
      <c r="L95" s="206"/>
      <c r="M95" s="8"/>
    </row>
    <row r="96" spans="2:16" x14ac:dyDescent="0.3">
      <c r="B96" s="270">
        <v>8</v>
      </c>
      <c r="C96" s="271">
        <f t="shared" ref="C96" si="9">C49</f>
        <v>0</v>
      </c>
      <c r="D96" s="271"/>
      <c r="E96" s="271"/>
      <c r="F96" s="205"/>
      <c r="G96" s="205"/>
      <c r="H96" s="205"/>
      <c r="I96" s="205"/>
      <c r="J96" s="205"/>
      <c r="K96" s="205"/>
      <c r="L96" s="206"/>
      <c r="M96" s="8"/>
    </row>
    <row r="97" spans="1:16" x14ac:dyDescent="0.3">
      <c r="B97" s="270"/>
      <c r="C97" s="271"/>
      <c r="D97" s="271"/>
      <c r="E97" s="271"/>
      <c r="F97" s="205"/>
      <c r="G97" s="205"/>
      <c r="H97" s="205"/>
      <c r="I97" s="205"/>
      <c r="J97" s="205"/>
      <c r="K97" s="205"/>
      <c r="L97" s="206"/>
      <c r="M97" s="8"/>
    </row>
    <row r="98" spans="1:16" x14ac:dyDescent="0.3">
      <c r="B98" s="270">
        <v>9</v>
      </c>
      <c r="C98" s="271">
        <f t="shared" ref="C98" si="10">C51</f>
        <v>0</v>
      </c>
      <c r="D98" s="271"/>
      <c r="E98" s="271"/>
      <c r="F98" s="205"/>
      <c r="G98" s="205"/>
      <c r="H98" s="205"/>
      <c r="I98" s="205"/>
      <c r="J98" s="205"/>
      <c r="K98" s="205"/>
      <c r="L98" s="206"/>
      <c r="M98" s="8"/>
    </row>
    <row r="99" spans="1:16" x14ac:dyDescent="0.3">
      <c r="B99" s="270"/>
      <c r="C99" s="271"/>
      <c r="D99" s="271"/>
      <c r="E99" s="271"/>
      <c r="F99" s="205"/>
      <c r="G99" s="205"/>
      <c r="H99" s="205"/>
      <c r="I99" s="205"/>
      <c r="J99" s="205"/>
      <c r="K99" s="205"/>
      <c r="L99" s="206"/>
      <c r="M99" s="8"/>
    </row>
    <row r="100" spans="1:16" x14ac:dyDescent="0.3">
      <c r="B100" s="270">
        <v>10</v>
      </c>
      <c r="C100" s="271">
        <f t="shared" ref="C100" si="11">C53</f>
        <v>0</v>
      </c>
      <c r="D100" s="271"/>
      <c r="E100" s="271"/>
      <c r="F100" s="205"/>
      <c r="G100" s="205"/>
      <c r="H100" s="205"/>
      <c r="I100" s="205"/>
      <c r="J100" s="205"/>
      <c r="K100" s="205"/>
      <c r="L100" s="206"/>
      <c r="M100" s="8"/>
    </row>
    <row r="101" spans="1:16" x14ac:dyDescent="0.3">
      <c r="B101" s="272"/>
      <c r="C101" s="273"/>
      <c r="D101" s="273"/>
      <c r="E101" s="273"/>
      <c r="F101" s="274"/>
      <c r="G101" s="274"/>
      <c r="H101" s="274"/>
      <c r="I101" s="274"/>
      <c r="J101" s="274"/>
      <c r="K101" s="274"/>
      <c r="L101" s="275"/>
      <c r="M101" s="8"/>
    </row>
    <row r="102" spans="1:16" s="33" customFormat="1" x14ac:dyDescent="0.3">
      <c r="A102" s="69"/>
      <c r="B102" s="71"/>
      <c r="C102" s="71"/>
      <c r="D102" s="71"/>
      <c r="E102" s="71"/>
      <c r="F102" s="71"/>
      <c r="G102" s="71"/>
      <c r="H102" s="71"/>
      <c r="I102" s="71"/>
      <c r="J102" s="71"/>
      <c r="K102" s="71"/>
      <c r="L102" s="71"/>
    </row>
    <row r="103" spans="1:16" x14ac:dyDescent="0.3">
      <c r="B103" s="292" t="str">
        <f>IF(Intro!$G$23="English",O103,P103)</f>
        <v>CONVENTIONS COLLECTIVES</v>
      </c>
      <c r="C103" s="293"/>
      <c r="D103" s="293"/>
      <c r="E103" s="293"/>
      <c r="F103" s="293"/>
      <c r="G103" s="293"/>
      <c r="H103" s="293"/>
      <c r="I103" s="293"/>
      <c r="J103" s="293"/>
      <c r="K103" s="293"/>
      <c r="L103" s="294"/>
      <c r="M103" s="33"/>
      <c r="O103" s="8" t="s">
        <v>200</v>
      </c>
      <c r="P103" s="8" t="s">
        <v>201</v>
      </c>
    </row>
    <row r="104" spans="1:16" s="9" customFormat="1" x14ac:dyDescent="0.3">
      <c r="A104" s="4"/>
      <c r="B104" s="289" t="s">
        <v>25</v>
      </c>
      <c r="C104" s="290"/>
      <c r="D104" s="290"/>
      <c r="E104" s="290"/>
      <c r="F104" s="290"/>
      <c r="G104" s="290"/>
      <c r="H104" s="290"/>
      <c r="I104" s="290"/>
      <c r="J104" s="290"/>
      <c r="K104" s="290"/>
      <c r="L104" s="291"/>
      <c r="M104" s="87"/>
    </row>
    <row r="105" spans="1:16" s="33" customFormat="1" x14ac:dyDescent="0.3">
      <c r="A105" s="69"/>
      <c r="B105" s="73"/>
      <c r="C105" s="74"/>
      <c r="D105" s="74"/>
      <c r="E105" s="74"/>
      <c r="F105" s="74"/>
      <c r="G105" s="74"/>
      <c r="H105" s="74"/>
      <c r="I105" s="74"/>
      <c r="J105" s="74"/>
      <c r="K105" s="74"/>
      <c r="L105" s="75"/>
    </row>
    <row r="106" spans="1:16" s="33" customFormat="1" ht="14.25" customHeight="1" x14ac:dyDescent="0.3">
      <c r="A106" s="69"/>
      <c r="B106" s="253" t="str">
        <f>IF(Intro!$G$23="English",O106,P106)</f>
        <v>Fournissez des informations sur toutes les conventions collectives en vigueur pour les membres impliqués dans la production des marchandises depuis le 1er janvier 2023.</v>
      </c>
      <c r="C106" s="254"/>
      <c r="D106" s="254"/>
      <c r="E106" s="254"/>
      <c r="F106" s="254"/>
      <c r="G106" s="254"/>
      <c r="H106" s="254"/>
      <c r="I106" s="254"/>
      <c r="J106" s="254"/>
      <c r="K106" s="254"/>
      <c r="L106" s="255"/>
      <c r="O106" s="33" t="str">
        <f>"Provide information for all the collective agreements that were in place for members involved in the production of the goods since January 1, "&amp;Variables!B6&amp;"."</f>
        <v>Provide information for all the collective agreements that were in place for members involved in the production of the goods since January 1, 2023.</v>
      </c>
      <c r="P106" s="33" t="str">
        <f>"Fournissez des informations sur toutes les conventions collectives en vigueur pour les membres impliqués dans la production des marchandises depuis le 1er janvier "&amp;Variables!B6&amp;"."</f>
        <v>Fournissez des informations sur toutes les conventions collectives en vigueur pour les membres impliqués dans la production des marchandises depuis le 1er janvier 2023.</v>
      </c>
    </row>
    <row r="107" spans="1:16" s="33" customFormat="1" x14ac:dyDescent="0.3">
      <c r="A107" s="69"/>
      <c r="B107" s="253"/>
      <c r="C107" s="254"/>
      <c r="D107" s="254"/>
      <c r="E107" s="254"/>
      <c r="F107" s="254"/>
      <c r="G107" s="254"/>
      <c r="H107" s="254"/>
      <c r="I107" s="254"/>
      <c r="J107" s="254"/>
      <c r="K107" s="254"/>
      <c r="L107" s="255"/>
    </row>
    <row r="108" spans="1:16" s="33" customFormat="1" x14ac:dyDescent="0.3">
      <c r="A108" s="69"/>
      <c r="B108" s="73"/>
      <c r="C108" s="74"/>
      <c r="D108" s="74"/>
      <c r="E108" s="74"/>
      <c r="F108" s="74"/>
      <c r="G108" s="74"/>
      <c r="H108" s="74"/>
      <c r="I108" s="74"/>
      <c r="J108" s="74"/>
      <c r="K108" s="74"/>
      <c r="L108" s="75"/>
    </row>
    <row r="109" spans="1:16" x14ac:dyDescent="0.3">
      <c r="B109" s="266" t="str">
        <f>IF(Intro!$G$23="English",O111,P111)</f>
        <v>Section locale du syndicat</v>
      </c>
      <c r="C109" s="267"/>
      <c r="D109" s="267"/>
      <c r="E109" s="267" t="str">
        <f>IF(Intro!$G$23="English",O113,P113)</f>
        <v>Période de négociation précédente</v>
      </c>
      <c r="F109" s="267"/>
      <c r="G109" s="267" t="str">
        <f>IF(Intro!$G$23="English",O114,P114)</f>
        <v>Date de début de la convention collective</v>
      </c>
      <c r="H109" s="267"/>
      <c r="I109" s="267" t="str">
        <f>IF(Intro!$G$23="English",O115,P115)</f>
        <v>Date de fin de la convention collective</v>
      </c>
      <c r="J109" s="267"/>
      <c r="K109" s="267" t="str">
        <f>IF(Intro!$G$23="English",O116,P116)</f>
        <v>Prochaine période de négociation</v>
      </c>
      <c r="L109" s="268"/>
      <c r="M109" s="8"/>
      <c r="O109" s="22"/>
    </row>
    <row r="110" spans="1:16" x14ac:dyDescent="0.3">
      <c r="B110" s="266"/>
      <c r="C110" s="267"/>
      <c r="D110" s="267"/>
      <c r="E110" s="267"/>
      <c r="F110" s="267"/>
      <c r="G110" s="267"/>
      <c r="H110" s="267"/>
      <c r="I110" s="267"/>
      <c r="J110" s="267"/>
      <c r="K110" s="267"/>
      <c r="L110" s="268"/>
      <c r="M110" s="8"/>
      <c r="O110" s="22"/>
    </row>
    <row r="111" spans="1:16" x14ac:dyDescent="0.3">
      <c r="B111" s="265"/>
      <c r="C111" s="205"/>
      <c r="D111" s="205"/>
      <c r="E111" s="205"/>
      <c r="F111" s="205"/>
      <c r="G111" s="269"/>
      <c r="H111" s="205"/>
      <c r="I111" s="205"/>
      <c r="J111" s="205"/>
      <c r="K111" s="205"/>
      <c r="L111" s="206"/>
      <c r="M111" s="8"/>
      <c r="O111" s="8" t="s">
        <v>46</v>
      </c>
      <c r="P111" s="8" t="s">
        <v>231</v>
      </c>
    </row>
    <row r="112" spans="1:16" x14ac:dyDescent="0.3">
      <c r="B112" s="265"/>
      <c r="C112" s="205"/>
      <c r="D112" s="205"/>
      <c r="E112" s="205"/>
      <c r="F112" s="205"/>
      <c r="G112" s="205"/>
      <c r="H112" s="205"/>
      <c r="I112" s="205"/>
      <c r="J112" s="205"/>
      <c r="K112" s="205"/>
      <c r="L112" s="206"/>
      <c r="M112" s="8"/>
    </row>
    <row r="113" spans="2:16" x14ac:dyDescent="0.3">
      <c r="B113" s="265"/>
      <c r="C113" s="205"/>
      <c r="D113" s="205"/>
      <c r="E113" s="205"/>
      <c r="F113" s="205"/>
      <c r="G113" s="205"/>
      <c r="H113" s="205"/>
      <c r="I113" s="205"/>
      <c r="J113" s="205"/>
      <c r="K113" s="205"/>
      <c r="L113" s="206"/>
      <c r="M113" s="8"/>
      <c r="O113" s="8" t="s">
        <v>47</v>
      </c>
      <c r="P113" s="8" t="s">
        <v>48</v>
      </c>
    </row>
    <row r="114" spans="2:16" x14ac:dyDescent="0.3">
      <c r="B114" s="265"/>
      <c r="C114" s="205"/>
      <c r="D114" s="205"/>
      <c r="E114" s="205"/>
      <c r="F114" s="205"/>
      <c r="G114" s="205"/>
      <c r="H114" s="205"/>
      <c r="I114" s="205"/>
      <c r="J114" s="205"/>
      <c r="K114" s="205"/>
      <c r="L114" s="206"/>
      <c r="M114" s="8"/>
      <c r="O114" s="8" t="s">
        <v>49</v>
      </c>
      <c r="P114" s="8" t="s">
        <v>50</v>
      </c>
    </row>
    <row r="115" spans="2:16" x14ac:dyDescent="0.3">
      <c r="B115" s="265"/>
      <c r="C115" s="205"/>
      <c r="D115" s="205"/>
      <c r="E115" s="205"/>
      <c r="F115" s="205"/>
      <c r="G115" s="205"/>
      <c r="H115" s="205"/>
      <c r="I115" s="205"/>
      <c r="J115" s="205"/>
      <c r="K115" s="205"/>
      <c r="L115" s="206"/>
      <c r="M115" s="8"/>
      <c r="O115" s="8" t="s">
        <v>51</v>
      </c>
      <c r="P115" s="8" t="s">
        <v>52</v>
      </c>
    </row>
    <row r="116" spans="2:16" x14ac:dyDescent="0.3">
      <c r="B116" s="265"/>
      <c r="C116" s="205"/>
      <c r="D116" s="205"/>
      <c r="E116" s="205"/>
      <c r="F116" s="205"/>
      <c r="G116" s="205"/>
      <c r="H116" s="205"/>
      <c r="I116" s="205"/>
      <c r="J116" s="205"/>
      <c r="K116" s="205"/>
      <c r="L116" s="206"/>
      <c r="M116" s="8"/>
      <c r="O116" s="8" t="s">
        <v>53</v>
      </c>
      <c r="P116" s="8" t="s">
        <v>54</v>
      </c>
    </row>
    <row r="117" spans="2:16" x14ac:dyDescent="0.3">
      <c r="B117" s="265"/>
      <c r="C117" s="205"/>
      <c r="D117" s="205"/>
      <c r="E117" s="205"/>
      <c r="F117" s="205"/>
      <c r="G117" s="205"/>
      <c r="H117" s="205"/>
      <c r="I117" s="205"/>
      <c r="J117" s="205"/>
      <c r="K117" s="205"/>
      <c r="L117" s="206"/>
      <c r="M117" s="8"/>
    </row>
    <row r="118" spans="2:16" x14ac:dyDescent="0.3">
      <c r="B118" s="265"/>
      <c r="C118" s="205"/>
      <c r="D118" s="205"/>
      <c r="E118" s="205"/>
      <c r="F118" s="205"/>
      <c r="G118" s="205"/>
      <c r="H118" s="205"/>
      <c r="I118" s="205"/>
      <c r="J118" s="205"/>
      <c r="K118" s="205"/>
      <c r="L118" s="206"/>
      <c r="M118" s="8"/>
    </row>
    <row r="119" spans="2:16" x14ac:dyDescent="0.3">
      <c r="B119" s="265"/>
      <c r="C119" s="205"/>
      <c r="D119" s="205"/>
      <c r="E119" s="205"/>
      <c r="F119" s="205"/>
      <c r="G119" s="205"/>
      <c r="H119" s="205"/>
      <c r="I119" s="205"/>
      <c r="J119" s="205"/>
      <c r="K119" s="205"/>
      <c r="L119" s="206"/>
      <c r="M119" s="8"/>
    </row>
    <row r="120" spans="2:16" x14ac:dyDescent="0.3">
      <c r="B120" s="265"/>
      <c r="C120" s="205"/>
      <c r="D120" s="205"/>
      <c r="E120" s="205"/>
      <c r="F120" s="205"/>
      <c r="G120" s="205"/>
      <c r="H120" s="205"/>
      <c r="I120" s="205"/>
      <c r="J120" s="205"/>
      <c r="K120" s="205"/>
      <c r="L120" s="206"/>
      <c r="M120" s="8"/>
    </row>
    <row r="121" spans="2:16" x14ac:dyDescent="0.3">
      <c r="B121" s="265"/>
      <c r="C121" s="205"/>
      <c r="D121" s="205"/>
      <c r="E121" s="205"/>
      <c r="F121" s="205"/>
      <c r="G121" s="205"/>
      <c r="H121" s="205"/>
      <c r="I121" s="205"/>
      <c r="J121" s="205"/>
      <c r="K121" s="205"/>
      <c r="L121" s="206"/>
      <c r="M121" s="8"/>
    </row>
    <row r="122" spans="2:16" x14ac:dyDescent="0.3">
      <c r="B122" s="265"/>
      <c r="C122" s="205"/>
      <c r="D122" s="205"/>
      <c r="E122" s="205"/>
      <c r="F122" s="205"/>
      <c r="G122" s="205"/>
      <c r="H122" s="205"/>
      <c r="I122" s="205"/>
      <c r="J122" s="205"/>
      <c r="K122" s="205"/>
      <c r="L122" s="206"/>
      <c r="M122" s="8"/>
    </row>
    <row r="123" spans="2:16" x14ac:dyDescent="0.3">
      <c r="B123" s="265"/>
      <c r="C123" s="205"/>
      <c r="D123" s="205"/>
      <c r="E123" s="205"/>
      <c r="F123" s="205"/>
      <c r="G123" s="205"/>
      <c r="H123" s="205"/>
      <c r="I123" s="205"/>
      <c r="J123" s="205"/>
      <c r="K123" s="205"/>
      <c r="L123" s="206"/>
      <c r="M123" s="8"/>
    </row>
    <row r="124" spans="2:16" x14ac:dyDescent="0.3">
      <c r="B124" s="265"/>
      <c r="C124" s="205"/>
      <c r="D124" s="205"/>
      <c r="E124" s="205"/>
      <c r="F124" s="205"/>
      <c r="G124" s="205"/>
      <c r="H124" s="205"/>
      <c r="I124" s="205"/>
      <c r="J124" s="205"/>
      <c r="K124" s="205"/>
      <c r="L124" s="206"/>
      <c r="M124" s="8"/>
    </row>
    <row r="125" spans="2:16" x14ac:dyDescent="0.3">
      <c r="B125" s="265"/>
      <c r="C125" s="205"/>
      <c r="D125" s="205"/>
      <c r="E125" s="205"/>
      <c r="F125" s="205"/>
      <c r="G125" s="205"/>
      <c r="H125" s="205"/>
      <c r="I125" s="205"/>
      <c r="J125" s="205"/>
      <c r="K125" s="205"/>
      <c r="L125" s="206"/>
      <c r="M125" s="8"/>
    </row>
    <row r="126" spans="2:16" x14ac:dyDescent="0.3">
      <c r="B126" s="265"/>
      <c r="C126" s="205"/>
      <c r="D126" s="205"/>
      <c r="E126" s="205"/>
      <c r="F126" s="205"/>
      <c r="G126" s="205"/>
      <c r="H126" s="205"/>
      <c r="I126" s="205"/>
      <c r="J126" s="205"/>
      <c r="K126" s="205"/>
      <c r="L126" s="206"/>
      <c r="M126" s="8"/>
    </row>
    <row r="127" spans="2:16" x14ac:dyDescent="0.3">
      <c r="B127" s="265"/>
      <c r="C127" s="205"/>
      <c r="D127" s="205"/>
      <c r="E127" s="205"/>
      <c r="F127" s="205"/>
      <c r="G127" s="205"/>
      <c r="H127" s="205"/>
      <c r="I127" s="205"/>
      <c r="J127" s="205"/>
      <c r="K127" s="205"/>
      <c r="L127" s="206"/>
      <c r="M127" s="8"/>
    </row>
    <row r="128" spans="2:16" x14ac:dyDescent="0.3">
      <c r="B128" s="265"/>
      <c r="C128" s="205"/>
      <c r="D128" s="205"/>
      <c r="E128" s="205"/>
      <c r="F128" s="205"/>
      <c r="G128" s="205"/>
      <c r="H128" s="205"/>
      <c r="I128" s="205"/>
      <c r="J128" s="205"/>
      <c r="K128" s="205"/>
      <c r="L128" s="206"/>
      <c r="M128" s="8"/>
    </row>
    <row r="129" spans="1:16" x14ac:dyDescent="0.3">
      <c r="B129" s="265"/>
      <c r="C129" s="205"/>
      <c r="D129" s="205"/>
      <c r="E129" s="205"/>
      <c r="F129" s="205"/>
      <c r="G129" s="205"/>
      <c r="H129" s="205"/>
      <c r="I129" s="205"/>
      <c r="J129" s="205"/>
      <c r="K129" s="205"/>
      <c r="L129" s="206"/>
      <c r="M129" s="8"/>
    </row>
    <row r="130" spans="1:16" x14ac:dyDescent="0.3">
      <c r="B130" s="265"/>
      <c r="C130" s="205"/>
      <c r="D130" s="205"/>
      <c r="E130" s="205"/>
      <c r="F130" s="205"/>
      <c r="G130" s="205"/>
      <c r="H130" s="205"/>
      <c r="I130" s="205"/>
      <c r="J130" s="205"/>
      <c r="K130" s="205"/>
      <c r="L130" s="206"/>
      <c r="M130" s="8"/>
    </row>
    <row r="131" spans="1:16" s="33" customFormat="1" x14ac:dyDescent="0.3">
      <c r="A131" s="69"/>
      <c r="B131" s="70"/>
      <c r="C131" s="71"/>
      <c r="D131" s="71"/>
      <c r="E131" s="71"/>
      <c r="F131" s="71"/>
      <c r="G131" s="71"/>
      <c r="H131" s="71"/>
      <c r="I131" s="71"/>
      <c r="J131" s="71"/>
      <c r="K131" s="71"/>
      <c r="L131" s="72"/>
    </row>
    <row r="132" spans="1:16" s="9" customFormat="1" x14ac:dyDescent="0.3">
      <c r="A132" s="4"/>
      <c r="B132" s="298" t="s">
        <v>26</v>
      </c>
      <c r="C132" s="299"/>
      <c r="D132" s="299"/>
      <c r="E132" s="299"/>
      <c r="F132" s="299"/>
      <c r="G132" s="299"/>
      <c r="H132" s="299"/>
      <c r="I132" s="299"/>
      <c r="J132" s="299"/>
      <c r="K132" s="299"/>
      <c r="L132" s="300"/>
      <c r="M132" s="87"/>
    </row>
    <row r="133" spans="1:16" s="33" customFormat="1" x14ac:dyDescent="0.3">
      <c r="A133" s="69"/>
      <c r="B133" s="73"/>
      <c r="C133" s="74"/>
      <c r="D133" s="74"/>
      <c r="E133" s="74"/>
      <c r="F133" s="74"/>
      <c r="G133" s="74"/>
      <c r="H133" s="74"/>
      <c r="I133" s="74"/>
      <c r="J133" s="74"/>
      <c r="K133" s="74"/>
      <c r="L133" s="75"/>
    </row>
    <row r="134" spans="1:16" s="33" customFormat="1" ht="15" customHeight="1" x14ac:dyDescent="0.3">
      <c r="A134" s="69"/>
      <c r="B134" s="130" t="str">
        <f>IF(Intro!$G$23="English",O134,P134)</f>
        <v>Fournissez une copie électronique de chaque convention collective en vigueur pour les membres impliqués dans la production des marchandises depuis le 1er janvier 2023.</v>
      </c>
      <c r="C134" s="131"/>
      <c r="D134" s="131"/>
      <c r="E134" s="131"/>
      <c r="F134" s="131"/>
      <c r="G134" s="131"/>
      <c r="H134" s="131"/>
      <c r="I134" s="131"/>
      <c r="J134" s="131"/>
      <c r="K134" s="131"/>
      <c r="L134" s="132"/>
      <c r="O134" s="33" t="str">
        <f>"Provide an electronic copy of each collective agreement that was in place for members involved in the production of the goods since January 1, "&amp;Variables!B6&amp;"."</f>
        <v>Provide an electronic copy of each collective agreement that was in place for members involved in the production of the goods since January 1, 2023.</v>
      </c>
      <c r="P134" s="33" t="str">
        <f>"Fournissez une copie électronique de chaque convention collective en vigueur pour les membres impliqués dans la production des marchandises depuis le 1er janvier "&amp;Variables!B6&amp;"."</f>
        <v>Fournissez une copie électronique de chaque convention collective en vigueur pour les membres impliqués dans la production des marchandises depuis le 1er janvier 2023.</v>
      </c>
    </row>
    <row r="135" spans="1:16" s="33" customFormat="1" x14ac:dyDescent="0.3">
      <c r="A135" s="69"/>
      <c r="B135" s="130"/>
      <c r="C135" s="131"/>
      <c r="D135" s="131"/>
      <c r="E135" s="131"/>
      <c r="F135" s="131"/>
      <c r="G135" s="131"/>
      <c r="H135" s="131"/>
      <c r="I135" s="131"/>
      <c r="J135" s="131"/>
      <c r="K135" s="131"/>
      <c r="L135" s="132"/>
    </row>
    <row r="136" spans="1:16" s="33" customFormat="1" x14ac:dyDescent="0.3">
      <c r="A136" s="69"/>
      <c r="B136" s="70"/>
      <c r="C136" s="71"/>
      <c r="D136" s="71"/>
      <c r="E136" s="71"/>
      <c r="F136" s="71"/>
      <c r="G136" s="71"/>
      <c r="H136" s="71"/>
      <c r="I136" s="71"/>
      <c r="J136" s="71"/>
      <c r="K136" s="71"/>
      <c r="L136" s="72"/>
    </row>
    <row r="137" spans="1:16" s="33" customFormat="1" x14ac:dyDescent="0.3">
      <c r="A137" s="69"/>
      <c r="B137" s="89"/>
      <c r="C137" s="89"/>
      <c r="D137" s="89"/>
      <c r="E137" s="89"/>
      <c r="F137" s="89"/>
      <c r="G137" s="89"/>
      <c r="H137" s="89"/>
      <c r="I137" s="89"/>
      <c r="J137" s="89"/>
      <c r="K137" s="89"/>
      <c r="L137" s="89"/>
    </row>
    <row r="138" spans="1:16" x14ac:dyDescent="0.3">
      <c r="B138" s="312" t="str">
        <f>IF(Intro!$G$23="English",O138,P138)</f>
        <v>EFFETS</v>
      </c>
      <c r="C138" s="313"/>
      <c r="D138" s="313"/>
      <c r="E138" s="313"/>
      <c r="F138" s="313"/>
      <c r="G138" s="313"/>
      <c r="H138" s="313"/>
      <c r="I138" s="313"/>
      <c r="J138" s="313"/>
      <c r="K138" s="313"/>
      <c r="L138" s="314"/>
      <c r="M138" s="33"/>
      <c r="O138" s="8" t="s">
        <v>198</v>
      </c>
      <c r="P138" s="8" t="s">
        <v>199</v>
      </c>
    </row>
    <row r="139" spans="1:16" s="9" customFormat="1" x14ac:dyDescent="0.3">
      <c r="A139" s="4"/>
      <c r="B139" s="298" t="s">
        <v>27</v>
      </c>
      <c r="C139" s="299"/>
      <c r="D139" s="299"/>
      <c r="E139" s="299"/>
      <c r="F139" s="299"/>
      <c r="G139" s="299"/>
      <c r="H139" s="299"/>
      <c r="I139" s="299"/>
      <c r="J139" s="299"/>
      <c r="K139" s="299"/>
      <c r="L139" s="300"/>
      <c r="M139" s="87"/>
    </row>
    <row r="140" spans="1:16" x14ac:dyDescent="0.3">
      <c r="B140" s="77"/>
      <c r="C140" s="78"/>
      <c r="D140" s="78"/>
      <c r="E140" s="78"/>
      <c r="F140" s="78"/>
      <c r="G140" s="78"/>
      <c r="H140" s="78"/>
      <c r="I140" s="78"/>
      <c r="J140" s="78"/>
      <c r="K140" s="78"/>
      <c r="L140" s="79"/>
      <c r="M140" s="8"/>
    </row>
    <row r="141" spans="1:16" x14ac:dyDescent="0.3">
      <c r="B141" s="130" t="str">
        <f>IF(Intro!$G$23="English",O141,P141)</f>
        <v>Vos membres ont-ils subi des effets concernant l’un des facteurs suivants en raison de l’importation des marchandises depuis le 1er janvier 2023? Fournissez des documents à l'appui dans la mesure du possible.</v>
      </c>
      <c r="C141" s="131"/>
      <c r="D141" s="131"/>
      <c r="E141" s="131"/>
      <c r="F141" s="131"/>
      <c r="G141" s="131"/>
      <c r="H141" s="131"/>
      <c r="I141" s="131"/>
      <c r="J141" s="131"/>
      <c r="K141" s="131"/>
      <c r="L141" s="132"/>
      <c r="M141" s="8"/>
      <c r="O141" s="8" t="str">
        <f>"Have your members been affected by any of the following factors as a result of imports of the goods since January 1, "&amp;Variables!B6&amp;"? Provide supporting documents to the extent available."</f>
        <v>Have your members been affected by any of the following factors as a result of imports of the goods since January 1, 2023? Provide supporting documents to the extent available.</v>
      </c>
      <c r="P141" s="8" t="str">
        <f>"Vos membres ont-ils subi des effets concernant l’un des facteurs suivants en raison de l’importation des marchandises depuis le 1er janvier "&amp;Variables!B6&amp;"? Fournissez des documents à l'appui dans la mesure du possible."</f>
        <v>Vos membres ont-ils subi des effets concernant l’un des facteurs suivants en raison de l’importation des marchandises depuis le 1er janvier 2023? Fournissez des documents à l'appui dans la mesure du possible.</v>
      </c>
    </row>
    <row r="142" spans="1:16" x14ac:dyDescent="0.3">
      <c r="B142" s="130"/>
      <c r="C142" s="131"/>
      <c r="D142" s="131"/>
      <c r="E142" s="131"/>
      <c r="F142" s="131"/>
      <c r="G142" s="131"/>
      <c r="H142" s="131"/>
      <c r="I142" s="131"/>
      <c r="J142" s="131"/>
      <c r="K142" s="131"/>
      <c r="L142" s="132"/>
      <c r="M142" s="8"/>
    </row>
    <row r="143" spans="1:16" x14ac:dyDescent="0.3">
      <c r="B143" s="77"/>
      <c r="C143" s="78"/>
      <c r="D143" s="78"/>
      <c r="E143" s="78"/>
      <c r="F143" s="78"/>
      <c r="G143" s="78"/>
      <c r="H143" s="78"/>
      <c r="I143" s="78"/>
      <c r="J143" s="78"/>
      <c r="K143" s="78"/>
      <c r="L143" s="79"/>
      <c r="M143" s="8"/>
    </row>
    <row r="144" spans="1:16" s="33" customFormat="1" x14ac:dyDescent="0.3">
      <c r="A144" s="69"/>
      <c r="B144" s="73"/>
      <c r="C144" s="74"/>
      <c r="D144" s="74"/>
      <c r="E144" s="90" t="str">
        <f>IF(Intro!$G$23="English",O144,P144)</f>
        <v>Oui ou non</v>
      </c>
      <c r="F144" s="263" t="str">
        <f>IF(Intro!$G$23="English",O145,P145)</f>
        <v>Commentaires</v>
      </c>
      <c r="G144" s="263"/>
      <c r="H144" s="263"/>
      <c r="I144" s="263"/>
      <c r="J144" s="263"/>
      <c r="K144" s="263"/>
      <c r="L144" s="264"/>
      <c r="O144" s="33" t="s">
        <v>76</v>
      </c>
      <c r="P144" s="33" t="s">
        <v>154</v>
      </c>
    </row>
    <row r="145" spans="2:16" x14ac:dyDescent="0.3">
      <c r="B145" s="261" t="str">
        <f>IF(Intro!$G$23="English",O146,P146)</f>
        <v>Concessions de négociation</v>
      </c>
      <c r="C145" s="262"/>
      <c r="D145" s="262"/>
      <c r="E145" s="258"/>
      <c r="F145" s="256"/>
      <c r="G145" s="256"/>
      <c r="H145" s="256"/>
      <c r="I145" s="256"/>
      <c r="J145" s="256"/>
      <c r="K145" s="256"/>
      <c r="L145" s="257"/>
      <c r="M145" s="8"/>
      <c r="O145" s="22" t="s">
        <v>90</v>
      </c>
      <c r="P145" s="8" t="s">
        <v>91</v>
      </c>
    </row>
    <row r="146" spans="2:16" x14ac:dyDescent="0.3">
      <c r="B146" s="261"/>
      <c r="C146" s="262"/>
      <c r="D146" s="262"/>
      <c r="E146" s="258"/>
      <c r="F146" s="256"/>
      <c r="G146" s="256"/>
      <c r="H146" s="256"/>
      <c r="I146" s="256"/>
      <c r="J146" s="256"/>
      <c r="K146" s="256"/>
      <c r="L146" s="257"/>
      <c r="M146" s="8"/>
      <c r="O146" s="22" t="s">
        <v>129</v>
      </c>
      <c r="P146" s="22" t="s">
        <v>130</v>
      </c>
    </row>
    <row r="147" spans="2:16" x14ac:dyDescent="0.3">
      <c r="B147" s="261"/>
      <c r="C147" s="262"/>
      <c r="D147" s="262"/>
      <c r="E147" s="258"/>
      <c r="F147" s="256"/>
      <c r="G147" s="256"/>
      <c r="H147" s="256"/>
      <c r="I147" s="256"/>
      <c r="J147" s="256"/>
      <c r="K147" s="256"/>
      <c r="L147" s="257"/>
      <c r="M147" s="8"/>
      <c r="O147" s="22"/>
      <c r="P147" s="22"/>
    </row>
    <row r="148" spans="2:16" x14ac:dyDescent="0.3">
      <c r="B148" s="261"/>
      <c r="C148" s="262"/>
      <c r="D148" s="262"/>
      <c r="E148" s="258"/>
      <c r="F148" s="256"/>
      <c r="G148" s="256"/>
      <c r="H148" s="256"/>
      <c r="I148" s="256"/>
      <c r="J148" s="256"/>
      <c r="K148" s="256"/>
      <c r="L148" s="257"/>
      <c r="M148" s="8"/>
      <c r="O148" s="22"/>
      <c r="P148" s="22"/>
    </row>
    <row r="149" spans="2:16" x14ac:dyDescent="0.3">
      <c r="B149" s="261"/>
      <c r="C149" s="262"/>
      <c r="D149" s="262"/>
      <c r="E149" s="258"/>
      <c r="F149" s="256"/>
      <c r="G149" s="256"/>
      <c r="H149" s="256"/>
      <c r="I149" s="256"/>
      <c r="J149" s="256"/>
      <c r="K149" s="256"/>
      <c r="L149" s="257"/>
      <c r="M149" s="8"/>
      <c r="O149" s="22"/>
      <c r="P149" s="22"/>
    </row>
    <row r="150" spans="2:16" x14ac:dyDescent="0.3">
      <c r="B150" s="261"/>
      <c r="C150" s="262"/>
      <c r="D150" s="262"/>
      <c r="E150" s="258"/>
      <c r="F150" s="256"/>
      <c r="G150" s="256"/>
      <c r="H150" s="256"/>
      <c r="I150" s="256"/>
      <c r="J150" s="256"/>
      <c r="K150" s="256"/>
      <c r="L150" s="257"/>
      <c r="M150" s="8"/>
      <c r="O150" s="22"/>
      <c r="P150" s="22"/>
    </row>
    <row r="151" spans="2:16" x14ac:dyDescent="0.3">
      <c r="B151" s="261"/>
      <c r="C151" s="262"/>
      <c r="D151" s="262"/>
      <c r="E151" s="258"/>
      <c r="F151" s="256"/>
      <c r="G151" s="256"/>
      <c r="H151" s="256"/>
      <c r="I151" s="256"/>
      <c r="J151" s="256"/>
      <c r="K151" s="256"/>
      <c r="L151" s="257"/>
      <c r="M151" s="8"/>
      <c r="O151" s="22"/>
      <c r="P151" s="22"/>
    </row>
    <row r="152" spans="2:16" x14ac:dyDescent="0.3">
      <c r="B152" s="261"/>
      <c r="C152" s="262"/>
      <c r="D152" s="262"/>
      <c r="E152" s="258"/>
      <c r="F152" s="256"/>
      <c r="G152" s="256"/>
      <c r="H152" s="256"/>
      <c r="I152" s="256"/>
      <c r="J152" s="256"/>
      <c r="K152" s="256"/>
      <c r="L152" s="257"/>
      <c r="M152" s="8"/>
      <c r="O152" s="22"/>
      <c r="P152" s="22"/>
    </row>
    <row r="153" spans="2:16" x14ac:dyDescent="0.3">
      <c r="B153" s="261"/>
      <c r="C153" s="262"/>
      <c r="D153" s="262"/>
      <c r="E153" s="258"/>
      <c r="F153" s="256"/>
      <c r="G153" s="256"/>
      <c r="H153" s="256"/>
      <c r="I153" s="256"/>
      <c r="J153" s="256"/>
      <c r="K153" s="256"/>
      <c r="L153" s="257"/>
      <c r="M153" s="8"/>
      <c r="O153" s="22"/>
      <c r="P153" s="22"/>
    </row>
    <row r="154" spans="2:16" x14ac:dyDescent="0.3">
      <c r="B154" s="261"/>
      <c r="C154" s="262"/>
      <c r="D154" s="262"/>
      <c r="E154" s="258"/>
      <c r="F154" s="256"/>
      <c r="G154" s="256"/>
      <c r="H154" s="256"/>
      <c r="I154" s="256"/>
      <c r="J154" s="256"/>
      <c r="K154" s="256"/>
      <c r="L154" s="257"/>
      <c r="M154" s="8"/>
      <c r="O154" s="22"/>
      <c r="P154" s="22"/>
    </row>
    <row r="155" spans="2:16" x14ac:dyDescent="0.3">
      <c r="B155" s="261" t="str">
        <f>IF(Intro!$G$23="English",O155,P155)</f>
        <v>Licenciements et réduction des heures</v>
      </c>
      <c r="C155" s="262"/>
      <c r="D155" s="262"/>
      <c r="E155" s="258"/>
      <c r="F155" s="256"/>
      <c r="G155" s="256"/>
      <c r="H155" s="256"/>
      <c r="I155" s="256"/>
      <c r="J155" s="256"/>
      <c r="K155" s="256"/>
      <c r="L155" s="257"/>
      <c r="M155" s="8"/>
      <c r="O155" s="22" t="s">
        <v>131</v>
      </c>
      <c r="P155" s="22" t="s">
        <v>132</v>
      </c>
    </row>
    <row r="156" spans="2:16" x14ac:dyDescent="0.3">
      <c r="B156" s="261"/>
      <c r="C156" s="262"/>
      <c r="D156" s="262"/>
      <c r="E156" s="258"/>
      <c r="F156" s="256"/>
      <c r="G156" s="256"/>
      <c r="H156" s="256"/>
      <c r="I156" s="256"/>
      <c r="J156" s="256"/>
      <c r="K156" s="256"/>
      <c r="L156" s="257"/>
      <c r="M156" s="8"/>
      <c r="O156" s="22"/>
      <c r="P156" s="22"/>
    </row>
    <row r="157" spans="2:16" x14ac:dyDescent="0.3">
      <c r="B157" s="261"/>
      <c r="C157" s="262"/>
      <c r="D157" s="262"/>
      <c r="E157" s="258"/>
      <c r="F157" s="256"/>
      <c r="G157" s="256"/>
      <c r="H157" s="256"/>
      <c r="I157" s="256"/>
      <c r="J157" s="256"/>
      <c r="K157" s="256"/>
      <c r="L157" s="257"/>
      <c r="M157" s="8"/>
      <c r="O157" s="22"/>
      <c r="P157" s="22"/>
    </row>
    <row r="158" spans="2:16" x14ac:dyDescent="0.3">
      <c r="B158" s="261"/>
      <c r="C158" s="262"/>
      <c r="D158" s="262"/>
      <c r="E158" s="258"/>
      <c r="F158" s="256"/>
      <c r="G158" s="256"/>
      <c r="H158" s="256"/>
      <c r="I158" s="256"/>
      <c r="J158" s="256"/>
      <c r="K158" s="256"/>
      <c r="L158" s="257"/>
      <c r="M158" s="8"/>
      <c r="O158" s="22"/>
      <c r="P158" s="22"/>
    </row>
    <row r="159" spans="2:16" x14ac:dyDescent="0.3">
      <c r="B159" s="261"/>
      <c r="C159" s="262"/>
      <c r="D159" s="262"/>
      <c r="E159" s="258"/>
      <c r="F159" s="256"/>
      <c r="G159" s="256"/>
      <c r="H159" s="256"/>
      <c r="I159" s="256"/>
      <c r="J159" s="256"/>
      <c r="K159" s="256"/>
      <c r="L159" s="257"/>
      <c r="M159" s="8"/>
      <c r="O159" s="22"/>
      <c r="P159" s="22"/>
    </row>
    <row r="160" spans="2:16" x14ac:dyDescent="0.3">
      <c r="B160" s="261"/>
      <c r="C160" s="262"/>
      <c r="D160" s="262"/>
      <c r="E160" s="258"/>
      <c r="F160" s="256"/>
      <c r="G160" s="256"/>
      <c r="H160" s="256"/>
      <c r="I160" s="256"/>
      <c r="J160" s="256"/>
      <c r="K160" s="256"/>
      <c r="L160" s="257"/>
      <c r="M160" s="8"/>
      <c r="O160" s="22"/>
      <c r="P160" s="22"/>
    </row>
    <row r="161" spans="2:16" x14ac:dyDescent="0.3">
      <c r="B161" s="261"/>
      <c r="C161" s="262"/>
      <c r="D161" s="262"/>
      <c r="E161" s="258"/>
      <c r="F161" s="256"/>
      <c r="G161" s="256"/>
      <c r="H161" s="256"/>
      <c r="I161" s="256"/>
      <c r="J161" s="256"/>
      <c r="K161" s="256"/>
      <c r="L161" s="257"/>
      <c r="M161" s="8"/>
      <c r="O161" s="22"/>
      <c r="P161" s="22"/>
    </row>
    <row r="162" spans="2:16" x14ac:dyDescent="0.3">
      <c r="B162" s="261"/>
      <c r="C162" s="262"/>
      <c r="D162" s="262"/>
      <c r="E162" s="258"/>
      <c r="F162" s="256"/>
      <c r="G162" s="256"/>
      <c r="H162" s="256"/>
      <c r="I162" s="256"/>
      <c r="J162" s="256"/>
      <c r="K162" s="256"/>
      <c r="L162" s="257"/>
      <c r="M162" s="8"/>
      <c r="O162" s="22"/>
      <c r="P162" s="22"/>
    </row>
    <row r="163" spans="2:16" x14ac:dyDescent="0.3">
      <c r="B163" s="261"/>
      <c r="C163" s="262"/>
      <c r="D163" s="262"/>
      <c r="E163" s="258"/>
      <c r="F163" s="256"/>
      <c r="G163" s="256"/>
      <c r="H163" s="256"/>
      <c r="I163" s="256"/>
      <c r="J163" s="256"/>
      <c r="K163" s="256"/>
      <c r="L163" s="257"/>
      <c r="M163" s="8"/>
      <c r="O163" s="22"/>
      <c r="P163" s="22"/>
    </row>
    <row r="164" spans="2:16" x14ac:dyDescent="0.3">
      <c r="B164" s="261"/>
      <c r="C164" s="262"/>
      <c r="D164" s="262"/>
      <c r="E164" s="258"/>
      <c r="F164" s="256"/>
      <c r="G164" s="256"/>
      <c r="H164" s="256"/>
      <c r="I164" s="256"/>
      <c r="J164" s="256"/>
      <c r="K164" s="256"/>
      <c r="L164" s="257"/>
      <c r="M164" s="8"/>
      <c r="O164" s="22"/>
      <c r="P164" s="22"/>
    </row>
    <row r="165" spans="2:16" ht="15" customHeight="1" x14ac:dyDescent="0.3">
      <c r="B165" s="261" t="str">
        <f>IF(Intro!$G$23="English",O165,P165)</f>
        <v>Grèves et autres actions syndicales</v>
      </c>
      <c r="C165" s="262"/>
      <c r="D165" s="262"/>
      <c r="E165" s="258"/>
      <c r="F165" s="256"/>
      <c r="G165" s="256"/>
      <c r="H165" s="256"/>
      <c r="I165" s="256"/>
      <c r="J165" s="256"/>
      <c r="K165" s="256"/>
      <c r="L165" s="257"/>
      <c r="M165" s="8"/>
      <c r="O165" s="22" t="s">
        <v>133</v>
      </c>
      <c r="P165" s="22" t="s">
        <v>134</v>
      </c>
    </row>
    <row r="166" spans="2:16" x14ac:dyDescent="0.3">
      <c r="B166" s="261"/>
      <c r="C166" s="262"/>
      <c r="D166" s="262"/>
      <c r="E166" s="258"/>
      <c r="F166" s="256"/>
      <c r="G166" s="256"/>
      <c r="H166" s="256"/>
      <c r="I166" s="256"/>
      <c r="J166" s="256"/>
      <c r="K166" s="256"/>
      <c r="L166" s="257"/>
      <c r="M166" s="8"/>
      <c r="O166" s="22"/>
      <c r="P166" s="22"/>
    </row>
    <row r="167" spans="2:16" x14ac:dyDescent="0.3">
      <c r="B167" s="261"/>
      <c r="C167" s="262"/>
      <c r="D167" s="262"/>
      <c r="E167" s="258"/>
      <c r="F167" s="256"/>
      <c r="G167" s="256"/>
      <c r="H167" s="256"/>
      <c r="I167" s="256"/>
      <c r="J167" s="256"/>
      <c r="K167" s="256"/>
      <c r="L167" s="257"/>
      <c r="M167" s="8"/>
      <c r="O167" s="22"/>
      <c r="P167" s="22"/>
    </row>
    <row r="168" spans="2:16" x14ac:dyDescent="0.3">
      <c r="B168" s="261"/>
      <c r="C168" s="262"/>
      <c r="D168" s="262"/>
      <c r="E168" s="258"/>
      <c r="F168" s="256"/>
      <c r="G168" s="256"/>
      <c r="H168" s="256"/>
      <c r="I168" s="256"/>
      <c r="J168" s="256"/>
      <c r="K168" s="256"/>
      <c r="L168" s="257"/>
      <c r="M168" s="8"/>
      <c r="O168" s="22"/>
      <c r="P168" s="22"/>
    </row>
    <row r="169" spans="2:16" x14ac:dyDescent="0.3">
      <c r="B169" s="261"/>
      <c r="C169" s="262"/>
      <c r="D169" s="262"/>
      <c r="E169" s="258"/>
      <c r="F169" s="256"/>
      <c r="G169" s="256"/>
      <c r="H169" s="256"/>
      <c r="I169" s="256"/>
      <c r="J169" s="256"/>
      <c r="K169" s="256"/>
      <c r="L169" s="257"/>
      <c r="M169" s="8"/>
      <c r="O169" s="22"/>
      <c r="P169" s="22"/>
    </row>
    <row r="170" spans="2:16" x14ac:dyDescent="0.3">
      <c r="B170" s="261"/>
      <c r="C170" s="262"/>
      <c r="D170" s="262"/>
      <c r="E170" s="258"/>
      <c r="F170" s="256"/>
      <c r="G170" s="256"/>
      <c r="H170" s="256"/>
      <c r="I170" s="256"/>
      <c r="J170" s="256"/>
      <c r="K170" s="256"/>
      <c r="L170" s="257"/>
      <c r="M170" s="8"/>
      <c r="O170" s="22"/>
      <c r="P170" s="22"/>
    </row>
    <row r="171" spans="2:16" x14ac:dyDescent="0.3">
      <c r="B171" s="261"/>
      <c r="C171" s="262"/>
      <c r="D171" s="262"/>
      <c r="E171" s="258"/>
      <c r="F171" s="256"/>
      <c r="G171" s="256"/>
      <c r="H171" s="256"/>
      <c r="I171" s="256"/>
      <c r="J171" s="256"/>
      <c r="K171" s="256"/>
      <c r="L171" s="257"/>
      <c r="M171" s="8"/>
      <c r="O171" s="22"/>
      <c r="P171" s="22"/>
    </row>
    <row r="172" spans="2:16" x14ac:dyDescent="0.3">
      <c r="B172" s="261"/>
      <c r="C172" s="262"/>
      <c r="D172" s="262"/>
      <c r="E172" s="258"/>
      <c r="F172" s="256"/>
      <c r="G172" s="256"/>
      <c r="H172" s="256"/>
      <c r="I172" s="256"/>
      <c r="J172" s="256"/>
      <c r="K172" s="256"/>
      <c r="L172" s="257"/>
      <c r="M172" s="8"/>
      <c r="O172" s="22"/>
      <c r="P172" s="22"/>
    </row>
    <row r="173" spans="2:16" x14ac:dyDescent="0.3">
      <c r="B173" s="261"/>
      <c r="C173" s="262"/>
      <c r="D173" s="262"/>
      <c r="E173" s="258"/>
      <c r="F173" s="256"/>
      <c r="G173" s="256"/>
      <c r="H173" s="256"/>
      <c r="I173" s="256"/>
      <c r="J173" s="256"/>
      <c r="K173" s="256"/>
      <c r="L173" s="257"/>
      <c r="M173" s="8"/>
      <c r="O173" s="22"/>
      <c r="P173" s="22"/>
    </row>
    <row r="174" spans="2:16" x14ac:dyDescent="0.3">
      <c r="B174" s="261"/>
      <c r="C174" s="262"/>
      <c r="D174" s="262"/>
      <c r="E174" s="258"/>
      <c r="F174" s="256"/>
      <c r="G174" s="256"/>
      <c r="H174" s="256"/>
      <c r="I174" s="256"/>
      <c r="J174" s="256"/>
      <c r="K174" s="256"/>
      <c r="L174" s="257"/>
      <c r="M174" s="8"/>
      <c r="O174" s="22"/>
      <c r="P174" s="22"/>
    </row>
    <row r="175" spans="2:16" x14ac:dyDescent="0.3">
      <c r="B175" s="261" t="str">
        <f>IF(Intro!$G$23="English",O175,P175)</f>
        <v>Pratiques d’embauche</v>
      </c>
      <c r="C175" s="262"/>
      <c r="D175" s="262"/>
      <c r="E175" s="258"/>
      <c r="F175" s="256"/>
      <c r="G175" s="256"/>
      <c r="H175" s="256"/>
      <c r="I175" s="256"/>
      <c r="J175" s="256"/>
      <c r="K175" s="256"/>
      <c r="L175" s="257"/>
      <c r="M175" s="8"/>
      <c r="O175" s="22" t="s">
        <v>136</v>
      </c>
      <c r="P175" s="22" t="s">
        <v>137</v>
      </c>
    </row>
    <row r="176" spans="2:16" x14ac:dyDescent="0.3">
      <c r="B176" s="261"/>
      <c r="C176" s="262"/>
      <c r="D176" s="262"/>
      <c r="E176" s="258"/>
      <c r="F176" s="256"/>
      <c r="G176" s="256"/>
      <c r="H176" s="256"/>
      <c r="I176" s="256"/>
      <c r="J176" s="256"/>
      <c r="K176" s="256"/>
      <c r="L176" s="257"/>
      <c r="M176" s="8"/>
      <c r="O176" s="22"/>
      <c r="P176" s="22"/>
    </row>
    <row r="177" spans="2:16" x14ac:dyDescent="0.3">
      <c r="B177" s="261"/>
      <c r="C177" s="262"/>
      <c r="D177" s="262"/>
      <c r="E177" s="258"/>
      <c r="F177" s="256"/>
      <c r="G177" s="256"/>
      <c r="H177" s="256"/>
      <c r="I177" s="256"/>
      <c r="J177" s="256"/>
      <c r="K177" s="256"/>
      <c r="L177" s="257"/>
      <c r="M177" s="8"/>
      <c r="O177" s="22"/>
      <c r="P177" s="22"/>
    </row>
    <row r="178" spans="2:16" x14ac:dyDescent="0.3">
      <c r="B178" s="261"/>
      <c r="C178" s="262"/>
      <c r="D178" s="262"/>
      <c r="E178" s="258"/>
      <c r="F178" s="256"/>
      <c r="G178" s="256"/>
      <c r="H178" s="256"/>
      <c r="I178" s="256"/>
      <c r="J178" s="256"/>
      <c r="K178" s="256"/>
      <c r="L178" s="257"/>
      <c r="M178" s="8"/>
      <c r="O178" s="22"/>
      <c r="P178" s="22"/>
    </row>
    <row r="179" spans="2:16" x14ac:dyDescent="0.3">
      <c r="B179" s="261"/>
      <c r="C179" s="262"/>
      <c r="D179" s="262"/>
      <c r="E179" s="258"/>
      <c r="F179" s="256"/>
      <c r="G179" s="256"/>
      <c r="H179" s="256"/>
      <c r="I179" s="256"/>
      <c r="J179" s="256"/>
      <c r="K179" s="256"/>
      <c r="L179" s="257"/>
      <c r="M179" s="8"/>
      <c r="O179" s="22"/>
      <c r="P179" s="22"/>
    </row>
    <row r="180" spans="2:16" x14ac:dyDescent="0.3">
      <c r="B180" s="261"/>
      <c r="C180" s="262"/>
      <c r="D180" s="262"/>
      <c r="E180" s="258"/>
      <c r="F180" s="256"/>
      <c r="G180" s="256"/>
      <c r="H180" s="256"/>
      <c r="I180" s="256"/>
      <c r="J180" s="256"/>
      <c r="K180" s="256"/>
      <c r="L180" s="257"/>
      <c r="M180" s="8"/>
      <c r="O180" s="22"/>
      <c r="P180" s="22"/>
    </row>
    <row r="181" spans="2:16" x14ac:dyDescent="0.3">
      <c r="B181" s="261"/>
      <c r="C181" s="262"/>
      <c r="D181" s="262"/>
      <c r="E181" s="258"/>
      <c r="F181" s="256"/>
      <c r="G181" s="256"/>
      <c r="H181" s="256"/>
      <c r="I181" s="256"/>
      <c r="J181" s="256"/>
      <c r="K181" s="256"/>
      <c r="L181" s="257"/>
      <c r="M181" s="8"/>
      <c r="O181" s="22"/>
      <c r="P181" s="22"/>
    </row>
    <row r="182" spans="2:16" x14ac:dyDescent="0.3">
      <c r="B182" s="261"/>
      <c r="C182" s="262"/>
      <c r="D182" s="262"/>
      <c r="E182" s="258"/>
      <c r="F182" s="256"/>
      <c r="G182" s="256"/>
      <c r="H182" s="256"/>
      <c r="I182" s="256"/>
      <c r="J182" s="256"/>
      <c r="K182" s="256"/>
      <c r="L182" s="257"/>
      <c r="M182" s="8"/>
      <c r="O182" s="22"/>
      <c r="P182" s="22"/>
    </row>
    <row r="183" spans="2:16" x14ac:dyDescent="0.3">
      <c r="B183" s="261"/>
      <c r="C183" s="262"/>
      <c r="D183" s="262"/>
      <c r="E183" s="258"/>
      <c r="F183" s="256"/>
      <c r="G183" s="256"/>
      <c r="H183" s="256"/>
      <c r="I183" s="256"/>
      <c r="J183" s="256"/>
      <c r="K183" s="256"/>
      <c r="L183" s="257"/>
      <c r="M183" s="8"/>
      <c r="O183" s="22"/>
      <c r="P183" s="22"/>
    </row>
    <row r="184" spans="2:16" x14ac:dyDescent="0.3">
      <c r="B184" s="261"/>
      <c r="C184" s="262"/>
      <c r="D184" s="262"/>
      <c r="E184" s="258"/>
      <c r="F184" s="256"/>
      <c r="G184" s="256"/>
      <c r="H184" s="256"/>
      <c r="I184" s="256"/>
      <c r="J184" s="256"/>
      <c r="K184" s="256"/>
      <c r="L184" s="257"/>
      <c r="M184" s="8"/>
      <c r="O184" s="22"/>
      <c r="P184" s="22"/>
    </row>
    <row r="185" spans="2:16" x14ac:dyDescent="0.3">
      <c r="B185" s="261" t="str">
        <f>IF(Intro!$G$23="English",O185,P185)</f>
        <v>Salaires</v>
      </c>
      <c r="C185" s="262"/>
      <c r="D185" s="262"/>
      <c r="E185" s="258"/>
      <c r="F185" s="256"/>
      <c r="G185" s="256"/>
      <c r="H185" s="256"/>
      <c r="I185" s="256"/>
      <c r="J185" s="256"/>
      <c r="K185" s="256"/>
      <c r="L185" s="257"/>
      <c r="M185" s="8"/>
      <c r="O185" s="22" t="s">
        <v>138</v>
      </c>
      <c r="P185" s="22" t="s">
        <v>139</v>
      </c>
    </row>
    <row r="186" spans="2:16" x14ac:dyDescent="0.3">
      <c r="B186" s="261"/>
      <c r="C186" s="262"/>
      <c r="D186" s="262"/>
      <c r="E186" s="258"/>
      <c r="F186" s="256"/>
      <c r="G186" s="256"/>
      <c r="H186" s="256"/>
      <c r="I186" s="256"/>
      <c r="J186" s="256"/>
      <c r="K186" s="256"/>
      <c r="L186" s="257"/>
      <c r="M186" s="8"/>
      <c r="O186" s="22"/>
      <c r="P186" s="22"/>
    </row>
    <row r="187" spans="2:16" x14ac:dyDescent="0.3">
      <c r="B187" s="261"/>
      <c r="C187" s="262"/>
      <c r="D187" s="262"/>
      <c r="E187" s="258"/>
      <c r="F187" s="256"/>
      <c r="G187" s="256"/>
      <c r="H187" s="256"/>
      <c r="I187" s="256"/>
      <c r="J187" s="256"/>
      <c r="K187" s="256"/>
      <c r="L187" s="257"/>
      <c r="M187" s="8"/>
      <c r="O187" s="22"/>
      <c r="P187" s="22"/>
    </row>
    <row r="188" spans="2:16" x14ac:dyDescent="0.3">
      <c r="B188" s="261"/>
      <c r="C188" s="262"/>
      <c r="D188" s="262"/>
      <c r="E188" s="258"/>
      <c r="F188" s="256"/>
      <c r="G188" s="256"/>
      <c r="H188" s="256"/>
      <c r="I188" s="256"/>
      <c r="J188" s="256"/>
      <c r="K188" s="256"/>
      <c r="L188" s="257"/>
      <c r="M188" s="8"/>
      <c r="O188" s="22"/>
      <c r="P188" s="22"/>
    </row>
    <row r="189" spans="2:16" x14ac:dyDescent="0.3">
      <c r="B189" s="261"/>
      <c r="C189" s="262"/>
      <c r="D189" s="262"/>
      <c r="E189" s="258"/>
      <c r="F189" s="256"/>
      <c r="G189" s="256"/>
      <c r="H189" s="256"/>
      <c r="I189" s="256"/>
      <c r="J189" s="256"/>
      <c r="K189" s="256"/>
      <c r="L189" s="257"/>
      <c r="M189" s="8"/>
      <c r="O189" s="22"/>
      <c r="P189" s="22"/>
    </row>
    <row r="190" spans="2:16" x14ac:dyDescent="0.3">
      <c r="B190" s="261"/>
      <c r="C190" s="262"/>
      <c r="D190" s="262"/>
      <c r="E190" s="258"/>
      <c r="F190" s="256"/>
      <c r="G190" s="256"/>
      <c r="H190" s="256"/>
      <c r="I190" s="256"/>
      <c r="J190" s="256"/>
      <c r="K190" s="256"/>
      <c r="L190" s="257"/>
      <c r="M190" s="8"/>
      <c r="O190" s="22"/>
      <c r="P190" s="22"/>
    </row>
    <row r="191" spans="2:16" x14ac:dyDescent="0.3">
      <c r="B191" s="261"/>
      <c r="C191" s="262"/>
      <c r="D191" s="262"/>
      <c r="E191" s="258"/>
      <c r="F191" s="256"/>
      <c r="G191" s="256"/>
      <c r="H191" s="256"/>
      <c r="I191" s="256"/>
      <c r="J191" s="256"/>
      <c r="K191" s="256"/>
      <c r="L191" s="257"/>
      <c r="M191" s="8"/>
      <c r="O191" s="22"/>
      <c r="P191" s="22"/>
    </row>
    <row r="192" spans="2:16" x14ac:dyDescent="0.3">
      <c r="B192" s="261"/>
      <c r="C192" s="262"/>
      <c r="D192" s="262"/>
      <c r="E192" s="258"/>
      <c r="F192" s="256"/>
      <c r="G192" s="256"/>
      <c r="H192" s="256"/>
      <c r="I192" s="256"/>
      <c r="J192" s="256"/>
      <c r="K192" s="256"/>
      <c r="L192" s="257"/>
      <c r="M192" s="8"/>
      <c r="O192" s="22"/>
      <c r="P192" s="22"/>
    </row>
    <row r="193" spans="2:16" x14ac:dyDescent="0.3">
      <c r="B193" s="261"/>
      <c r="C193" s="262"/>
      <c r="D193" s="262"/>
      <c r="E193" s="258"/>
      <c r="F193" s="256"/>
      <c r="G193" s="256"/>
      <c r="H193" s="256"/>
      <c r="I193" s="256"/>
      <c r="J193" s="256"/>
      <c r="K193" s="256"/>
      <c r="L193" s="257"/>
      <c r="M193" s="8"/>
      <c r="O193" s="22"/>
      <c r="P193" s="22"/>
    </row>
    <row r="194" spans="2:16" x14ac:dyDescent="0.3">
      <c r="B194" s="261"/>
      <c r="C194" s="262"/>
      <c r="D194" s="262"/>
      <c r="E194" s="258"/>
      <c r="F194" s="256"/>
      <c r="G194" s="256"/>
      <c r="H194" s="256"/>
      <c r="I194" s="256"/>
      <c r="J194" s="256"/>
      <c r="K194" s="256"/>
      <c r="L194" s="257"/>
      <c r="M194" s="8"/>
      <c r="O194" s="22"/>
      <c r="P194" s="22"/>
    </row>
    <row r="195" spans="2:16" x14ac:dyDescent="0.3">
      <c r="B195" s="261" t="str">
        <f>IF(Intro!$G$23="English",O195,P195)</f>
        <v>Qualité de l'emploi</v>
      </c>
      <c r="C195" s="262"/>
      <c r="D195" s="262"/>
      <c r="E195" s="258"/>
      <c r="F195" s="256"/>
      <c r="G195" s="256"/>
      <c r="H195" s="256"/>
      <c r="I195" s="256"/>
      <c r="J195" s="256"/>
      <c r="K195" s="256"/>
      <c r="L195" s="257"/>
      <c r="M195" s="8"/>
      <c r="O195" s="22" t="s">
        <v>140</v>
      </c>
      <c r="P195" s="22" t="s">
        <v>141</v>
      </c>
    </row>
    <row r="196" spans="2:16" x14ac:dyDescent="0.3">
      <c r="B196" s="261"/>
      <c r="C196" s="262"/>
      <c r="D196" s="262"/>
      <c r="E196" s="258"/>
      <c r="F196" s="256"/>
      <c r="G196" s="256"/>
      <c r="H196" s="256"/>
      <c r="I196" s="256"/>
      <c r="J196" s="256"/>
      <c r="K196" s="256"/>
      <c r="L196" s="257"/>
      <c r="M196" s="8"/>
      <c r="O196" s="22"/>
      <c r="P196" s="22"/>
    </row>
    <row r="197" spans="2:16" x14ac:dyDescent="0.3">
      <c r="B197" s="261"/>
      <c r="C197" s="262"/>
      <c r="D197" s="262"/>
      <c r="E197" s="258"/>
      <c r="F197" s="256"/>
      <c r="G197" s="256"/>
      <c r="H197" s="256"/>
      <c r="I197" s="256"/>
      <c r="J197" s="256"/>
      <c r="K197" s="256"/>
      <c r="L197" s="257"/>
      <c r="M197" s="8"/>
      <c r="O197" s="22"/>
      <c r="P197" s="22"/>
    </row>
    <row r="198" spans="2:16" x14ac:dyDescent="0.3">
      <c r="B198" s="261"/>
      <c r="C198" s="262"/>
      <c r="D198" s="262"/>
      <c r="E198" s="258"/>
      <c r="F198" s="256"/>
      <c r="G198" s="256"/>
      <c r="H198" s="256"/>
      <c r="I198" s="256"/>
      <c r="J198" s="256"/>
      <c r="K198" s="256"/>
      <c r="L198" s="257"/>
      <c r="M198" s="8"/>
      <c r="O198" s="22"/>
      <c r="P198" s="22"/>
    </row>
    <row r="199" spans="2:16" x14ac:dyDescent="0.3">
      <c r="B199" s="261"/>
      <c r="C199" s="262"/>
      <c r="D199" s="262"/>
      <c r="E199" s="258"/>
      <c r="F199" s="256"/>
      <c r="G199" s="256"/>
      <c r="H199" s="256"/>
      <c r="I199" s="256"/>
      <c r="J199" s="256"/>
      <c r="K199" s="256"/>
      <c r="L199" s="257"/>
      <c r="M199" s="8"/>
      <c r="O199" s="22"/>
      <c r="P199" s="22"/>
    </row>
    <row r="200" spans="2:16" x14ac:dyDescent="0.3">
      <c r="B200" s="261"/>
      <c r="C200" s="262"/>
      <c r="D200" s="262"/>
      <c r="E200" s="258"/>
      <c r="F200" s="256"/>
      <c r="G200" s="256"/>
      <c r="H200" s="256"/>
      <c r="I200" s="256"/>
      <c r="J200" s="256"/>
      <c r="K200" s="256"/>
      <c r="L200" s="257"/>
      <c r="M200" s="8"/>
      <c r="O200" s="22"/>
      <c r="P200" s="22"/>
    </row>
    <row r="201" spans="2:16" x14ac:dyDescent="0.3">
      <c r="B201" s="261"/>
      <c r="C201" s="262"/>
      <c r="D201" s="262"/>
      <c r="E201" s="258"/>
      <c r="F201" s="256"/>
      <c r="G201" s="256"/>
      <c r="H201" s="256"/>
      <c r="I201" s="256"/>
      <c r="J201" s="256"/>
      <c r="K201" s="256"/>
      <c r="L201" s="257"/>
      <c r="M201" s="8"/>
      <c r="O201" s="22"/>
      <c r="P201" s="22"/>
    </row>
    <row r="202" spans="2:16" x14ac:dyDescent="0.3">
      <c r="B202" s="261"/>
      <c r="C202" s="262"/>
      <c r="D202" s="262"/>
      <c r="E202" s="258"/>
      <c r="F202" s="256"/>
      <c r="G202" s="256"/>
      <c r="H202" s="256"/>
      <c r="I202" s="256"/>
      <c r="J202" s="256"/>
      <c r="K202" s="256"/>
      <c r="L202" s="257"/>
      <c r="M202" s="8"/>
      <c r="O202" s="22"/>
      <c r="P202" s="22"/>
    </row>
    <row r="203" spans="2:16" x14ac:dyDescent="0.3">
      <c r="B203" s="261"/>
      <c r="C203" s="262"/>
      <c r="D203" s="262"/>
      <c r="E203" s="258"/>
      <c r="F203" s="256"/>
      <c r="G203" s="256"/>
      <c r="H203" s="256"/>
      <c r="I203" s="256"/>
      <c r="J203" s="256"/>
      <c r="K203" s="256"/>
      <c r="L203" s="257"/>
      <c r="M203" s="8"/>
      <c r="O203" s="22"/>
      <c r="P203" s="22"/>
    </row>
    <row r="204" spans="2:16" x14ac:dyDescent="0.3">
      <c r="B204" s="261"/>
      <c r="C204" s="262"/>
      <c r="D204" s="262"/>
      <c r="E204" s="258"/>
      <c r="F204" s="256"/>
      <c r="G204" s="256"/>
      <c r="H204" s="256"/>
      <c r="I204" s="256"/>
      <c r="J204" s="256"/>
      <c r="K204" s="256"/>
      <c r="L204" s="257"/>
      <c r="M204" s="8"/>
      <c r="O204" s="22"/>
      <c r="P204" s="22"/>
    </row>
    <row r="205" spans="2:16" ht="15" customHeight="1" x14ac:dyDescent="0.3">
      <c r="B205" s="261" t="str">
        <f>IF(Intro!$G$23="English",O205,P205)</f>
        <v>Avantages en matière d’emploi</v>
      </c>
      <c r="C205" s="262"/>
      <c r="D205" s="262"/>
      <c r="E205" s="258"/>
      <c r="F205" s="256"/>
      <c r="G205" s="256"/>
      <c r="H205" s="256"/>
      <c r="I205" s="256"/>
      <c r="J205" s="256"/>
      <c r="K205" s="256"/>
      <c r="L205" s="257"/>
      <c r="M205" s="8"/>
      <c r="O205" s="22" t="s">
        <v>142</v>
      </c>
      <c r="P205" s="22" t="s">
        <v>143</v>
      </c>
    </row>
    <row r="206" spans="2:16" x14ac:dyDescent="0.3">
      <c r="B206" s="261"/>
      <c r="C206" s="262"/>
      <c r="D206" s="262"/>
      <c r="E206" s="258"/>
      <c r="F206" s="256"/>
      <c r="G206" s="256"/>
      <c r="H206" s="256"/>
      <c r="I206" s="256"/>
      <c r="J206" s="256"/>
      <c r="K206" s="256"/>
      <c r="L206" s="257"/>
      <c r="M206" s="8"/>
      <c r="O206" s="22"/>
      <c r="P206" s="22"/>
    </row>
    <row r="207" spans="2:16" x14ac:dyDescent="0.3">
      <c r="B207" s="261"/>
      <c r="C207" s="262"/>
      <c r="D207" s="262"/>
      <c r="E207" s="258"/>
      <c r="F207" s="256"/>
      <c r="G207" s="256"/>
      <c r="H207" s="256"/>
      <c r="I207" s="256"/>
      <c r="J207" s="256"/>
      <c r="K207" s="256"/>
      <c r="L207" s="257"/>
      <c r="M207" s="8"/>
      <c r="O207" s="22"/>
      <c r="P207" s="22"/>
    </row>
    <row r="208" spans="2:16" x14ac:dyDescent="0.3">
      <c r="B208" s="261"/>
      <c r="C208" s="262"/>
      <c r="D208" s="262"/>
      <c r="E208" s="258"/>
      <c r="F208" s="256"/>
      <c r="G208" s="256"/>
      <c r="H208" s="256"/>
      <c r="I208" s="256"/>
      <c r="J208" s="256"/>
      <c r="K208" s="256"/>
      <c r="L208" s="257"/>
      <c r="M208" s="8"/>
      <c r="O208" s="22"/>
      <c r="P208" s="22"/>
    </row>
    <row r="209" spans="2:16" x14ac:dyDescent="0.3">
      <c r="B209" s="261"/>
      <c r="C209" s="262"/>
      <c r="D209" s="262"/>
      <c r="E209" s="258"/>
      <c r="F209" s="256"/>
      <c r="G209" s="256"/>
      <c r="H209" s="256"/>
      <c r="I209" s="256"/>
      <c r="J209" s="256"/>
      <c r="K209" s="256"/>
      <c r="L209" s="257"/>
      <c r="M209" s="8"/>
      <c r="O209" s="22"/>
      <c r="P209" s="22"/>
    </row>
    <row r="210" spans="2:16" x14ac:dyDescent="0.3">
      <c r="B210" s="261"/>
      <c r="C210" s="262"/>
      <c r="D210" s="262"/>
      <c r="E210" s="258"/>
      <c r="F210" s="256"/>
      <c r="G210" s="256"/>
      <c r="H210" s="256"/>
      <c r="I210" s="256"/>
      <c r="J210" s="256"/>
      <c r="K210" s="256"/>
      <c r="L210" s="257"/>
      <c r="M210" s="8"/>
      <c r="O210" s="22"/>
      <c r="P210" s="22"/>
    </row>
    <row r="211" spans="2:16" x14ac:dyDescent="0.3">
      <c r="B211" s="261"/>
      <c r="C211" s="262"/>
      <c r="D211" s="262"/>
      <c r="E211" s="258"/>
      <c r="F211" s="256"/>
      <c r="G211" s="256"/>
      <c r="H211" s="256"/>
      <c r="I211" s="256"/>
      <c r="J211" s="256"/>
      <c r="K211" s="256"/>
      <c r="L211" s="257"/>
      <c r="M211" s="8"/>
      <c r="O211" s="22"/>
      <c r="P211" s="22"/>
    </row>
    <row r="212" spans="2:16" x14ac:dyDescent="0.3">
      <c r="B212" s="261"/>
      <c r="C212" s="262"/>
      <c r="D212" s="262"/>
      <c r="E212" s="258"/>
      <c r="F212" s="256"/>
      <c r="G212" s="256"/>
      <c r="H212" s="256"/>
      <c r="I212" s="256"/>
      <c r="J212" s="256"/>
      <c r="K212" s="256"/>
      <c r="L212" s="257"/>
      <c r="M212" s="8"/>
      <c r="O212" s="22"/>
      <c r="P212" s="22"/>
    </row>
    <row r="213" spans="2:16" x14ac:dyDescent="0.3">
      <c r="B213" s="261"/>
      <c r="C213" s="262"/>
      <c r="D213" s="262"/>
      <c r="E213" s="258"/>
      <c r="F213" s="256"/>
      <c r="G213" s="256"/>
      <c r="H213" s="256"/>
      <c r="I213" s="256"/>
      <c r="J213" s="256"/>
      <c r="K213" s="256"/>
      <c r="L213" s="257"/>
      <c r="M213" s="8"/>
      <c r="O213" s="22"/>
      <c r="P213" s="22"/>
    </row>
    <row r="214" spans="2:16" x14ac:dyDescent="0.3">
      <c r="B214" s="261"/>
      <c r="C214" s="262"/>
      <c r="D214" s="262"/>
      <c r="E214" s="258"/>
      <c r="F214" s="256"/>
      <c r="G214" s="256"/>
      <c r="H214" s="256"/>
      <c r="I214" s="256"/>
      <c r="J214" s="256"/>
      <c r="K214" s="256"/>
      <c r="L214" s="257"/>
      <c r="M214" s="8"/>
      <c r="O214" s="22"/>
      <c r="P214" s="22"/>
    </row>
    <row r="215" spans="2:16" x14ac:dyDescent="0.3">
      <c r="B215" s="261" t="str">
        <f>IF(Intro!$G$23="English",O215,P215)</f>
        <v>Incidence sur la communauté</v>
      </c>
      <c r="C215" s="262"/>
      <c r="D215" s="262"/>
      <c r="E215" s="258"/>
      <c r="F215" s="256"/>
      <c r="G215" s="256"/>
      <c r="H215" s="256"/>
      <c r="I215" s="256"/>
      <c r="J215" s="256"/>
      <c r="K215" s="256"/>
      <c r="L215" s="257"/>
      <c r="M215" s="8"/>
      <c r="O215" s="22" t="s">
        <v>144</v>
      </c>
      <c r="P215" s="22" t="s">
        <v>167</v>
      </c>
    </row>
    <row r="216" spans="2:16" x14ac:dyDescent="0.3">
      <c r="B216" s="261"/>
      <c r="C216" s="262"/>
      <c r="D216" s="262"/>
      <c r="E216" s="258"/>
      <c r="F216" s="256"/>
      <c r="G216" s="256"/>
      <c r="H216" s="256"/>
      <c r="I216" s="256"/>
      <c r="J216" s="256"/>
      <c r="K216" s="256"/>
      <c r="L216" s="257"/>
      <c r="M216" s="8"/>
      <c r="O216" s="22"/>
      <c r="P216" s="22"/>
    </row>
    <row r="217" spans="2:16" x14ac:dyDescent="0.3">
      <c r="B217" s="261"/>
      <c r="C217" s="262"/>
      <c r="D217" s="262"/>
      <c r="E217" s="258"/>
      <c r="F217" s="256"/>
      <c r="G217" s="256"/>
      <c r="H217" s="256"/>
      <c r="I217" s="256"/>
      <c r="J217" s="256"/>
      <c r="K217" s="256"/>
      <c r="L217" s="257"/>
      <c r="M217" s="8"/>
      <c r="O217" s="22"/>
      <c r="P217" s="22"/>
    </row>
    <row r="218" spans="2:16" x14ac:dyDescent="0.3">
      <c r="B218" s="261"/>
      <c r="C218" s="262"/>
      <c r="D218" s="262"/>
      <c r="E218" s="258"/>
      <c r="F218" s="256"/>
      <c r="G218" s="256"/>
      <c r="H218" s="256"/>
      <c r="I218" s="256"/>
      <c r="J218" s="256"/>
      <c r="K218" s="256"/>
      <c r="L218" s="257"/>
      <c r="M218" s="8"/>
      <c r="O218" s="22"/>
      <c r="P218" s="22"/>
    </row>
    <row r="219" spans="2:16" x14ac:dyDescent="0.3">
      <c r="B219" s="261"/>
      <c r="C219" s="262"/>
      <c r="D219" s="262"/>
      <c r="E219" s="258"/>
      <c r="F219" s="256"/>
      <c r="G219" s="256"/>
      <c r="H219" s="256"/>
      <c r="I219" s="256"/>
      <c r="J219" s="256"/>
      <c r="K219" s="256"/>
      <c r="L219" s="257"/>
      <c r="M219" s="8"/>
      <c r="O219" s="22"/>
      <c r="P219" s="22"/>
    </row>
    <row r="220" spans="2:16" x14ac:dyDescent="0.3">
      <c r="B220" s="261"/>
      <c r="C220" s="262"/>
      <c r="D220" s="262"/>
      <c r="E220" s="258"/>
      <c r="F220" s="256"/>
      <c r="G220" s="256"/>
      <c r="H220" s="256"/>
      <c r="I220" s="256"/>
      <c r="J220" s="256"/>
      <c r="K220" s="256"/>
      <c r="L220" s="257"/>
      <c r="M220" s="8"/>
      <c r="O220" s="22"/>
      <c r="P220" s="22"/>
    </row>
    <row r="221" spans="2:16" x14ac:dyDescent="0.3">
      <c r="B221" s="261"/>
      <c r="C221" s="262"/>
      <c r="D221" s="262"/>
      <c r="E221" s="258"/>
      <c r="F221" s="256"/>
      <c r="G221" s="256"/>
      <c r="H221" s="256"/>
      <c r="I221" s="256"/>
      <c r="J221" s="256"/>
      <c r="K221" s="256"/>
      <c r="L221" s="257"/>
      <c r="M221" s="8"/>
      <c r="O221" s="22"/>
      <c r="P221" s="22"/>
    </row>
    <row r="222" spans="2:16" x14ac:dyDescent="0.3">
      <c r="B222" s="261"/>
      <c r="C222" s="262"/>
      <c r="D222" s="262"/>
      <c r="E222" s="258"/>
      <c r="F222" s="256"/>
      <c r="G222" s="256"/>
      <c r="H222" s="256"/>
      <c r="I222" s="256"/>
      <c r="J222" s="256"/>
      <c r="K222" s="256"/>
      <c r="L222" s="257"/>
      <c r="M222" s="8"/>
      <c r="O222" s="22"/>
      <c r="P222" s="22"/>
    </row>
    <row r="223" spans="2:16" x14ac:dyDescent="0.3">
      <c r="B223" s="261"/>
      <c r="C223" s="262"/>
      <c r="D223" s="262"/>
      <c r="E223" s="258"/>
      <c r="F223" s="256"/>
      <c r="G223" s="256"/>
      <c r="H223" s="256"/>
      <c r="I223" s="256"/>
      <c r="J223" s="256"/>
      <c r="K223" s="256"/>
      <c r="L223" s="257"/>
      <c r="M223" s="8"/>
      <c r="O223" s="22"/>
      <c r="P223" s="22"/>
    </row>
    <row r="224" spans="2:16" x14ac:dyDescent="0.3">
      <c r="B224" s="261"/>
      <c r="C224" s="262"/>
      <c r="D224" s="262"/>
      <c r="E224" s="258"/>
      <c r="F224" s="256"/>
      <c r="G224" s="256"/>
      <c r="H224" s="256"/>
      <c r="I224" s="256"/>
      <c r="J224" s="256"/>
      <c r="K224" s="256"/>
      <c r="L224" s="257"/>
      <c r="M224" s="8"/>
      <c r="O224" s="22"/>
      <c r="P224" s="22"/>
    </row>
    <row r="225" spans="2:16" x14ac:dyDescent="0.3">
      <c r="B225" s="261" t="str">
        <f>IF(Intro!$G$23="English",O225,P225)</f>
        <v>Conditions de travail</v>
      </c>
      <c r="C225" s="262"/>
      <c r="D225" s="262"/>
      <c r="E225" s="258"/>
      <c r="F225" s="256"/>
      <c r="G225" s="256"/>
      <c r="H225" s="256"/>
      <c r="I225" s="256"/>
      <c r="J225" s="256"/>
      <c r="K225" s="256"/>
      <c r="L225" s="257"/>
      <c r="M225" s="8"/>
      <c r="O225" s="22" t="s">
        <v>145</v>
      </c>
      <c r="P225" s="22" t="s">
        <v>146</v>
      </c>
    </row>
    <row r="226" spans="2:16" x14ac:dyDescent="0.3">
      <c r="B226" s="261"/>
      <c r="C226" s="262"/>
      <c r="D226" s="262"/>
      <c r="E226" s="258"/>
      <c r="F226" s="256"/>
      <c r="G226" s="256"/>
      <c r="H226" s="256"/>
      <c r="I226" s="256"/>
      <c r="J226" s="256"/>
      <c r="K226" s="256"/>
      <c r="L226" s="257"/>
      <c r="M226" s="8"/>
      <c r="O226" s="22"/>
      <c r="P226" s="22"/>
    </row>
    <row r="227" spans="2:16" x14ac:dyDescent="0.3">
      <c r="B227" s="261"/>
      <c r="C227" s="262"/>
      <c r="D227" s="262"/>
      <c r="E227" s="258"/>
      <c r="F227" s="256"/>
      <c r="G227" s="256"/>
      <c r="H227" s="256"/>
      <c r="I227" s="256"/>
      <c r="J227" s="256"/>
      <c r="K227" s="256"/>
      <c r="L227" s="257"/>
      <c r="M227" s="8"/>
      <c r="O227" s="22"/>
      <c r="P227" s="22"/>
    </row>
    <row r="228" spans="2:16" x14ac:dyDescent="0.3">
      <c r="B228" s="261"/>
      <c r="C228" s="262"/>
      <c r="D228" s="262"/>
      <c r="E228" s="258"/>
      <c r="F228" s="256"/>
      <c r="G228" s="256"/>
      <c r="H228" s="256"/>
      <c r="I228" s="256"/>
      <c r="J228" s="256"/>
      <c r="K228" s="256"/>
      <c r="L228" s="257"/>
      <c r="M228" s="8"/>
      <c r="O228" s="22"/>
      <c r="P228" s="22"/>
    </row>
    <row r="229" spans="2:16" x14ac:dyDescent="0.3">
      <c r="B229" s="261"/>
      <c r="C229" s="262"/>
      <c r="D229" s="262"/>
      <c r="E229" s="258"/>
      <c r="F229" s="256"/>
      <c r="G229" s="256"/>
      <c r="H229" s="256"/>
      <c r="I229" s="256"/>
      <c r="J229" s="256"/>
      <c r="K229" s="256"/>
      <c r="L229" s="257"/>
      <c r="M229" s="8"/>
      <c r="O229" s="22"/>
      <c r="P229" s="22"/>
    </row>
    <row r="230" spans="2:16" x14ac:dyDescent="0.3">
      <c r="B230" s="261"/>
      <c r="C230" s="262"/>
      <c r="D230" s="262"/>
      <c r="E230" s="258"/>
      <c r="F230" s="256"/>
      <c r="G230" s="256"/>
      <c r="H230" s="256"/>
      <c r="I230" s="256"/>
      <c r="J230" s="256"/>
      <c r="K230" s="256"/>
      <c r="L230" s="257"/>
      <c r="M230" s="8"/>
      <c r="O230" s="22"/>
      <c r="P230" s="22"/>
    </row>
    <row r="231" spans="2:16" x14ac:dyDescent="0.3">
      <c r="B231" s="261"/>
      <c r="C231" s="262"/>
      <c r="D231" s="262"/>
      <c r="E231" s="258"/>
      <c r="F231" s="256"/>
      <c r="G231" s="256"/>
      <c r="H231" s="256"/>
      <c r="I231" s="256"/>
      <c r="J231" s="256"/>
      <c r="K231" s="256"/>
      <c r="L231" s="257"/>
      <c r="M231" s="8"/>
      <c r="O231" s="22"/>
      <c r="P231" s="22"/>
    </row>
    <row r="232" spans="2:16" x14ac:dyDescent="0.3">
      <c r="B232" s="261"/>
      <c r="C232" s="262"/>
      <c r="D232" s="262"/>
      <c r="E232" s="258"/>
      <c r="F232" s="256"/>
      <c r="G232" s="256"/>
      <c r="H232" s="256"/>
      <c r="I232" s="256"/>
      <c r="J232" s="256"/>
      <c r="K232" s="256"/>
      <c r="L232" s="257"/>
      <c r="M232" s="8"/>
      <c r="O232" s="22"/>
      <c r="P232" s="22"/>
    </row>
    <row r="233" spans="2:16" x14ac:dyDescent="0.3">
      <c r="B233" s="261"/>
      <c r="C233" s="262"/>
      <c r="D233" s="262"/>
      <c r="E233" s="258"/>
      <c r="F233" s="256"/>
      <c r="G233" s="256"/>
      <c r="H233" s="256"/>
      <c r="I233" s="256"/>
      <c r="J233" s="256"/>
      <c r="K233" s="256"/>
      <c r="L233" s="257"/>
      <c r="M233" s="8"/>
      <c r="O233" s="22"/>
      <c r="P233" s="22"/>
    </row>
    <row r="234" spans="2:16" x14ac:dyDescent="0.3">
      <c r="B234" s="261"/>
      <c r="C234" s="262"/>
      <c r="D234" s="262"/>
      <c r="E234" s="258"/>
      <c r="F234" s="256"/>
      <c r="G234" s="256"/>
      <c r="H234" s="256"/>
      <c r="I234" s="256"/>
      <c r="J234" s="256"/>
      <c r="K234" s="256"/>
      <c r="L234" s="257"/>
      <c r="M234" s="8"/>
      <c r="O234" s="22"/>
      <c r="P234" s="22"/>
    </row>
    <row r="235" spans="2:16" x14ac:dyDescent="0.3">
      <c r="B235" s="261" t="str">
        <f>IF(Intro!$G$23="English",O235,P235)</f>
        <v>Bien-être des employés</v>
      </c>
      <c r="C235" s="262"/>
      <c r="D235" s="262"/>
      <c r="E235" s="258"/>
      <c r="F235" s="256"/>
      <c r="G235" s="256"/>
      <c r="H235" s="256"/>
      <c r="I235" s="256"/>
      <c r="J235" s="256"/>
      <c r="K235" s="256"/>
      <c r="L235" s="257"/>
      <c r="M235" s="8"/>
      <c r="O235" s="22" t="s">
        <v>147</v>
      </c>
      <c r="P235" s="22" t="s">
        <v>148</v>
      </c>
    </row>
    <row r="236" spans="2:16" x14ac:dyDescent="0.3">
      <c r="B236" s="261"/>
      <c r="C236" s="262"/>
      <c r="D236" s="262"/>
      <c r="E236" s="258"/>
      <c r="F236" s="256"/>
      <c r="G236" s="256"/>
      <c r="H236" s="256"/>
      <c r="I236" s="256"/>
      <c r="J236" s="256"/>
      <c r="K236" s="256"/>
      <c r="L236" s="257"/>
      <c r="M236" s="8"/>
    </row>
    <row r="237" spans="2:16" x14ac:dyDescent="0.3">
      <c r="B237" s="261"/>
      <c r="C237" s="262"/>
      <c r="D237" s="262"/>
      <c r="E237" s="258"/>
      <c r="F237" s="256"/>
      <c r="G237" s="256"/>
      <c r="H237" s="256"/>
      <c r="I237" s="256"/>
      <c r="J237" s="256"/>
      <c r="K237" s="256"/>
      <c r="L237" s="257"/>
      <c r="M237" s="8"/>
    </row>
    <row r="238" spans="2:16" x14ac:dyDescent="0.3">
      <c r="B238" s="261"/>
      <c r="C238" s="262"/>
      <c r="D238" s="262"/>
      <c r="E238" s="258"/>
      <c r="F238" s="256"/>
      <c r="G238" s="256"/>
      <c r="H238" s="256"/>
      <c r="I238" s="256"/>
      <c r="J238" s="256"/>
      <c r="K238" s="256"/>
      <c r="L238" s="257"/>
      <c r="M238" s="8"/>
      <c r="O238" s="22"/>
      <c r="P238" s="22"/>
    </row>
    <row r="239" spans="2:16" x14ac:dyDescent="0.3">
      <c r="B239" s="261"/>
      <c r="C239" s="262"/>
      <c r="D239" s="262"/>
      <c r="E239" s="258"/>
      <c r="F239" s="256"/>
      <c r="G239" s="256"/>
      <c r="H239" s="256"/>
      <c r="I239" s="256"/>
      <c r="J239" s="256"/>
      <c r="K239" s="256"/>
      <c r="L239" s="257"/>
      <c r="M239" s="8"/>
      <c r="O239" s="22"/>
      <c r="P239" s="22"/>
    </row>
    <row r="240" spans="2:16" x14ac:dyDescent="0.3">
      <c r="B240" s="261"/>
      <c r="C240" s="262"/>
      <c r="D240" s="262"/>
      <c r="E240" s="258"/>
      <c r="F240" s="256"/>
      <c r="G240" s="256"/>
      <c r="H240" s="256"/>
      <c r="I240" s="256"/>
      <c r="J240" s="256"/>
      <c r="K240" s="256"/>
      <c r="L240" s="257"/>
      <c r="M240" s="8"/>
      <c r="O240" s="22"/>
      <c r="P240" s="22"/>
    </row>
    <row r="241" spans="2:16" x14ac:dyDescent="0.3">
      <c r="B241" s="261"/>
      <c r="C241" s="262"/>
      <c r="D241" s="262"/>
      <c r="E241" s="258"/>
      <c r="F241" s="256"/>
      <c r="G241" s="256"/>
      <c r="H241" s="256"/>
      <c r="I241" s="256"/>
      <c r="J241" s="256"/>
      <c r="K241" s="256"/>
      <c r="L241" s="257"/>
      <c r="M241" s="8"/>
      <c r="O241" s="22"/>
      <c r="P241" s="22"/>
    </row>
    <row r="242" spans="2:16" x14ac:dyDescent="0.3">
      <c r="B242" s="261"/>
      <c r="C242" s="262"/>
      <c r="D242" s="262"/>
      <c r="E242" s="258"/>
      <c r="F242" s="256"/>
      <c r="G242" s="256"/>
      <c r="H242" s="256"/>
      <c r="I242" s="256"/>
      <c r="J242" s="256"/>
      <c r="K242" s="256"/>
      <c r="L242" s="257"/>
      <c r="M242" s="8"/>
    </row>
    <row r="243" spans="2:16" x14ac:dyDescent="0.3">
      <c r="B243" s="261"/>
      <c r="C243" s="262"/>
      <c r="D243" s="262"/>
      <c r="E243" s="258"/>
      <c r="F243" s="256"/>
      <c r="G243" s="256"/>
      <c r="H243" s="256"/>
      <c r="I243" s="256"/>
      <c r="J243" s="256"/>
      <c r="K243" s="256"/>
      <c r="L243" s="257"/>
      <c r="M243" s="8"/>
    </row>
    <row r="244" spans="2:16" x14ac:dyDescent="0.3">
      <c r="B244" s="261"/>
      <c r="C244" s="262"/>
      <c r="D244" s="262"/>
      <c r="E244" s="258"/>
      <c r="F244" s="256"/>
      <c r="G244" s="256"/>
      <c r="H244" s="256"/>
      <c r="I244" s="256"/>
      <c r="J244" s="256"/>
      <c r="K244" s="256"/>
      <c r="L244" s="257"/>
      <c r="M244" s="8"/>
    </row>
    <row r="245" spans="2:16" x14ac:dyDescent="0.3">
      <c r="B245" s="261" t="str">
        <f>IF(Intro!$G$23="English",O245,P245)</f>
        <v>Autres facteurs</v>
      </c>
      <c r="C245" s="262"/>
      <c r="D245" s="262"/>
      <c r="E245" s="258"/>
      <c r="F245" s="256"/>
      <c r="G245" s="256"/>
      <c r="H245" s="256"/>
      <c r="I245" s="256"/>
      <c r="J245" s="256"/>
      <c r="K245" s="256"/>
      <c r="L245" s="257"/>
      <c r="M245" s="8"/>
      <c r="O245" s="22" t="s">
        <v>149</v>
      </c>
      <c r="P245" s="22" t="s">
        <v>150</v>
      </c>
    </row>
    <row r="246" spans="2:16" x14ac:dyDescent="0.3">
      <c r="B246" s="261"/>
      <c r="C246" s="262"/>
      <c r="D246" s="262"/>
      <c r="E246" s="258"/>
      <c r="F246" s="256"/>
      <c r="G246" s="256"/>
      <c r="H246" s="256"/>
      <c r="I246" s="256"/>
      <c r="J246" s="256"/>
      <c r="K246" s="256"/>
      <c r="L246" s="257"/>
      <c r="M246" s="8"/>
      <c r="O246" s="22"/>
      <c r="P246" s="22"/>
    </row>
    <row r="247" spans="2:16" x14ac:dyDescent="0.3">
      <c r="B247" s="261"/>
      <c r="C247" s="262"/>
      <c r="D247" s="262"/>
      <c r="E247" s="258"/>
      <c r="F247" s="256"/>
      <c r="G247" s="256"/>
      <c r="H247" s="256"/>
      <c r="I247" s="256"/>
      <c r="J247" s="256"/>
      <c r="K247" s="256"/>
      <c r="L247" s="257"/>
      <c r="M247" s="8"/>
      <c r="O247" s="22"/>
      <c r="P247" s="22"/>
    </row>
    <row r="248" spans="2:16" x14ac:dyDescent="0.3">
      <c r="B248" s="261"/>
      <c r="C248" s="262"/>
      <c r="D248" s="262"/>
      <c r="E248" s="258"/>
      <c r="F248" s="256"/>
      <c r="G248" s="256"/>
      <c r="H248" s="256"/>
      <c r="I248" s="256"/>
      <c r="J248" s="256"/>
      <c r="K248" s="256"/>
      <c r="L248" s="257"/>
      <c r="M248" s="8"/>
      <c r="O248" s="22"/>
      <c r="P248" s="22"/>
    </row>
    <row r="249" spans="2:16" x14ac:dyDescent="0.3">
      <c r="B249" s="261"/>
      <c r="C249" s="262"/>
      <c r="D249" s="262"/>
      <c r="E249" s="258"/>
      <c r="F249" s="256"/>
      <c r="G249" s="256"/>
      <c r="H249" s="256"/>
      <c r="I249" s="256"/>
      <c r="J249" s="256"/>
      <c r="K249" s="256"/>
      <c r="L249" s="257"/>
      <c r="M249" s="8"/>
      <c r="O249" s="22"/>
      <c r="P249" s="22"/>
    </row>
    <row r="250" spans="2:16" x14ac:dyDescent="0.3">
      <c r="B250" s="261"/>
      <c r="C250" s="262"/>
      <c r="D250" s="262"/>
      <c r="E250" s="258"/>
      <c r="F250" s="256"/>
      <c r="G250" s="256"/>
      <c r="H250" s="256"/>
      <c r="I250" s="256"/>
      <c r="J250" s="256"/>
      <c r="K250" s="256"/>
      <c r="L250" s="257"/>
      <c r="M250" s="8"/>
      <c r="O250" s="22"/>
      <c r="P250" s="22"/>
    </row>
    <row r="251" spans="2:16" x14ac:dyDescent="0.3">
      <c r="B251" s="261"/>
      <c r="C251" s="262"/>
      <c r="D251" s="262"/>
      <c r="E251" s="258"/>
      <c r="F251" s="256"/>
      <c r="G251" s="256"/>
      <c r="H251" s="256"/>
      <c r="I251" s="256"/>
      <c r="J251" s="256"/>
      <c r="K251" s="256"/>
      <c r="L251" s="257"/>
      <c r="M251" s="8"/>
      <c r="O251" s="22"/>
      <c r="P251" s="22"/>
    </row>
    <row r="252" spans="2:16" x14ac:dyDescent="0.3">
      <c r="B252" s="261"/>
      <c r="C252" s="262"/>
      <c r="D252" s="262"/>
      <c r="E252" s="258"/>
      <c r="F252" s="256"/>
      <c r="G252" s="256"/>
      <c r="H252" s="256"/>
      <c r="I252" s="256"/>
      <c r="J252" s="256"/>
      <c r="K252" s="256"/>
      <c r="L252" s="257"/>
      <c r="M252" s="8"/>
      <c r="O252" s="22"/>
      <c r="P252" s="22"/>
    </row>
    <row r="253" spans="2:16" x14ac:dyDescent="0.3">
      <c r="B253" s="261"/>
      <c r="C253" s="262"/>
      <c r="D253" s="262"/>
      <c r="E253" s="258"/>
      <c r="F253" s="256"/>
      <c r="G253" s="256"/>
      <c r="H253" s="256"/>
      <c r="I253" s="256"/>
      <c r="J253" s="256"/>
      <c r="K253" s="256"/>
      <c r="L253" s="257"/>
      <c r="M253" s="8"/>
      <c r="O253" s="22"/>
      <c r="P253" s="22"/>
    </row>
    <row r="254" spans="2:16" x14ac:dyDescent="0.3">
      <c r="B254" s="302"/>
      <c r="C254" s="303"/>
      <c r="D254" s="303"/>
      <c r="E254" s="301"/>
      <c r="F254" s="259"/>
      <c r="G254" s="259"/>
      <c r="H254" s="259"/>
      <c r="I254" s="259"/>
      <c r="J254" s="259"/>
      <c r="K254" s="259"/>
      <c r="L254" s="260"/>
      <c r="M254" s="8"/>
      <c r="O254" s="22"/>
      <c r="P254" s="22"/>
    </row>
    <row r="255" spans="2:16" x14ac:dyDescent="0.3">
      <c r="B255" s="81"/>
      <c r="C255" s="81"/>
      <c r="D255" s="81"/>
      <c r="E255" s="81"/>
      <c r="F255" s="81"/>
      <c r="G255" s="81"/>
      <c r="H255" s="81"/>
      <c r="I255" s="81"/>
      <c r="J255" s="81"/>
      <c r="K255" s="81"/>
      <c r="L255" s="81"/>
      <c r="M255" s="8"/>
    </row>
    <row r="256" spans="2:16" x14ac:dyDescent="0.3">
      <c r="B256" s="127" t="str">
        <f>IF(Intro!$G$23="English",O256,P256)</f>
        <v>MARCHÉS</v>
      </c>
      <c r="C256" s="128"/>
      <c r="D256" s="128"/>
      <c r="E256" s="128"/>
      <c r="F256" s="128"/>
      <c r="G256" s="128"/>
      <c r="H256" s="128"/>
      <c r="I256" s="128"/>
      <c r="J256" s="128"/>
      <c r="K256" s="128"/>
      <c r="L256" s="129"/>
      <c r="M256" s="33"/>
      <c r="O256" s="8" t="s">
        <v>197</v>
      </c>
      <c r="P256" s="8" t="s">
        <v>206</v>
      </c>
    </row>
    <row r="257" spans="1:16" x14ac:dyDescent="0.3">
      <c r="B257" s="295" t="s">
        <v>36</v>
      </c>
      <c r="C257" s="296"/>
      <c r="D257" s="296"/>
      <c r="E257" s="296"/>
      <c r="F257" s="296"/>
      <c r="G257" s="296"/>
      <c r="H257" s="296"/>
      <c r="I257" s="296"/>
      <c r="J257" s="296"/>
      <c r="K257" s="296"/>
      <c r="L257" s="297"/>
      <c r="M257" s="8"/>
    </row>
    <row r="258" spans="1:16" x14ac:dyDescent="0.3">
      <c r="B258" s="17"/>
      <c r="C258" s="28"/>
      <c r="D258" s="28"/>
      <c r="E258" s="29"/>
      <c r="F258" s="29"/>
      <c r="G258" s="29"/>
      <c r="H258" s="29"/>
      <c r="I258" s="29"/>
      <c r="J258" s="29"/>
      <c r="K258" s="29"/>
      <c r="L258" s="18"/>
      <c r="M258" s="8"/>
    </row>
    <row r="259" spans="1:16" ht="14.1" customHeight="1" x14ac:dyDescent="0.3">
      <c r="B259" s="130" t="str">
        <f>IF(Intro!$G$23="English",O259,P259)</f>
        <v>Décrivez les marchés des marchandises au Canada et dans le monde depuis le 1er janvier 2023. Les facteurs à prendre en compte dans votre réponse comprennent, sans toutefois s'y limiter, l'emploi associé à la production des marchandises au Canada.</v>
      </c>
      <c r="C259" s="131"/>
      <c r="D259" s="131"/>
      <c r="E259" s="131"/>
      <c r="F259" s="131"/>
      <c r="G259" s="131"/>
      <c r="H259" s="131"/>
      <c r="I259" s="131"/>
      <c r="J259" s="131"/>
      <c r="K259" s="131"/>
      <c r="L259" s="132"/>
      <c r="M259" s="8"/>
      <c r="O259" s="22" t="str">
        <f>"Describe the markets for the goods in Canada and globally since January 1, "&amp;Variables!B6&amp;". Factors to consider in your response include, but are not limited to, employment associated with the production of the goods in Canada."</f>
        <v>Describe the markets for the goods in Canada and globally since January 1, 2023. Factors to consider in your response include, but are not limited to, employment associated with the production of the goods in Canada.</v>
      </c>
      <c r="P259" s="8" t="str">
        <f>"Décrivez les marchés des marchandises au Canada et dans le monde depuis le 1er janvier "&amp;Variables!B6&amp;". Les facteurs à prendre en compte dans votre réponse comprennent, sans toutefois s'y limiter, l'emploi associé à la production des marchandises au Canada."</f>
        <v>Décrivez les marchés des marchandises au Canada et dans le monde depuis le 1er janvier 2023. Les facteurs à prendre en compte dans votre réponse comprennent, sans toutefois s'y limiter, l'emploi associé à la production des marchandises au Canada.</v>
      </c>
    </row>
    <row r="260" spans="1:16" x14ac:dyDescent="0.3">
      <c r="B260" s="130"/>
      <c r="C260" s="131"/>
      <c r="D260" s="131"/>
      <c r="E260" s="131"/>
      <c r="F260" s="131"/>
      <c r="G260" s="131"/>
      <c r="H260" s="131"/>
      <c r="I260" s="131"/>
      <c r="J260" s="131"/>
      <c r="K260" s="131"/>
      <c r="L260" s="132"/>
      <c r="M260" s="8"/>
      <c r="O260" s="22"/>
    </row>
    <row r="261" spans="1:16" s="33" customFormat="1" x14ac:dyDescent="0.3">
      <c r="A261" s="69"/>
      <c r="B261" s="73"/>
      <c r="C261" s="74"/>
      <c r="D261" s="74"/>
      <c r="E261" s="74"/>
      <c r="F261" s="74"/>
      <c r="G261" s="74"/>
      <c r="H261" s="74"/>
      <c r="I261" s="74"/>
      <c r="J261" s="74"/>
      <c r="K261" s="74"/>
      <c r="L261" s="75"/>
    </row>
    <row r="262" spans="1:16" s="9" customFormat="1" x14ac:dyDescent="0.3">
      <c r="A262" s="4"/>
      <c r="B262" s="286"/>
      <c r="C262" s="287"/>
      <c r="D262" s="287"/>
      <c r="E262" s="287"/>
      <c r="F262" s="287"/>
      <c r="G262" s="287"/>
      <c r="H262" s="287"/>
      <c r="I262" s="287"/>
      <c r="J262" s="287"/>
      <c r="K262" s="287"/>
      <c r="L262" s="288"/>
      <c r="M262" s="33"/>
    </row>
    <row r="263" spans="1:16" s="9" customFormat="1" x14ac:dyDescent="0.3">
      <c r="A263" s="4"/>
      <c r="B263" s="286"/>
      <c r="C263" s="287"/>
      <c r="D263" s="287"/>
      <c r="E263" s="287"/>
      <c r="F263" s="287"/>
      <c r="G263" s="287"/>
      <c r="H263" s="287"/>
      <c r="I263" s="287"/>
      <c r="J263" s="287"/>
      <c r="K263" s="287"/>
      <c r="L263" s="288"/>
      <c r="M263" s="33"/>
    </row>
    <row r="264" spans="1:16" s="9" customFormat="1" x14ac:dyDescent="0.3">
      <c r="A264" s="4"/>
      <c r="B264" s="286"/>
      <c r="C264" s="287"/>
      <c r="D264" s="287"/>
      <c r="E264" s="287"/>
      <c r="F264" s="287"/>
      <c r="G264" s="287"/>
      <c r="H264" s="287"/>
      <c r="I264" s="287"/>
      <c r="J264" s="287"/>
      <c r="K264" s="287"/>
      <c r="L264" s="288"/>
      <c r="M264" s="33"/>
    </row>
    <row r="265" spans="1:16" s="9" customFormat="1" x14ac:dyDescent="0.3">
      <c r="A265" s="4"/>
      <c r="B265" s="286"/>
      <c r="C265" s="287"/>
      <c r="D265" s="287"/>
      <c r="E265" s="287"/>
      <c r="F265" s="287"/>
      <c r="G265" s="287"/>
      <c r="H265" s="287"/>
      <c r="I265" s="287"/>
      <c r="J265" s="287"/>
      <c r="K265" s="287"/>
      <c r="L265" s="288"/>
      <c r="M265" s="33"/>
    </row>
    <row r="266" spans="1:16" s="9" customFormat="1" x14ac:dyDescent="0.3">
      <c r="A266" s="4"/>
      <c r="B266" s="286"/>
      <c r="C266" s="287"/>
      <c r="D266" s="287"/>
      <c r="E266" s="287"/>
      <c r="F266" s="287"/>
      <c r="G266" s="287"/>
      <c r="H266" s="287"/>
      <c r="I266" s="287"/>
      <c r="J266" s="287"/>
      <c r="K266" s="287"/>
      <c r="L266" s="288"/>
      <c r="M266" s="33"/>
    </row>
    <row r="267" spans="1:16" s="9" customFormat="1" x14ac:dyDescent="0.3">
      <c r="A267" s="4"/>
      <c r="B267" s="286"/>
      <c r="C267" s="287"/>
      <c r="D267" s="287"/>
      <c r="E267" s="287"/>
      <c r="F267" s="287"/>
      <c r="G267" s="287"/>
      <c r="H267" s="287"/>
      <c r="I267" s="287"/>
      <c r="J267" s="287"/>
      <c r="K267" s="287"/>
      <c r="L267" s="288"/>
      <c r="M267" s="33"/>
    </row>
    <row r="268" spans="1:16" s="9" customFormat="1" x14ac:dyDescent="0.3">
      <c r="A268" s="4"/>
      <c r="B268" s="286"/>
      <c r="C268" s="287"/>
      <c r="D268" s="287"/>
      <c r="E268" s="287"/>
      <c r="F268" s="287"/>
      <c r="G268" s="287"/>
      <c r="H268" s="287"/>
      <c r="I268" s="287"/>
      <c r="J268" s="287"/>
      <c r="K268" s="287"/>
      <c r="L268" s="288"/>
      <c r="M268" s="33"/>
    </row>
    <row r="269" spans="1:16" s="9" customFormat="1" x14ac:dyDescent="0.3">
      <c r="A269" s="4"/>
      <c r="B269" s="286"/>
      <c r="C269" s="287"/>
      <c r="D269" s="287"/>
      <c r="E269" s="287"/>
      <c r="F269" s="287"/>
      <c r="G269" s="287"/>
      <c r="H269" s="287"/>
      <c r="I269" s="287"/>
      <c r="J269" s="287"/>
      <c r="K269" s="287"/>
      <c r="L269" s="288"/>
      <c r="M269" s="33"/>
    </row>
    <row r="270" spans="1:16" s="33" customFormat="1" x14ac:dyDescent="0.3">
      <c r="A270" s="69"/>
      <c r="B270" s="70"/>
      <c r="C270" s="71"/>
      <c r="D270" s="71"/>
      <c r="E270" s="71"/>
      <c r="F270" s="71"/>
      <c r="G270" s="71"/>
      <c r="H270" s="71"/>
      <c r="I270" s="71"/>
      <c r="J270" s="71"/>
      <c r="K270" s="71"/>
      <c r="L270" s="72"/>
    </row>
    <row r="271" spans="1:16" x14ac:dyDescent="0.3">
      <c r="B271" s="289" t="s">
        <v>172</v>
      </c>
      <c r="C271" s="290"/>
      <c r="D271" s="290"/>
      <c r="E271" s="290"/>
      <c r="F271" s="290"/>
      <c r="G271" s="290"/>
      <c r="H271" s="290"/>
      <c r="I271" s="290"/>
      <c r="J271" s="290"/>
      <c r="K271" s="290"/>
      <c r="L271" s="291"/>
      <c r="M271" s="8"/>
    </row>
    <row r="272" spans="1:16" x14ac:dyDescent="0.3">
      <c r="B272" s="17"/>
      <c r="C272" s="28"/>
      <c r="D272" s="28"/>
      <c r="E272" s="29"/>
      <c r="F272" s="29"/>
      <c r="G272" s="29"/>
      <c r="H272" s="29"/>
      <c r="I272" s="29"/>
      <c r="J272" s="29"/>
      <c r="K272" s="29"/>
      <c r="L272" s="18"/>
      <c r="M272" s="8"/>
    </row>
    <row r="273" spans="1:16" ht="14.1" customHeight="1" x14ac:dyDescent="0.3">
      <c r="B273" s="130" t="str">
        <f>IF(Intro!$G$23="English",O273,P273)</f>
        <v>Expliquez les changements que vous prévoyez voir sur le marché canadien et sur d’autres marchés mondiaux pour les marchandises au cours des deux prochaines années. Les facteurs à prendre en compte dans votre réponse comprennent, sans toutefois s'y limiter, l'emploi associé à la production des marchandises au Canada.</v>
      </c>
      <c r="C273" s="131"/>
      <c r="D273" s="131"/>
      <c r="E273" s="131"/>
      <c r="F273" s="131"/>
      <c r="G273" s="131"/>
      <c r="H273" s="131"/>
      <c r="I273" s="131"/>
      <c r="J273" s="131"/>
      <c r="K273" s="131"/>
      <c r="L273" s="132"/>
      <c r="M273" s="8"/>
      <c r="O273" s="22" t="s">
        <v>180</v>
      </c>
      <c r="P273" s="8" t="s">
        <v>179</v>
      </c>
    </row>
    <row r="274" spans="1:16" x14ac:dyDescent="0.3">
      <c r="B274" s="130"/>
      <c r="C274" s="131"/>
      <c r="D274" s="131"/>
      <c r="E274" s="131"/>
      <c r="F274" s="131"/>
      <c r="G274" s="131"/>
      <c r="H274" s="131"/>
      <c r="I274" s="131"/>
      <c r="J274" s="131"/>
      <c r="K274" s="131"/>
      <c r="L274" s="132"/>
      <c r="M274" s="8"/>
      <c r="O274" s="22"/>
    </row>
    <row r="275" spans="1:16" s="33" customFormat="1" x14ac:dyDescent="0.3">
      <c r="A275" s="69"/>
      <c r="B275" s="73"/>
      <c r="C275" s="74"/>
      <c r="D275" s="74"/>
      <c r="E275" s="74"/>
      <c r="F275" s="74"/>
      <c r="G275" s="74"/>
      <c r="H275" s="74"/>
      <c r="I275" s="74"/>
      <c r="J275" s="74"/>
      <c r="K275" s="74"/>
      <c r="L275" s="75"/>
    </row>
    <row r="276" spans="1:16" s="9" customFormat="1" x14ac:dyDescent="0.3">
      <c r="A276" s="4"/>
      <c r="B276" s="286"/>
      <c r="C276" s="287"/>
      <c r="D276" s="287"/>
      <c r="E276" s="287"/>
      <c r="F276" s="287"/>
      <c r="G276" s="287"/>
      <c r="H276" s="287"/>
      <c r="I276" s="287"/>
      <c r="J276" s="287"/>
      <c r="K276" s="287"/>
      <c r="L276" s="288"/>
      <c r="M276" s="33"/>
    </row>
    <row r="277" spans="1:16" s="9" customFormat="1" x14ac:dyDescent="0.3">
      <c r="A277" s="4"/>
      <c r="B277" s="286"/>
      <c r="C277" s="287"/>
      <c r="D277" s="287"/>
      <c r="E277" s="287"/>
      <c r="F277" s="287"/>
      <c r="G277" s="287"/>
      <c r="H277" s="287"/>
      <c r="I277" s="287"/>
      <c r="J277" s="287"/>
      <c r="K277" s="287"/>
      <c r="L277" s="288"/>
      <c r="M277" s="33"/>
    </row>
    <row r="278" spans="1:16" s="9" customFormat="1" x14ac:dyDescent="0.3">
      <c r="A278" s="4"/>
      <c r="B278" s="286"/>
      <c r="C278" s="287"/>
      <c r="D278" s="287"/>
      <c r="E278" s="287"/>
      <c r="F278" s="287"/>
      <c r="G278" s="287"/>
      <c r="H278" s="287"/>
      <c r="I278" s="287"/>
      <c r="J278" s="287"/>
      <c r="K278" s="287"/>
      <c r="L278" s="288"/>
      <c r="M278" s="33"/>
    </row>
    <row r="279" spans="1:16" s="9" customFormat="1" x14ac:dyDescent="0.3">
      <c r="A279" s="4"/>
      <c r="B279" s="286"/>
      <c r="C279" s="287"/>
      <c r="D279" s="287"/>
      <c r="E279" s="287"/>
      <c r="F279" s="287"/>
      <c r="G279" s="287"/>
      <c r="H279" s="287"/>
      <c r="I279" s="287"/>
      <c r="J279" s="287"/>
      <c r="K279" s="287"/>
      <c r="L279" s="288"/>
      <c r="M279" s="33"/>
    </row>
    <row r="280" spans="1:16" s="9" customFormat="1" x14ac:dyDescent="0.3">
      <c r="A280" s="4"/>
      <c r="B280" s="286"/>
      <c r="C280" s="287"/>
      <c r="D280" s="287"/>
      <c r="E280" s="287"/>
      <c r="F280" s="287"/>
      <c r="G280" s="287"/>
      <c r="H280" s="287"/>
      <c r="I280" s="287"/>
      <c r="J280" s="287"/>
      <c r="K280" s="287"/>
      <c r="L280" s="288"/>
      <c r="M280" s="33"/>
    </row>
    <row r="281" spans="1:16" s="9" customFormat="1" x14ac:dyDescent="0.3">
      <c r="A281" s="4"/>
      <c r="B281" s="286"/>
      <c r="C281" s="287"/>
      <c r="D281" s="287"/>
      <c r="E281" s="287"/>
      <c r="F281" s="287"/>
      <c r="G281" s="287"/>
      <c r="H281" s="287"/>
      <c r="I281" s="287"/>
      <c r="J281" s="287"/>
      <c r="K281" s="287"/>
      <c r="L281" s="288"/>
      <c r="M281" s="33"/>
    </row>
    <row r="282" spans="1:16" s="9" customFormat="1" x14ac:dyDescent="0.3">
      <c r="A282" s="4"/>
      <c r="B282" s="286"/>
      <c r="C282" s="287"/>
      <c r="D282" s="287"/>
      <c r="E282" s="287"/>
      <c r="F282" s="287"/>
      <c r="G282" s="287"/>
      <c r="H282" s="287"/>
      <c r="I282" s="287"/>
      <c r="J282" s="287"/>
      <c r="K282" s="287"/>
      <c r="L282" s="288"/>
      <c r="M282" s="33"/>
    </row>
    <row r="283" spans="1:16" s="9" customFormat="1" x14ac:dyDescent="0.3">
      <c r="A283" s="4"/>
      <c r="B283" s="286"/>
      <c r="C283" s="287"/>
      <c r="D283" s="287"/>
      <c r="E283" s="287"/>
      <c r="F283" s="287"/>
      <c r="G283" s="287"/>
      <c r="H283" s="287"/>
      <c r="I283" s="287"/>
      <c r="J283" s="287"/>
      <c r="K283" s="287"/>
      <c r="L283" s="288"/>
      <c r="M283" s="33"/>
    </row>
    <row r="284" spans="1:16" s="33" customFormat="1" x14ac:dyDescent="0.3">
      <c r="A284" s="69"/>
      <c r="B284" s="70"/>
      <c r="C284" s="71"/>
      <c r="D284" s="71"/>
      <c r="E284" s="71"/>
      <c r="F284" s="71"/>
      <c r="G284" s="71"/>
      <c r="H284" s="71"/>
      <c r="I284" s="71"/>
      <c r="J284" s="71"/>
      <c r="K284" s="71"/>
      <c r="L284" s="72"/>
    </row>
    <row r="286" spans="1:16" x14ac:dyDescent="0.3">
      <c r="B286" s="292" t="str">
        <f>IF(Intro!$G$23="English",O286,P286)</f>
        <v>EMPLOI</v>
      </c>
      <c r="C286" s="293"/>
      <c r="D286" s="293"/>
      <c r="E286" s="293"/>
      <c r="F286" s="293"/>
      <c r="G286" s="293"/>
      <c r="H286" s="293"/>
      <c r="I286" s="293"/>
      <c r="J286" s="293"/>
      <c r="K286" s="293"/>
      <c r="L286" s="294"/>
      <c r="M286" s="8"/>
      <c r="O286" s="8" t="s">
        <v>194</v>
      </c>
      <c r="P286" s="8" t="s">
        <v>195</v>
      </c>
    </row>
    <row r="287" spans="1:16" s="9" customFormat="1" x14ac:dyDescent="0.3">
      <c r="A287" s="4"/>
      <c r="B287" s="289" t="s">
        <v>196</v>
      </c>
      <c r="C287" s="290"/>
      <c r="D287" s="290"/>
      <c r="E287" s="290"/>
      <c r="F287" s="290"/>
      <c r="G287" s="290"/>
      <c r="H287" s="290"/>
      <c r="I287" s="290"/>
      <c r="J287" s="290"/>
      <c r="K287" s="290"/>
      <c r="L287" s="291"/>
      <c r="M287" s="87"/>
    </row>
    <row r="288" spans="1:16" x14ac:dyDescent="0.3">
      <c r="B288" s="77"/>
      <c r="C288" s="78"/>
      <c r="D288" s="78"/>
      <c r="E288" s="78"/>
      <c r="F288" s="78"/>
      <c r="G288" s="78"/>
      <c r="H288" s="78"/>
      <c r="I288" s="78"/>
      <c r="J288" s="78"/>
      <c r="K288" s="78"/>
      <c r="L288" s="79"/>
      <c r="M288" s="8"/>
    </row>
    <row r="289" spans="1:16" x14ac:dyDescent="0.3">
      <c r="B289" s="130" t="str">
        <f>IF(Intro!$G$23="English",O289,P289)</f>
        <v>Sur la base de la réponse à la question 1 dans l'onglet Pro, décrivez la méthode utilisée pour répartir l’emploi, les heures travaillées et les salaires versés.</v>
      </c>
      <c r="C289" s="131"/>
      <c r="D289" s="131"/>
      <c r="E289" s="131"/>
      <c r="F289" s="131"/>
      <c r="G289" s="131"/>
      <c r="H289" s="131"/>
      <c r="I289" s="131"/>
      <c r="J289" s="131"/>
      <c r="K289" s="131"/>
      <c r="L289" s="132"/>
      <c r="M289" s="8"/>
      <c r="O289" s="8" t="s">
        <v>193</v>
      </c>
      <c r="P289" s="8" t="s">
        <v>205</v>
      </c>
    </row>
    <row r="290" spans="1:16" x14ac:dyDescent="0.3">
      <c r="B290" s="77"/>
      <c r="C290" s="78"/>
      <c r="D290" s="78"/>
      <c r="E290" s="78"/>
      <c r="F290" s="78"/>
      <c r="G290" s="78"/>
      <c r="H290" s="78"/>
      <c r="I290" s="78"/>
      <c r="J290" s="78"/>
      <c r="K290" s="78"/>
      <c r="L290" s="79"/>
      <c r="M290" s="8"/>
    </row>
    <row r="291" spans="1:16" s="9" customFormat="1" x14ac:dyDescent="0.3">
      <c r="A291" s="4"/>
      <c r="B291" s="286"/>
      <c r="C291" s="287"/>
      <c r="D291" s="287"/>
      <c r="E291" s="287"/>
      <c r="F291" s="287"/>
      <c r="G291" s="287"/>
      <c r="H291" s="287"/>
      <c r="I291" s="287"/>
      <c r="J291" s="287"/>
      <c r="K291" s="287"/>
      <c r="L291" s="288"/>
      <c r="M291" s="33"/>
    </row>
    <row r="292" spans="1:16" s="9" customFormat="1" x14ac:dyDescent="0.3">
      <c r="A292" s="4"/>
      <c r="B292" s="286"/>
      <c r="C292" s="287"/>
      <c r="D292" s="287"/>
      <c r="E292" s="287"/>
      <c r="F292" s="287"/>
      <c r="G292" s="287"/>
      <c r="H292" s="287"/>
      <c r="I292" s="287"/>
      <c r="J292" s="287"/>
      <c r="K292" s="287"/>
      <c r="L292" s="288"/>
      <c r="M292" s="33"/>
    </row>
    <row r="293" spans="1:16" s="9" customFormat="1" x14ac:dyDescent="0.3">
      <c r="A293" s="4"/>
      <c r="B293" s="286"/>
      <c r="C293" s="287"/>
      <c r="D293" s="287"/>
      <c r="E293" s="287"/>
      <c r="F293" s="287"/>
      <c r="G293" s="287"/>
      <c r="H293" s="287"/>
      <c r="I293" s="287"/>
      <c r="J293" s="287"/>
      <c r="K293" s="287"/>
      <c r="L293" s="288"/>
      <c r="M293" s="33"/>
    </row>
    <row r="294" spans="1:16" s="9" customFormat="1" x14ac:dyDescent="0.3">
      <c r="A294" s="4"/>
      <c r="B294" s="286"/>
      <c r="C294" s="287"/>
      <c r="D294" s="287"/>
      <c r="E294" s="287"/>
      <c r="F294" s="287"/>
      <c r="G294" s="287"/>
      <c r="H294" s="287"/>
      <c r="I294" s="287"/>
      <c r="J294" s="287"/>
      <c r="K294" s="287"/>
      <c r="L294" s="288"/>
      <c r="M294" s="33"/>
    </row>
    <row r="295" spans="1:16" s="9" customFormat="1" x14ac:dyDescent="0.3">
      <c r="A295" s="4"/>
      <c r="B295" s="286"/>
      <c r="C295" s="287"/>
      <c r="D295" s="287"/>
      <c r="E295" s="287"/>
      <c r="F295" s="287"/>
      <c r="G295" s="287"/>
      <c r="H295" s="287"/>
      <c r="I295" s="287"/>
      <c r="J295" s="287"/>
      <c r="K295" s="287"/>
      <c r="L295" s="288"/>
      <c r="M295" s="33"/>
    </row>
    <row r="296" spans="1:16" s="9" customFormat="1" x14ac:dyDescent="0.3">
      <c r="A296" s="4"/>
      <c r="B296" s="286"/>
      <c r="C296" s="287"/>
      <c r="D296" s="287"/>
      <c r="E296" s="287"/>
      <c r="F296" s="287"/>
      <c r="G296" s="287"/>
      <c r="H296" s="287"/>
      <c r="I296" s="287"/>
      <c r="J296" s="287"/>
      <c r="K296" s="287"/>
      <c r="L296" s="288"/>
      <c r="M296" s="33"/>
    </row>
    <row r="297" spans="1:16" s="9" customFormat="1" x14ac:dyDescent="0.3">
      <c r="A297" s="4"/>
      <c r="B297" s="286"/>
      <c r="C297" s="287"/>
      <c r="D297" s="287"/>
      <c r="E297" s="287"/>
      <c r="F297" s="287"/>
      <c r="G297" s="287"/>
      <c r="H297" s="287"/>
      <c r="I297" s="287"/>
      <c r="J297" s="287"/>
      <c r="K297" s="287"/>
      <c r="L297" s="288"/>
      <c r="M297" s="33"/>
    </row>
    <row r="298" spans="1:16" s="9" customFormat="1" x14ac:dyDescent="0.3">
      <c r="A298" s="4"/>
      <c r="B298" s="286"/>
      <c r="C298" s="287"/>
      <c r="D298" s="287"/>
      <c r="E298" s="287"/>
      <c r="F298" s="287"/>
      <c r="G298" s="287"/>
      <c r="H298" s="287"/>
      <c r="I298" s="287"/>
      <c r="J298" s="287"/>
      <c r="K298" s="287"/>
      <c r="L298" s="288"/>
      <c r="M298" s="33"/>
    </row>
    <row r="299" spans="1:16" x14ac:dyDescent="0.3">
      <c r="B299" s="80"/>
      <c r="C299" s="81"/>
      <c r="D299" s="81"/>
      <c r="E299" s="81"/>
      <c r="F299" s="81"/>
      <c r="G299" s="81"/>
      <c r="H299" s="81"/>
      <c r="I299" s="81"/>
      <c r="J299" s="81"/>
      <c r="K299" s="81"/>
      <c r="L299" s="82"/>
      <c r="M299" s="8"/>
    </row>
  </sheetData>
  <sheetProtection algorithmName="SHA-512" hashValue="7EJf2SBlI6GOmQNN+YMLlId9zDjc8loDvOrjqsCmKC3krr7Z25AOhclSnCQAD6ljO4RYRAeuQdESOOoRci1kjA==" saltValue="oxAlnM/t2YTwM0PRkbG8+A==" spinCount="100000" sheet="1" objects="1" scenarios="1" selectLockedCells="1"/>
  <mergeCells count="220">
    <mergeCell ref="B271:L271"/>
    <mergeCell ref="B132:L132"/>
    <mergeCell ref="B138:L138"/>
    <mergeCell ref="B103:L103"/>
    <mergeCell ref="B75:L75"/>
    <mergeCell ref="B56:L56"/>
    <mergeCell ref="B28:L28"/>
    <mergeCell ref="B27:L27"/>
    <mergeCell ref="B119:D120"/>
    <mergeCell ref="E119:F120"/>
    <mergeCell ref="G119:H120"/>
    <mergeCell ref="I119:J120"/>
    <mergeCell ref="K119:L120"/>
    <mergeCell ref="B121:D122"/>
    <mergeCell ref="E121:F122"/>
    <mergeCell ref="G121:H122"/>
    <mergeCell ref="I121:J122"/>
    <mergeCell ref="K121:L122"/>
    <mergeCell ref="C39:E40"/>
    <mergeCell ref="F39:I40"/>
    <mergeCell ref="J39:L40"/>
    <mergeCell ref="B41:B42"/>
    <mergeCell ref="C41:E42"/>
    <mergeCell ref="F41:I42"/>
    <mergeCell ref="B4:L4"/>
    <mergeCell ref="B5:L5"/>
    <mergeCell ref="B6:L6"/>
    <mergeCell ref="B92:B93"/>
    <mergeCell ref="C92:E93"/>
    <mergeCell ref="F92:L93"/>
    <mergeCell ref="B86:B87"/>
    <mergeCell ref="C86:E87"/>
    <mergeCell ref="F86:L87"/>
    <mergeCell ref="B88:B89"/>
    <mergeCell ref="C88:E89"/>
    <mergeCell ref="F88:L89"/>
    <mergeCell ref="B90:B91"/>
    <mergeCell ref="C90:E91"/>
    <mergeCell ref="F90:L91"/>
    <mergeCell ref="C82:E83"/>
    <mergeCell ref="B71:F71"/>
    <mergeCell ref="B72:F72"/>
    <mergeCell ref="B73:F73"/>
    <mergeCell ref="C80:E81"/>
    <mergeCell ref="F80:L81"/>
    <mergeCell ref="B8:L8"/>
    <mergeCell ref="B9:L9"/>
    <mergeCell ref="B13:L13"/>
    <mergeCell ref="B291:L298"/>
    <mergeCell ref="B289:L289"/>
    <mergeCell ref="B259:L260"/>
    <mergeCell ref="B273:L274"/>
    <mergeCell ref="B286:L286"/>
    <mergeCell ref="B287:L287"/>
    <mergeCell ref="B256:L256"/>
    <mergeCell ref="B257:L257"/>
    <mergeCell ref="B139:L139"/>
    <mergeCell ref="F205:L214"/>
    <mergeCell ref="E215:E224"/>
    <mergeCell ref="F215:L224"/>
    <mergeCell ref="B262:L269"/>
    <mergeCell ref="B276:L283"/>
    <mergeCell ref="E225:E234"/>
    <mergeCell ref="F225:L234"/>
    <mergeCell ref="E235:E244"/>
    <mergeCell ref="F235:L244"/>
    <mergeCell ref="E245:E254"/>
    <mergeCell ref="B215:D224"/>
    <mergeCell ref="B225:D234"/>
    <mergeCell ref="B235:D244"/>
    <mergeCell ref="B245:D254"/>
    <mergeCell ref="E175:E184"/>
    <mergeCell ref="B10:L10"/>
    <mergeCell ref="B15:L15"/>
    <mergeCell ref="B117:D118"/>
    <mergeCell ref="E117:F118"/>
    <mergeCell ref="G117:H118"/>
    <mergeCell ref="I117:J118"/>
    <mergeCell ref="K117:L118"/>
    <mergeCell ref="B58:L58"/>
    <mergeCell ref="B17:L24"/>
    <mergeCell ref="C33:E34"/>
    <mergeCell ref="F33:I34"/>
    <mergeCell ref="J33:L34"/>
    <mergeCell ref="B35:B36"/>
    <mergeCell ref="C35:E36"/>
    <mergeCell ref="F35:I36"/>
    <mergeCell ref="J35:L36"/>
    <mergeCell ref="B37:B38"/>
    <mergeCell ref="C37:E38"/>
    <mergeCell ref="F37:I38"/>
    <mergeCell ref="J37:L38"/>
    <mergeCell ref="B30:L31"/>
    <mergeCell ref="B39:B40"/>
    <mergeCell ref="B12:L12"/>
    <mergeCell ref="B104:L104"/>
    <mergeCell ref="J41:L42"/>
    <mergeCell ref="B43:B44"/>
    <mergeCell ref="C43:E44"/>
    <mergeCell ref="F43:I44"/>
    <mergeCell ref="J43:L44"/>
    <mergeCell ref="B45:B46"/>
    <mergeCell ref="C45:E46"/>
    <mergeCell ref="F45:I46"/>
    <mergeCell ref="J45:L46"/>
    <mergeCell ref="B47:B48"/>
    <mergeCell ref="C47:E48"/>
    <mergeCell ref="F47:I48"/>
    <mergeCell ref="J47:L48"/>
    <mergeCell ref="B49:B50"/>
    <mergeCell ref="C49:E50"/>
    <mergeCell ref="F49:I50"/>
    <mergeCell ref="J49:L50"/>
    <mergeCell ref="B51:B52"/>
    <mergeCell ref="C51:E52"/>
    <mergeCell ref="F51:I52"/>
    <mergeCell ref="J51:L52"/>
    <mergeCell ref="B53:B54"/>
    <mergeCell ref="C53:E54"/>
    <mergeCell ref="F53:I54"/>
    <mergeCell ref="J53:L54"/>
    <mergeCell ref="H60:H61"/>
    <mergeCell ref="I60:I61"/>
    <mergeCell ref="J60:J61"/>
    <mergeCell ref="K60:K61"/>
    <mergeCell ref="L60:L61"/>
    <mergeCell ref="B60:G61"/>
    <mergeCell ref="B94:B95"/>
    <mergeCell ref="C94:E95"/>
    <mergeCell ref="F94:L95"/>
    <mergeCell ref="F82:L83"/>
    <mergeCell ref="C84:E85"/>
    <mergeCell ref="F84:L85"/>
    <mergeCell ref="B62:F62"/>
    <mergeCell ref="B63:F63"/>
    <mergeCell ref="B64:F64"/>
    <mergeCell ref="B65:F65"/>
    <mergeCell ref="B80:B81"/>
    <mergeCell ref="B82:B83"/>
    <mergeCell ref="B84:B85"/>
    <mergeCell ref="B66:F66"/>
    <mergeCell ref="B67:F67"/>
    <mergeCell ref="B68:F68"/>
    <mergeCell ref="B69:F69"/>
    <mergeCell ref="B70:F70"/>
    <mergeCell ref="B77:L78"/>
    <mergeCell ref="B96:B97"/>
    <mergeCell ref="C96:E97"/>
    <mergeCell ref="F96:L97"/>
    <mergeCell ref="B98:B99"/>
    <mergeCell ref="C98:E99"/>
    <mergeCell ref="F98:L99"/>
    <mergeCell ref="B100:B101"/>
    <mergeCell ref="C100:E101"/>
    <mergeCell ref="F100:L101"/>
    <mergeCell ref="B109:D110"/>
    <mergeCell ref="E109:F110"/>
    <mergeCell ref="G109:H110"/>
    <mergeCell ref="I109:J110"/>
    <mergeCell ref="K109:L110"/>
    <mergeCell ref="B111:D112"/>
    <mergeCell ref="E111:F112"/>
    <mergeCell ref="G111:H112"/>
    <mergeCell ref="I111:J112"/>
    <mergeCell ref="K111:L112"/>
    <mergeCell ref="B113:D114"/>
    <mergeCell ref="E113:F114"/>
    <mergeCell ref="G113:H114"/>
    <mergeCell ref="I113:J114"/>
    <mergeCell ref="K113:L114"/>
    <mergeCell ref="B115:D116"/>
    <mergeCell ref="E115:F116"/>
    <mergeCell ref="G115:H116"/>
    <mergeCell ref="I115:J116"/>
    <mergeCell ref="K115:L116"/>
    <mergeCell ref="B123:D124"/>
    <mergeCell ref="E123:F124"/>
    <mergeCell ref="G123:H124"/>
    <mergeCell ref="I123:J124"/>
    <mergeCell ref="K123:L124"/>
    <mergeCell ref="B125:D126"/>
    <mergeCell ref="E125:F126"/>
    <mergeCell ref="G125:H126"/>
    <mergeCell ref="I125:J126"/>
    <mergeCell ref="K125:L126"/>
    <mergeCell ref="B165:D174"/>
    <mergeCell ref="B127:D128"/>
    <mergeCell ref="E127:F128"/>
    <mergeCell ref="G127:H128"/>
    <mergeCell ref="I127:J128"/>
    <mergeCell ref="K127:L128"/>
    <mergeCell ref="B129:D130"/>
    <mergeCell ref="E129:F130"/>
    <mergeCell ref="G129:H130"/>
    <mergeCell ref="I129:J130"/>
    <mergeCell ref="K129:L130"/>
    <mergeCell ref="O4:P7"/>
    <mergeCell ref="B106:L107"/>
    <mergeCell ref="F175:L184"/>
    <mergeCell ref="E185:E194"/>
    <mergeCell ref="F185:L194"/>
    <mergeCell ref="E195:E204"/>
    <mergeCell ref="F195:L204"/>
    <mergeCell ref="E205:E214"/>
    <mergeCell ref="F245:L254"/>
    <mergeCell ref="B175:D184"/>
    <mergeCell ref="B185:D194"/>
    <mergeCell ref="B195:D204"/>
    <mergeCell ref="B205:D214"/>
    <mergeCell ref="B134:L135"/>
    <mergeCell ref="B141:L142"/>
    <mergeCell ref="B145:D154"/>
    <mergeCell ref="E145:E154"/>
    <mergeCell ref="F145:L154"/>
    <mergeCell ref="B155:D164"/>
    <mergeCell ref="E155:E164"/>
    <mergeCell ref="F155:L164"/>
    <mergeCell ref="E165:E174"/>
    <mergeCell ref="F165:L174"/>
    <mergeCell ref="F144:L144"/>
  </mergeCells>
  <dataValidations xWindow="422" yWindow="564" count="5">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C98 C100 B262 B276 B264:B266 B279:B281 C82 B17:B20 B292:B294 C84 C86 C88 C90 C92 C94 C96" xr:uid="{74820A1A-E331-4017-8D84-506EF46F73C4}">
      <formula1>1000</formula1>
    </dataValidation>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F145 F155 F165 F175 F185 F195 F205 F215 F225 F235 F245 B291" xr:uid="{8D879569-39D8-4457-8902-6F425545F793}">
      <formula1>1000</formula1>
    </dataValidation>
    <dataValidation allowBlank="1" sqref="H72:L73" xr:uid="{6A56C8BF-9A6D-4C18-9DA9-101AD6EF7991}"/>
    <dataValidation allowBlank="1" showInputMessage="1" showErrorMessage="1" sqref="B111:L130" xr:uid="{BDE8740F-E967-4AB5-BC2B-2E99A7775060}"/>
    <dataValidation type="decimal" operator="greaterThanOrEqual" allowBlank="1" showErrorMessage="1" errorTitle="Error / Erreur" error="Please input only numerical values into these cells./SVP donnez uniquement des valeurs numériques dans ces cellules." sqref="H62:L71" xr:uid="{31BEED3F-4DF7-4F65-B86A-380795E74CBA}">
      <formula1>0</formula1>
    </dataValidation>
  </dataValidations>
  <printOptions horizontalCentered="1"/>
  <pageMargins left="0.25" right="0.25" top="0.75" bottom="0.75" header="0.3" footer="0.3"/>
  <pageSetup scale="63" fitToHeight="0" orientation="portrait" r:id="rId1"/>
  <headerFooter>
    <oddFooter>&amp;L&amp;A</oddFooter>
  </headerFooter>
  <rowBreaks count="4" manualBreakCount="4">
    <brk id="74" min="1" max="11" man="1"/>
    <brk id="137" min="1" max="11" man="1"/>
    <brk id="204" min="1" max="11" man="1"/>
    <brk id="270" min="1" max="11" man="1"/>
  </rowBreaks>
  <drawing r:id="rId2"/>
  <extLst>
    <ext xmlns:x14="http://schemas.microsoft.com/office/spreadsheetml/2009/9/main" uri="{CCE6A557-97BC-4b89-ADB6-D9C93CAAB3DF}">
      <x14:dataValidations xmlns:xm="http://schemas.microsoft.com/office/excel/2006/main" xWindow="422" yWindow="564" count="1">
        <x14:dataValidation type="list" allowBlank="1" showInputMessage="1" showErrorMessage="1" xr:uid="{06EA0B06-586B-4650-AA07-6DED6C597F52}">
          <x14:formula1>
            <xm:f>Variables!$D$23:$D$24</xm:f>
          </x14:formula1>
          <xm:sqref>E145:E254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E8768-DB61-4954-834D-493A9B330350}">
  <sheetPr>
    <tabColor rgb="FF00B0F0"/>
    <pageSetUpPr fitToPage="1"/>
  </sheetPr>
  <dimension ref="A1:P62"/>
  <sheetViews>
    <sheetView showGridLines="0" zoomScale="80" zoomScaleNormal="80" workbookViewId="0"/>
  </sheetViews>
  <sheetFormatPr defaultColWidth="9.109375" defaultRowHeight="14.4" x14ac:dyDescent="0.3"/>
  <cols>
    <col min="1" max="1" width="1.88671875" style="4" customWidth="1"/>
    <col min="2" max="12" width="14.5546875" style="2" customWidth="1"/>
    <col min="13" max="13" width="14.5546875" style="7" customWidth="1"/>
    <col min="14" max="14" width="14.5546875" style="8" customWidth="1"/>
    <col min="15" max="16" width="14.5546875" style="8" hidden="1" customWidth="1"/>
    <col min="17" max="17" width="9.109375" style="8" customWidth="1"/>
    <col min="18" max="16384" width="9.109375" style="8"/>
  </cols>
  <sheetData>
    <row r="1" spans="1:16" x14ac:dyDescent="0.3">
      <c r="O1" s="8" t="s">
        <v>258</v>
      </c>
      <c r="P1" s="8" t="s">
        <v>258</v>
      </c>
    </row>
    <row r="2" spans="1:16" x14ac:dyDescent="0.3">
      <c r="B2" s="10" t="s">
        <v>0</v>
      </c>
      <c r="C2" s="10"/>
      <c r="O2" s="9" t="s">
        <v>66</v>
      </c>
      <c r="P2" s="9" t="s">
        <v>74</v>
      </c>
    </row>
    <row r="3" spans="1:16" x14ac:dyDescent="0.3">
      <c r="B3" s="12"/>
      <c r="C3" s="12"/>
      <c r="O3" s="1"/>
      <c r="P3" s="1"/>
    </row>
    <row r="4" spans="1:16" s="1" customFormat="1" x14ac:dyDescent="0.3">
      <c r="A4" s="5"/>
      <c r="B4" s="204" t="str">
        <f>Info!B4</f>
        <v>QUESTIONNAIRE À L'INTENTION DES SYNDICATS</v>
      </c>
      <c r="C4" s="204"/>
      <c r="D4" s="204"/>
      <c r="E4" s="204"/>
      <c r="F4" s="204"/>
      <c r="G4" s="204"/>
      <c r="H4" s="204"/>
      <c r="I4" s="204"/>
      <c r="J4" s="204"/>
      <c r="K4" s="204"/>
      <c r="L4" s="204"/>
      <c r="M4" s="26"/>
      <c r="N4" s="26"/>
      <c r="O4" s="24"/>
      <c r="P4" s="24"/>
    </row>
    <row r="5" spans="1:16" s="1" customFormat="1" x14ac:dyDescent="0.3">
      <c r="A5" s="5"/>
      <c r="B5" s="204" t="str">
        <f>Info!B5</f>
        <v>RR-2025-009</v>
      </c>
      <c r="C5" s="204"/>
      <c r="D5" s="204"/>
      <c r="E5" s="204"/>
      <c r="F5" s="204"/>
      <c r="G5" s="204"/>
      <c r="H5" s="204"/>
      <c r="I5" s="204"/>
      <c r="J5" s="204"/>
      <c r="K5" s="204"/>
      <c r="L5" s="204"/>
      <c r="M5" s="26"/>
      <c r="N5" s="26"/>
      <c r="O5" s="24"/>
      <c r="P5" s="24"/>
    </row>
    <row r="6" spans="1:16" s="6" customFormat="1" x14ac:dyDescent="0.3">
      <c r="A6" s="5"/>
      <c r="B6" s="204" t="str">
        <f>Info!B6</f>
        <v>GLUTEN DE BLÉ</v>
      </c>
      <c r="C6" s="204"/>
      <c r="D6" s="204"/>
      <c r="E6" s="204"/>
      <c r="F6" s="204"/>
      <c r="G6" s="204"/>
      <c r="H6" s="204"/>
      <c r="I6" s="204"/>
      <c r="J6" s="204"/>
      <c r="K6" s="204"/>
      <c r="L6" s="204"/>
      <c r="M6" s="24"/>
      <c r="N6" s="24"/>
      <c r="O6" s="16"/>
      <c r="P6" s="16"/>
    </row>
    <row r="7" spans="1:16" s="6" customFormat="1" x14ac:dyDescent="0.3">
      <c r="A7" s="5"/>
      <c r="B7" s="15"/>
      <c r="C7" s="15"/>
      <c r="D7" s="3"/>
      <c r="E7" s="3"/>
      <c r="F7" s="3"/>
      <c r="G7" s="3"/>
      <c r="H7" s="3"/>
      <c r="I7" s="3"/>
      <c r="J7" s="3"/>
      <c r="K7" s="3"/>
      <c r="L7" s="3"/>
      <c r="O7" s="16"/>
      <c r="P7" s="16"/>
    </row>
    <row r="8" spans="1:16" x14ac:dyDescent="0.3">
      <c r="B8" s="19" t="str">
        <f>UPPER(IF(Intro!$G$23="English",O8,P8))</f>
        <v>COMMENTAIRES PUBLICS</v>
      </c>
      <c r="C8" s="20"/>
      <c r="D8" s="20"/>
      <c r="E8" s="20"/>
      <c r="F8" s="20"/>
      <c r="G8" s="20"/>
      <c r="H8" s="20"/>
      <c r="I8" s="20"/>
      <c r="J8" s="20"/>
      <c r="K8" s="20"/>
      <c r="L8" s="21"/>
      <c r="M8" s="8"/>
      <c r="O8" s="8" t="s">
        <v>55</v>
      </c>
      <c r="P8" s="8" t="s">
        <v>56</v>
      </c>
    </row>
    <row r="9" spans="1:16" x14ac:dyDescent="0.3">
      <c r="B9" s="17"/>
      <c r="C9" s="28"/>
      <c r="D9" s="29"/>
      <c r="E9" s="29"/>
      <c r="F9" s="29"/>
      <c r="G9" s="29"/>
      <c r="H9" s="29"/>
      <c r="I9" s="29"/>
      <c r="J9" s="29"/>
      <c r="K9" s="29"/>
      <c r="L9" s="18"/>
      <c r="M9" s="8"/>
    </row>
    <row r="10" spans="1:16" x14ac:dyDescent="0.3">
      <c r="B10" s="130" t="str">
        <f>IF(Intro!$G$23="English",O10,P10)</f>
        <v>Si votre syndicat désire ajouter des commentaires concernant vos réponses, vous les inscrivez ici. Indiquez à quelle question se rapportent vos commentaires.</v>
      </c>
      <c r="C10" s="131"/>
      <c r="D10" s="131"/>
      <c r="E10" s="131"/>
      <c r="F10" s="131"/>
      <c r="G10" s="131"/>
      <c r="H10" s="131"/>
      <c r="I10" s="131"/>
      <c r="J10" s="131"/>
      <c r="K10" s="131"/>
      <c r="L10" s="132"/>
      <c r="M10" s="8"/>
      <c r="O10" s="22" t="s">
        <v>265</v>
      </c>
      <c r="P10" s="8" t="s">
        <v>267</v>
      </c>
    </row>
    <row r="11" spans="1:16" x14ac:dyDescent="0.3">
      <c r="B11" s="60"/>
      <c r="C11" s="28"/>
      <c r="D11" s="29"/>
      <c r="E11" s="29"/>
      <c r="F11" s="29"/>
      <c r="G11" s="29"/>
      <c r="H11" s="29"/>
      <c r="I11" s="29"/>
      <c r="J11" s="29"/>
      <c r="K11" s="29"/>
      <c r="L11" s="18"/>
      <c r="M11" s="8"/>
      <c r="O11" s="36" t="s">
        <v>238</v>
      </c>
      <c r="P11" s="36" t="s">
        <v>239</v>
      </c>
    </row>
    <row r="12" spans="1:16" ht="28.8" x14ac:dyDescent="0.3">
      <c r="B12" s="60"/>
      <c r="C12" s="122" t="str">
        <f>IF(Intro!$G$23="English",O11,P11)</f>
        <v>Onglet et question</v>
      </c>
      <c r="D12" s="331" t="str">
        <f>IF(Intro!$G$23="English",O12,P12)</f>
        <v>Commentaires</v>
      </c>
      <c r="E12" s="332"/>
      <c r="F12" s="332"/>
      <c r="G12" s="332"/>
      <c r="H12" s="332"/>
      <c r="I12" s="332"/>
      <c r="J12" s="332"/>
      <c r="K12" s="332"/>
      <c r="L12" s="333"/>
      <c r="M12" s="8"/>
      <c r="O12" s="22" t="s">
        <v>90</v>
      </c>
      <c r="P12" s="8" t="s">
        <v>91</v>
      </c>
    </row>
    <row r="13" spans="1:16" x14ac:dyDescent="0.3">
      <c r="B13" s="315" t="str">
        <f>IF(Intro!$G$23="English",O13,P13)</f>
        <v>Commentaire 1</v>
      </c>
      <c r="C13" s="316"/>
      <c r="D13" s="318"/>
      <c r="E13" s="319"/>
      <c r="F13" s="319"/>
      <c r="G13" s="319"/>
      <c r="H13" s="319"/>
      <c r="I13" s="319"/>
      <c r="J13" s="319"/>
      <c r="K13" s="319"/>
      <c r="L13" s="320"/>
      <c r="M13" s="8"/>
      <c r="O13" s="22" t="s">
        <v>92</v>
      </c>
      <c r="P13" s="8" t="s">
        <v>93</v>
      </c>
    </row>
    <row r="14" spans="1:16" x14ac:dyDescent="0.3">
      <c r="B14" s="130"/>
      <c r="C14" s="316"/>
      <c r="D14" s="321"/>
      <c r="E14" s="322"/>
      <c r="F14" s="322"/>
      <c r="G14" s="322"/>
      <c r="H14" s="322"/>
      <c r="I14" s="322"/>
      <c r="J14" s="322"/>
      <c r="K14" s="322"/>
      <c r="L14" s="323"/>
      <c r="M14" s="8"/>
      <c r="O14" s="22"/>
    </row>
    <row r="15" spans="1:16" x14ac:dyDescent="0.3">
      <c r="B15" s="130"/>
      <c r="C15" s="316"/>
      <c r="D15" s="321"/>
      <c r="E15" s="322"/>
      <c r="F15" s="322"/>
      <c r="G15" s="322"/>
      <c r="H15" s="322"/>
      <c r="I15" s="322"/>
      <c r="J15" s="322"/>
      <c r="K15" s="322"/>
      <c r="L15" s="323"/>
      <c r="M15" s="8"/>
      <c r="O15" s="22"/>
    </row>
    <row r="16" spans="1:16" x14ac:dyDescent="0.3">
      <c r="B16" s="130"/>
      <c r="C16" s="316"/>
      <c r="D16" s="321"/>
      <c r="E16" s="322"/>
      <c r="F16" s="322"/>
      <c r="G16" s="322"/>
      <c r="H16" s="322"/>
      <c r="I16" s="322"/>
      <c r="J16" s="322"/>
      <c r="K16" s="322"/>
      <c r="L16" s="323"/>
      <c r="M16" s="8"/>
      <c r="O16" s="22"/>
    </row>
    <row r="17" spans="1:16" x14ac:dyDescent="0.3">
      <c r="B17" s="130"/>
      <c r="C17" s="316"/>
      <c r="D17" s="321"/>
      <c r="E17" s="322"/>
      <c r="F17" s="322"/>
      <c r="G17" s="322"/>
      <c r="H17" s="322"/>
      <c r="I17" s="322"/>
      <c r="J17" s="322"/>
      <c r="K17" s="322"/>
      <c r="L17" s="323"/>
      <c r="M17" s="8"/>
      <c r="O17" s="22"/>
    </row>
    <row r="18" spans="1:16" x14ac:dyDescent="0.3">
      <c r="B18" s="130"/>
      <c r="C18" s="316"/>
      <c r="D18" s="321"/>
      <c r="E18" s="322"/>
      <c r="F18" s="322"/>
      <c r="G18" s="322"/>
      <c r="H18" s="322"/>
      <c r="I18" s="322"/>
      <c r="J18" s="322"/>
      <c r="K18" s="322"/>
      <c r="L18" s="323"/>
      <c r="M18" s="8"/>
      <c r="O18" s="22"/>
    </row>
    <row r="19" spans="1:16" x14ac:dyDescent="0.3">
      <c r="B19" s="130"/>
      <c r="C19" s="316"/>
      <c r="D19" s="321"/>
      <c r="E19" s="322"/>
      <c r="F19" s="322"/>
      <c r="G19" s="322"/>
      <c r="H19" s="322"/>
      <c r="I19" s="322"/>
      <c r="J19" s="322"/>
      <c r="K19" s="322"/>
      <c r="L19" s="323"/>
      <c r="M19" s="8"/>
      <c r="O19" s="22"/>
    </row>
    <row r="20" spans="1:16" x14ac:dyDescent="0.3">
      <c r="B20" s="130"/>
      <c r="C20" s="316"/>
      <c r="D20" s="321"/>
      <c r="E20" s="322"/>
      <c r="F20" s="322"/>
      <c r="G20" s="322"/>
      <c r="H20" s="322"/>
      <c r="I20" s="322"/>
      <c r="J20" s="322"/>
      <c r="K20" s="322"/>
      <c r="L20" s="323"/>
      <c r="M20" s="8"/>
      <c r="O20" s="22"/>
    </row>
    <row r="21" spans="1:16" x14ac:dyDescent="0.3">
      <c r="B21" s="130"/>
      <c r="C21" s="316"/>
      <c r="D21" s="321"/>
      <c r="E21" s="322"/>
      <c r="F21" s="322"/>
      <c r="G21" s="322"/>
      <c r="H21" s="322"/>
      <c r="I21" s="322"/>
      <c r="J21" s="322"/>
      <c r="K21" s="322"/>
      <c r="L21" s="323"/>
      <c r="M21" s="8"/>
      <c r="O21" s="22"/>
    </row>
    <row r="22" spans="1:16" x14ac:dyDescent="0.3">
      <c r="B22" s="330"/>
      <c r="C22" s="316"/>
      <c r="D22" s="324"/>
      <c r="E22" s="325"/>
      <c r="F22" s="325"/>
      <c r="G22" s="325"/>
      <c r="H22" s="325"/>
      <c r="I22" s="325"/>
      <c r="J22" s="325"/>
      <c r="K22" s="325"/>
      <c r="L22" s="326"/>
      <c r="M22" s="8"/>
      <c r="O22" s="22"/>
    </row>
    <row r="23" spans="1:16" x14ac:dyDescent="0.3">
      <c r="B23" s="315" t="str">
        <f>IF(Intro!$G$23="English",O23,P23)</f>
        <v>Commentaire 2</v>
      </c>
      <c r="C23" s="316"/>
      <c r="D23" s="318"/>
      <c r="E23" s="319"/>
      <c r="F23" s="319"/>
      <c r="G23" s="319"/>
      <c r="H23" s="319"/>
      <c r="I23" s="319"/>
      <c r="J23" s="319"/>
      <c r="K23" s="319"/>
      <c r="L23" s="320"/>
      <c r="M23" s="8"/>
      <c r="O23" s="22" t="s">
        <v>94</v>
      </c>
      <c r="P23" s="8" t="s">
        <v>95</v>
      </c>
    </row>
    <row r="24" spans="1:16" x14ac:dyDescent="0.3">
      <c r="B24" s="130"/>
      <c r="C24" s="316"/>
      <c r="D24" s="321"/>
      <c r="E24" s="322"/>
      <c r="F24" s="322"/>
      <c r="G24" s="322"/>
      <c r="H24" s="322"/>
      <c r="I24" s="322"/>
      <c r="J24" s="322"/>
      <c r="K24" s="322"/>
      <c r="L24" s="323"/>
      <c r="M24" s="8"/>
    </row>
    <row r="25" spans="1:16" x14ac:dyDescent="0.3">
      <c r="B25" s="130"/>
      <c r="C25" s="316"/>
      <c r="D25" s="321"/>
      <c r="E25" s="322"/>
      <c r="F25" s="322"/>
      <c r="G25" s="322"/>
      <c r="H25" s="322"/>
      <c r="I25" s="322"/>
      <c r="J25" s="322"/>
      <c r="K25" s="322"/>
      <c r="L25" s="323"/>
      <c r="M25" s="8"/>
    </row>
    <row r="26" spans="1:16" x14ac:dyDescent="0.3">
      <c r="B26" s="130"/>
      <c r="C26" s="316"/>
      <c r="D26" s="321"/>
      <c r="E26" s="322"/>
      <c r="F26" s="322"/>
      <c r="G26" s="322"/>
      <c r="H26" s="322"/>
      <c r="I26" s="322"/>
      <c r="J26" s="322"/>
      <c r="K26" s="322"/>
      <c r="L26" s="323"/>
      <c r="M26" s="8"/>
    </row>
    <row r="27" spans="1:16" x14ac:dyDescent="0.3">
      <c r="B27" s="130"/>
      <c r="C27" s="316"/>
      <c r="D27" s="321"/>
      <c r="E27" s="322"/>
      <c r="F27" s="322"/>
      <c r="G27" s="322"/>
      <c r="H27" s="322"/>
      <c r="I27" s="322"/>
      <c r="J27" s="322"/>
      <c r="K27" s="322"/>
      <c r="L27" s="323"/>
      <c r="M27" s="8"/>
      <c r="O27" s="22"/>
    </row>
    <row r="28" spans="1:16" x14ac:dyDescent="0.3">
      <c r="B28" s="130"/>
      <c r="C28" s="316"/>
      <c r="D28" s="321"/>
      <c r="E28" s="322"/>
      <c r="F28" s="322"/>
      <c r="G28" s="322"/>
      <c r="H28" s="322"/>
      <c r="I28" s="322"/>
      <c r="J28" s="322"/>
      <c r="K28" s="322"/>
      <c r="L28" s="323"/>
      <c r="M28" s="8"/>
      <c r="O28" s="22"/>
    </row>
    <row r="29" spans="1:16" s="32" customFormat="1" x14ac:dyDescent="0.3">
      <c r="A29" s="83"/>
      <c r="B29" s="130"/>
      <c r="C29" s="316"/>
      <c r="D29" s="321"/>
      <c r="E29" s="322"/>
      <c r="F29" s="322"/>
      <c r="G29" s="322"/>
      <c r="H29" s="322"/>
      <c r="I29" s="322"/>
      <c r="J29" s="322"/>
      <c r="K29" s="322"/>
      <c r="L29" s="323"/>
      <c r="N29" s="84"/>
    </row>
    <row r="30" spans="1:16" x14ac:dyDescent="0.3">
      <c r="B30" s="130"/>
      <c r="C30" s="316"/>
      <c r="D30" s="321"/>
      <c r="E30" s="322"/>
      <c r="F30" s="322"/>
      <c r="G30" s="322"/>
      <c r="H30" s="322"/>
      <c r="I30" s="322"/>
      <c r="J30" s="322"/>
      <c r="K30" s="322"/>
      <c r="L30" s="323"/>
    </row>
    <row r="31" spans="1:16" x14ac:dyDescent="0.3">
      <c r="B31" s="130"/>
      <c r="C31" s="316"/>
      <c r="D31" s="321"/>
      <c r="E31" s="322"/>
      <c r="F31" s="322"/>
      <c r="G31" s="322"/>
      <c r="H31" s="322"/>
      <c r="I31" s="322"/>
      <c r="J31" s="322"/>
      <c r="K31" s="322"/>
      <c r="L31" s="323"/>
    </row>
    <row r="32" spans="1:16" x14ac:dyDescent="0.3">
      <c r="B32" s="330"/>
      <c r="C32" s="316"/>
      <c r="D32" s="324"/>
      <c r="E32" s="325"/>
      <c r="F32" s="325"/>
      <c r="G32" s="325"/>
      <c r="H32" s="325"/>
      <c r="I32" s="325"/>
      <c r="J32" s="325"/>
      <c r="K32" s="325"/>
      <c r="L32" s="326"/>
    </row>
    <row r="33" spans="2:16" x14ac:dyDescent="0.3">
      <c r="B33" s="315" t="str">
        <f>IF(Intro!$G$23="English",O33,P33)</f>
        <v>Commentaire 3</v>
      </c>
      <c r="C33" s="316"/>
      <c r="D33" s="318"/>
      <c r="E33" s="319"/>
      <c r="F33" s="319"/>
      <c r="G33" s="319"/>
      <c r="H33" s="319"/>
      <c r="I33" s="319"/>
      <c r="J33" s="319"/>
      <c r="K33" s="319"/>
      <c r="L33" s="320"/>
      <c r="O33" s="22" t="s">
        <v>96</v>
      </c>
      <c r="P33" s="8" t="s">
        <v>97</v>
      </c>
    </row>
    <row r="34" spans="2:16" x14ac:dyDescent="0.3">
      <c r="B34" s="130"/>
      <c r="C34" s="316"/>
      <c r="D34" s="321"/>
      <c r="E34" s="322"/>
      <c r="F34" s="322"/>
      <c r="G34" s="322"/>
      <c r="H34" s="322"/>
      <c r="I34" s="322"/>
      <c r="J34" s="322"/>
      <c r="K34" s="322"/>
      <c r="L34" s="323"/>
    </row>
    <row r="35" spans="2:16" x14ac:dyDescent="0.3">
      <c r="B35" s="130"/>
      <c r="C35" s="316"/>
      <c r="D35" s="321"/>
      <c r="E35" s="322"/>
      <c r="F35" s="322"/>
      <c r="G35" s="322"/>
      <c r="H35" s="322"/>
      <c r="I35" s="322"/>
      <c r="J35" s="322"/>
      <c r="K35" s="322"/>
      <c r="L35" s="323"/>
    </row>
    <row r="36" spans="2:16" x14ac:dyDescent="0.3">
      <c r="B36" s="130"/>
      <c r="C36" s="316"/>
      <c r="D36" s="321"/>
      <c r="E36" s="322"/>
      <c r="F36" s="322"/>
      <c r="G36" s="322"/>
      <c r="H36" s="322"/>
      <c r="I36" s="322"/>
      <c r="J36" s="322"/>
      <c r="K36" s="322"/>
      <c r="L36" s="323"/>
    </row>
    <row r="37" spans="2:16" x14ac:dyDescent="0.3">
      <c r="B37" s="130"/>
      <c r="C37" s="316"/>
      <c r="D37" s="321"/>
      <c r="E37" s="322"/>
      <c r="F37" s="322"/>
      <c r="G37" s="322"/>
      <c r="H37" s="322"/>
      <c r="I37" s="322"/>
      <c r="J37" s="322"/>
      <c r="K37" s="322"/>
      <c r="L37" s="323"/>
      <c r="M37" s="8"/>
      <c r="O37" s="22"/>
    </row>
    <row r="38" spans="2:16" x14ac:dyDescent="0.3">
      <c r="B38" s="130"/>
      <c r="C38" s="316"/>
      <c r="D38" s="321"/>
      <c r="E38" s="322"/>
      <c r="F38" s="322"/>
      <c r="G38" s="322"/>
      <c r="H38" s="322"/>
      <c r="I38" s="322"/>
      <c r="J38" s="322"/>
      <c r="K38" s="322"/>
      <c r="L38" s="323"/>
      <c r="M38" s="8"/>
      <c r="O38" s="22"/>
    </row>
    <row r="39" spans="2:16" x14ac:dyDescent="0.3">
      <c r="B39" s="130"/>
      <c r="C39" s="316"/>
      <c r="D39" s="321"/>
      <c r="E39" s="322"/>
      <c r="F39" s="322"/>
      <c r="G39" s="322"/>
      <c r="H39" s="322"/>
      <c r="I39" s="322"/>
      <c r="J39" s="322"/>
      <c r="K39" s="322"/>
      <c r="L39" s="323"/>
    </row>
    <row r="40" spans="2:16" x14ac:dyDescent="0.3">
      <c r="B40" s="130"/>
      <c r="C40" s="316"/>
      <c r="D40" s="321"/>
      <c r="E40" s="322"/>
      <c r="F40" s="322"/>
      <c r="G40" s="322"/>
      <c r="H40" s="322"/>
      <c r="I40" s="322"/>
      <c r="J40" s="322"/>
      <c r="K40" s="322"/>
      <c r="L40" s="323"/>
    </row>
    <row r="41" spans="2:16" x14ac:dyDescent="0.3">
      <c r="B41" s="130"/>
      <c r="C41" s="316"/>
      <c r="D41" s="321"/>
      <c r="E41" s="322"/>
      <c r="F41" s="322"/>
      <c r="G41" s="322"/>
      <c r="H41" s="322"/>
      <c r="I41" s="322"/>
      <c r="J41" s="322"/>
      <c r="K41" s="322"/>
      <c r="L41" s="323"/>
    </row>
    <row r="42" spans="2:16" x14ac:dyDescent="0.3">
      <c r="B42" s="330"/>
      <c r="C42" s="316"/>
      <c r="D42" s="324"/>
      <c r="E42" s="325"/>
      <c r="F42" s="325"/>
      <c r="G42" s="325"/>
      <c r="H42" s="325"/>
      <c r="I42" s="325"/>
      <c r="J42" s="325"/>
      <c r="K42" s="325"/>
      <c r="L42" s="326"/>
    </row>
    <row r="43" spans="2:16" x14ac:dyDescent="0.3">
      <c r="B43" s="315" t="str">
        <f>IF(Intro!$G$23="English",O43,P43)</f>
        <v>Commentaire 4</v>
      </c>
      <c r="C43" s="316"/>
      <c r="D43" s="318"/>
      <c r="E43" s="319"/>
      <c r="F43" s="319"/>
      <c r="G43" s="319"/>
      <c r="H43" s="319"/>
      <c r="I43" s="319"/>
      <c r="J43" s="319"/>
      <c r="K43" s="319"/>
      <c r="L43" s="320"/>
      <c r="O43" s="22" t="s">
        <v>98</v>
      </c>
      <c r="P43" s="8" t="s">
        <v>99</v>
      </c>
    </row>
    <row r="44" spans="2:16" x14ac:dyDescent="0.3">
      <c r="B44" s="130"/>
      <c r="C44" s="316"/>
      <c r="D44" s="321"/>
      <c r="E44" s="322"/>
      <c r="F44" s="322"/>
      <c r="G44" s="322"/>
      <c r="H44" s="322"/>
      <c r="I44" s="322"/>
      <c r="J44" s="322"/>
      <c r="K44" s="322"/>
      <c r="L44" s="323"/>
    </row>
    <row r="45" spans="2:16" x14ac:dyDescent="0.3">
      <c r="B45" s="130"/>
      <c r="C45" s="316"/>
      <c r="D45" s="321"/>
      <c r="E45" s="322"/>
      <c r="F45" s="322"/>
      <c r="G45" s="322"/>
      <c r="H45" s="322"/>
      <c r="I45" s="322"/>
      <c r="J45" s="322"/>
      <c r="K45" s="322"/>
      <c r="L45" s="323"/>
    </row>
    <row r="46" spans="2:16" x14ac:dyDescent="0.3">
      <c r="B46" s="130"/>
      <c r="C46" s="316"/>
      <c r="D46" s="321"/>
      <c r="E46" s="322"/>
      <c r="F46" s="322"/>
      <c r="G46" s="322"/>
      <c r="H46" s="322"/>
      <c r="I46" s="322"/>
      <c r="J46" s="322"/>
      <c r="K46" s="322"/>
      <c r="L46" s="323"/>
    </row>
    <row r="47" spans="2:16" x14ac:dyDescent="0.3">
      <c r="B47" s="130"/>
      <c r="C47" s="316"/>
      <c r="D47" s="321"/>
      <c r="E47" s="322"/>
      <c r="F47" s="322"/>
      <c r="G47" s="322"/>
      <c r="H47" s="322"/>
      <c r="I47" s="322"/>
      <c r="J47" s="322"/>
      <c r="K47" s="322"/>
      <c r="L47" s="323"/>
      <c r="M47" s="8"/>
      <c r="O47" s="22"/>
    </row>
    <row r="48" spans="2:16" x14ac:dyDescent="0.3">
      <c r="B48" s="130"/>
      <c r="C48" s="316"/>
      <c r="D48" s="321"/>
      <c r="E48" s="322"/>
      <c r="F48" s="322"/>
      <c r="G48" s="322"/>
      <c r="H48" s="322"/>
      <c r="I48" s="322"/>
      <c r="J48" s="322"/>
      <c r="K48" s="322"/>
      <c r="L48" s="323"/>
      <c r="M48" s="8"/>
      <c r="O48" s="22"/>
    </row>
    <row r="49" spans="2:16" x14ac:dyDescent="0.3">
      <c r="B49" s="130"/>
      <c r="C49" s="316"/>
      <c r="D49" s="321"/>
      <c r="E49" s="322"/>
      <c r="F49" s="322"/>
      <c r="G49" s="322"/>
      <c r="H49" s="322"/>
      <c r="I49" s="322"/>
      <c r="J49" s="322"/>
      <c r="K49" s="322"/>
      <c r="L49" s="323"/>
    </row>
    <row r="50" spans="2:16" x14ac:dyDescent="0.3">
      <c r="B50" s="130"/>
      <c r="C50" s="316"/>
      <c r="D50" s="321"/>
      <c r="E50" s="322"/>
      <c r="F50" s="322"/>
      <c r="G50" s="322"/>
      <c r="H50" s="322"/>
      <c r="I50" s="322"/>
      <c r="J50" s="322"/>
      <c r="K50" s="322"/>
      <c r="L50" s="323"/>
    </row>
    <row r="51" spans="2:16" x14ac:dyDescent="0.3">
      <c r="B51" s="130"/>
      <c r="C51" s="316"/>
      <c r="D51" s="321"/>
      <c r="E51" s="322"/>
      <c r="F51" s="322"/>
      <c r="G51" s="322"/>
      <c r="H51" s="322"/>
      <c r="I51" s="322"/>
      <c r="J51" s="322"/>
      <c r="K51" s="322"/>
      <c r="L51" s="323"/>
    </row>
    <row r="52" spans="2:16" x14ac:dyDescent="0.3">
      <c r="B52" s="330"/>
      <c r="C52" s="316"/>
      <c r="D52" s="324"/>
      <c r="E52" s="325"/>
      <c r="F52" s="325"/>
      <c r="G52" s="325"/>
      <c r="H52" s="325"/>
      <c r="I52" s="325"/>
      <c r="J52" s="325"/>
      <c r="K52" s="325"/>
      <c r="L52" s="326"/>
    </row>
    <row r="53" spans="2:16" x14ac:dyDescent="0.3">
      <c r="B53" s="315" t="str">
        <f>IF(Intro!$G$23="English",O53,P53)</f>
        <v>Commentaire 5</v>
      </c>
      <c r="C53" s="316"/>
      <c r="D53" s="318"/>
      <c r="E53" s="319"/>
      <c r="F53" s="319"/>
      <c r="G53" s="319"/>
      <c r="H53" s="319"/>
      <c r="I53" s="319"/>
      <c r="J53" s="319"/>
      <c r="K53" s="319"/>
      <c r="L53" s="320"/>
      <c r="O53" s="22" t="s">
        <v>100</v>
      </c>
      <c r="P53" s="8" t="s">
        <v>101</v>
      </c>
    </row>
    <row r="54" spans="2:16" x14ac:dyDescent="0.3">
      <c r="B54" s="130"/>
      <c r="C54" s="316"/>
      <c r="D54" s="321"/>
      <c r="E54" s="322"/>
      <c r="F54" s="322"/>
      <c r="G54" s="322"/>
      <c r="H54" s="322"/>
      <c r="I54" s="322"/>
      <c r="J54" s="322"/>
      <c r="K54" s="322"/>
      <c r="L54" s="323"/>
    </row>
    <row r="55" spans="2:16" x14ac:dyDescent="0.3">
      <c r="B55" s="130"/>
      <c r="C55" s="316"/>
      <c r="D55" s="321"/>
      <c r="E55" s="322"/>
      <c r="F55" s="322"/>
      <c r="G55" s="322"/>
      <c r="H55" s="322"/>
      <c r="I55" s="322"/>
      <c r="J55" s="322"/>
      <c r="K55" s="322"/>
      <c r="L55" s="323"/>
    </row>
    <row r="56" spans="2:16" x14ac:dyDescent="0.3">
      <c r="B56" s="130"/>
      <c r="C56" s="316"/>
      <c r="D56" s="321"/>
      <c r="E56" s="322"/>
      <c r="F56" s="322"/>
      <c r="G56" s="322"/>
      <c r="H56" s="322"/>
      <c r="I56" s="322"/>
      <c r="J56" s="322"/>
      <c r="K56" s="322"/>
      <c r="L56" s="323"/>
      <c r="M56" s="8"/>
      <c r="O56" s="22"/>
    </row>
    <row r="57" spans="2:16" x14ac:dyDescent="0.3">
      <c r="B57" s="130"/>
      <c r="C57" s="316"/>
      <c r="D57" s="321"/>
      <c r="E57" s="322"/>
      <c r="F57" s="322"/>
      <c r="G57" s="322"/>
      <c r="H57" s="322"/>
      <c r="I57" s="322"/>
      <c r="J57" s="322"/>
      <c r="K57" s="322"/>
      <c r="L57" s="323"/>
      <c r="M57" s="8"/>
      <c r="O57" s="22"/>
    </row>
    <row r="58" spans="2:16" x14ac:dyDescent="0.3">
      <c r="B58" s="130"/>
      <c r="C58" s="316"/>
      <c r="D58" s="321"/>
      <c r="E58" s="322"/>
      <c r="F58" s="322"/>
      <c r="G58" s="322"/>
      <c r="H58" s="322"/>
      <c r="I58" s="322"/>
      <c r="J58" s="322"/>
      <c r="K58" s="322"/>
      <c r="L58" s="323"/>
    </row>
    <row r="59" spans="2:16" x14ac:dyDescent="0.3">
      <c r="B59" s="130"/>
      <c r="C59" s="316"/>
      <c r="D59" s="321"/>
      <c r="E59" s="322"/>
      <c r="F59" s="322"/>
      <c r="G59" s="322"/>
      <c r="H59" s="322"/>
      <c r="I59" s="322"/>
      <c r="J59" s="322"/>
      <c r="K59" s="322"/>
      <c r="L59" s="323"/>
    </row>
    <row r="60" spans="2:16" x14ac:dyDescent="0.3">
      <c r="B60" s="130"/>
      <c r="C60" s="316"/>
      <c r="D60" s="321"/>
      <c r="E60" s="322"/>
      <c r="F60" s="322"/>
      <c r="G60" s="322"/>
      <c r="H60" s="322"/>
      <c r="I60" s="322"/>
      <c r="J60" s="322"/>
      <c r="K60" s="322"/>
      <c r="L60" s="323"/>
    </row>
    <row r="61" spans="2:16" x14ac:dyDescent="0.3">
      <c r="B61" s="130"/>
      <c r="C61" s="316"/>
      <c r="D61" s="321"/>
      <c r="E61" s="322"/>
      <c r="F61" s="322"/>
      <c r="G61" s="322"/>
      <c r="H61" s="322"/>
      <c r="I61" s="322"/>
      <c r="J61" s="322"/>
      <c r="K61" s="322"/>
      <c r="L61" s="323"/>
    </row>
    <row r="62" spans="2:16" x14ac:dyDescent="0.3">
      <c r="B62" s="196"/>
      <c r="C62" s="317"/>
      <c r="D62" s="327"/>
      <c r="E62" s="328"/>
      <c r="F62" s="328"/>
      <c r="G62" s="328"/>
      <c r="H62" s="328"/>
      <c r="I62" s="328"/>
      <c r="J62" s="328"/>
      <c r="K62" s="328"/>
      <c r="L62" s="329"/>
    </row>
  </sheetData>
  <sheetProtection algorithmName="SHA-512" hashValue="Xue1t8Sn1t+eDC5A4pux8xPql/2rIG2XKs6FvrRn2ouMeLtkuus0ygJS23LKayMoz0bSFuTqni5uv6FNX5O0uw==" saltValue="QIOW3DG7JxoCOgEkCAshFw==" spinCount="100000" sheet="1" objects="1" scenarios="1" selectLockedCells="1"/>
  <mergeCells count="20">
    <mergeCell ref="B23:B32"/>
    <mergeCell ref="C13:C22"/>
    <mergeCell ref="C23:C32"/>
    <mergeCell ref="D12:L12"/>
    <mergeCell ref="B33:B42"/>
    <mergeCell ref="D23:L32"/>
    <mergeCell ref="D33:L42"/>
    <mergeCell ref="B4:L4"/>
    <mergeCell ref="B5:L5"/>
    <mergeCell ref="B6:L6"/>
    <mergeCell ref="B10:L10"/>
    <mergeCell ref="B13:B22"/>
    <mergeCell ref="D13:L22"/>
    <mergeCell ref="B53:B62"/>
    <mergeCell ref="C33:C42"/>
    <mergeCell ref="C43:C52"/>
    <mergeCell ref="C53:C62"/>
    <mergeCell ref="D43:L52"/>
    <mergeCell ref="D53:L62"/>
    <mergeCell ref="B43:B52"/>
  </mergeCells>
  <dataValidations count="1">
    <dataValidation allowBlank="1" showInputMessage="1" showErrorMessage="1" sqref="C13:C62 D13 D23 D33 D43 D53" xr:uid="{34C36520-132A-44D5-AE48-BD8C8FEC8A7A}"/>
  </dataValidations>
  <printOptions horizontalCentered="1"/>
  <pageMargins left="0.25" right="0.25" top="0.75" bottom="0.75" header="0.3" footer="0.3"/>
  <pageSetup scale="63" fitToHeight="0" orientation="portrait" r:id="rId1"/>
  <headerFooter>
    <oddFooter>&amp;L&amp;A</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CEF7D6-2FC2-44FA-AE62-41FAE8941C98}">
  <sheetPr>
    <tabColor rgb="FF92D050"/>
    <pageSetUpPr fitToPage="1"/>
  </sheetPr>
  <dimension ref="A1:P104"/>
  <sheetViews>
    <sheetView showGridLines="0" zoomScale="80" zoomScaleNormal="80" workbookViewId="0"/>
  </sheetViews>
  <sheetFormatPr defaultColWidth="9.109375" defaultRowHeight="14.4" x14ac:dyDescent="0.3"/>
  <cols>
    <col min="1" max="1" width="1.88671875" style="4" customWidth="1"/>
    <col min="2" max="12" width="14.5546875" style="2" customWidth="1"/>
    <col min="13" max="13" width="14.5546875" style="7" customWidth="1"/>
    <col min="14" max="14" width="14.5546875" style="8" customWidth="1"/>
    <col min="15" max="16" width="14.5546875" style="8" hidden="1" customWidth="1"/>
    <col min="17" max="17" width="9.109375" style="8" customWidth="1"/>
    <col min="18" max="16384" width="9.109375" style="8"/>
  </cols>
  <sheetData>
    <row r="1" spans="1:16" x14ac:dyDescent="0.3">
      <c r="O1" s="8" t="s">
        <v>258</v>
      </c>
      <c r="P1" s="8" t="s">
        <v>258</v>
      </c>
    </row>
    <row r="2" spans="1:16" x14ac:dyDescent="0.3">
      <c r="B2" s="10" t="str">
        <f>IF(Intro!$G$23="English",O3,P3)</f>
        <v>PROTÉGÉ</v>
      </c>
      <c r="C2" s="10"/>
      <c r="D2" s="10"/>
      <c r="O2" s="9" t="s">
        <v>66</v>
      </c>
      <c r="P2" s="9" t="s">
        <v>74</v>
      </c>
    </row>
    <row r="3" spans="1:16" x14ac:dyDescent="0.3">
      <c r="B3" s="12"/>
      <c r="C3" s="12"/>
      <c r="D3" s="12"/>
      <c r="O3" s="1" t="s">
        <v>226</v>
      </c>
      <c r="P3" s="1" t="s">
        <v>227</v>
      </c>
    </row>
    <row r="4" spans="1:16" s="1" customFormat="1" x14ac:dyDescent="0.3">
      <c r="A4" s="5"/>
      <c r="B4" s="204" t="str">
        <f>Info!B4</f>
        <v>QUESTIONNAIRE À L'INTENTION DES SYNDICATS</v>
      </c>
      <c r="C4" s="204"/>
      <c r="D4" s="204"/>
      <c r="E4" s="204"/>
      <c r="F4" s="204"/>
      <c r="G4" s="204"/>
      <c r="H4" s="204"/>
      <c r="I4" s="204"/>
      <c r="J4" s="204"/>
      <c r="K4" s="204"/>
      <c r="L4" s="204"/>
      <c r="M4" s="26"/>
      <c r="N4" s="26"/>
      <c r="O4" s="24"/>
      <c r="P4" s="24"/>
    </row>
    <row r="5" spans="1:16" s="1" customFormat="1" x14ac:dyDescent="0.3">
      <c r="A5" s="5"/>
      <c r="B5" s="204" t="str">
        <f>Info!B5</f>
        <v>RR-2025-009</v>
      </c>
      <c r="C5" s="204"/>
      <c r="D5" s="204"/>
      <c r="E5" s="204"/>
      <c r="F5" s="204"/>
      <c r="G5" s="204"/>
      <c r="H5" s="204"/>
      <c r="I5" s="204"/>
      <c r="J5" s="204"/>
      <c r="K5" s="204"/>
      <c r="L5" s="204"/>
      <c r="M5" s="26"/>
      <c r="N5" s="26"/>
      <c r="O5" s="24"/>
      <c r="P5" s="24"/>
    </row>
    <row r="6" spans="1:16" s="6" customFormat="1" x14ac:dyDescent="0.3">
      <c r="A6" s="5"/>
      <c r="B6" s="204" t="str">
        <f>Info!B6</f>
        <v>GLUTEN DE BLÉ</v>
      </c>
      <c r="C6" s="204"/>
      <c r="D6" s="204"/>
      <c r="E6" s="204"/>
      <c r="F6" s="204"/>
      <c r="G6" s="204"/>
      <c r="H6" s="204"/>
      <c r="I6" s="204"/>
      <c r="J6" s="204"/>
      <c r="K6" s="204"/>
      <c r="L6" s="204"/>
      <c r="M6" s="24"/>
      <c r="N6" s="24"/>
      <c r="O6" s="16"/>
      <c r="P6" s="16"/>
    </row>
    <row r="7" spans="1:16" s="6" customFormat="1" x14ac:dyDescent="0.3">
      <c r="A7" s="5"/>
      <c r="B7" s="23"/>
      <c r="C7" s="23"/>
      <c r="D7" s="23"/>
      <c r="E7" s="23"/>
      <c r="F7" s="23"/>
      <c r="G7" s="23"/>
      <c r="H7" s="23"/>
      <c r="I7" s="23"/>
      <c r="J7" s="23"/>
      <c r="K7" s="23"/>
      <c r="L7" s="23"/>
      <c r="M7" s="24"/>
      <c r="N7" s="24"/>
      <c r="O7" s="25"/>
    </row>
    <row r="8" spans="1:16" s="6" customFormat="1" x14ac:dyDescent="0.3">
      <c r="A8" s="5"/>
      <c r="B8" s="285" t="str">
        <f>Public!B8</f>
        <v>Les marchandises dans les questions suivantes font référence au Gluten de blé comme défini dans la description du produit de l'onglet Intro.</v>
      </c>
      <c r="C8" s="285"/>
      <c r="D8" s="285"/>
      <c r="E8" s="285"/>
      <c r="F8" s="285"/>
      <c r="G8" s="285"/>
      <c r="H8" s="285"/>
      <c r="I8" s="285"/>
      <c r="J8" s="285"/>
      <c r="K8" s="285"/>
      <c r="L8" s="285"/>
      <c r="M8" s="24"/>
      <c r="N8" s="24"/>
      <c r="O8" s="16"/>
      <c r="P8" s="16"/>
    </row>
    <row r="9" spans="1:16" s="6" customFormat="1" x14ac:dyDescent="0.3">
      <c r="A9" s="5"/>
      <c r="B9" s="285" t="str">
        <f>Public!B9</f>
        <v>Des informations sur le produit et un glossaire de termes sont disponibles dans l'onglet Info.</v>
      </c>
      <c r="C9" s="285"/>
      <c r="D9" s="285"/>
      <c r="E9" s="285"/>
      <c r="F9" s="285"/>
      <c r="G9" s="285"/>
      <c r="H9" s="285"/>
      <c r="I9" s="285"/>
      <c r="J9" s="285"/>
      <c r="K9" s="285"/>
      <c r="L9" s="285"/>
      <c r="M9" s="24"/>
      <c r="N9" s="24"/>
      <c r="O9" s="16"/>
    </row>
    <row r="10" spans="1:16" s="6" customFormat="1" x14ac:dyDescent="0.3">
      <c r="A10" s="5"/>
      <c r="B10" s="285" t="str">
        <f>IF(Intro!$G$23="English",O10,P10)</f>
        <v xml:space="preserve">Utilisez l'onglet AddPro si vous avez besoin de plus d'espace.
</v>
      </c>
      <c r="C10" s="285"/>
      <c r="D10" s="285"/>
      <c r="E10" s="285"/>
      <c r="F10" s="285"/>
      <c r="G10" s="285"/>
      <c r="H10" s="285"/>
      <c r="I10" s="285"/>
      <c r="J10" s="285"/>
      <c r="K10" s="285"/>
      <c r="L10" s="285"/>
      <c r="M10" s="24"/>
      <c r="N10" s="24"/>
      <c r="O10" s="16" t="s">
        <v>104</v>
      </c>
      <c r="P10" s="16" t="str">
        <f>"Utilisez l'onglet AddPro si vous avez besoin de plus d'espace."&amp;CHAR(10)</f>
        <v xml:space="preserve">Utilisez l'onglet AddPro si vous avez besoin de plus d'espace.
</v>
      </c>
    </row>
    <row r="11" spans="1:16" s="6" customFormat="1" x14ac:dyDescent="0.3">
      <c r="A11" s="5"/>
      <c r="B11" s="15"/>
      <c r="C11" s="15"/>
      <c r="D11" s="15"/>
      <c r="E11" s="3"/>
      <c r="F11" s="3"/>
      <c r="G11" s="3"/>
      <c r="H11" s="3"/>
      <c r="I11" s="3"/>
      <c r="J11" s="3"/>
      <c r="K11" s="3"/>
      <c r="L11" s="3"/>
      <c r="O11" s="16"/>
      <c r="P11" s="16"/>
    </row>
    <row r="12" spans="1:16" x14ac:dyDescent="0.3">
      <c r="B12" s="292" t="str">
        <f>IF(Intro!$G$23="English",O12,P12)</f>
        <v>EMPLOI</v>
      </c>
      <c r="C12" s="293"/>
      <c r="D12" s="293"/>
      <c r="E12" s="293"/>
      <c r="F12" s="293"/>
      <c r="G12" s="293"/>
      <c r="H12" s="293"/>
      <c r="I12" s="293"/>
      <c r="J12" s="293"/>
      <c r="K12" s="293"/>
      <c r="L12" s="294"/>
      <c r="M12" s="8"/>
      <c r="O12" s="8" t="s">
        <v>194</v>
      </c>
      <c r="P12" s="8" t="s">
        <v>195</v>
      </c>
    </row>
    <row r="13" spans="1:16" x14ac:dyDescent="0.3">
      <c r="B13" s="289" t="s">
        <v>21</v>
      </c>
      <c r="C13" s="290"/>
      <c r="D13" s="290"/>
      <c r="E13" s="290"/>
      <c r="F13" s="290"/>
      <c r="G13" s="290"/>
      <c r="H13" s="290"/>
      <c r="I13" s="290"/>
      <c r="J13" s="290"/>
      <c r="K13" s="290"/>
      <c r="L13" s="291"/>
      <c r="M13" s="8"/>
    </row>
    <row r="14" spans="1:16" x14ac:dyDescent="0.3">
      <c r="B14" s="17"/>
      <c r="C14" s="28"/>
      <c r="D14" s="28"/>
      <c r="E14" s="29"/>
      <c r="F14" s="29"/>
      <c r="G14" s="29"/>
      <c r="H14" s="29"/>
      <c r="I14" s="29"/>
      <c r="J14" s="29"/>
      <c r="K14" s="29"/>
      <c r="L14" s="18"/>
      <c r="M14" s="8"/>
    </row>
    <row r="15" spans="1:16" x14ac:dyDescent="0.3">
      <c r="B15" s="136" t="str">
        <f>IF(Intro!$G$23="English",O15,P15)</f>
        <v>Fournissez les informations suivantes liées à l'emploi, concernant la production des marchandises. Inclure le nombre d'employés relativement à la production des marchandises pour les ventes intérieures, pour les ventes à l’exportation, pour un usage interne ou pour une transformation ultérieure.</v>
      </c>
      <c r="C15" s="137"/>
      <c r="D15" s="137"/>
      <c r="E15" s="137"/>
      <c r="F15" s="137"/>
      <c r="G15" s="137"/>
      <c r="H15" s="137"/>
      <c r="I15" s="137"/>
      <c r="J15" s="137"/>
      <c r="K15" s="137"/>
      <c r="L15" s="138"/>
      <c r="M15" s="8"/>
      <c r="O15" s="22" t="s">
        <v>246</v>
      </c>
      <c r="P15" s="8" t="s">
        <v>254</v>
      </c>
    </row>
    <row r="16" spans="1:16" x14ac:dyDescent="0.3">
      <c r="B16" s="136"/>
      <c r="C16" s="137"/>
      <c r="D16" s="137"/>
      <c r="E16" s="137"/>
      <c r="F16" s="137"/>
      <c r="G16" s="137"/>
      <c r="H16" s="137"/>
      <c r="I16" s="137"/>
      <c r="J16" s="137"/>
      <c r="K16" s="137"/>
      <c r="L16" s="138"/>
      <c r="M16" s="8"/>
      <c r="O16" s="22"/>
    </row>
    <row r="17" spans="1:16" x14ac:dyDescent="0.3">
      <c r="B17" s="60"/>
      <c r="C17" s="61"/>
      <c r="D17" s="28"/>
      <c r="E17" s="29"/>
      <c r="F17" s="29"/>
      <c r="G17" s="29"/>
      <c r="H17" s="29"/>
      <c r="I17" s="29"/>
      <c r="J17" s="29"/>
      <c r="K17" s="29"/>
      <c r="L17" s="18"/>
      <c r="M17" s="8"/>
      <c r="O17" s="22"/>
    </row>
    <row r="18" spans="1:16" x14ac:dyDescent="0.3">
      <c r="B18" s="361" t="str">
        <f>IF(Intro!$G$23="English",O18,P18)</f>
        <v>Nombre d'employés syndiqués impliqués dans le processus de production</v>
      </c>
      <c r="C18" s="354"/>
      <c r="D18" s="354"/>
      <c r="E18" s="354"/>
      <c r="F18" s="279">
        <f>Variables!$B$6</f>
        <v>2023</v>
      </c>
      <c r="G18" s="279">
        <f>F18+1</f>
        <v>2024</v>
      </c>
      <c r="H18" s="279">
        <f>G18+1</f>
        <v>2025</v>
      </c>
      <c r="I18" s="279" t="str">
        <f>IF(Intro!$G$23="English",Variables!B9,Variables!C9)</f>
        <v>janv-juin 2025</v>
      </c>
      <c r="J18" s="279" t="str">
        <f>IF(Intro!$G$23="English",Variables!B10,Variables!C10)</f>
        <v>janv-juin 2026</v>
      </c>
      <c r="K18" s="33"/>
      <c r="L18" s="76"/>
      <c r="M18" s="8"/>
      <c r="O18" s="22" t="s">
        <v>247</v>
      </c>
      <c r="P18" s="22" t="s">
        <v>255</v>
      </c>
    </row>
    <row r="19" spans="1:16" x14ac:dyDescent="0.3">
      <c r="B19" s="361"/>
      <c r="C19" s="354"/>
      <c r="D19" s="354"/>
      <c r="E19" s="354"/>
      <c r="F19" s="280"/>
      <c r="G19" s="280"/>
      <c r="H19" s="280"/>
      <c r="I19" s="280"/>
      <c r="J19" s="280"/>
      <c r="K19" s="33"/>
      <c r="L19" s="76"/>
      <c r="M19" s="8"/>
      <c r="O19" s="22"/>
      <c r="P19" s="22"/>
    </row>
    <row r="20" spans="1:16" x14ac:dyDescent="0.3">
      <c r="B20" s="355" t="str">
        <f>IF(Intro!$G$23="English",O20,P20)</f>
        <v>Emploi direct</v>
      </c>
      <c r="C20" s="356"/>
      <c r="D20" s="356"/>
      <c r="E20" s="49" t="s">
        <v>106</v>
      </c>
      <c r="F20" s="57"/>
      <c r="G20" s="57"/>
      <c r="H20" s="57"/>
      <c r="I20" s="57"/>
      <c r="J20" s="57"/>
      <c r="K20" s="33"/>
      <c r="L20" s="76"/>
      <c r="M20" s="8"/>
      <c r="O20" s="8" t="s">
        <v>155</v>
      </c>
      <c r="P20" s="8" t="s">
        <v>28</v>
      </c>
    </row>
    <row r="21" spans="1:16" x14ac:dyDescent="0.3">
      <c r="B21" s="355" t="str">
        <f>IF(Intro!$G$23="English",O21,P21)</f>
        <v>Emploi indirect</v>
      </c>
      <c r="C21" s="356"/>
      <c r="D21" s="356"/>
      <c r="E21" s="49" t="s">
        <v>106</v>
      </c>
      <c r="F21" s="57"/>
      <c r="G21" s="57"/>
      <c r="H21" s="57"/>
      <c r="I21" s="57"/>
      <c r="J21" s="57"/>
      <c r="K21" s="33"/>
      <c r="L21" s="76"/>
      <c r="M21" s="8"/>
      <c r="O21" s="22" t="s">
        <v>176</v>
      </c>
      <c r="P21" s="8" t="s">
        <v>29</v>
      </c>
    </row>
    <row r="22" spans="1:16" s="9" customFormat="1" x14ac:dyDescent="0.3">
      <c r="A22" s="86"/>
      <c r="B22" s="357" t="str">
        <f>IF(Intro!$G$23="English",O22,P22)</f>
        <v>Total</v>
      </c>
      <c r="C22" s="358"/>
      <c r="D22" s="358"/>
      <c r="E22" s="118" t="s">
        <v>106</v>
      </c>
      <c r="F22" s="55">
        <f>F20+F21</f>
        <v>0</v>
      </c>
      <c r="G22" s="55">
        <f>G20+G21</f>
        <v>0</v>
      </c>
      <c r="H22" s="55">
        <f>H20+H21</f>
        <v>0</v>
      </c>
      <c r="I22" s="55">
        <f>I20+I21</f>
        <v>0</v>
      </c>
      <c r="J22" s="55">
        <f>J20+J21</f>
        <v>0</v>
      </c>
      <c r="K22" s="33"/>
      <c r="L22" s="76"/>
      <c r="O22" s="27" t="s">
        <v>105</v>
      </c>
      <c r="P22" s="27" t="s">
        <v>105</v>
      </c>
    </row>
    <row r="23" spans="1:16" s="9" customFormat="1" ht="14.25" customHeight="1" x14ac:dyDescent="0.3">
      <c r="A23" s="86"/>
      <c r="B23" s="362" t="str">
        <f>IF(Intro!$G$23="English",O23,P23)</f>
        <v>Total - onglet Public, Question 3</v>
      </c>
      <c r="C23" s="363"/>
      <c r="D23" s="363"/>
      <c r="E23" s="119" t="s">
        <v>106</v>
      </c>
      <c r="F23" s="55">
        <f>Public!H72</f>
        <v>0</v>
      </c>
      <c r="G23" s="55">
        <f>Public!I72</f>
        <v>0</v>
      </c>
      <c r="H23" s="55">
        <f>Public!J72</f>
        <v>0</v>
      </c>
      <c r="I23" s="55">
        <f>Public!K72</f>
        <v>0</v>
      </c>
      <c r="J23" s="55">
        <f>Public!L72</f>
        <v>0</v>
      </c>
      <c r="K23" s="33"/>
      <c r="L23" s="76"/>
      <c r="O23" s="36" t="s">
        <v>250</v>
      </c>
      <c r="P23" s="7" t="s">
        <v>251</v>
      </c>
    </row>
    <row r="24" spans="1:16" s="9" customFormat="1" ht="14.25" customHeight="1" x14ac:dyDescent="0.3">
      <c r="A24" s="86"/>
      <c r="B24" s="362" t="str">
        <f>IF(Intro!$G$23="English",O24,P24)</f>
        <v>Différence (corrigez si le résultat n'est pas zéro)</v>
      </c>
      <c r="C24" s="363"/>
      <c r="D24" s="363"/>
      <c r="E24" s="49" t="s">
        <v>106</v>
      </c>
      <c r="F24" s="117">
        <f>F22-F23</f>
        <v>0</v>
      </c>
      <c r="G24" s="117">
        <f t="shared" ref="G24:J24" si="0">G22-G23</f>
        <v>0</v>
      </c>
      <c r="H24" s="117">
        <f t="shared" si="0"/>
        <v>0</v>
      </c>
      <c r="I24" s="117">
        <f t="shared" si="0"/>
        <v>0</v>
      </c>
      <c r="J24" s="117">
        <f t="shared" si="0"/>
        <v>0</v>
      </c>
      <c r="K24" s="33"/>
      <c r="L24" s="76"/>
      <c r="O24" s="36" t="s">
        <v>252</v>
      </c>
      <c r="P24" s="7" t="s">
        <v>253</v>
      </c>
    </row>
    <row r="25" spans="1:16" x14ac:dyDescent="0.3">
      <c r="B25" s="60"/>
      <c r="C25" s="61"/>
      <c r="D25" s="8"/>
      <c r="E25" s="28"/>
      <c r="F25" s="31"/>
      <c r="G25" s="31"/>
      <c r="H25" s="31"/>
      <c r="I25" s="31"/>
      <c r="J25" s="56"/>
      <c r="K25" s="33"/>
      <c r="L25" s="76"/>
      <c r="M25" s="8"/>
      <c r="O25" s="22"/>
    </row>
    <row r="26" spans="1:16" x14ac:dyDescent="0.3">
      <c r="B26" s="361" t="str">
        <f>IF(Intro!$G$23="English",O26,P26)</f>
        <v>Nombre d'heures travaillées par ces employés</v>
      </c>
      <c r="C26" s="354"/>
      <c r="D26" s="354"/>
      <c r="E26" s="354"/>
      <c r="F26" s="354">
        <f>Variables!$B$6</f>
        <v>2023</v>
      </c>
      <c r="G26" s="354">
        <f>F26+1</f>
        <v>2024</v>
      </c>
      <c r="H26" s="354">
        <f>G26+1</f>
        <v>2025</v>
      </c>
      <c r="I26" s="354" t="str">
        <f>I18</f>
        <v>janv-juin 2025</v>
      </c>
      <c r="J26" s="354" t="str">
        <f>J18</f>
        <v>janv-juin 2026</v>
      </c>
      <c r="K26" s="33"/>
      <c r="L26" s="76"/>
      <c r="M26" s="8"/>
      <c r="O26" s="22" t="s">
        <v>248</v>
      </c>
      <c r="P26" s="22" t="s">
        <v>256</v>
      </c>
    </row>
    <row r="27" spans="1:16" x14ac:dyDescent="0.3">
      <c r="B27" s="361"/>
      <c r="C27" s="354"/>
      <c r="D27" s="354"/>
      <c r="E27" s="354"/>
      <c r="F27" s="354"/>
      <c r="G27" s="354"/>
      <c r="H27" s="354"/>
      <c r="I27" s="354"/>
      <c r="J27" s="354"/>
      <c r="K27" s="33"/>
      <c r="L27" s="76"/>
      <c r="M27" s="8"/>
      <c r="O27" s="22"/>
      <c r="P27" s="22"/>
    </row>
    <row r="28" spans="1:16" x14ac:dyDescent="0.3">
      <c r="B28" s="355" t="str">
        <f>IF(Intro!$G$23="English",O28,P28)</f>
        <v>Emploi direct</v>
      </c>
      <c r="C28" s="356"/>
      <c r="D28" s="356"/>
      <c r="E28" s="49" t="s">
        <v>106</v>
      </c>
      <c r="F28" s="57"/>
      <c r="G28" s="57"/>
      <c r="H28" s="57"/>
      <c r="I28" s="57"/>
      <c r="J28" s="57"/>
      <c r="K28" s="33"/>
      <c r="L28" s="76"/>
      <c r="M28" s="8"/>
      <c r="O28" s="8" t="s">
        <v>155</v>
      </c>
      <c r="P28" s="8" t="s">
        <v>28</v>
      </c>
    </row>
    <row r="29" spans="1:16" x14ac:dyDescent="0.3">
      <c r="B29" s="355" t="str">
        <f>IF(Intro!$G$23="English",O29,P29)</f>
        <v>Emploi indirect</v>
      </c>
      <c r="C29" s="356"/>
      <c r="D29" s="356"/>
      <c r="E29" s="49" t="s">
        <v>106</v>
      </c>
      <c r="F29" s="57"/>
      <c r="G29" s="57"/>
      <c r="H29" s="57"/>
      <c r="I29" s="57"/>
      <c r="J29" s="57"/>
      <c r="K29" s="33"/>
      <c r="L29" s="76"/>
      <c r="M29" s="8"/>
      <c r="O29" s="22" t="s">
        <v>176</v>
      </c>
      <c r="P29" s="8" t="s">
        <v>29</v>
      </c>
    </row>
    <row r="30" spans="1:16" s="9" customFormat="1" x14ac:dyDescent="0.3">
      <c r="A30" s="86"/>
      <c r="B30" s="359" t="str">
        <f>IF(Intro!$G$23="English",O30,P30)</f>
        <v>Total</v>
      </c>
      <c r="C30" s="360"/>
      <c r="D30" s="360"/>
      <c r="E30" s="52" t="s">
        <v>106</v>
      </c>
      <c r="F30" s="55">
        <f>F28+F29</f>
        <v>0</v>
      </c>
      <c r="G30" s="55">
        <f>G28+G29</f>
        <v>0</v>
      </c>
      <c r="H30" s="55">
        <f>H28+H29</f>
        <v>0</v>
      </c>
      <c r="I30" s="55">
        <f>I28+I29</f>
        <v>0</v>
      </c>
      <c r="J30" s="55">
        <f>J28+J29</f>
        <v>0</v>
      </c>
      <c r="K30" s="33"/>
      <c r="L30" s="76"/>
      <c r="O30" s="27" t="s">
        <v>105</v>
      </c>
      <c r="P30" s="27" t="s">
        <v>105</v>
      </c>
    </row>
    <row r="31" spans="1:16" x14ac:dyDescent="0.3">
      <c r="B31" s="60"/>
      <c r="C31" s="61"/>
      <c r="D31" s="8"/>
      <c r="E31" s="28"/>
      <c r="F31" s="31"/>
      <c r="G31" s="31"/>
      <c r="H31" s="31"/>
      <c r="I31" s="31"/>
      <c r="J31" s="31"/>
      <c r="K31" s="33"/>
      <c r="L31" s="76"/>
      <c r="M31" s="8"/>
      <c r="O31" s="22"/>
    </row>
    <row r="32" spans="1:16" x14ac:dyDescent="0.3">
      <c r="B32" s="361" t="str">
        <f>IF(Intro!$G$23="English",O32,P32)</f>
        <v>Salaires payés à ces employés</v>
      </c>
      <c r="C32" s="354"/>
      <c r="D32" s="354"/>
      <c r="E32" s="354"/>
      <c r="F32" s="354">
        <f>Variables!$B$6</f>
        <v>2023</v>
      </c>
      <c r="G32" s="354">
        <f>F32+1</f>
        <v>2024</v>
      </c>
      <c r="H32" s="354">
        <f>G32+1</f>
        <v>2025</v>
      </c>
      <c r="I32" s="354" t="str">
        <f>I18</f>
        <v>janv-juin 2025</v>
      </c>
      <c r="J32" s="354" t="str">
        <f>J18</f>
        <v>janv-juin 2026</v>
      </c>
      <c r="K32" s="33"/>
      <c r="L32" s="76"/>
      <c r="M32" s="8"/>
      <c r="O32" s="22" t="s">
        <v>249</v>
      </c>
      <c r="P32" s="22" t="s">
        <v>257</v>
      </c>
    </row>
    <row r="33" spans="1:16" x14ac:dyDescent="0.3">
      <c r="B33" s="361"/>
      <c r="C33" s="354"/>
      <c r="D33" s="354"/>
      <c r="E33" s="354"/>
      <c r="F33" s="354"/>
      <c r="G33" s="354"/>
      <c r="H33" s="354"/>
      <c r="I33" s="354"/>
      <c r="J33" s="354"/>
      <c r="K33" s="33"/>
      <c r="L33" s="76"/>
      <c r="M33" s="8"/>
      <c r="O33" s="22"/>
      <c r="P33" s="22"/>
    </row>
    <row r="34" spans="1:16" x14ac:dyDescent="0.3">
      <c r="B34" s="364" t="str">
        <f>IF(Intro!$G$23="English",O34,P34)</f>
        <v>Emploi direct - ventes nationales et ventes à l'exportation</v>
      </c>
      <c r="C34" s="365"/>
      <c r="D34" s="366"/>
      <c r="E34" s="116" t="s">
        <v>175</v>
      </c>
      <c r="F34" s="115"/>
      <c r="G34" s="115"/>
      <c r="H34" s="115"/>
      <c r="I34" s="115"/>
      <c r="J34" s="115"/>
      <c r="K34" s="33"/>
      <c r="L34" s="76"/>
      <c r="M34" s="8"/>
      <c r="O34" s="8" t="s">
        <v>155</v>
      </c>
      <c r="P34" s="8" t="s">
        <v>107</v>
      </c>
    </row>
    <row r="35" spans="1:16" x14ac:dyDescent="0.3">
      <c r="B35" s="355" t="str">
        <f>IF(Intro!$G$23="English",O35,P35)</f>
        <v>Emploi indirect</v>
      </c>
      <c r="C35" s="356"/>
      <c r="D35" s="356"/>
      <c r="E35" s="49" t="s">
        <v>175</v>
      </c>
      <c r="F35" s="57"/>
      <c r="G35" s="57"/>
      <c r="H35" s="57"/>
      <c r="I35" s="57"/>
      <c r="J35" s="57"/>
      <c r="K35" s="33"/>
      <c r="L35" s="76"/>
      <c r="M35" s="8"/>
      <c r="O35" s="22" t="s">
        <v>176</v>
      </c>
      <c r="P35" s="8" t="s">
        <v>29</v>
      </c>
    </row>
    <row r="36" spans="1:16" s="9" customFormat="1" x14ac:dyDescent="0.3">
      <c r="A36" s="86"/>
      <c r="B36" s="359" t="str">
        <f>IF(Intro!$G$23="English",O36,P36)</f>
        <v>Total</v>
      </c>
      <c r="C36" s="360"/>
      <c r="D36" s="360"/>
      <c r="E36" s="49" t="s">
        <v>175</v>
      </c>
      <c r="F36" s="55">
        <f>F34+F35</f>
        <v>0</v>
      </c>
      <c r="G36" s="55">
        <f t="shared" ref="G36:J36" si="1">G34+G35</f>
        <v>0</v>
      </c>
      <c r="H36" s="55">
        <f t="shared" si="1"/>
        <v>0</v>
      </c>
      <c r="I36" s="55">
        <f t="shared" si="1"/>
        <v>0</v>
      </c>
      <c r="J36" s="55">
        <f t="shared" si="1"/>
        <v>0</v>
      </c>
      <c r="K36" s="33"/>
      <c r="L36" s="76"/>
      <c r="O36" s="27" t="s">
        <v>105</v>
      </c>
      <c r="P36" s="27" t="s">
        <v>105</v>
      </c>
    </row>
    <row r="37" spans="1:16" x14ac:dyDescent="0.3">
      <c r="B37" s="60"/>
      <c r="C37" s="61"/>
      <c r="D37" s="28"/>
      <c r="E37" s="29"/>
      <c r="F37" s="29"/>
      <c r="G37" s="29"/>
      <c r="H37" s="29"/>
      <c r="I37" s="29"/>
      <c r="J37" s="29"/>
      <c r="K37" s="29"/>
      <c r="L37" s="18"/>
      <c r="M37" s="8"/>
      <c r="O37" s="22"/>
    </row>
    <row r="38" spans="1:16" s="9" customFormat="1" x14ac:dyDescent="0.3">
      <c r="A38" s="4"/>
      <c r="B38" s="289" t="s">
        <v>22</v>
      </c>
      <c r="C38" s="290"/>
      <c r="D38" s="290"/>
      <c r="E38" s="290"/>
      <c r="F38" s="290"/>
      <c r="G38" s="290"/>
      <c r="H38" s="290"/>
      <c r="I38" s="290"/>
      <c r="J38" s="290"/>
      <c r="K38" s="290"/>
      <c r="L38" s="291"/>
      <c r="M38" s="87"/>
      <c r="O38" s="8" t="str">
        <f>"Identify any events (excluding holidays) that have impacted your members or the plants producing the goods employing your members since January 1, "&amp;Variables!B6&amp;". These events may include reduced hours of work, layoffs, strikes and other plant shutdowns or closures. For each event, provide the year it occured, the cause, the duration and the number of direct employees affected."</f>
        <v>Identify any events (excluding holidays) that have impacted your members or the plants producing the goods employing your members since January 1, 2023. These events may include reduced hours of work, layoffs, strikes and other plant shutdowns or closures. For each event, provide the year it occured, the cause, the duration and the number of direct employees affected.</v>
      </c>
      <c r="P38" s="8" t="str">
        <f>"Indiquez tout événement (à l'exception des congés) ayant eu un impact sur vos membres ou sur les usines produisant les biens et employant vos membres depuis le 1er janvier "&amp;Variables!B6&amp;". Ces événements peuvent inclure une réduction des heures de travail, des mises à pied, des grèves, des fermetures d’usine temporaires ou permanentes. Pour chaque événement, indiquez l’année, la cause, la durée et le nombre d’employés directs touchés."</f>
        <v>Indiquez tout événement (à l'exception des congés) ayant eu un impact sur vos membres ou sur les usines produisant les biens et employant vos membres depuis le 1er janvier 2023. Ces événements peuvent inclure une réduction des heures de travail, des mises à pied, des grèves, des fermetures d’usine temporaires ou permanentes. Pour chaque événement, indiquez l’année, la cause, la durée et le nombre d’employés directs touchés.</v>
      </c>
    </row>
    <row r="39" spans="1:16" x14ac:dyDescent="0.3">
      <c r="B39" s="77"/>
      <c r="C39" s="78"/>
      <c r="D39" s="78"/>
      <c r="E39" s="78"/>
      <c r="F39" s="78"/>
      <c r="G39" s="78"/>
      <c r="H39" s="78"/>
      <c r="I39" s="78"/>
      <c r="J39" s="78"/>
      <c r="K39" s="78"/>
      <c r="L39" s="79"/>
      <c r="M39" s="8"/>
      <c r="O39" s="8" t="s">
        <v>57</v>
      </c>
      <c r="P39" s="8" t="s">
        <v>59</v>
      </c>
    </row>
    <row r="40" spans="1:16" ht="15" customHeight="1" x14ac:dyDescent="0.3">
      <c r="B40" s="136" t="str">
        <f>IF(Intro!$G$23="English",O38,P38)</f>
        <v>Indiquez tout événement (à l'exception des congés) ayant eu un impact sur vos membres ou sur les usines produisant les biens et employant vos membres depuis le 1er janvier 2023. Ces événements peuvent inclure une réduction des heures de travail, des mises à pied, des grèves, des fermetures d’usine temporaires ou permanentes. Pour chaque événement, indiquez l’année, la cause, la durée et le nombre d’employés directs touchés.</v>
      </c>
      <c r="C40" s="137"/>
      <c r="D40" s="137"/>
      <c r="E40" s="137"/>
      <c r="F40" s="137"/>
      <c r="G40" s="137"/>
      <c r="H40" s="137"/>
      <c r="I40" s="137"/>
      <c r="J40" s="137"/>
      <c r="K40" s="137"/>
      <c r="L40" s="138"/>
      <c r="M40" s="8"/>
      <c r="O40" s="8" t="s">
        <v>108</v>
      </c>
      <c r="P40" s="8" t="s">
        <v>109</v>
      </c>
    </row>
    <row r="41" spans="1:16" x14ac:dyDescent="0.3">
      <c r="B41" s="136"/>
      <c r="C41" s="137"/>
      <c r="D41" s="137"/>
      <c r="E41" s="137"/>
      <c r="F41" s="137"/>
      <c r="G41" s="137"/>
      <c r="H41" s="137"/>
      <c r="I41" s="137"/>
      <c r="J41" s="137"/>
      <c r="K41" s="137"/>
      <c r="L41" s="138"/>
      <c r="M41" s="8"/>
    </row>
    <row r="42" spans="1:16" x14ac:dyDescent="0.3">
      <c r="B42" s="136"/>
      <c r="C42" s="137"/>
      <c r="D42" s="137"/>
      <c r="E42" s="137"/>
      <c r="F42" s="137"/>
      <c r="G42" s="137"/>
      <c r="H42" s="137"/>
      <c r="I42" s="137"/>
      <c r="J42" s="137"/>
      <c r="K42" s="137"/>
      <c r="L42" s="138"/>
      <c r="M42" s="8"/>
    </row>
    <row r="43" spans="1:16" x14ac:dyDescent="0.3">
      <c r="B43" s="77"/>
      <c r="C43" s="78"/>
      <c r="D43" s="78"/>
      <c r="E43" s="78"/>
      <c r="F43" s="78"/>
      <c r="G43" s="78"/>
      <c r="H43" s="78"/>
      <c r="I43" s="78"/>
      <c r="J43" s="78"/>
      <c r="K43" s="78"/>
      <c r="L43" s="79"/>
      <c r="M43" s="8"/>
      <c r="O43" s="8" t="s">
        <v>128</v>
      </c>
      <c r="P43" s="8" t="s">
        <v>58</v>
      </c>
    </row>
    <row r="44" spans="1:16" x14ac:dyDescent="0.3">
      <c r="A44" s="88"/>
      <c r="B44" s="37"/>
      <c r="C44" s="68" t="str">
        <f>IF(Intro!$G$23="English",O39,P39)</f>
        <v>Année</v>
      </c>
      <c r="D44" s="68" t="str">
        <f>IF(Intro!$G$23="English",O40,P40)</f>
        <v xml:space="preserve">Durée  </v>
      </c>
      <c r="E44" s="343" t="str">
        <f>IF(Intro!$G$23="English",O43,P43)</f>
        <v>Nombre de membres concernés</v>
      </c>
      <c r="F44" s="343"/>
      <c r="G44" s="343" t="str">
        <f>IF(Intro!$G$23="English",O44,P44)</f>
        <v>Raison</v>
      </c>
      <c r="H44" s="343"/>
      <c r="I44" s="343"/>
      <c r="J44" s="343"/>
      <c r="K44" s="343"/>
      <c r="L44" s="344"/>
      <c r="M44" s="8"/>
      <c r="O44" s="22" t="s">
        <v>64</v>
      </c>
      <c r="P44" s="22" t="s">
        <v>60</v>
      </c>
    </row>
    <row r="45" spans="1:16" ht="14.25" customHeight="1" x14ac:dyDescent="0.3">
      <c r="B45" s="334" t="str">
        <f>IF(Intro!$G$23="English",O45,P45)</f>
        <v>Événement 1</v>
      </c>
      <c r="C45" s="337"/>
      <c r="D45" s="337"/>
      <c r="E45" s="318"/>
      <c r="F45" s="340"/>
      <c r="G45" s="345"/>
      <c r="H45" s="346"/>
      <c r="I45" s="346"/>
      <c r="J45" s="346"/>
      <c r="K45" s="346"/>
      <c r="L45" s="347"/>
      <c r="M45" s="8"/>
      <c r="O45" s="22" t="s">
        <v>110</v>
      </c>
      <c r="P45" s="22" t="s">
        <v>111</v>
      </c>
    </row>
    <row r="46" spans="1:16" x14ac:dyDescent="0.3">
      <c r="B46" s="335"/>
      <c r="C46" s="338"/>
      <c r="D46" s="338"/>
      <c r="E46" s="321"/>
      <c r="F46" s="341"/>
      <c r="G46" s="348"/>
      <c r="H46" s="349"/>
      <c r="I46" s="349"/>
      <c r="J46" s="349"/>
      <c r="K46" s="349"/>
      <c r="L46" s="350"/>
      <c r="M46" s="8"/>
      <c r="O46" s="22"/>
      <c r="P46" s="22"/>
    </row>
    <row r="47" spans="1:16" x14ac:dyDescent="0.3">
      <c r="B47" s="335"/>
      <c r="C47" s="338"/>
      <c r="D47" s="338"/>
      <c r="E47" s="321"/>
      <c r="F47" s="341"/>
      <c r="G47" s="348"/>
      <c r="H47" s="349"/>
      <c r="I47" s="349"/>
      <c r="J47" s="349"/>
      <c r="K47" s="349"/>
      <c r="L47" s="350"/>
      <c r="M47" s="8"/>
      <c r="O47" s="22"/>
      <c r="P47" s="22"/>
    </row>
    <row r="48" spans="1:16" x14ac:dyDescent="0.3">
      <c r="B48" s="335"/>
      <c r="C48" s="338"/>
      <c r="D48" s="338"/>
      <c r="E48" s="321"/>
      <c r="F48" s="341"/>
      <c r="G48" s="348"/>
      <c r="H48" s="349"/>
      <c r="I48" s="349"/>
      <c r="J48" s="349"/>
      <c r="K48" s="349"/>
      <c r="L48" s="350"/>
      <c r="M48" s="8"/>
      <c r="O48" s="22"/>
      <c r="P48" s="22"/>
    </row>
    <row r="49" spans="2:16" x14ac:dyDescent="0.3">
      <c r="B49" s="335"/>
      <c r="C49" s="338"/>
      <c r="D49" s="338"/>
      <c r="E49" s="321"/>
      <c r="F49" s="341"/>
      <c r="G49" s="348"/>
      <c r="H49" s="349"/>
      <c r="I49" s="349"/>
      <c r="J49" s="349"/>
      <c r="K49" s="349"/>
      <c r="L49" s="350"/>
      <c r="M49" s="8"/>
      <c r="O49" s="22"/>
      <c r="P49" s="22"/>
    </row>
    <row r="50" spans="2:16" x14ac:dyDescent="0.3">
      <c r="B50" s="335"/>
      <c r="C50" s="338"/>
      <c r="D50" s="338"/>
      <c r="E50" s="321"/>
      <c r="F50" s="341"/>
      <c r="G50" s="348"/>
      <c r="H50" s="349"/>
      <c r="I50" s="349"/>
      <c r="J50" s="349"/>
      <c r="K50" s="349"/>
      <c r="L50" s="350"/>
      <c r="M50" s="8"/>
      <c r="O50" s="22"/>
      <c r="P50" s="22"/>
    </row>
    <row r="51" spans="2:16" x14ac:dyDescent="0.3">
      <c r="B51" s="335"/>
      <c r="C51" s="338"/>
      <c r="D51" s="338"/>
      <c r="E51" s="321"/>
      <c r="F51" s="341"/>
      <c r="G51" s="348"/>
      <c r="H51" s="349"/>
      <c r="I51" s="349"/>
      <c r="J51" s="349"/>
      <c r="K51" s="349"/>
      <c r="L51" s="350"/>
      <c r="M51" s="8"/>
      <c r="O51" s="22"/>
      <c r="P51" s="22"/>
    </row>
    <row r="52" spans="2:16" x14ac:dyDescent="0.3">
      <c r="B52" s="335"/>
      <c r="C52" s="338"/>
      <c r="D52" s="338"/>
      <c r="E52" s="321"/>
      <c r="F52" s="341"/>
      <c r="G52" s="348"/>
      <c r="H52" s="349"/>
      <c r="I52" s="349"/>
      <c r="J52" s="349"/>
      <c r="K52" s="349"/>
      <c r="L52" s="350"/>
      <c r="M52" s="8"/>
      <c r="O52" s="22"/>
      <c r="P52" s="22"/>
    </row>
    <row r="53" spans="2:16" x14ac:dyDescent="0.3">
      <c r="B53" s="335"/>
      <c r="C53" s="338"/>
      <c r="D53" s="338"/>
      <c r="E53" s="321"/>
      <c r="F53" s="341"/>
      <c r="G53" s="348"/>
      <c r="H53" s="349"/>
      <c r="I53" s="349"/>
      <c r="J53" s="349"/>
      <c r="K53" s="349"/>
      <c r="L53" s="350"/>
      <c r="M53" s="8"/>
      <c r="O53" s="22"/>
      <c r="P53" s="22"/>
    </row>
    <row r="54" spans="2:16" x14ac:dyDescent="0.3">
      <c r="B54" s="335"/>
      <c r="C54" s="338"/>
      <c r="D54" s="338"/>
      <c r="E54" s="321"/>
      <c r="F54" s="341"/>
      <c r="G54" s="348"/>
      <c r="H54" s="349"/>
      <c r="I54" s="349"/>
      <c r="J54" s="349"/>
      <c r="K54" s="349"/>
      <c r="L54" s="350"/>
      <c r="M54" s="8"/>
      <c r="O54" s="22"/>
      <c r="P54" s="22"/>
    </row>
    <row r="55" spans="2:16" x14ac:dyDescent="0.3">
      <c r="B55" s="335"/>
      <c r="C55" s="338"/>
      <c r="D55" s="338"/>
      <c r="E55" s="321"/>
      <c r="F55" s="341"/>
      <c r="G55" s="348"/>
      <c r="H55" s="349"/>
      <c r="I55" s="349"/>
      <c r="J55" s="349"/>
      <c r="K55" s="349"/>
      <c r="L55" s="350"/>
      <c r="M55" s="8"/>
      <c r="O55" s="22"/>
      <c r="P55" s="22"/>
    </row>
    <row r="56" spans="2:16" x14ac:dyDescent="0.3">
      <c r="B56" s="336"/>
      <c r="C56" s="339"/>
      <c r="D56" s="339"/>
      <c r="E56" s="324"/>
      <c r="F56" s="342"/>
      <c r="G56" s="351"/>
      <c r="H56" s="352"/>
      <c r="I56" s="352"/>
      <c r="J56" s="352"/>
      <c r="K56" s="352"/>
      <c r="L56" s="353"/>
      <c r="M56" s="8"/>
      <c r="O56" s="22"/>
      <c r="P56" s="22"/>
    </row>
    <row r="57" spans="2:16" x14ac:dyDescent="0.3">
      <c r="B57" s="334" t="str">
        <f>IF(Intro!$G$23="English",O57,P57)</f>
        <v>Événement 2</v>
      </c>
      <c r="C57" s="337"/>
      <c r="D57" s="337"/>
      <c r="E57" s="318"/>
      <c r="F57" s="340"/>
      <c r="G57" s="345"/>
      <c r="H57" s="346"/>
      <c r="I57" s="346"/>
      <c r="J57" s="346"/>
      <c r="K57" s="346"/>
      <c r="L57" s="347"/>
      <c r="M57" s="8"/>
      <c r="O57" s="22" t="s">
        <v>112</v>
      </c>
      <c r="P57" s="22" t="s">
        <v>113</v>
      </c>
    </row>
    <row r="58" spans="2:16" x14ac:dyDescent="0.3">
      <c r="B58" s="335"/>
      <c r="C58" s="338"/>
      <c r="D58" s="338"/>
      <c r="E58" s="321"/>
      <c r="F58" s="341"/>
      <c r="G58" s="348"/>
      <c r="H58" s="349"/>
      <c r="I58" s="349"/>
      <c r="J58" s="349"/>
      <c r="K58" s="349"/>
      <c r="L58" s="350"/>
      <c r="M58" s="8"/>
    </row>
    <row r="59" spans="2:16" x14ac:dyDescent="0.3">
      <c r="B59" s="335"/>
      <c r="C59" s="338"/>
      <c r="D59" s="338"/>
      <c r="E59" s="321"/>
      <c r="F59" s="341"/>
      <c r="G59" s="348"/>
      <c r="H59" s="349"/>
      <c r="I59" s="349"/>
      <c r="J59" s="349"/>
      <c r="K59" s="349"/>
      <c r="L59" s="350"/>
      <c r="M59" s="8"/>
      <c r="O59" s="22"/>
      <c r="P59" s="22"/>
    </row>
    <row r="60" spans="2:16" x14ac:dyDescent="0.3">
      <c r="B60" s="335"/>
      <c r="C60" s="338"/>
      <c r="D60" s="338"/>
      <c r="E60" s="321"/>
      <c r="F60" s="341"/>
      <c r="G60" s="348"/>
      <c r="H60" s="349"/>
      <c r="I60" s="349"/>
      <c r="J60" s="349"/>
      <c r="K60" s="349"/>
      <c r="L60" s="350"/>
      <c r="M60" s="8"/>
      <c r="O60" s="22"/>
      <c r="P60" s="22"/>
    </row>
    <row r="61" spans="2:16" x14ac:dyDescent="0.3">
      <c r="B61" s="335"/>
      <c r="C61" s="338"/>
      <c r="D61" s="338"/>
      <c r="E61" s="321"/>
      <c r="F61" s="341"/>
      <c r="G61" s="348"/>
      <c r="H61" s="349"/>
      <c r="I61" s="349"/>
      <c r="J61" s="349"/>
      <c r="K61" s="349"/>
      <c r="L61" s="350"/>
      <c r="M61" s="8"/>
      <c r="O61" s="22"/>
      <c r="P61" s="22"/>
    </row>
    <row r="62" spans="2:16" x14ac:dyDescent="0.3">
      <c r="B62" s="335"/>
      <c r="C62" s="338"/>
      <c r="D62" s="338"/>
      <c r="E62" s="321"/>
      <c r="F62" s="341"/>
      <c r="G62" s="348"/>
      <c r="H62" s="349"/>
      <c r="I62" s="349"/>
      <c r="J62" s="349"/>
      <c r="K62" s="349"/>
      <c r="L62" s="350"/>
      <c r="M62" s="8"/>
      <c r="O62" s="22"/>
      <c r="P62" s="22"/>
    </row>
    <row r="63" spans="2:16" x14ac:dyDescent="0.3">
      <c r="B63" s="335"/>
      <c r="C63" s="338"/>
      <c r="D63" s="338"/>
      <c r="E63" s="321"/>
      <c r="F63" s="341"/>
      <c r="G63" s="348"/>
      <c r="H63" s="349"/>
      <c r="I63" s="349"/>
      <c r="J63" s="349"/>
      <c r="K63" s="349"/>
      <c r="L63" s="350"/>
      <c r="M63" s="8"/>
    </row>
    <row r="64" spans="2:16" x14ac:dyDescent="0.3">
      <c r="B64" s="335"/>
      <c r="C64" s="338"/>
      <c r="D64" s="338"/>
      <c r="E64" s="321"/>
      <c r="F64" s="341"/>
      <c r="G64" s="348"/>
      <c r="H64" s="349"/>
      <c r="I64" s="349"/>
      <c r="J64" s="349"/>
      <c r="K64" s="349"/>
      <c r="L64" s="350"/>
      <c r="M64" s="8"/>
    </row>
    <row r="65" spans="2:16" x14ac:dyDescent="0.3">
      <c r="B65" s="335"/>
      <c r="C65" s="338"/>
      <c r="D65" s="338"/>
      <c r="E65" s="321"/>
      <c r="F65" s="341"/>
      <c r="G65" s="348"/>
      <c r="H65" s="349"/>
      <c r="I65" s="349"/>
      <c r="J65" s="349"/>
      <c r="K65" s="349"/>
      <c r="L65" s="350"/>
      <c r="M65" s="8"/>
      <c r="O65" s="22"/>
    </row>
    <row r="66" spans="2:16" x14ac:dyDescent="0.3">
      <c r="B66" s="335"/>
      <c r="C66" s="338"/>
      <c r="D66" s="338"/>
      <c r="E66" s="321"/>
      <c r="F66" s="341"/>
      <c r="G66" s="348"/>
      <c r="H66" s="349"/>
      <c r="I66" s="349"/>
      <c r="J66" s="349"/>
      <c r="K66" s="349"/>
      <c r="L66" s="350"/>
    </row>
    <row r="67" spans="2:16" x14ac:dyDescent="0.3">
      <c r="B67" s="335"/>
      <c r="C67" s="338"/>
      <c r="D67" s="338"/>
      <c r="E67" s="321"/>
      <c r="F67" s="341"/>
      <c r="G67" s="348"/>
      <c r="H67" s="349"/>
      <c r="I67" s="349"/>
      <c r="J67" s="349"/>
      <c r="K67" s="349"/>
      <c r="L67" s="350"/>
    </row>
    <row r="68" spans="2:16" x14ac:dyDescent="0.3">
      <c r="B68" s="336"/>
      <c r="C68" s="339"/>
      <c r="D68" s="339"/>
      <c r="E68" s="324"/>
      <c r="F68" s="342"/>
      <c r="G68" s="351"/>
      <c r="H68" s="352"/>
      <c r="I68" s="352"/>
      <c r="J68" s="352"/>
      <c r="K68" s="352"/>
      <c r="L68" s="353"/>
    </row>
    <row r="69" spans="2:16" x14ac:dyDescent="0.3">
      <c r="B69" s="334" t="str">
        <f>IF(Intro!$G$23="English",O69,P69)</f>
        <v>Événement 3</v>
      </c>
      <c r="C69" s="337"/>
      <c r="D69" s="337"/>
      <c r="E69" s="318"/>
      <c r="F69" s="340"/>
      <c r="G69" s="345"/>
      <c r="H69" s="346"/>
      <c r="I69" s="346"/>
      <c r="J69" s="346"/>
      <c r="K69" s="346"/>
      <c r="L69" s="347"/>
      <c r="O69" s="22" t="s">
        <v>114</v>
      </c>
      <c r="P69" s="22" t="s">
        <v>115</v>
      </c>
    </row>
    <row r="70" spans="2:16" x14ac:dyDescent="0.3">
      <c r="B70" s="335"/>
      <c r="C70" s="338"/>
      <c r="D70" s="338"/>
      <c r="E70" s="321"/>
      <c r="F70" s="341"/>
      <c r="G70" s="348"/>
      <c r="H70" s="349"/>
      <c r="I70" s="349"/>
      <c r="J70" s="349"/>
      <c r="K70" s="349"/>
      <c r="L70" s="350"/>
    </row>
    <row r="71" spans="2:16" x14ac:dyDescent="0.3">
      <c r="B71" s="335"/>
      <c r="C71" s="338"/>
      <c r="D71" s="338"/>
      <c r="E71" s="321"/>
      <c r="F71" s="341"/>
      <c r="G71" s="348"/>
      <c r="H71" s="349"/>
      <c r="I71" s="349"/>
      <c r="J71" s="349"/>
      <c r="K71" s="349"/>
      <c r="L71" s="350"/>
      <c r="M71" s="8"/>
      <c r="O71" s="22"/>
      <c r="P71" s="22"/>
    </row>
    <row r="72" spans="2:16" x14ac:dyDescent="0.3">
      <c r="B72" s="335"/>
      <c r="C72" s="338"/>
      <c r="D72" s="338"/>
      <c r="E72" s="321"/>
      <c r="F72" s="341"/>
      <c r="G72" s="348"/>
      <c r="H72" s="349"/>
      <c r="I72" s="349"/>
      <c r="J72" s="349"/>
      <c r="K72" s="349"/>
      <c r="L72" s="350"/>
      <c r="M72" s="8"/>
      <c r="O72" s="22"/>
      <c r="P72" s="22"/>
    </row>
    <row r="73" spans="2:16" x14ac:dyDescent="0.3">
      <c r="B73" s="335"/>
      <c r="C73" s="338"/>
      <c r="D73" s="338"/>
      <c r="E73" s="321"/>
      <c r="F73" s="341"/>
      <c r="G73" s="348"/>
      <c r="H73" s="349"/>
      <c r="I73" s="349"/>
      <c r="J73" s="349"/>
      <c r="K73" s="349"/>
      <c r="L73" s="350"/>
      <c r="M73" s="8"/>
      <c r="O73" s="22"/>
      <c r="P73" s="22"/>
    </row>
    <row r="74" spans="2:16" x14ac:dyDescent="0.3">
      <c r="B74" s="335"/>
      <c r="C74" s="338"/>
      <c r="D74" s="338"/>
      <c r="E74" s="321"/>
      <c r="F74" s="341"/>
      <c r="G74" s="348"/>
      <c r="H74" s="349"/>
      <c r="I74" s="349"/>
      <c r="J74" s="349"/>
      <c r="K74" s="349"/>
      <c r="L74" s="350"/>
      <c r="M74" s="8"/>
      <c r="O74" s="22"/>
      <c r="P74" s="22"/>
    </row>
    <row r="75" spans="2:16" x14ac:dyDescent="0.3">
      <c r="B75" s="335"/>
      <c r="C75" s="338"/>
      <c r="D75" s="338"/>
      <c r="E75" s="321"/>
      <c r="F75" s="341"/>
      <c r="G75" s="348"/>
      <c r="H75" s="349"/>
      <c r="I75" s="349"/>
      <c r="J75" s="349"/>
      <c r="K75" s="349"/>
      <c r="L75" s="350"/>
    </row>
    <row r="76" spans="2:16" x14ac:dyDescent="0.3">
      <c r="B76" s="335"/>
      <c r="C76" s="338"/>
      <c r="D76" s="338"/>
      <c r="E76" s="321"/>
      <c r="F76" s="341"/>
      <c r="G76" s="348"/>
      <c r="H76" s="349"/>
      <c r="I76" s="349"/>
      <c r="J76" s="349"/>
      <c r="K76" s="349"/>
      <c r="L76" s="350"/>
    </row>
    <row r="77" spans="2:16" x14ac:dyDescent="0.3">
      <c r="B77" s="335"/>
      <c r="C77" s="338"/>
      <c r="D77" s="338"/>
      <c r="E77" s="321"/>
      <c r="F77" s="341"/>
      <c r="G77" s="348"/>
      <c r="H77" s="349"/>
      <c r="I77" s="349"/>
      <c r="J77" s="349"/>
      <c r="K77" s="349"/>
      <c r="L77" s="350"/>
    </row>
    <row r="78" spans="2:16" x14ac:dyDescent="0.3">
      <c r="B78" s="335"/>
      <c r="C78" s="338"/>
      <c r="D78" s="338"/>
      <c r="E78" s="321"/>
      <c r="F78" s="341"/>
      <c r="G78" s="348"/>
      <c r="H78" s="349"/>
      <c r="I78" s="349"/>
      <c r="J78" s="349"/>
      <c r="K78" s="349"/>
      <c r="L78" s="350"/>
    </row>
    <row r="79" spans="2:16" x14ac:dyDescent="0.3">
      <c r="B79" s="335"/>
      <c r="C79" s="338"/>
      <c r="D79" s="338"/>
      <c r="E79" s="321"/>
      <c r="F79" s="341"/>
      <c r="G79" s="348"/>
      <c r="H79" s="349"/>
      <c r="I79" s="349"/>
      <c r="J79" s="349"/>
      <c r="K79" s="349"/>
      <c r="L79" s="350"/>
    </row>
    <row r="80" spans="2:16" x14ac:dyDescent="0.3">
      <c r="B80" s="336"/>
      <c r="C80" s="339"/>
      <c r="D80" s="339"/>
      <c r="E80" s="324"/>
      <c r="F80" s="342"/>
      <c r="G80" s="351"/>
      <c r="H80" s="352"/>
      <c r="I80" s="352"/>
      <c r="J80" s="352"/>
      <c r="K80" s="352"/>
      <c r="L80" s="353"/>
    </row>
    <row r="81" spans="2:16" x14ac:dyDescent="0.3">
      <c r="B81" s="334" t="str">
        <f>IF(Intro!$G$23="English",O81,P81)</f>
        <v>Événement 4</v>
      </c>
      <c r="C81" s="337"/>
      <c r="D81" s="337"/>
      <c r="E81" s="318"/>
      <c r="F81" s="340"/>
      <c r="G81" s="345"/>
      <c r="H81" s="346"/>
      <c r="I81" s="346"/>
      <c r="J81" s="346"/>
      <c r="K81" s="346"/>
      <c r="L81" s="347"/>
      <c r="O81" s="22" t="s">
        <v>116</v>
      </c>
      <c r="P81" s="22" t="s">
        <v>117</v>
      </c>
    </row>
    <row r="82" spans="2:16" x14ac:dyDescent="0.3">
      <c r="B82" s="335"/>
      <c r="C82" s="338"/>
      <c r="D82" s="338"/>
      <c r="E82" s="321"/>
      <c r="F82" s="341"/>
      <c r="G82" s="348"/>
      <c r="H82" s="349"/>
      <c r="I82" s="349"/>
      <c r="J82" s="349"/>
      <c r="K82" s="349"/>
      <c r="L82" s="350"/>
    </row>
    <row r="83" spans="2:16" x14ac:dyDescent="0.3">
      <c r="B83" s="335"/>
      <c r="C83" s="338"/>
      <c r="D83" s="338"/>
      <c r="E83" s="321"/>
      <c r="F83" s="341"/>
      <c r="G83" s="348"/>
      <c r="H83" s="349"/>
      <c r="I83" s="349"/>
      <c r="J83" s="349"/>
      <c r="K83" s="349"/>
      <c r="L83" s="350"/>
      <c r="M83" s="8"/>
      <c r="O83" s="22"/>
      <c r="P83" s="22"/>
    </row>
    <row r="84" spans="2:16" x14ac:dyDescent="0.3">
      <c r="B84" s="335"/>
      <c r="C84" s="338"/>
      <c r="D84" s="338"/>
      <c r="E84" s="321"/>
      <c r="F84" s="341"/>
      <c r="G84" s="348"/>
      <c r="H84" s="349"/>
      <c r="I84" s="349"/>
      <c r="J84" s="349"/>
      <c r="K84" s="349"/>
      <c r="L84" s="350"/>
      <c r="M84" s="8"/>
      <c r="O84" s="22"/>
      <c r="P84" s="22"/>
    </row>
    <row r="85" spans="2:16" x14ac:dyDescent="0.3">
      <c r="B85" s="335"/>
      <c r="C85" s="338"/>
      <c r="D85" s="338"/>
      <c r="E85" s="321"/>
      <c r="F85" s="341"/>
      <c r="G85" s="348"/>
      <c r="H85" s="349"/>
      <c r="I85" s="349"/>
      <c r="J85" s="349"/>
      <c r="K85" s="349"/>
      <c r="L85" s="350"/>
      <c r="M85" s="8"/>
      <c r="O85" s="22"/>
      <c r="P85" s="22"/>
    </row>
    <row r="86" spans="2:16" x14ac:dyDescent="0.3">
      <c r="B86" s="335"/>
      <c r="C86" s="338"/>
      <c r="D86" s="338"/>
      <c r="E86" s="321"/>
      <c r="F86" s="341"/>
      <c r="G86" s="348"/>
      <c r="H86" s="349"/>
      <c r="I86" s="349"/>
      <c r="J86" s="349"/>
      <c r="K86" s="349"/>
      <c r="L86" s="350"/>
      <c r="M86" s="8"/>
      <c r="O86" s="22"/>
      <c r="P86" s="22"/>
    </row>
    <row r="87" spans="2:16" x14ac:dyDescent="0.3">
      <c r="B87" s="335"/>
      <c r="C87" s="338"/>
      <c r="D87" s="338"/>
      <c r="E87" s="321"/>
      <c r="F87" s="341"/>
      <c r="G87" s="348"/>
      <c r="H87" s="349"/>
      <c r="I87" s="349"/>
      <c r="J87" s="349"/>
      <c r="K87" s="349"/>
      <c r="L87" s="350"/>
    </row>
    <row r="88" spans="2:16" x14ac:dyDescent="0.3">
      <c r="B88" s="335"/>
      <c r="C88" s="338"/>
      <c r="D88" s="338"/>
      <c r="E88" s="321"/>
      <c r="F88" s="341"/>
      <c r="G88" s="348"/>
      <c r="H88" s="349"/>
      <c r="I88" s="349"/>
      <c r="J88" s="349"/>
      <c r="K88" s="349"/>
      <c r="L88" s="350"/>
    </row>
    <row r="89" spans="2:16" x14ac:dyDescent="0.3">
      <c r="B89" s="335"/>
      <c r="C89" s="338"/>
      <c r="D89" s="338"/>
      <c r="E89" s="321"/>
      <c r="F89" s="341"/>
      <c r="G89" s="348"/>
      <c r="H89" s="349"/>
      <c r="I89" s="349"/>
      <c r="J89" s="349"/>
      <c r="K89" s="349"/>
      <c r="L89" s="350"/>
    </row>
    <row r="90" spans="2:16" x14ac:dyDescent="0.3">
      <c r="B90" s="335"/>
      <c r="C90" s="338"/>
      <c r="D90" s="338"/>
      <c r="E90" s="321"/>
      <c r="F90" s="341"/>
      <c r="G90" s="348"/>
      <c r="H90" s="349"/>
      <c r="I90" s="349"/>
      <c r="J90" s="349"/>
      <c r="K90" s="349"/>
      <c r="L90" s="350"/>
    </row>
    <row r="91" spans="2:16" x14ac:dyDescent="0.3">
      <c r="B91" s="335"/>
      <c r="C91" s="338"/>
      <c r="D91" s="338"/>
      <c r="E91" s="321"/>
      <c r="F91" s="341"/>
      <c r="G91" s="348"/>
      <c r="H91" s="349"/>
      <c r="I91" s="349"/>
      <c r="J91" s="349"/>
      <c r="K91" s="349"/>
      <c r="L91" s="350"/>
    </row>
    <row r="92" spans="2:16" x14ac:dyDescent="0.3">
      <c r="B92" s="336"/>
      <c r="C92" s="339"/>
      <c r="D92" s="339"/>
      <c r="E92" s="324"/>
      <c r="F92" s="342"/>
      <c r="G92" s="351"/>
      <c r="H92" s="352"/>
      <c r="I92" s="352"/>
      <c r="J92" s="352"/>
      <c r="K92" s="352"/>
      <c r="L92" s="353"/>
    </row>
    <row r="93" spans="2:16" x14ac:dyDescent="0.3">
      <c r="B93" s="334" t="str">
        <f>IF(Intro!$G$23="English",O93,P93)</f>
        <v>Événement 5</v>
      </c>
      <c r="C93" s="337"/>
      <c r="D93" s="337"/>
      <c r="E93" s="318"/>
      <c r="F93" s="340"/>
      <c r="G93" s="345"/>
      <c r="H93" s="346"/>
      <c r="I93" s="346"/>
      <c r="J93" s="346"/>
      <c r="K93" s="346"/>
      <c r="L93" s="347"/>
      <c r="O93" s="22" t="s">
        <v>118</v>
      </c>
      <c r="P93" s="22" t="s">
        <v>119</v>
      </c>
    </row>
    <row r="94" spans="2:16" x14ac:dyDescent="0.3">
      <c r="B94" s="335"/>
      <c r="C94" s="338"/>
      <c r="D94" s="338"/>
      <c r="E94" s="321"/>
      <c r="F94" s="341"/>
      <c r="G94" s="348"/>
      <c r="H94" s="349"/>
      <c r="I94" s="349"/>
      <c r="J94" s="349"/>
      <c r="K94" s="349"/>
      <c r="L94" s="350"/>
    </row>
    <row r="95" spans="2:16" x14ac:dyDescent="0.3">
      <c r="B95" s="335"/>
      <c r="C95" s="338"/>
      <c r="D95" s="338"/>
      <c r="E95" s="321"/>
      <c r="F95" s="341"/>
      <c r="G95" s="348"/>
      <c r="H95" s="349"/>
      <c r="I95" s="349"/>
      <c r="J95" s="349"/>
      <c r="K95" s="349"/>
      <c r="L95" s="350"/>
      <c r="M95" s="8"/>
      <c r="O95" s="22"/>
      <c r="P95" s="22"/>
    </row>
    <row r="96" spans="2:16" x14ac:dyDescent="0.3">
      <c r="B96" s="335"/>
      <c r="C96" s="338"/>
      <c r="D96" s="338"/>
      <c r="E96" s="321"/>
      <c r="F96" s="341"/>
      <c r="G96" s="348"/>
      <c r="H96" s="349"/>
      <c r="I96" s="349"/>
      <c r="J96" s="349"/>
      <c r="K96" s="349"/>
      <c r="L96" s="350"/>
      <c r="M96" s="8"/>
      <c r="O96" s="22"/>
      <c r="P96" s="22"/>
    </row>
    <row r="97" spans="1:16" x14ac:dyDescent="0.3">
      <c r="B97" s="335"/>
      <c r="C97" s="338"/>
      <c r="D97" s="338"/>
      <c r="E97" s="321"/>
      <c r="F97" s="341"/>
      <c r="G97" s="348"/>
      <c r="H97" s="349"/>
      <c r="I97" s="349"/>
      <c r="J97" s="349"/>
      <c r="K97" s="349"/>
      <c r="L97" s="350"/>
      <c r="M97" s="8"/>
      <c r="O97" s="22"/>
      <c r="P97" s="22"/>
    </row>
    <row r="98" spans="1:16" x14ac:dyDescent="0.3">
      <c r="B98" s="335"/>
      <c r="C98" s="338"/>
      <c r="D98" s="338"/>
      <c r="E98" s="321"/>
      <c r="F98" s="341"/>
      <c r="G98" s="348"/>
      <c r="H98" s="349"/>
      <c r="I98" s="349"/>
      <c r="J98" s="349"/>
      <c r="K98" s="349"/>
      <c r="L98" s="350"/>
      <c r="M98" s="8"/>
      <c r="O98" s="22"/>
      <c r="P98" s="22"/>
    </row>
    <row r="99" spans="1:16" x14ac:dyDescent="0.3">
      <c r="B99" s="335"/>
      <c r="C99" s="338"/>
      <c r="D99" s="338"/>
      <c r="E99" s="321"/>
      <c r="F99" s="341"/>
      <c r="G99" s="348"/>
      <c r="H99" s="349"/>
      <c r="I99" s="349"/>
      <c r="J99" s="349"/>
      <c r="K99" s="349"/>
      <c r="L99" s="350"/>
    </row>
    <row r="100" spans="1:16" x14ac:dyDescent="0.3">
      <c r="B100" s="335"/>
      <c r="C100" s="338"/>
      <c r="D100" s="338"/>
      <c r="E100" s="321"/>
      <c r="F100" s="341"/>
      <c r="G100" s="348"/>
      <c r="H100" s="349"/>
      <c r="I100" s="349"/>
      <c r="J100" s="349"/>
      <c r="K100" s="349"/>
      <c r="L100" s="350"/>
    </row>
    <row r="101" spans="1:16" s="32" customFormat="1" x14ac:dyDescent="0.3">
      <c r="A101" s="83"/>
      <c r="B101" s="335"/>
      <c r="C101" s="338"/>
      <c r="D101" s="338"/>
      <c r="E101" s="321"/>
      <c r="F101" s="341"/>
      <c r="G101" s="348"/>
      <c r="H101" s="349"/>
      <c r="I101" s="349"/>
      <c r="J101" s="349"/>
      <c r="K101" s="349"/>
      <c r="L101" s="350"/>
      <c r="N101" s="84"/>
    </row>
    <row r="102" spans="1:16" s="32" customFormat="1" x14ac:dyDescent="0.3">
      <c r="A102" s="83"/>
      <c r="B102" s="335"/>
      <c r="C102" s="338"/>
      <c r="D102" s="338"/>
      <c r="E102" s="321"/>
      <c r="F102" s="341"/>
      <c r="G102" s="348"/>
      <c r="H102" s="349"/>
      <c r="I102" s="349"/>
      <c r="J102" s="349"/>
      <c r="K102" s="349"/>
      <c r="L102" s="350"/>
      <c r="N102" s="84"/>
    </row>
    <row r="103" spans="1:16" s="32" customFormat="1" x14ac:dyDescent="0.3">
      <c r="A103" s="83"/>
      <c r="B103" s="335"/>
      <c r="C103" s="338"/>
      <c r="D103" s="338"/>
      <c r="E103" s="321"/>
      <c r="F103" s="341"/>
      <c r="G103" s="348"/>
      <c r="H103" s="349"/>
      <c r="I103" s="349"/>
      <c r="J103" s="349"/>
      <c r="K103" s="349"/>
      <c r="L103" s="350"/>
      <c r="N103" s="84"/>
    </row>
    <row r="104" spans="1:16" s="32" customFormat="1" x14ac:dyDescent="0.3">
      <c r="A104" s="83"/>
      <c r="B104" s="336"/>
      <c r="C104" s="339"/>
      <c r="D104" s="339"/>
      <c r="E104" s="324"/>
      <c r="F104" s="342"/>
      <c r="G104" s="351"/>
      <c r="H104" s="352"/>
      <c r="I104" s="352"/>
      <c r="J104" s="352"/>
      <c r="K104" s="352"/>
      <c r="L104" s="353"/>
      <c r="N104" s="84"/>
    </row>
  </sheetData>
  <sheetProtection algorithmName="SHA-512" hashValue="LpnBuHBSwQXlnAcWNoAtbzBak83pbuflzeh4blXpCI9qKZf4gGWelrqnND3/Buw9Pa9pk2TbZeA8/pmrXPhzqw==" saltValue="kmALoBvrYazgkFF7DuN47A==" spinCount="100000" sheet="1" objects="1" scenarios="1" selectLockedCells="1"/>
  <mergeCells count="67">
    <mergeCell ref="B23:D23"/>
    <mergeCell ref="B24:D24"/>
    <mergeCell ref="B35:D35"/>
    <mergeCell ref="G26:G27"/>
    <mergeCell ref="B30:D30"/>
    <mergeCell ref="B29:D29"/>
    <mergeCell ref="B28:D28"/>
    <mergeCell ref="B34:D34"/>
    <mergeCell ref="B26:E27"/>
    <mergeCell ref="B32:E33"/>
    <mergeCell ref="F32:F33"/>
    <mergeCell ref="G32:G33"/>
    <mergeCell ref="F26:F27"/>
    <mergeCell ref="B10:L10"/>
    <mergeCell ref="B15:L16"/>
    <mergeCell ref="B12:L12"/>
    <mergeCell ref="B13:L13"/>
    <mergeCell ref="B18:E19"/>
    <mergeCell ref="F18:F19"/>
    <mergeCell ref="G18:G19"/>
    <mergeCell ref="B4:L4"/>
    <mergeCell ref="B5:L5"/>
    <mergeCell ref="B6:L6"/>
    <mergeCell ref="B8:L8"/>
    <mergeCell ref="B9:L9"/>
    <mergeCell ref="D57:D68"/>
    <mergeCell ref="E57:F68"/>
    <mergeCell ref="G57:L68"/>
    <mergeCell ref="H18:H19"/>
    <mergeCell ref="I18:I19"/>
    <mergeCell ref="J18:J19"/>
    <mergeCell ref="J26:J27"/>
    <mergeCell ref="J32:J33"/>
    <mergeCell ref="I26:I27"/>
    <mergeCell ref="H32:H33"/>
    <mergeCell ref="I32:I33"/>
    <mergeCell ref="H26:H27"/>
    <mergeCell ref="B20:D20"/>
    <mergeCell ref="B21:D21"/>
    <mergeCell ref="B22:D22"/>
    <mergeCell ref="B36:D36"/>
    <mergeCell ref="B93:B104"/>
    <mergeCell ref="C93:C104"/>
    <mergeCell ref="D93:D104"/>
    <mergeCell ref="E93:F104"/>
    <mergeCell ref="G93:L104"/>
    <mergeCell ref="B81:B92"/>
    <mergeCell ref="C81:C92"/>
    <mergeCell ref="D81:D92"/>
    <mergeCell ref="E81:F92"/>
    <mergeCell ref="G81:L92"/>
    <mergeCell ref="B69:B80"/>
    <mergeCell ref="C69:C80"/>
    <mergeCell ref="D69:D80"/>
    <mergeCell ref="E69:F80"/>
    <mergeCell ref="B38:L38"/>
    <mergeCell ref="G44:L44"/>
    <mergeCell ref="E44:F44"/>
    <mergeCell ref="B40:L42"/>
    <mergeCell ref="G45:L56"/>
    <mergeCell ref="B45:B56"/>
    <mergeCell ref="C45:C56"/>
    <mergeCell ref="D45:D56"/>
    <mergeCell ref="E45:F56"/>
    <mergeCell ref="G69:L80"/>
    <mergeCell ref="B57:B68"/>
    <mergeCell ref="C57:C68"/>
  </mergeCells>
  <phoneticPr fontId="19" type="noConversion"/>
  <dataValidations count="4">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E57 G45 E69 E81 G57 G69 E93 G93 G81 E45" xr:uid="{8D879569-39D8-4457-8902-6F425545F793}">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F30:J30 F36:J36 F22:J24" xr:uid="{102DFA18-B4AE-4543-8974-ABA606ED0B79}">
      <formula1>1000</formula1>
    </dataValidation>
    <dataValidation allowBlank="1" showInputMessage="1" showErrorMessage="1" sqref="C45:D104" xr:uid="{04A3B5FD-CA2F-4C31-A2FF-096E1E9B6AA2}"/>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F20:J21 F28:J29 F34:J35" xr:uid="{97CF6429-7137-4B36-9E43-4A572CA8B43B}">
      <formula1>0</formula1>
    </dataValidation>
  </dataValidations>
  <printOptions horizontalCentered="1"/>
  <pageMargins left="0.25" right="0.25" top="0.75" bottom="0.75" header="0.3" footer="0.3"/>
  <pageSetup scale="63" fitToHeight="0" orientation="portrait" r:id="rId1"/>
  <headerFooter>
    <oddFooter>&amp;L&amp;A</oddFooter>
  </headerFooter>
  <rowBreaks count="1" manualBreakCount="1">
    <brk id="37" min="1" max="11"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EEF7E-F165-45C0-82CA-03A8076A4F8C}">
  <sheetPr>
    <tabColor rgb="FF92D050"/>
    <pageSetUpPr fitToPage="1"/>
  </sheetPr>
  <dimension ref="A1:P63"/>
  <sheetViews>
    <sheetView showGridLines="0" zoomScale="80" zoomScaleNormal="80" workbookViewId="0"/>
  </sheetViews>
  <sheetFormatPr defaultColWidth="9.109375" defaultRowHeight="14.4" x14ac:dyDescent="0.3"/>
  <cols>
    <col min="1" max="1" width="1.88671875" style="4" customWidth="1"/>
    <col min="2" max="12" width="14.5546875" style="2" customWidth="1"/>
    <col min="13" max="13" width="14.5546875" style="7" customWidth="1"/>
    <col min="14" max="14" width="14.5546875" style="8" customWidth="1"/>
    <col min="15" max="16" width="14.5546875" style="8" hidden="1" customWidth="1"/>
    <col min="17" max="17" width="9.109375" style="8" customWidth="1"/>
    <col min="18" max="16384" width="9.109375" style="8"/>
  </cols>
  <sheetData>
    <row r="1" spans="1:16" x14ac:dyDescent="0.3">
      <c r="O1" s="8" t="s">
        <v>258</v>
      </c>
      <c r="P1" s="8" t="s">
        <v>258</v>
      </c>
    </row>
    <row r="2" spans="1:16" x14ac:dyDescent="0.3">
      <c r="B2" s="10" t="str">
        <f>UPPER(IF(Intro!$G$23="English",O3,P3))</f>
        <v>PROTÉGÉ</v>
      </c>
      <c r="C2" s="10"/>
      <c r="O2" s="9" t="s">
        <v>66</v>
      </c>
      <c r="P2" s="9" t="s">
        <v>74</v>
      </c>
    </row>
    <row r="3" spans="1:16" x14ac:dyDescent="0.3">
      <c r="B3" s="12"/>
      <c r="C3" s="12"/>
      <c r="O3" s="1" t="s">
        <v>102</v>
      </c>
      <c r="P3" s="1" t="s">
        <v>103</v>
      </c>
    </row>
    <row r="4" spans="1:16" s="1" customFormat="1" x14ac:dyDescent="0.3">
      <c r="A4" s="5"/>
      <c r="B4" s="204" t="str">
        <f>Info!B4</f>
        <v>QUESTIONNAIRE À L'INTENTION DES SYNDICATS</v>
      </c>
      <c r="C4" s="204"/>
      <c r="D4" s="204"/>
      <c r="E4" s="204"/>
      <c r="F4" s="204"/>
      <c r="G4" s="204"/>
      <c r="H4" s="204"/>
      <c r="I4" s="204"/>
      <c r="J4" s="204"/>
      <c r="K4" s="204"/>
      <c r="L4" s="204"/>
      <c r="M4" s="26"/>
      <c r="N4" s="26"/>
      <c r="O4" s="24"/>
      <c r="P4" s="24"/>
    </row>
    <row r="5" spans="1:16" s="1" customFormat="1" x14ac:dyDescent="0.3">
      <c r="A5" s="5"/>
      <c r="B5" s="204" t="str">
        <f>Info!B5</f>
        <v>RR-2025-009</v>
      </c>
      <c r="C5" s="204"/>
      <c r="D5" s="204"/>
      <c r="E5" s="204"/>
      <c r="F5" s="204"/>
      <c r="G5" s="204"/>
      <c r="H5" s="204"/>
      <c r="I5" s="204"/>
      <c r="J5" s="204"/>
      <c r="K5" s="204"/>
      <c r="L5" s="204"/>
      <c r="M5" s="26"/>
      <c r="N5" s="26"/>
      <c r="O5" s="24"/>
      <c r="P5" s="24"/>
    </row>
    <row r="6" spans="1:16" s="6" customFormat="1" x14ac:dyDescent="0.3">
      <c r="A6" s="5"/>
      <c r="B6" s="204" t="str">
        <f>Info!B6</f>
        <v>GLUTEN DE BLÉ</v>
      </c>
      <c r="C6" s="204"/>
      <c r="D6" s="204"/>
      <c r="E6" s="204"/>
      <c r="F6" s="204"/>
      <c r="G6" s="204"/>
      <c r="H6" s="204"/>
      <c r="I6" s="204"/>
      <c r="J6" s="204"/>
      <c r="K6" s="204"/>
      <c r="L6" s="204"/>
      <c r="M6" s="24"/>
      <c r="N6" s="24"/>
      <c r="O6" s="16"/>
      <c r="P6" s="16"/>
    </row>
    <row r="7" spans="1:16" s="6" customFormat="1" x14ac:dyDescent="0.3">
      <c r="A7" s="5"/>
      <c r="B7" s="15"/>
      <c r="C7" s="15"/>
      <c r="D7" s="3"/>
      <c r="E7" s="3"/>
      <c r="F7" s="3"/>
      <c r="G7" s="3"/>
      <c r="H7" s="3"/>
      <c r="I7" s="3"/>
      <c r="J7" s="3"/>
      <c r="K7" s="3"/>
      <c r="L7" s="3"/>
      <c r="O7" s="16"/>
      <c r="P7" s="16"/>
    </row>
    <row r="8" spans="1:16" x14ac:dyDescent="0.3">
      <c r="B8" s="127" t="str">
        <f>UPPER(IF(Intro!$G$23="English",O8,P8))</f>
        <v>COMMENTAIRES PROTÉGÉS</v>
      </c>
      <c r="C8" s="128"/>
      <c r="D8" s="128"/>
      <c r="E8" s="128"/>
      <c r="F8" s="128"/>
      <c r="G8" s="128"/>
      <c r="H8" s="128"/>
      <c r="I8" s="128"/>
      <c r="J8" s="128"/>
      <c r="K8" s="128"/>
      <c r="L8" s="129"/>
      <c r="M8" s="8"/>
      <c r="O8" s="8" t="s">
        <v>61</v>
      </c>
      <c r="P8" s="8" t="s">
        <v>168</v>
      </c>
    </row>
    <row r="9" spans="1:16" x14ac:dyDescent="0.3">
      <c r="B9" s="17"/>
      <c r="C9" s="28"/>
      <c r="D9" s="29"/>
      <c r="E9" s="29"/>
      <c r="F9" s="29"/>
      <c r="G9" s="29"/>
      <c r="H9" s="29"/>
      <c r="I9" s="29"/>
      <c r="J9" s="29"/>
      <c r="K9" s="29"/>
      <c r="L9" s="18"/>
      <c r="M9" s="8"/>
    </row>
    <row r="10" spans="1:16" x14ac:dyDescent="0.3">
      <c r="B10" s="130" t="str">
        <f>IF(Intro!$G$23="English",O10,P10)</f>
        <v>Si votre syndicat désire ajouter des commentaires concernant vos réponses, vous les inscrivez ici. Indiquez à quelle question se rapportent vos commentaires.</v>
      </c>
      <c r="C10" s="131"/>
      <c r="D10" s="131"/>
      <c r="E10" s="131"/>
      <c r="F10" s="131"/>
      <c r="G10" s="131"/>
      <c r="H10" s="131"/>
      <c r="I10" s="131"/>
      <c r="J10" s="131"/>
      <c r="K10" s="131"/>
      <c r="L10" s="132"/>
      <c r="M10" s="8"/>
      <c r="O10" s="22" t="s">
        <v>265</v>
      </c>
      <c r="P10" s="8" t="s">
        <v>267</v>
      </c>
    </row>
    <row r="11" spans="1:16" x14ac:dyDescent="0.3">
      <c r="B11" s="60"/>
      <c r="C11" s="28"/>
      <c r="D11" s="29"/>
      <c r="E11" s="29"/>
      <c r="F11" s="29"/>
      <c r="G11" s="29"/>
      <c r="H11" s="29"/>
      <c r="I11" s="29"/>
      <c r="J11" s="29"/>
      <c r="K11" s="29"/>
      <c r="L11" s="18"/>
      <c r="M11" s="8"/>
      <c r="O11" s="36" t="s">
        <v>238</v>
      </c>
      <c r="P11" s="36" t="s">
        <v>239</v>
      </c>
    </row>
    <row r="12" spans="1:16" ht="28.8" x14ac:dyDescent="0.3">
      <c r="B12" s="60"/>
      <c r="C12" s="122" t="str">
        <f>IF(Intro!$G$23="English",O11,P11)</f>
        <v>Onglet et question</v>
      </c>
      <c r="D12" s="331" t="str">
        <f>IF(Intro!$G$23="English",O12,P12)</f>
        <v>Commentaires</v>
      </c>
      <c r="E12" s="332"/>
      <c r="F12" s="332"/>
      <c r="G12" s="332"/>
      <c r="H12" s="332"/>
      <c r="I12" s="332"/>
      <c r="J12" s="332"/>
      <c r="K12" s="332"/>
      <c r="L12" s="333"/>
      <c r="M12" s="8"/>
      <c r="O12" s="22" t="s">
        <v>90</v>
      </c>
      <c r="P12" s="8" t="s">
        <v>91</v>
      </c>
    </row>
    <row r="13" spans="1:16" x14ac:dyDescent="0.3">
      <c r="B13" s="315" t="str">
        <f>IF(Intro!$G$23="English",O13,P13)</f>
        <v>Commentaire 1</v>
      </c>
      <c r="C13" s="316"/>
      <c r="D13" s="318"/>
      <c r="E13" s="319"/>
      <c r="F13" s="319"/>
      <c r="G13" s="319"/>
      <c r="H13" s="319"/>
      <c r="I13" s="319"/>
      <c r="J13" s="319"/>
      <c r="K13" s="319"/>
      <c r="L13" s="320"/>
      <c r="M13" s="8"/>
      <c r="O13" s="22" t="s">
        <v>92</v>
      </c>
      <c r="P13" s="8" t="s">
        <v>93</v>
      </c>
    </row>
    <row r="14" spans="1:16" x14ac:dyDescent="0.3">
      <c r="B14" s="130"/>
      <c r="C14" s="316"/>
      <c r="D14" s="321"/>
      <c r="E14" s="322"/>
      <c r="F14" s="322"/>
      <c r="G14" s="322"/>
      <c r="H14" s="322"/>
      <c r="I14" s="322"/>
      <c r="J14" s="322"/>
      <c r="K14" s="322"/>
      <c r="L14" s="323"/>
      <c r="M14" s="8"/>
      <c r="O14" s="22"/>
    </row>
    <row r="15" spans="1:16" x14ac:dyDescent="0.3">
      <c r="B15" s="130"/>
      <c r="C15" s="316"/>
      <c r="D15" s="321"/>
      <c r="E15" s="322"/>
      <c r="F15" s="322"/>
      <c r="G15" s="322"/>
      <c r="H15" s="322"/>
      <c r="I15" s="322"/>
      <c r="J15" s="322"/>
      <c r="K15" s="322"/>
      <c r="L15" s="323"/>
      <c r="M15" s="8"/>
      <c r="O15" s="22"/>
    </row>
    <row r="16" spans="1:16" x14ac:dyDescent="0.3">
      <c r="B16" s="130"/>
      <c r="C16" s="316"/>
      <c r="D16" s="321"/>
      <c r="E16" s="322"/>
      <c r="F16" s="322"/>
      <c r="G16" s="322"/>
      <c r="H16" s="322"/>
      <c r="I16" s="322"/>
      <c r="J16" s="322"/>
      <c r="K16" s="322"/>
      <c r="L16" s="323"/>
      <c r="M16" s="8"/>
      <c r="O16" s="22"/>
    </row>
    <row r="17" spans="1:16" x14ac:dyDescent="0.3">
      <c r="B17" s="130"/>
      <c r="C17" s="316"/>
      <c r="D17" s="321"/>
      <c r="E17" s="322"/>
      <c r="F17" s="322"/>
      <c r="G17" s="322"/>
      <c r="H17" s="322"/>
      <c r="I17" s="322"/>
      <c r="J17" s="322"/>
      <c r="K17" s="322"/>
      <c r="L17" s="323"/>
      <c r="M17" s="8"/>
      <c r="O17" s="22"/>
    </row>
    <row r="18" spans="1:16" x14ac:dyDescent="0.3">
      <c r="B18" s="130"/>
      <c r="C18" s="316"/>
      <c r="D18" s="321"/>
      <c r="E18" s="322"/>
      <c r="F18" s="322"/>
      <c r="G18" s="322"/>
      <c r="H18" s="322"/>
      <c r="I18" s="322"/>
      <c r="J18" s="322"/>
      <c r="K18" s="322"/>
      <c r="L18" s="323"/>
      <c r="M18" s="8"/>
      <c r="O18" s="22"/>
    </row>
    <row r="19" spans="1:16" x14ac:dyDescent="0.3">
      <c r="B19" s="130"/>
      <c r="C19" s="316"/>
      <c r="D19" s="321"/>
      <c r="E19" s="322"/>
      <c r="F19" s="322"/>
      <c r="G19" s="322"/>
      <c r="H19" s="322"/>
      <c r="I19" s="322"/>
      <c r="J19" s="322"/>
      <c r="K19" s="322"/>
      <c r="L19" s="323"/>
      <c r="M19" s="8"/>
      <c r="O19" s="22"/>
    </row>
    <row r="20" spans="1:16" x14ac:dyDescent="0.3">
      <c r="B20" s="130"/>
      <c r="C20" s="316"/>
      <c r="D20" s="321"/>
      <c r="E20" s="322"/>
      <c r="F20" s="322"/>
      <c r="G20" s="322"/>
      <c r="H20" s="322"/>
      <c r="I20" s="322"/>
      <c r="J20" s="322"/>
      <c r="K20" s="322"/>
      <c r="L20" s="323"/>
      <c r="M20" s="8"/>
      <c r="O20" s="22"/>
    </row>
    <row r="21" spans="1:16" x14ac:dyDescent="0.3">
      <c r="B21" s="130"/>
      <c r="C21" s="316"/>
      <c r="D21" s="321"/>
      <c r="E21" s="322"/>
      <c r="F21" s="322"/>
      <c r="G21" s="322"/>
      <c r="H21" s="322"/>
      <c r="I21" s="322"/>
      <c r="J21" s="322"/>
      <c r="K21" s="322"/>
      <c r="L21" s="323"/>
      <c r="M21" s="8"/>
      <c r="O21" s="22"/>
    </row>
    <row r="22" spans="1:16" x14ac:dyDescent="0.3">
      <c r="B22" s="330"/>
      <c r="C22" s="316"/>
      <c r="D22" s="324"/>
      <c r="E22" s="325"/>
      <c r="F22" s="325"/>
      <c r="G22" s="325"/>
      <c r="H22" s="325"/>
      <c r="I22" s="325"/>
      <c r="J22" s="325"/>
      <c r="K22" s="325"/>
      <c r="L22" s="326"/>
      <c r="M22" s="8"/>
      <c r="O22" s="22"/>
    </row>
    <row r="23" spans="1:16" x14ac:dyDescent="0.3">
      <c r="B23" s="315" t="str">
        <f>IF(Intro!$G$23="English",O23,P23)</f>
        <v>Commentaire 2</v>
      </c>
      <c r="C23" s="316"/>
      <c r="D23" s="318"/>
      <c r="E23" s="319"/>
      <c r="F23" s="319"/>
      <c r="G23" s="319"/>
      <c r="H23" s="319"/>
      <c r="I23" s="319"/>
      <c r="J23" s="319"/>
      <c r="K23" s="319"/>
      <c r="L23" s="320"/>
      <c r="M23" s="8"/>
      <c r="O23" s="22" t="s">
        <v>94</v>
      </c>
      <c r="P23" s="8" t="s">
        <v>95</v>
      </c>
    </row>
    <row r="24" spans="1:16" x14ac:dyDescent="0.3">
      <c r="B24" s="130"/>
      <c r="C24" s="316"/>
      <c r="D24" s="321"/>
      <c r="E24" s="322"/>
      <c r="F24" s="322"/>
      <c r="G24" s="322"/>
      <c r="H24" s="322"/>
      <c r="I24" s="322"/>
      <c r="J24" s="322"/>
      <c r="K24" s="322"/>
      <c r="L24" s="323"/>
      <c r="M24" s="8"/>
    </row>
    <row r="25" spans="1:16" x14ac:dyDescent="0.3">
      <c r="B25" s="130"/>
      <c r="C25" s="316"/>
      <c r="D25" s="321"/>
      <c r="E25" s="322"/>
      <c r="F25" s="322"/>
      <c r="G25" s="322"/>
      <c r="H25" s="322"/>
      <c r="I25" s="322"/>
      <c r="J25" s="322"/>
      <c r="K25" s="322"/>
      <c r="L25" s="323"/>
      <c r="M25" s="8"/>
    </row>
    <row r="26" spans="1:16" x14ac:dyDescent="0.3">
      <c r="B26" s="130"/>
      <c r="C26" s="316"/>
      <c r="D26" s="321"/>
      <c r="E26" s="322"/>
      <c r="F26" s="322"/>
      <c r="G26" s="322"/>
      <c r="H26" s="322"/>
      <c r="I26" s="322"/>
      <c r="J26" s="322"/>
      <c r="K26" s="322"/>
      <c r="L26" s="323"/>
      <c r="M26" s="8"/>
      <c r="O26" s="22"/>
    </row>
    <row r="27" spans="1:16" x14ac:dyDescent="0.3">
      <c r="B27" s="130"/>
      <c r="C27" s="316"/>
      <c r="D27" s="321"/>
      <c r="E27" s="322"/>
      <c r="F27" s="322"/>
      <c r="G27" s="322"/>
      <c r="H27" s="322"/>
      <c r="I27" s="322"/>
      <c r="J27" s="322"/>
      <c r="K27" s="322"/>
      <c r="L27" s="323"/>
      <c r="M27" s="8"/>
      <c r="O27" s="22"/>
    </row>
    <row r="28" spans="1:16" x14ac:dyDescent="0.3">
      <c r="B28" s="130"/>
      <c r="C28" s="316"/>
      <c r="D28" s="321"/>
      <c r="E28" s="322"/>
      <c r="F28" s="322"/>
      <c r="G28" s="322"/>
      <c r="H28" s="322"/>
      <c r="I28" s="322"/>
      <c r="J28" s="322"/>
      <c r="K28" s="322"/>
      <c r="L28" s="323"/>
      <c r="M28" s="8"/>
    </row>
    <row r="29" spans="1:16" s="32" customFormat="1" x14ac:dyDescent="0.3">
      <c r="A29" s="83"/>
      <c r="B29" s="130"/>
      <c r="C29" s="316"/>
      <c r="D29" s="321"/>
      <c r="E29" s="322"/>
      <c r="F29" s="322"/>
      <c r="G29" s="322"/>
      <c r="H29" s="322"/>
      <c r="I29" s="322"/>
      <c r="J29" s="322"/>
      <c r="K29" s="322"/>
      <c r="L29" s="323"/>
      <c r="N29" s="84"/>
    </row>
    <row r="30" spans="1:16" x14ac:dyDescent="0.3">
      <c r="B30" s="130"/>
      <c r="C30" s="316"/>
      <c r="D30" s="321"/>
      <c r="E30" s="322"/>
      <c r="F30" s="322"/>
      <c r="G30" s="322"/>
      <c r="H30" s="322"/>
      <c r="I30" s="322"/>
      <c r="J30" s="322"/>
      <c r="K30" s="322"/>
      <c r="L30" s="323"/>
    </row>
    <row r="31" spans="1:16" x14ac:dyDescent="0.3">
      <c r="B31" s="130"/>
      <c r="C31" s="316"/>
      <c r="D31" s="321"/>
      <c r="E31" s="322"/>
      <c r="F31" s="322"/>
      <c r="G31" s="322"/>
      <c r="H31" s="322"/>
      <c r="I31" s="322"/>
      <c r="J31" s="322"/>
      <c r="K31" s="322"/>
      <c r="L31" s="323"/>
    </row>
    <row r="32" spans="1:16" x14ac:dyDescent="0.3">
      <c r="B32" s="330"/>
      <c r="C32" s="316"/>
      <c r="D32" s="324"/>
      <c r="E32" s="325"/>
      <c r="F32" s="325"/>
      <c r="G32" s="325"/>
      <c r="H32" s="325"/>
      <c r="I32" s="325"/>
      <c r="J32" s="325"/>
      <c r="K32" s="325"/>
      <c r="L32" s="326"/>
    </row>
    <row r="33" spans="2:16" x14ac:dyDescent="0.3">
      <c r="B33" s="315" t="str">
        <f>IF(Intro!$G$23="English",O33,P33)</f>
        <v>Commentaire 3</v>
      </c>
      <c r="C33" s="316"/>
      <c r="D33" s="318"/>
      <c r="E33" s="319"/>
      <c r="F33" s="319"/>
      <c r="G33" s="319"/>
      <c r="H33" s="319"/>
      <c r="I33" s="319"/>
      <c r="J33" s="319"/>
      <c r="K33" s="319"/>
      <c r="L33" s="320"/>
      <c r="O33" s="22" t="s">
        <v>96</v>
      </c>
      <c r="P33" s="8" t="s">
        <v>97</v>
      </c>
    </row>
    <row r="34" spans="2:16" x14ac:dyDescent="0.3">
      <c r="B34" s="130"/>
      <c r="C34" s="316"/>
      <c r="D34" s="321"/>
      <c r="E34" s="322"/>
      <c r="F34" s="322"/>
      <c r="G34" s="322"/>
      <c r="H34" s="322"/>
      <c r="I34" s="322"/>
      <c r="J34" s="322"/>
      <c r="K34" s="322"/>
      <c r="L34" s="323"/>
    </row>
    <row r="35" spans="2:16" x14ac:dyDescent="0.3">
      <c r="B35" s="130"/>
      <c r="C35" s="316"/>
      <c r="D35" s="321"/>
      <c r="E35" s="322"/>
      <c r="F35" s="322"/>
      <c r="G35" s="322"/>
      <c r="H35" s="322"/>
      <c r="I35" s="322"/>
      <c r="J35" s="322"/>
      <c r="K35" s="322"/>
      <c r="L35" s="323"/>
    </row>
    <row r="36" spans="2:16" x14ac:dyDescent="0.3">
      <c r="B36" s="130"/>
      <c r="C36" s="316"/>
      <c r="D36" s="321"/>
      <c r="E36" s="322"/>
      <c r="F36" s="322"/>
      <c r="G36" s="322"/>
      <c r="H36" s="322"/>
      <c r="I36" s="322"/>
      <c r="J36" s="322"/>
      <c r="K36" s="322"/>
      <c r="L36" s="323"/>
    </row>
    <row r="37" spans="2:16" x14ac:dyDescent="0.3">
      <c r="B37" s="130"/>
      <c r="C37" s="316"/>
      <c r="D37" s="321"/>
      <c r="E37" s="322"/>
      <c r="F37" s="322"/>
      <c r="G37" s="322"/>
      <c r="H37" s="322"/>
      <c r="I37" s="322"/>
      <c r="J37" s="322"/>
      <c r="K37" s="322"/>
      <c r="L37" s="323"/>
      <c r="M37" s="8"/>
      <c r="O37" s="22"/>
    </row>
    <row r="38" spans="2:16" x14ac:dyDescent="0.3">
      <c r="B38" s="130"/>
      <c r="C38" s="316"/>
      <c r="D38" s="321"/>
      <c r="E38" s="322"/>
      <c r="F38" s="322"/>
      <c r="G38" s="322"/>
      <c r="H38" s="322"/>
      <c r="I38" s="322"/>
      <c r="J38" s="322"/>
      <c r="K38" s="322"/>
      <c r="L38" s="323"/>
      <c r="M38" s="8"/>
      <c r="O38" s="22"/>
    </row>
    <row r="39" spans="2:16" x14ac:dyDescent="0.3">
      <c r="B39" s="130"/>
      <c r="C39" s="316"/>
      <c r="D39" s="321"/>
      <c r="E39" s="322"/>
      <c r="F39" s="322"/>
      <c r="G39" s="322"/>
      <c r="H39" s="322"/>
      <c r="I39" s="322"/>
      <c r="J39" s="322"/>
      <c r="K39" s="322"/>
      <c r="L39" s="323"/>
    </row>
    <row r="40" spans="2:16" x14ac:dyDescent="0.3">
      <c r="B40" s="130"/>
      <c r="C40" s="316"/>
      <c r="D40" s="321"/>
      <c r="E40" s="322"/>
      <c r="F40" s="322"/>
      <c r="G40" s="322"/>
      <c r="H40" s="322"/>
      <c r="I40" s="322"/>
      <c r="J40" s="322"/>
      <c r="K40" s="322"/>
      <c r="L40" s="323"/>
    </row>
    <row r="41" spans="2:16" x14ac:dyDescent="0.3">
      <c r="B41" s="130"/>
      <c r="C41" s="316"/>
      <c r="D41" s="321"/>
      <c r="E41" s="322"/>
      <c r="F41" s="322"/>
      <c r="G41" s="322"/>
      <c r="H41" s="322"/>
      <c r="I41" s="322"/>
      <c r="J41" s="322"/>
      <c r="K41" s="322"/>
      <c r="L41" s="323"/>
    </row>
    <row r="42" spans="2:16" x14ac:dyDescent="0.3">
      <c r="B42" s="330"/>
      <c r="C42" s="316"/>
      <c r="D42" s="324"/>
      <c r="E42" s="325"/>
      <c r="F42" s="325"/>
      <c r="G42" s="325"/>
      <c r="H42" s="325"/>
      <c r="I42" s="325"/>
      <c r="J42" s="325"/>
      <c r="K42" s="325"/>
      <c r="L42" s="326"/>
    </row>
    <row r="43" spans="2:16" x14ac:dyDescent="0.3">
      <c r="B43" s="315" t="str">
        <f>IF(Intro!$G$23="English",O43,P43)</f>
        <v>Commentaire 4</v>
      </c>
      <c r="C43" s="316"/>
      <c r="D43" s="318"/>
      <c r="E43" s="319"/>
      <c r="F43" s="319"/>
      <c r="G43" s="319"/>
      <c r="H43" s="319"/>
      <c r="I43" s="319"/>
      <c r="J43" s="319"/>
      <c r="K43" s="319"/>
      <c r="L43" s="320"/>
      <c r="O43" s="22" t="s">
        <v>98</v>
      </c>
      <c r="P43" s="8" t="s">
        <v>99</v>
      </c>
    </row>
    <row r="44" spans="2:16" x14ac:dyDescent="0.3">
      <c r="B44" s="130"/>
      <c r="C44" s="316"/>
      <c r="D44" s="321"/>
      <c r="E44" s="322"/>
      <c r="F44" s="322"/>
      <c r="G44" s="322"/>
      <c r="H44" s="322"/>
      <c r="I44" s="322"/>
      <c r="J44" s="322"/>
      <c r="K44" s="322"/>
      <c r="L44" s="323"/>
    </row>
    <row r="45" spans="2:16" x14ac:dyDescent="0.3">
      <c r="B45" s="130"/>
      <c r="C45" s="316"/>
      <c r="D45" s="321"/>
      <c r="E45" s="322"/>
      <c r="F45" s="322"/>
      <c r="G45" s="322"/>
      <c r="H45" s="322"/>
      <c r="I45" s="322"/>
      <c r="J45" s="322"/>
      <c r="K45" s="322"/>
      <c r="L45" s="323"/>
    </row>
    <row r="46" spans="2:16" x14ac:dyDescent="0.3">
      <c r="B46" s="130"/>
      <c r="C46" s="316"/>
      <c r="D46" s="321"/>
      <c r="E46" s="322"/>
      <c r="F46" s="322"/>
      <c r="G46" s="322"/>
      <c r="H46" s="322"/>
      <c r="I46" s="322"/>
      <c r="J46" s="322"/>
      <c r="K46" s="322"/>
      <c r="L46" s="323"/>
    </row>
    <row r="47" spans="2:16" x14ac:dyDescent="0.3">
      <c r="B47" s="130"/>
      <c r="C47" s="316"/>
      <c r="D47" s="321"/>
      <c r="E47" s="322"/>
      <c r="F47" s="322"/>
      <c r="G47" s="322"/>
      <c r="H47" s="322"/>
      <c r="I47" s="322"/>
      <c r="J47" s="322"/>
      <c r="K47" s="322"/>
      <c r="L47" s="323"/>
      <c r="M47" s="8"/>
      <c r="O47" s="22"/>
    </row>
    <row r="48" spans="2:16" x14ac:dyDescent="0.3">
      <c r="B48" s="130"/>
      <c r="C48" s="316"/>
      <c r="D48" s="321"/>
      <c r="E48" s="322"/>
      <c r="F48" s="322"/>
      <c r="G48" s="322"/>
      <c r="H48" s="322"/>
      <c r="I48" s="322"/>
      <c r="J48" s="322"/>
      <c r="K48" s="322"/>
      <c r="L48" s="323"/>
      <c r="M48" s="8"/>
      <c r="O48" s="22"/>
    </row>
    <row r="49" spans="1:16" x14ac:dyDescent="0.3">
      <c r="B49" s="130"/>
      <c r="C49" s="316"/>
      <c r="D49" s="321"/>
      <c r="E49" s="322"/>
      <c r="F49" s="322"/>
      <c r="G49" s="322"/>
      <c r="H49" s="322"/>
      <c r="I49" s="322"/>
      <c r="J49" s="322"/>
      <c r="K49" s="322"/>
      <c r="L49" s="323"/>
    </row>
    <row r="50" spans="1:16" x14ac:dyDescent="0.3">
      <c r="B50" s="130"/>
      <c r="C50" s="316"/>
      <c r="D50" s="321"/>
      <c r="E50" s="322"/>
      <c r="F50" s="322"/>
      <c r="G50" s="322"/>
      <c r="H50" s="322"/>
      <c r="I50" s="322"/>
      <c r="J50" s="322"/>
      <c r="K50" s="322"/>
      <c r="L50" s="323"/>
    </row>
    <row r="51" spans="1:16" x14ac:dyDescent="0.3">
      <c r="B51" s="130"/>
      <c r="C51" s="316"/>
      <c r="D51" s="321"/>
      <c r="E51" s="322"/>
      <c r="F51" s="322"/>
      <c r="G51" s="322"/>
      <c r="H51" s="322"/>
      <c r="I51" s="322"/>
      <c r="J51" s="322"/>
      <c r="K51" s="322"/>
      <c r="L51" s="323"/>
    </row>
    <row r="52" spans="1:16" x14ac:dyDescent="0.3">
      <c r="B52" s="330"/>
      <c r="C52" s="316"/>
      <c r="D52" s="324"/>
      <c r="E52" s="325"/>
      <c r="F52" s="325"/>
      <c r="G52" s="325"/>
      <c r="H52" s="325"/>
      <c r="I52" s="325"/>
      <c r="J52" s="325"/>
      <c r="K52" s="325"/>
      <c r="L52" s="326"/>
    </row>
    <row r="53" spans="1:16" x14ac:dyDescent="0.3">
      <c r="B53" s="315" t="str">
        <f>IF(Intro!$G$23="English",O53,P53)</f>
        <v>Commentaire 5</v>
      </c>
      <c r="C53" s="316"/>
      <c r="D53" s="318"/>
      <c r="E53" s="319"/>
      <c r="F53" s="319"/>
      <c r="G53" s="319"/>
      <c r="H53" s="319"/>
      <c r="I53" s="319"/>
      <c r="J53" s="319"/>
      <c r="K53" s="319"/>
      <c r="L53" s="320"/>
      <c r="O53" s="22" t="s">
        <v>100</v>
      </c>
      <c r="P53" s="8" t="s">
        <v>101</v>
      </c>
    </row>
    <row r="54" spans="1:16" x14ac:dyDescent="0.3">
      <c r="B54" s="130"/>
      <c r="C54" s="316"/>
      <c r="D54" s="321"/>
      <c r="E54" s="322"/>
      <c r="F54" s="322"/>
      <c r="G54" s="322"/>
      <c r="H54" s="322"/>
      <c r="I54" s="322"/>
      <c r="J54" s="322"/>
      <c r="K54" s="322"/>
      <c r="L54" s="323"/>
    </row>
    <row r="55" spans="1:16" x14ac:dyDescent="0.3">
      <c r="B55" s="130"/>
      <c r="C55" s="316"/>
      <c r="D55" s="321"/>
      <c r="E55" s="322"/>
      <c r="F55" s="322"/>
      <c r="G55" s="322"/>
      <c r="H55" s="322"/>
      <c r="I55" s="322"/>
      <c r="J55" s="322"/>
      <c r="K55" s="322"/>
      <c r="L55" s="323"/>
    </row>
    <row r="56" spans="1:16" x14ac:dyDescent="0.3">
      <c r="B56" s="130"/>
      <c r="C56" s="316"/>
      <c r="D56" s="321"/>
      <c r="E56" s="322"/>
      <c r="F56" s="322"/>
      <c r="G56" s="322"/>
      <c r="H56" s="322"/>
      <c r="I56" s="322"/>
      <c r="J56" s="322"/>
      <c r="K56" s="322"/>
      <c r="L56" s="323"/>
      <c r="M56" s="8"/>
      <c r="O56" s="22"/>
    </row>
    <row r="57" spans="1:16" x14ac:dyDescent="0.3">
      <c r="B57" s="130"/>
      <c r="C57" s="316"/>
      <c r="D57" s="321"/>
      <c r="E57" s="322"/>
      <c r="F57" s="322"/>
      <c r="G57" s="322"/>
      <c r="H57" s="322"/>
      <c r="I57" s="322"/>
      <c r="J57" s="322"/>
      <c r="K57" s="322"/>
      <c r="L57" s="323"/>
      <c r="M57" s="8"/>
      <c r="O57" s="22"/>
    </row>
    <row r="58" spans="1:16" x14ac:dyDescent="0.3">
      <c r="B58" s="130"/>
      <c r="C58" s="316"/>
      <c r="D58" s="321"/>
      <c r="E58" s="322"/>
      <c r="F58" s="322"/>
      <c r="G58" s="322"/>
      <c r="H58" s="322"/>
      <c r="I58" s="322"/>
      <c r="J58" s="322"/>
      <c r="K58" s="322"/>
      <c r="L58" s="323"/>
    </row>
    <row r="59" spans="1:16" x14ac:dyDescent="0.3">
      <c r="B59" s="130"/>
      <c r="C59" s="316"/>
      <c r="D59" s="321"/>
      <c r="E59" s="322"/>
      <c r="F59" s="322"/>
      <c r="G59" s="322"/>
      <c r="H59" s="322"/>
      <c r="I59" s="322"/>
      <c r="J59" s="322"/>
      <c r="K59" s="322"/>
      <c r="L59" s="323"/>
    </row>
    <row r="60" spans="1:16" x14ac:dyDescent="0.3">
      <c r="B60" s="130"/>
      <c r="C60" s="316"/>
      <c r="D60" s="321"/>
      <c r="E60" s="322"/>
      <c r="F60" s="322"/>
      <c r="G60" s="322"/>
      <c r="H60" s="322"/>
      <c r="I60" s="322"/>
      <c r="J60" s="322"/>
      <c r="K60" s="322"/>
      <c r="L60" s="323"/>
    </row>
    <row r="61" spans="1:16" x14ac:dyDescent="0.3">
      <c r="B61" s="130"/>
      <c r="C61" s="316"/>
      <c r="D61" s="321"/>
      <c r="E61" s="322"/>
      <c r="F61" s="322"/>
      <c r="G61" s="322"/>
      <c r="H61" s="322"/>
      <c r="I61" s="322"/>
      <c r="J61" s="322"/>
      <c r="K61" s="322"/>
      <c r="L61" s="323"/>
    </row>
    <row r="62" spans="1:16" x14ac:dyDescent="0.3">
      <c r="B62" s="196"/>
      <c r="C62" s="317"/>
      <c r="D62" s="327"/>
      <c r="E62" s="328"/>
      <c r="F62" s="328"/>
      <c r="G62" s="328"/>
      <c r="H62" s="328"/>
      <c r="I62" s="328"/>
      <c r="J62" s="328"/>
      <c r="K62" s="328"/>
      <c r="L62" s="329"/>
    </row>
    <row r="63" spans="1:16" s="32" customFormat="1" x14ac:dyDescent="0.3">
      <c r="A63" s="83"/>
      <c r="B63" s="5"/>
      <c r="C63" s="85"/>
      <c r="D63" s="85"/>
      <c r="E63" s="85"/>
      <c r="F63" s="85"/>
      <c r="G63" s="85"/>
      <c r="H63" s="85"/>
      <c r="I63" s="85"/>
      <c r="J63" s="85"/>
      <c r="K63" s="85"/>
      <c r="L63" s="85"/>
      <c r="N63" s="84"/>
    </row>
  </sheetData>
  <sheetProtection algorithmName="SHA-512" hashValue="kkbAT3OMiidL7xNqu/8JRB6xDo3ttiF12V4NWpJWcVEzW+lqLy7jQLiOLJ1dIDTsFOkWMSwf3zoF4YLJKPpyjA==" saltValue="vR/wCQIzm9QLXGAlQ4blEQ==" spinCount="100000" sheet="1" objects="1" scenarios="1" selectLockedCells="1"/>
  <mergeCells count="21">
    <mergeCell ref="B4:L4"/>
    <mergeCell ref="B5:L5"/>
    <mergeCell ref="B6:L6"/>
    <mergeCell ref="B8:L8"/>
    <mergeCell ref="D12:L12"/>
    <mergeCell ref="B10:L10"/>
    <mergeCell ref="B13:B22"/>
    <mergeCell ref="C13:C22"/>
    <mergeCell ref="D13:L22"/>
    <mergeCell ref="B23:B32"/>
    <mergeCell ref="C23:C32"/>
    <mergeCell ref="D23:L32"/>
    <mergeCell ref="B53:B62"/>
    <mergeCell ref="C53:C62"/>
    <mergeCell ref="D53:L62"/>
    <mergeCell ref="B33:B42"/>
    <mergeCell ref="C33:C42"/>
    <mergeCell ref="D33:L42"/>
    <mergeCell ref="B43:B52"/>
    <mergeCell ref="C43:C52"/>
    <mergeCell ref="D43:L52"/>
  </mergeCells>
  <dataValidations count="1">
    <dataValidation allowBlank="1" showInputMessage="1" showErrorMessage="1" sqref="C13:C62 D13 D23 D33 D43 D53" xr:uid="{6A49B456-01D6-4751-A22B-413518085119}"/>
  </dataValidations>
  <printOptions horizontalCentered="1"/>
  <pageMargins left="0.25" right="0.25" top="0.75" bottom="0.75" header="0.3" footer="0.3"/>
  <pageSetup scale="63" fitToHeight="0" orientation="portrait" r:id="rId1"/>
  <headerFooter>
    <oddFooter>&amp;L&amp;A</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61ED1-74DE-4819-8F67-176FA4CC1589}">
  <sheetPr>
    <tabColor rgb="FF00B0F0"/>
    <pageSetUpPr fitToPage="1"/>
  </sheetPr>
  <dimension ref="A1:Q27"/>
  <sheetViews>
    <sheetView showGridLines="0" zoomScale="80" zoomScaleNormal="80" workbookViewId="0"/>
  </sheetViews>
  <sheetFormatPr defaultColWidth="9.109375" defaultRowHeight="14.4" x14ac:dyDescent="0.3"/>
  <cols>
    <col min="1" max="1" width="1.88671875" style="4" customWidth="1"/>
    <col min="2" max="12" width="14.5546875" style="2" customWidth="1"/>
    <col min="13" max="13" width="14.5546875" style="7" customWidth="1"/>
    <col min="14" max="14" width="14.5546875" style="8" customWidth="1"/>
    <col min="15" max="16" width="14.5546875" style="8" hidden="1" customWidth="1"/>
    <col min="17" max="17" width="9.109375" style="8" customWidth="1"/>
    <col min="18" max="16384" width="9.109375" style="8"/>
  </cols>
  <sheetData>
    <row r="1" spans="1:17" x14ac:dyDescent="0.3">
      <c r="O1" s="8" t="s">
        <v>258</v>
      </c>
      <c r="P1" s="8" t="s">
        <v>258</v>
      </c>
    </row>
    <row r="2" spans="1:17" x14ac:dyDescent="0.3">
      <c r="B2" s="10" t="s">
        <v>0</v>
      </c>
      <c r="C2" s="10"/>
      <c r="D2" s="10"/>
      <c r="O2" s="9" t="s">
        <v>66</v>
      </c>
      <c r="P2" s="9" t="s">
        <v>74</v>
      </c>
    </row>
    <row r="3" spans="1:17" x14ac:dyDescent="0.3">
      <c r="B3" s="12"/>
      <c r="C3" s="12"/>
      <c r="D3" s="12"/>
      <c r="O3" s="1"/>
      <c r="P3" s="1"/>
    </row>
    <row r="4" spans="1:17" s="1" customFormat="1" x14ac:dyDescent="0.3">
      <c r="A4" s="5"/>
      <c r="B4" s="204" t="str">
        <f>Info!B4</f>
        <v>QUESTIONNAIRE À L'INTENTION DES SYNDICATS</v>
      </c>
      <c r="C4" s="204"/>
      <c r="D4" s="204"/>
      <c r="E4" s="204"/>
      <c r="F4" s="204"/>
      <c r="G4" s="204"/>
      <c r="H4" s="204"/>
      <c r="I4" s="204"/>
      <c r="J4" s="204"/>
      <c r="K4" s="204"/>
      <c r="L4" s="204"/>
      <c r="M4" s="26"/>
      <c r="N4" s="26"/>
      <c r="O4" s="24"/>
      <c r="P4" s="24"/>
    </row>
    <row r="5" spans="1:17" s="1" customFormat="1" x14ac:dyDescent="0.3">
      <c r="A5" s="5"/>
      <c r="B5" s="204" t="str">
        <f>Info!B5</f>
        <v>RR-2025-009</v>
      </c>
      <c r="C5" s="204"/>
      <c r="D5" s="204"/>
      <c r="E5" s="204"/>
      <c r="F5" s="204"/>
      <c r="G5" s="204"/>
      <c r="H5" s="204"/>
      <c r="I5" s="204"/>
      <c r="J5" s="204"/>
      <c r="K5" s="204"/>
      <c r="L5" s="204"/>
      <c r="M5" s="26"/>
      <c r="N5" s="26"/>
      <c r="O5" s="24"/>
      <c r="P5" s="24"/>
    </row>
    <row r="6" spans="1:17" s="6" customFormat="1" x14ac:dyDescent="0.3">
      <c r="A6" s="5"/>
      <c r="B6" s="204" t="str">
        <f>Info!B6</f>
        <v>GLUTEN DE BLÉ</v>
      </c>
      <c r="C6" s="204"/>
      <c r="D6" s="204"/>
      <c r="E6" s="204"/>
      <c r="F6" s="204"/>
      <c r="G6" s="204"/>
      <c r="H6" s="204"/>
      <c r="I6" s="204"/>
      <c r="J6" s="204"/>
      <c r="K6" s="204"/>
      <c r="L6" s="204"/>
      <c r="M6" s="24"/>
      <c r="N6" s="24"/>
      <c r="O6" s="16"/>
      <c r="P6" s="16"/>
    </row>
    <row r="7" spans="1:17" s="6" customFormat="1" x14ac:dyDescent="0.3">
      <c r="A7" s="5"/>
      <c r="B7" s="15"/>
      <c r="C7" s="15"/>
      <c r="D7" s="15"/>
      <c r="E7" s="3"/>
      <c r="F7" s="3"/>
      <c r="G7" s="3"/>
      <c r="H7" s="3"/>
      <c r="I7" s="3"/>
      <c r="J7" s="3"/>
      <c r="K7" s="3"/>
      <c r="L7" s="3"/>
      <c r="O7" s="16"/>
      <c r="P7" s="16"/>
    </row>
    <row r="8" spans="1:17" x14ac:dyDescent="0.3">
      <c r="B8" s="292" t="str">
        <f>UPPER(IF(Intro!$G$23="English",O8,P8))</f>
        <v>CONFIRMATION DES DONNÉES DÉCLARÉES</v>
      </c>
      <c r="C8" s="293"/>
      <c r="D8" s="293"/>
      <c r="E8" s="293"/>
      <c r="F8" s="293"/>
      <c r="G8" s="293"/>
      <c r="H8" s="293"/>
      <c r="I8" s="293"/>
      <c r="J8" s="293"/>
      <c r="K8" s="293"/>
      <c r="L8" s="294"/>
      <c r="M8" s="8"/>
      <c r="O8" s="8" t="s">
        <v>32</v>
      </c>
      <c r="P8" s="8" t="s">
        <v>19</v>
      </c>
    </row>
    <row r="9" spans="1:17" x14ac:dyDescent="0.3">
      <c r="B9" s="77"/>
      <c r="C9" s="78"/>
      <c r="D9" s="78"/>
      <c r="E9" s="78"/>
      <c r="F9" s="78"/>
      <c r="G9" s="78"/>
      <c r="H9" s="78"/>
      <c r="I9" s="78"/>
      <c r="J9" s="78"/>
      <c r="K9" s="78"/>
      <c r="L9" s="79"/>
      <c r="M9" s="8"/>
    </row>
    <row r="10" spans="1:17" x14ac:dyDescent="0.3">
      <c r="B10" s="77"/>
      <c r="C10" s="78"/>
      <c r="D10" s="78"/>
      <c r="E10" s="78"/>
      <c r="F10" s="78"/>
      <c r="G10" s="78"/>
      <c r="H10" s="78"/>
      <c r="I10" s="78"/>
      <c r="J10" s="121" t="str">
        <f>IF(Intro!$G$23="English",O10,P10)</f>
        <v>Sélectionnez oui ou non</v>
      </c>
      <c r="K10" s="78"/>
      <c r="L10" s="79"/>
      <c r="M10" s="8"/>
      <c r="O10" s="22" t="s">
        <v>151</v>
      </c>
      <c r="P10" s="8" t="s">
        <v>235</v>
      </c>
    </row>
    <row r="11" spans="1:17" s="33" customFormat="1" x14ac:dyDescent="0.3">
      <c r="A11" s="69"/>
      <c r="B11" s="355" t="str">
        <f>IF(Intro!$G$23="English",O11,P11)</f>
        <v>Confirmez que toutes les données déclarées  concernent les marchandises telles que définies dans l’onglet « Intro ».</v>
      </c>
      <c r="C11" s="356"/>
      <c r="D11" s="356"/>
      <c r="E11" s="356"/>
      <c r="F11" s="356"/>
      <c r="G11" s="356"/>
      <c r="H11" s="356"/>
      <c r="I11" s="356"/>
      <c r="J11" s="103"/>
      <c r="K11" s="74"/>
      <c r="L11" s="75"/>
      <c r="O11" s="33" t="s">
        <v>236</v>
      </c>
      <c r="P11" s="33" t="s">
        <v>237</v>
      </c>
    </row>
    <row r="12" spans="1:17" s="33" customFormat="1" x14ac:dyDescent="0.3">
      <c r="A12" s="69"/>
      <c r="B12" s="160" t="str">
        <f>IF(Intro!$G$23="English",O12,P12)</f>
        <v>Confirmez que toutes les données déclarées ne concernent que les membres de votre syndicat employés dans la production des marchandises au Canada.</v>
      </c>
      <c r="C12" s="161"/>
      <c r="D12" s="161"/>
      <c r="E12" s="161"/>
      <c r="F12" s="161"/>
      <c r="G12" s="161"/>
      <c r="H12" s="161"/>
      <c r="I12" s="161"/>
      <c r="J12" s="368"/>
      <c r="K12" s="74"/>
      <c r="L12" s="75"/>
      <c r="O12" s="59" t="str">
        <f>"Confirm that all data provided only pertains to your union's members employed in the production of the goods in Canada."</f>
        <v>Confirm that all data provided only pertains to your union's members employed in the production of the goods in Canada.</v>
      </c>
      <c r="P12" s="45" t="str">
        <f>"Confirmez que toutes les données déclarées ne concernent que les membres de votre syndicat employés dans la production des marchandises au Canada."</f>
        <v>Confirmez que toutes les données déclarées ne concernent que les membres de votre syndicat employés dans la production des marchandises au Canada.</v>
      </c>
      <c r="Q12" s="114"/>
    </row>
    <row r="13" spans="1:17" s="33" customFormat="1" x14ac:dyDescent="0.3">
      <c r="A13" s="69"/>
      <c r="B13" s="160"/>
      <c r="C13" s="161"/>
      <c r="D13" s="161"/>
      <c r="E13" s="161"/>
      <c r="F13" s="161"/>
      <c r="G13" s="161"/>
      <c r="H13" s="161"/>
      <c r="I13" s="161"/>
      <c r="J13" s="368"/>
      <c r="K13" s="74"/>
      <c r="L13" s="75"/>
      <c r="O13" s="59"/>
      <c r="P13" s="59"/>
      <c r="Q13" s="58"/>
    </row>
    <row r="14" spans="1:17" s="33" customFormat="1" x14ac:dyDescent="0.3">
      <c r="A14" s="69"/>
      <c r="B14" s="355" t="str">
        <f>IF(Intro!$G$23="English",O14,P14)</f>
        <v>Confirmez que toutes les valeurs déclarées sont en dollars canadiens.</v>
      </c>
      <c r="C14" s="356"/>
      <c r="D14" s="356"/>
      <c r="E14" s="356" t="e">
        <f>IF(SUM(#REF!)&lt;&gt;0,"X","-")</f>
        <v>#REF!</v>
      </c>
      <c r="F14" s="356" t="e">
        <f>IF(SUM(#REF!)&lt;&gt;0,"X","-")</f>
        <v>#REF!</v>
      </c>
      <c r="G14" s="356" t="e">
        <f>IF(SUM(#REF!)&lt;&gt;0,"X","-")</f>
        <v>#REF!</v>
      </c>
      <c r="H14" s="356" t="e">
        <f>IF(SUM(#REF!)&lt;&gt;0,"X","-")</f>
        <v>#REF!</v>
      </c>
      <c r="I14" s="356" t="e">
        <f>IF(SUM(#REF!)&lt;&gt;0,"X","-")</f>
        <v>#REF!</v>
      </c>
      <c r="J14" s="103"/>
      <c r="L14" s="76"/>
      <c r="O14" s="33" t="s">
        <v>181</v>
      </c>
      <c r="P14" s="33" t="s">
        <v>182</v>
      </c>
    </row>
    <row r="15" spans="1:17" s="33" customFormat="1" x14ac:dyDescent="0.3">
      <c r="A15" s="69"/>
      <c r="B15" s="355" t="str">
        <f>IF(Intro!$G$23="English",O15,P15)</f>
        <v>Confirmez que tous les renseignements déclarés le sont selon l’année civile.</v>
      </c>
      <c r="C15" s="356"/>
      <c r="D15" s="356"/>
      <c r="E15" s="356" t="e">
        <f>IF(SUM(#REF!)&lt;&gt;0,"X","-")</f>
        <v>#REF!</v>
      </c>
      <c r="F15" s="356" t="e">
        <f>IF(SUM(#REF!)&lt;&gt;0,"X","-")</f>
        <v>#REF!</v>
      </c>
      <c r="G15" s="356" t="e">
        <f>IF(SUM(#REF!)&lt;&gt;0,"X","-")</f>
        <v>#REF!</v>
      </c>
      <c r="H15" s="356" t="e">
        <f>IF(SUM(#REF!)&lt;&gt;0,"X","-")</f>
        <v>#REF!</v>
      </c>
      <c r="I15" s="356" t="e">
        <f>IF(SUM(#REF!)&lt;&gt;0,"X","-")</f>
        <v>#REF!</v>
      </c>
      <c r="J15" s="103"/>
      <c r="K15" s="74"/>
      <c r="L15" s="75"/>
      <c r="O15" s="33" t="s">
        <v>62</v>
      </c>
      <c r="P15" s="33" t="s">
        <v>63</v>
      </c>
    </row>
    <row r="16" spans="1:17" x14ac:dyDescent="0.3">
      <c r="B16" s="77"/>
      <c r="C16" s="78"/>
      <c r="D16" s="78"/>
      <c r="E16" s="78"/>
      <c r="F16" s="78"/>
      <c r="G16" s="78"/>
      <c r="H16" s="78"/>
      <c r="I16" s="78"/>
      <c r="J16" s="78"/>
      <c r="K16" s="78"/>
      <c r="L16" s="79"/>
      <c r="M16" s="8"/>
    </row>
    <row r="17" spans="1:16" s="33" customFormat="1" x14ac:dyDescent="0.3">
      <c r="A17" s="69"/>
      <c r="B17" s="130" t="str">
        <f>IF(Intro!$G$23="English",O17,P17)</f>
        <v>Si non, expliquez.</v>
      </c>
      <c r="C17" s="131"/>
      <c r="D17" s="131"/>
      <c r="E17" s="131"/>
      <c r="F17" s="131"/>
      <c r="G17" s="131"/>
      <c r="H17" s="131"/>
      <c r="I17" s="131"/>
      <c r="J17" s="131"/>
      <c r="K17" s="66"/>
      <c r="L17" s="75"/>
      <c r="O17" s="108" t="s">
        <v>228</v>
      </c>
      <c r="P17" s="6" t="s">
        <v>229</v>
      </c>
    </row>
    <row r="18" spans="1:16" s="33" customFormat="1" x14ac:dyDescent="0.3">
      <c r="A18" s="69"/>
      <c r="B18" s="60"/>
      <c r="C18" s="61"/>
      <c r="D18" s="61"/>
      <c r="E18" s="61"/>
      <c r="F18" s="61"/>
      <c r="G18" s="61"/>
      <c r="H18" s="61"/>
      <c r="I18" s="61"/>
      <c r="J18" s="61"/>
      <c r="K18" s="66"/>
      <c r="L18" s="75"/>
      <c r="O18" s="108"/>
      <c r="P18" s="6"/>
    </row>
    <row r="19" spans="1:16" s="33" customFormat="1" x14ac:dyDescent="0.3">
      <c r="A19" s="69"/>
      <c r="B19" s="367"/>
      <c r="C19" s="322"/>
      <c r="D19" s="322"/>
      <c r="E19" s="322"/>
      <c r="F19" s="322"/>
      <c r="G19" s="322"/>
      <c r="H19" s="322"/>
      <c r="I19" s="322"/>
      <c r="J19" s="322"/>
      <c r="K19" s="322"/>
      <c r="L19" s="323"/>
    </row>
    <row r="20" spans="1:16" s="33" customFormat="1" x14ac:dyDescent="0.3">
      <c r="A20" s="69"/>
      <c r="B20" s="367"/>
      <c r="C20" s="322"/>
      <c r="D20" s="322"/>
      <c r="E20" s="322"/>
      <c r="F20" s="322"/>
      <c r="G20" s="322"/>
      <c r="H20" s="322"/>
      <c r="I20" s="322"/>
      <c r="J20" s="322"/>
      <c r="K20" s="322"/>
      <c r="L20" s="323"/>
    </row>
    <row r="21" spans="1:16" s="33" customFormat="1" x14ac:dyDescent="0.3">
      <c r="A21" s="69"/>
      <c r="B21" s="367"/>
      <c r="C21" s="322"/>
      <c r="D21" s="322"/>
      <c r="E21" s="322"/>
      <c r="F21" s="322"/>
      <c r="G21" s="322"/>
      <c r="H21" s="322"/>
      <c r="I21" s="322"/>
      <c r="J21" s="322"/>
      <c r="K21" s="322"/>
      <c r="L21" s="323"/>
    </row>
    <row r="22" spans="1:16" s="33" customFormat="1" x14ac:dyDescent="0.3">
      <c r="A22" s="69"/>
      <c r="B22" s="367"/>
      <c r="C22" s="322"/>
      <c r="D22" s="322"/>
      <c r="E22" s="322"/>
      <c r="F22" s="322"/>
      <c r="G22" s="322"/>
      <c r="H22" s="322"/>
      <c r="I22" s="322"/>
      <c r="J22" s="322"/>
      <c r="K22" s="322"/>
      <c r="L22" s="323"/>
    </row>
    <row r="23" spans="1:16" s="33" customFormat="1" x14ac:dyDescent="0.3">
      <c r="A23" s="69"/>
      <c r="B23" s="367"/>
      <c r="C23" s="322"/>
      <c r="D23" s="322"/>
      <c r="E23" s="322"/>
      <c r="F23" s="322"/>
      <c r="G23" s="322"/>
      <c r="H23" s="322"/>
      <c r="I23" s="322"/>
      <c r="J23" s="322"/>
      <c r="K23" s="322"/>
      <c r="L23" s="323"/>
    </row>
    <row r="24" spans="1:16" s="33" customFormat="1" x14ac:dyDescent="0.3">
      <c r="A24" s="69"/>
      <c r="B24" s="367"/>
      <c r="C24" s="322"/>
      <c r="D24" s="322"/>
      <c r="E24" s="322"/>
      <c r="F24" s="322"/>
      <c r="G24" s="322"/>
      <c r="H24" s="322"/>
      <c r="I24" s="322"/>
      <c r="J24" s="322"/>
      <c r="K24" s="322"/>
      <c r="L24" s="323"/>
    </row>
    <row r="25" spans="1:16" s="33" customFormat="1" x14ac:dyDescent="0.3">
      <c r="A25" s="69"/>
      <c r="B25" s="367"/>
      <c r="C25" s="322"/>
      <c r="D25" s="322"/>
      <c r="E25" s="322"/>
      <c r="F25" s="322"/>
      <c r="G25" s="322"/>
      <c r="H25" s="322"/>
      <c r="I25" s="322"/>
      <c r="J25" s="322"/>
      <c r="K25" s="322"/>
      <c r="L25" s="323"/>
    </row>
    <row r="26" spans="1:16" s="33" customFormat="1" x14ac:dyDescent="0.3">
      <c r="A26" s="69"/>
      <c r="B26" s="367"/>
      <c r="C26" s="322"/>
      <c r="D26" s="322"/>
      <c r="E26" s="322"/>
      <c r="F26" s="322"/>
      <c r="G26" s="322"/>
      <c r="H26" s="322"/>
      <c r="I26" s="322"/>
      <c r="J26" s="322"/>
      <c r="K26" s="322"/>
      <c r="L26" s="323"/>
    </row>
    <row r="27" spans="1:16" x14ac:dyDescent="0.3">
      <c r="B27" s="80"/>
      <c r="C27" s="81"/>
      <c r="D27" s="81"/>
      <c r="E27" s="81"/>
      <c r="F27" s="81"/>
      <c r="G27" s="81"/>
      <c r="H27" s="81"/>
      <c r="I27" s="81"/>
      <c r="J27" s="81"/>
      <c r="K27" s="81"/>
      <c r="L27" s="82"/>
      <c r="M27" s="8"/>
    </row>
  </sheetData>
  <sheetProtection algorithmName="SHA-512" hashValue="gmAqWgs2tKuD9kzFYFNv/2uSq3CjkY+7JHTzEdKSFgRgMq8bsE7qe/7gTFIpVDVzw5KZ4giPOvdBWUBHYSje/A==" saltValue="aFzf7YwL8L4FX6a/yqJB3w==" spinCount="100000" sheet="1" objects="1" scenarios="1" selectLockedCells="1"/>
  <mergeCells count="11">
    <mergeCell ref="B4:L4"/>
    <mergeCell ref="B5:L5"/>
    <mergeCell ref="B6:L6"/>
    <mergeCell ref="B8:L8"/>
    <mergeCell ref="B17:J17"/>
    <mergeCell ref="B19:L26"/>
    <mergeCell ref="B14:I14"/>
    <mergeCell ref="B15:I15"/>
    <mergeCell ref="B11:I11"/>
    <mergeCell ref="B12:I13"/>
    <mergeCell ref="J12:J13"/>
  </mergeCells>
  <dataValidations count="1">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B19:B24" xr:uid="{34B1D40F-61E3-46EE-B7F9-B64D438F120A}">
      <formula1>1000</formula1>
    </dataValidation>
  </dataValidations>
  <printOptions horizontalCentered="1"/>
  <pageMargins left="0.25" right="0.25" top="0.75" bottom="0.75" header="0.3" footer="0.3"/>
  <pageSetup scale="63" fitToHeight="0" orientation="portrait" r:id="rId1"/>
  <headerFooter>
    <oddFooter>&amp;L&amp;A</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CC7D9A2-B448-40FD-985B-3EB570B42DC4}">
          <x14:formula1>
            <xm:f>Variables!$D$23:$D$24</xm:f>
          </x14:formula1>
          <xm:sqref>J11:J15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14</vt:i4>
      </vt:variant>
    </vt:vector>
  </HeadingPairs>
  <TitlesOfParts>
    <vt:vector size="22" baseType="lpstr">
      <vt:lpstr>Variables</vt:lpstr>
      <vt:lpstr>Intro</vt:lpstr>
      <vt:lpstr>Info</vt:lpstr>
      <vt:lpstr>Public</vt:lpstr>
      <vt:lpstr>AddPub</vt:lpstr>
      <vt:lpstr>Pro</vt:lpstr>
      <vt:lpstr>AddPro</vt:lpstr>
      <vt:lpstr>Confirm</vt:lpstr>
      <vt:lpstr>AddPro!Print_Area</vt:lpstr>
      <vt:lpstr>AddPub!Print_Area</vt:lpstr>
      <vt:lpstr>Confirm!Print_Area</vt:lpstr>
      <vt:lpstr>Info!Print_Area</vt:lpstr>
      <vt:lpstr>Intro!Print_Area</vt:lpstr>
      <vt:lpstr>Pro!Print_Area</vt:lpstr>
      <vt:lpstr>Public!Print_Area</vt:lpstr>
      <vt:lpstr>AddPro!Print_Titles</vt:lpstr>
      <vt:lpstr>AddPub!Print_Titles</vt:lpstr>
      <vt:lpstr>Confirm!Print_Titles</vt:lpstr>
      <vt:lpstr>Info!Print_Titles</vt:lpstr>
      <vt:lpstr>Intro!Print_Titles</vt:lpstr>
      <vt:lpstr>Pro!Print_Titles</vt:lpstr>
      <vt:lpstr>Public!Print_Titles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Place, Paula</dc:creator>
  <cp:lastModifiedBy>Jeffrey, Shawn</cp:lastModifiedBy>
  <cp:lastPrinted>2025-03-31T17:06:52Z</cp:lastPrinted>
  <dcterms:created xsi:type="dcterms:W3CDTF">2023-04-17T11:32:06Z</dcterms:created>
  <dcterms:modified xsi:type="dcterms:W3CDTF">2026-07-30T17:26:10Z</dcterms:modified>
</cp:coreProperties>
</file>