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O:\CITT\Cases\SIMA\RR-2025-008\Working Files\Research\Questionnaires\"/>
    </mc:Choice>
  </mc:AlternateContent>
  <xr:revisionPtr revIDLastSave="0" documentId="13_ncr:1_{E810A171-D5AA-4073-B2A1-534D5FE35F08}" xr6:coauthVersionLast="47" xr6:coauthVersionMax="47" xr10:uidLastSave="{00000000-0000-0000-0000-000000000000}"/>
  <workbookProtection workbookAlgorithmName="SHA-512" workbookHashValue="ffa2SFhptG9zIMCSknwIyHuhTICFYwrmbactebBYlaKXl+I78N/9rxwwrTzuzpl2DlCj8CQvRCQ98IsiUcL2iw==" workbookSaltValue="PKe55/rFf/m7+aWhvAG2Vw==" workbookSpinCount="100000" lockStructure="1"/>
  <bookViews>
    <workbookView xWindow="-96" yWindow="-96" windowWidth="23232" windowHeight="11448" tabRatio="867" firstSheet="1" activeTab="1" xr2:uid="{28C13B86-152E-4458-AD7D-0C762FA22288}"/>
  </bookViews>
  <sheets>
    <sheet name="Variables" sheetId="24" state="hidden" r:id="rId1"/>
    <sheet name="Intro" sheetId="25" r:id="rId2"/>
    <sheet name="Info" sheetId="26" r:id="rId3"/>
    <sheet name="Public" sheetId="27" r:id="rId4"/>
    <sheet name="Grades|Nuances" sheetId="37" state="hidden" r:id="rId5"/>
    <sheet name="AddPub" sheetId="28" r:id="rId6"/>
    <sheet name="Pro 1" sheetId="29" r:id="rId7"/>
    <sheet name="Pro 2" sheetId="30" r:id="rId8"/>
    <sheet name="AddPro" sheetId="33" r:id="rId9"/>
    <sheet name="Confirm" sheetId="34" r:id="rId10"/>
    <sheet name="DB" sheetId="38" state="hidden" r:id="rId11"/>
  </sheets>
  <definedNames>
    <definedName name="assofirm">#REF!</definedName>
    <definedName name="cogm">#REF!</definedName>
    <definedName name="cogs">#REF!</definedName>
    <definedName name="demp">#REF!</definedName>
    <definedName name="fexp">#REF!</definedName>
    <definedName name="gsa">#REF!</definedName>
    <definedName name="iemp">#REF!</definedName>
    <definedName name="ndsv">#REF!</definedName>
    <definedName name="nsv">#REF!</definedName>
    <definedName name="POR" localSheetId="4">#REF!</definedName>
    <definedName name="POR">#REF!</definedName>
    <definedName name="ppc">#REF!</definedName>
    <definedName name="_xlnm.Print_Area" localSheetId="8">AddPro!$B$1:$L$62</definedName>
    <definedName name="_xlnm.Print_Area" localSheetId="5">AddPub!$B$1:$L$62</definedName>
    <definedName name="_xlnm.Print_Area" localSheetId="9">Confirm!$B$1:$L$41</definedName>
    <definedName name="_xlnm.Print_Area" localSheetId="4">'Grades|Nuances'!$B$1:$L$40</definedName>
    <definedName name="_xlnm.Print_Area" localSheetId="2">Info!$B$1:$L$42</definedName>
    <definedName name="_xlnm.Print_Area" localSheetId="1">Intro!$B$1:$L$131</definedName>
    <definedName name="_xlnm.Print_Area" localSheetId="6">'Pro 1'!$B$1:$L$106</definedName>
    <definedName name="_xlnm.Print_Area" localSheetId="7">'Pro 2'!$B$1:$L$179</definedName>
    <definedName name="_xlnm.Print_Area" localSheetId="3">Public!$B$1:$L$255</definedName>
    <definedName name="_xlnm.Print_Titles" localSheetId="8">AddPro!$1:$7</definedName>
    <definedName name="_xlnm.Print_Titles" localSheetId="5">AddPub!$1:$7</definedName>
    <definedName name="_xlnm.Print_Titles" localSheetId="9">Confirm!$1:$7</definedName>
    <definedName name="_xlnm.Print_Titles" localSheetId="4">'Grades|Nuances'!$1:$7</definedName>
    <definedName name="_xlnm.Print_Titles" localSheetId="2">Info!$1:$7</definedName>
    <definedName name="_xlnm.Print_Titles" localSheetId="1">Intro!$1:$7</definedName>
    <definedName name="_xlnm.Print_Titles" localSheetId="6">'Pro 1'!$1:$7</definedName>
    <definedName name="_xlnm.Print_Titles" localSheetId="7">'Pro 2'!$1:$7</definedName>
    <definedName name="_xlnm.Print_Titles" localSheetId="3">Public!$1:$7</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5" i="25" l="1"/>
  <c r="B43" i="25"/>
  <c r="C41" i="25"/>
  <c r="C40" i="25"/>
  <c r="B38" i="25"/>
  <c r="E32" i="38" l="1"/>
  <c r="F32" i="38"/>
  <c r="G32" i="38"/>
  <c r="H32" i="38"/>
  <c r="E33" i="38"/>
  <c r="F33" i="38"/>
  <c r="G33" i="38"/>
  <c r="H33" i="38"/>
  <c r="E34" i="38"/>
  <c r="F34" i="38"/>
  <c r="G34" i="38"/>
  <c r="H34" i="38"/>
  <c r="D34" i="38"/>
  <c r="D33" i="38"/>
  <c r="D32" i="38"/>
  <c r="E29" i="38"/>
  <c r="F29" i="38"/>
  <c r="G29" i="38"/>
  <c r="H29" i="38"/>
  <c r="D29" i="38"/>
  <c r="E20" i="38"/>
  <c r="F20" i="38"/>
  <c r="G20" i="38"/>
  <c r="H20" i="38"/>
  <c r="E21" i="38"/>
  <c r="F21" i="38"/>
  <c r="G21" i="38"/>
  <c r="H21" i="38"/>
  <c r="D21" i="38"/>
  <c r="D20" i="38"/>
  <c r="E17" i="38"/>
  <c r="F17" i="38"/>
  <c r="G17" i="38"/>
  <c r="H17" i="38"/>
  <c r="D17" i="38"/>
  <c r="A5" i="38" l="1"/>
  <c r="A6" i="38" s="1"/>
  <c r="A7" i="38" s="1"/>
  <c r="A8" i="38" s="1"/>
  <c r="A9" i="38" s="1"/>
  <c r="B94" i="25" l="1"/>
  <c r="B92" i="25"/>
  <c r="B90" i="25"/>
  <c r="B88" i="25"/>
  <c r="B86" i="25"/>
  <c r="B53" i="33"/>
  <c r="B43" i="33"/>
  <c r="B33" i="33"/>
  <c r="B23" i="33"/>
  <c r="B13" i="33"/>
  <c r="B23" i="28"/>
  <c r="B33" i="28"/>
  <c r="B43" i="28"/>
  <c r="B53" i="28"/>
  <c r="D12" i="33" l="1"/>
  <c r="C12" i="33"/>
  <c r="C12" i="28"/>
  <c r="O55" i="25"/>
  <c r="P55" i="25"/>
  <c r="P54" i="25"/>
  <c r="O54" i="25"/>
  <c r="J11" i="34"/>
  <c r="E39" i="34"/>
  <c r="F9" i="38" s="1"/>
  <c r="B54" i="30"/>
  <c r="B30" i="30"/>
  <c r="B28" i="30"/>
  <c r="B26" i="30"/>
  <c r="B24" i="30"/>
  <c r="P74" i="27"/>
  <c r="B21" i="26"/>
  <c r="B6" i="26" l="1"/>
  <c r="H10" i="25"/>
  <c r="B10" i="25"/>
  <c r="O12" i="37" l="1"/>
  <c r="B12" i="37" s="1"/>
  <c r="K14" i="37"/>
  <c r="I14" i="37"/>
  <c r="G14" i="37"/>
  <c r="F14" i="37"/>
  <c r="D14" i="37"/>
  <c r="B14" i="37"/>
  <c r="P28" i="26" l="1"/>
  <c r="O28" i="26"/>
  <c r="D28" i="26"/>
  <c r="F35" i="34" l="1"/>
  <c r="J6" i="38" s="1"/>
  <c r="G35" i="34"/>
  <c r="K6" i="38" s="1"/>
  <c r="H35" i="34"/>
  <c r="L6" i="38" s="1"/>
  <c r="I35" i="34"/>
  <c r="M6" i="38" s="1"/>
  <c r="F36" i="34"/>
  <c r="J7" i="38" s="1"/>
  <c r="G36" i="34"/>
  <c r="K7" i="38" s="1"/>
  <c r="H36" i="34"/>
  <c r="L7" i="38" s="1"/>
  <c r="I36" i="34"/>
  <c r="M7" i="38" s="1"/>
  <c r="F37" i="34"/>
  <c r="J8" i="38" s="1"/>
  <c r="G37" i="34"/>
  <c r="K8" i="38" s="1"/>
  <c r="H37" i="34"/>
  <c r="L8" i="38" s="1"/>
  <c r="I37" i="34"/>
  <c r="M8" i="38" s="1"/>
  <c r="F38" i="34"/>
  <c r="J9" i="38" s="1"/>
  <c r="G38" i="34"/>
  <c r="K9" i="38" s="1"/>
  <c r="H38" i="34"/>
  <c r="L9" i="38" s="1"/>
  <c r="I38" i="34"/>
  <c r="M9" i="38" s="1"/>
  <c r="E38" i="34"/>
  <c r="I9" i="38" s="1"/>
  <c r="E37" i="34"/>
  <c r="I8" i="38" s="1"/>
  <c r="E36" i="34"/>
  <c r="I7" i="38" s="1"/>
  <c r="E35" i="34"/>
  <c r="I6" i="38" s="1"/>
  <c r="D12" i="28"/>
  <c r="P214" i="27"/>
  <c r="P52" i="25"/>
  <c r="B12" i="29"/>
  <c r="G75" i="30"/>
  <c r="P101" i="30" l="1"/>
  <c r="O101" i="30"/>
  <c r="B17" i="34"/>
  <c r="B6" i="37"/>
  <c r="B6" i="25"/>
  <c r="E44" i="30" l="1"/>
  <c r="E50" i="30" s="1"/>
  <c r="E41" i="30"/>
  <c r="E47" i="30" l="1"/>
  <c r="O214" i="27" l="1"/>
  <c r="O52" i="25"/>
  <c r="O54" i="29"/>
  <c r="H21" i="29"/>
  <c r="I21" i="29"/>
  <c r="J21" i="29"/>
  <c r="K21" i="29"/>
  <c r="G21" i="29"/>
  <c r="D27" i="24"/>
  <c r="D26" i="24"/>
  <c r="K51" i="30" l="1"/>
  <c r="J51" i="30"/>
  <c r="I51" i="30"/>
  <c r="H51" i="30"/>
  <c r="G51" i="30"/>
  <c r="E51" i="30"/>
  <c r="E49" i="30"/>
  <c r="B49" i="30"/>
  <c r="B38" i="34" s="1"/>
  <c r="B8" i="33"/>
  <c r="B18" i="30"/>
  <c r="B2" i="29"/>
  <c r="B2" i="33" s="1"/>
  <c r="B226" i="27"/>
  <c r="B211" i="27"/>
  <c r="B12" i="27"/>
  <c r="B34" i="26"/>
  <c r="D39" i="26"/>
  <c r="B24" i="26"/>
  <c r="B19" i="26"/>
  <c r="B8" i="26"/>
  <c r="B4" i="26"/>
  <c r="B4" i="37" s="1"/>
  <c r="B98" i="25"/>
  <c r="B116" i="25"/>
  <c r="B64" i="25"/>
  <c r="B58" i="25"/>
  <c r="B50" i="25"/>
  <c r="C31" i="25"/>
  <c r="B27" i="25"/>
  <c r="B5" i="25"/>
  <c r="C8" i="24"/>
  <c r="C6" i="24"/>
  <c r="P12" i="37" s="1"/>
  <c r="B2" i="30" l="1"/>
  <c r="B12" i="34" l="1"/>
  <c r="P8" i="27" l="1"/>
  <c r="O8" i="27"/>
  <c r="O74" i="27"/>
  <c r="P185" i="27"/>
  <c r="O185" i="27"/>
  <c r="B185" i="27" l="1"/>
  <c r="J129" i="25"/>
  <c r="E130" i="25"/>
  <c r="J130" i="25"/>
  <c r="P127" i="30"/>
  <c r="B199" i="27"/>
  <c r="E54" i="25" l="1"/>
  <c r="B54" i="25"/>
  <c r="E40" i="30"/>
  <c r="E42" i="30"/>
  <c r="E43" i="30"/>
  <c r="E45" i="30"/>
  <c r="E46" i="30"/>
  <c r="E48" i="30"/>
  <c r="E52" i="30"/>
  <c r="D35" i="26" l="1"/>
  <c r="B35" i="26"/>
  <c r="O127" i="30" l="1"/>
  <c r="K76" i="27"/>
  <c r="I76" i="27"/>
  <c r="G76" i="27"/>
  <c r="E76" i="27"/>
  <c r="C76" i="27"/>
  <c r="O28" i="27"/>
  <c r="H34" i="34" l="1"/>
  <c r="L5" i="38" s="1"/>
  <c r="I34" i="34"/>
  <c r="M5" i="38" s="1"/>
  <c r="K39" i="30"/>
  <c r="K75" i="30" s="1"/>
  <c r="J39" i="30"/>
  <c r="J75" i="30" s="1"/>
  <c r="K37" i="30"/>
  <c r="K73" i="30" s="1"/>
  <c r="J37" i="30"/>
  <c r="J94" i="30" s="1"/>
  <c r="J42" i="30"/>
  <c r="K42" i="30"/>
  <c r="J45" i="30"/>
  <c r="K45" i="30"/>
  <c r="J48" i="30"/>
  <c r="K48" i="30"/>
  <c r="K94" i="30" l="1"/>
  <c r="J76" i="30"/>
  <c r="K76" i="30"/>
  <c r="J73" i="30"/>
  <c r="K17" i="29"/>
  <c r="I32" i="34" s="1"/>
  <c r="J17" i="29"/>
  <c r="H32" i="34" s="1"/>
  <c r="J23" i="29"/>
  <c r="K23" i="29"/>
  <c r="J24" i="29"/>
  <c r="K24" i="29"/>
  <c r="P13" i="34" l="1"/>
  <c r="O13" i="34"/>
  <c r="O229" i="27" l="1"/>
  <c r="O58" i="30"/>
  <c r="P58" i="30"/>
  <c r="P54" i="29"/>
  <c r="P229" i="27"/>
  <c r="P28" i="27"/>
  <c r="I39" i="30" l="1"/>
  <c r="I75" i="30" s="1"/>
  <c r="H39" i="30"/>
  <c r="H75" i="30" s="1"/>
  <c r="I48" i="30"/>
  <c r="H48" i="30"/>
  <c r="G48" i="30"/>
  <c r="I45" i="30"/>
  <c r="H45" i="30"/>
  <c r="G45" i="30"/>
  <c r="I42" i="30"/>
  <c r="H42" i="30"/>
  <c r="G42" i="30"/>
  <c r="I24" i="29"/>
  <c r="H24" i="29"/>
  <c r="I23" i="29"/>
  <c r="H23" i="29"/>
  <c r="G23" i="29"/>
  <c r="I76" i="30" l="1"/>
  <c r="G24" i="29"/>
  <c r="B130" i="25" l="1"/>
  <c r="B39" i="26" l="1"/>
  <c r="G103" i="30" l="1"/>
  <c r="C103" i="30"/>
  <c r="F34" i="34" l="1"/>
  <c r="J5" i="38" s="1"/>
  <c r="G34" i="34"/>
  <c r="K5" i="38" s="1"/>
  <c r="B39" i="34"/>
  <c r="B40" i="30"/>
  <c r="B35" i="34" s="1"/>
  <c r="E34" i="34"/>
  <c r="I5" i="38" s="1"/>
  <c r="B127" i="30" l="1"/>
  <c r="B101" i="30"/>
  <c r="B58" i="30"/>
  <c r="H23" i="30"/>
  <c r="B21" i="30"/>
  <c r="F96" i="30"/>
  <c r="B96" i="30"/>
  <c r="G94" i="30"/>
  <c r="L92" i="30"/>
  <c r="K92" i="30"/>
  <c r="J92" i="30"/>
  <c r="I92" i="30"/>
  <c r="H92" i="30"/>
  <c r="G92" i="30"/>
  <c r="F92" i="30"/>
  <c r="E92" i="30"/>
  <c r="D92" i="30"/>
  <c r="B92" i="30"/>
  <c r="H94" i="30" l="1"/>
  <c r="I94" i="30" s="1"/>
  <c r="G76" i="30" l="1"/>
  <c r="B28" i="27" l="1"/>
  <c r="B6" i="29" l="1"/>
  <c r="E32" i="34"/>
  <c r="B30" i="34"/>
  <c r="B28" i="34"/>
  <c r="B15" i="34"/>
  <c r="I14" i="34"/>
  <c r="H14" i="34"/>
  <c r="G14" i="34"/>
  <c r="F14" i="34"/>
  <c r="E14" i="34"/>
  <c r="B14" i="34"/>
  <c r="B13" i="34"/>
  <c r="B9" i="34"/>
  <c r="B8" i="34"/>
  <c r="B10" i="33"/>
  <c r="B168" i="30"/>
  <c r="B154" i="30"/>
  <c r="B141" i="30"/>
  <c r="B79" i="30"/>
  <c r="F76" i="30"/>
  <c r="B76" i="30"/>
  <c r="F75" i="30"/>
  <c r="B75" i="30"/>
  <c r="G73" i="30"/>
  <c r="B71" i="30"/>
  <c r="B52" i="30"/>
  <c r="B46" i="30"/>
  <c r="B37" i="34" s="1"/>
  <c r="B43" i="30"/>
  <c r="B36" i="34" s="1"/>
  <c r="E39" i="30"/>
  <c r="B39" i="30"/>
  <c r="G37" i="30"/>
  <c r="B35" i="30"/>
  <c r="B16" i="30"/>
  <c r="B15" i="30"/>
  <c r="B14" i="30"/>
  <c r="B13" i="30"/>
  <c r="B12" i="30"/>
  <c r="B95" i="29"/>
  <c r="B81" i="29"/>
  <c r="B67" i="29"/>
  <c r="B54" i="29"/>
  <c r="B41" i="29"/>
  <c r="B28" i="29"/>
  <c r="B24" i="29"/>
  <c r="B23" i="29"/>
  <c r="F22" i="29"/>
  <c r="B22" i="29"/>
  <c r="F21" i="29"/>
  <c r="B21" i="29"/>
  <c r="F20" i="29"/>
  <c r="B20" i="29"/>
  <c r="F19" i="29"/>
  <c r="B19" i="29"/>
  <c r="B34" i="34" s="1"/>
  <c r="G17" i="29"/>
  <c r="B15" i="29"/>
  <c r="P10" i="29"/>
  <c r="B10" i="29" s="1"/>
  <c r="B10" i="30" s="1"/>
  <c r="B13" i="28"/>
  <c r="B10" i="28"/>
  <c r="B8" i="28"/>
  <c r="B243" i="27"/>
  <c r="B229" i="27"/>
  <c r="B214" i="27"/>
  <c r="B74" i="27"/>
  <c r="J47" i="27"/>
  <c r="G47" i="27"/>
  <c r="E47" i="27"/>
  <c r="C47" i="27"/>
  <c r="B42" i="27"/>
  <c r="B15" i="27"/>
  <c r="B10" i="27"/>
  <c r="B9" i="27"/>
  <c r="B8" i="27"/>
  <c r="B8" i="37" s="1"/>
  <c r="B26" i="26"/>
  <c r="L24" i="26"/>
  <c r="K24" i="26"/>
  <c r="J24" i="26"/>
  <c r="I24" i="26"/>
  <c r="H24" i="26"/>
  <c r="G24" i="26"/>
  <c r="F24" i="26"/>
  <c r="E24" i="26"/>
  <c r="C24" i="26"/>
  <c r="L19" i="26"/>
  <c r="K19" i="26"/>
  <c r="J19" i="26"/>
  <c r="I19" i="26"/>
  <c r="H19" i="26"/>
  <c r="G19" i="26"/>
  <c r="F19" i="26"/>
  <c r="E19" i="26"/>
  <c r="C19" i="26"/>
  <c r="B15" i="26"/>
  <c r="B12" i="26"/>
  <c r="B10" i="26"/>
  <c r="L8" i="26"/>
  <c r="K8" i="26"/>
  <c r="J8" i="26"/>
  <c r="I8" i="26"/>
  <c r="H8" i="26"/>
  <c r="G8" i="26"/>
  <c r="F8" i="26"/>
  <c r="E8" i="26"/>
  <c r="C8" i="26"/>
  <c r="E129" i="25"/>
  <c r="B129" i="25"/>
  <c r="B127" i="25"/>
  <c r="L125" i="25"/>
  <c r="K125" i="25"/>
  <c r="J125" i="25"/>
  <c r="I125" i="25"/>
  <c r="H125" i="25"/>
  <c r="G125" i="25"/>
  <c r="E125" i="25"/>
  <c r="D125" i="25"/>
  <c r="C125" i="25"/>
  <c r="B120" i="25"/>
  <c r="B122" i="25"/>
  <c r="B119" i="25"/>
  <c r="B118" i="25"/>
  <c r="L116" i="25"/>
  <c r="K116" i="25"/>
  <c r="J116" i="25"/>
  <c r="I116" i="25"/>
  <c r="H116" i="25"/>
  <c r="G116" i="25"/>
  <c r="E116" i="25"/>
  <c r="D116" i="25"/>
  <c r="C116" i="25"/>
  <c r="B113" i="25"/>
  <c r="B110" i="25"/>
  <c r="B108" i="25"/>
  <c r="B106" i="25"/>
  <c r="B104" i="25"/>
  <c r="B102" i="25"/>
  <c r="B100" i="25"/>
  <c r="B74" i="25"/>
  <c r="B73" i="25"/>
  <c r="B70" i="25"/>
  <c r="B68" i="25"/>
  <c r="B66" i="25"/>
  <c r="P60" i="25"/>
  <c r="O60" i="25"/>
  <c r="B52" i="25"/>
  <c r="B29" i="25"/>
  <c r="L27" i="25"/>
  <c r="K27" i="25"/>
  <c r="J27" i="25"/>
  <c r="I27" i="25"/>
  <c r="H27" i="25"/>
  <c r="G27" i="25"/>
  <c r="E27" i="25"/>
  <c r="D27" i="25"/>
  <c r="C27" i="25"/>
  <c r="C2" i="24"/>
  <c r="B6" i="33" l="1"/>
  <c r="B6" i="27"/>
  <c r="B6" i="28"/>
  <c r="B6" i="30"/>
  <c r="B6" i="34"/>
  <c r="D60" i="25"/>
  <c r="B4" i="27"/>
  <c r="B4" i="29"/>
  <c r="B4" i="30"/>
  <c r="B4" i="34"/>
  <c r="B4" i="28"/>
  <c r="B4" i="33"/>
  <c r="B8" i="30"/>
  <c r="B8" i="29"/>
  <c r="B9" i="30"/>
  <c r="B9" i="29"/>
  <c r="H17" i="29"/>
  <c r="I17" i="29" s="1"/>
  <c r="E15" i="34"/>
  <c r="H37" i="30"/>
  <c r="H76" i="30"/>
  <c r="H73" i="30"/>
  <c r="I73" i="30" s="1"/>
  <c r="F32" i="34"/>
  <c r="G32" i="34" s="1"/>
  <c r="B5" i="26" l="1"/>
  <c r="F15" i="34"/>
  <c r="I37" i="30"/>
  <c r="H15" i="34" s="1"/>
  <c r="B5" i="33" l="1"/>
  <c r="B5" i="37"/>
  <c r="B5" i="30"/>
  <c r="B5" i="29"/>
  <c r="B5" i="28"/>
  <c r="B5" i="27"/>
  <c r="B5" i="34"/>
  <c r="G15" i="34"/>
  <c r="I15"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4" authorId="0" shapeId="0" xr:uid="{1CD29C3B-7C3A-41AC-875A-70C032F82D05}">
      <text>
        <r>
          <rPr>
            <sz val="9"/>
            <color indexed="81"/>
            <rFont val="Tahoma"/>
            <family val="2"/>
          </rPr>
          <t>If there is more than one type (i.e. dumping for China, dumping &amp; subsidizing for Korea), you must manually modify the Intro paragraph.</t>
        </r>
      </text>
    </comment>
    <comment ref="A17" authorId="0" shapeId="0" xr:uid="{4BE00987-F307-4B3C-B9A0-83C4940519AC}">
      <text>
        <r>
          <rPr>
            <b/>
            <sz val="9"/>
            <color indexed="81"/>
            <rFont val="Tahoma"/>
            <family val="2"/>
          </rPr>
          <t>Link to specific CBSA SOR or MIF page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tc={C7627019-4FBA-4EC1-BF7D-1BB9425B051F}</author>
  </authors>
  <commentList>
    <comment ref="O1" authorId="0" shapeId="0" xr:uid="{C7627019-4FBA-4EC1-BF7D-1BB9425B051F}">
      <text>
        <t>[Threaded comment]
Your version of Excel allows you to read this threaded comment; however, any edits to it will get removed if the file is opened in a newer version of Excel. Learn more: https://go.microsoft.com/fwlink/?linkid=870924
Comment:
    Hide EN and FR columns
TRIB &gt; Hide R/C</t>
      </text>
    </comment>
  </commentList>
</comments>
</file>

<file path=xl/sharedStrings.xml><?xml version="1.0" encoding="utf-8"?>
<sst xmlns="http://schemas.openxmlformats.org/spreadsheetml/2006/main" count="548" uniqueCount="382">
  <si>
    <t>PUBLIC</t>
  </si>
  <si>
    <t>QUESTIONNAIRE DUE DATE</t>
  </si>
  <si>
    <t>DATE D'ÉCHÉANCE DU QUESTIONNAIRE</t>
  </si>
  <si>
    <t>TRANSMISSION DU QUESTIONNAIRE REMPLI</t>
  </si>
  <si>
    <t>Veuillez retourner le questionnaire rempli en utilisant l’une des options suivantes :</t>
  </si>
  <si>
    <t>CERTIFICATION</t>
  </si>
  <si>
    <t>ATTESTATION</t>
  </si>
  <si>
    <t>FIRM INFORMATION</t>
  </si>
  <si>
    <t>RENSEIGNEMENTS SUR L’ENTREPRISE</t>
  </si>
  <si>
    <t>Firm Address</t>
  </si>
  <si>
    <t>Adresse de l'entreprise</t>
  </si>
  <si>
    <t>Website Address</t>
  </si>
  <si>
    <t>Adresse du site Web</t>
  </si>
  <si>
    <t>Name of Authorized Official</t>
  </si>
  <si>
    <t>Nom du représentant autorisé</t>
  </si>
  <si>
    <t>Title of Authorized Official</t>
  </si>
  <si>
    <t>Titre du représentant autorisé</t>
  </si>
  <si>
    <t>E-mail Address</t>
  </si>
  <si>
    <t>Telephone</t>
  </si>
  <si>
    <t>Téléphone</t>
  </si>
  <si>
    <t>CONFIRMATION OF REPORTED DATA</t>
  </si>
  <si>
    <t>Date</t>
  </si>
  <si>
    <t>Question 1</t>
  </si>
  <si>
    <t>Question 2</t>
  </si>
  <si>
    <t>Question 3</t>
  </si>
  <si>
    <t>Question 4</t>
  </si>
  <si>
    <t>Question 5</t>
  </si>
  <si>
    <t>Question 6</t>
  </si>
  <si>
    <t>What other products, if any, can be produced on the same equipment used to produce the goods?</t>
  </si>
  <si>
    <t>Quels autres produits, le cas échéant, pourraient être fabriqués à l’aide du même outillage utilisé pour la production des marchandises?</t>
  </si>
  <si>
    <t>Question 7</t>
  </si>
  <si>
    <t>Question 8</t>
  </si>
  <si>
    <t>Question 9</t>
  </si>
  <si>
    <t>Question 10</t>
  </si>
  <si>
    <t>Ventes dans le pays de production</t>
  </si>
  <si>
    <t>CONFIRMATION DES DONNÉES DÉCLARÉES</t>
  </si>
  <si>
    <t>I understand that checking this box constitutes my legally binding signature.</t>
  </si>
  <si>
    <t>Je comprends que le fait de cocher cette case constitue ma signature juridiquement contraignante.</t>
  </si>
  <si>
    <t>Adresse de courrier électronique</t>
  </si>
  <si>
    <t>CUSTOMS TARIFF</t>
  </si>
  <si>
    <t>TARIF DES DOUANES</t>
  </si>
  <si>
    <t>SUBMITTING THE QUESTIONNAIRE RESPONSE</t>
  </si>
  <si>
    <t>Provide a brief history of your firm, with particular emphasis on activities regarding the goods.</t>
  </si>
  <si>
    <t>Donnez un bref historique de votre entreprise, en insistant plus particulièrement sur les activités entourant les marchandises.</t>
  </si>
  <si>
    <t>Firm Name</t>
  </si>
  <si>
    <t>Role in the Industry</t>
  </si>
  <si>
    <t xml:space="preserve">Dénomination sociale de l'entreprise </t>
  </si>
  <si>
    <t>Rôle dans l'industrie</t>
  </si>
  <si>
    <t>Facility Name and Location</t>
  </si>
  <si>
    <t xml:space="preserve">Dénomination sociale et emplacement de l'établissement </t>
  </si>
  <si>
    <t>PUBLIC COMMENTS</t>
  </si>
  <si>
    <t>COMMENTAIRES PUBLICS</t>
  </si>
  <si>
    <t>Should your firm wish to add any comments related to its responses, submit them here. Be sure to indicate the question number being commented on.</t>
  </si>
  <si>
    <t xml:space="preserve">Explain in detail how your firm determines practical plant capacity. </t>
  </si>
  <si>
    <t xml:space="preserve">Fournissez des détails sur la façon dont votre entreprise détermine la capacité pratique des usines. </t>
  </si>
  <si>
    <t>Provide the following estimated percentages:</t>
  </si>
  <si>
    <t>Fournissez les estimations suivantes en pourcentage:</t>
  </si>
  <si>
    <t>PROTECTED COMMENTS</t>
  </si>
  <si>
    <t>Confirm that all information is reported on a calendar-year basis.</t>
  </si>
  <si>
    <t>Confirmez que tous les renseignements déclarés le sont selon l’année civile.</t>
  </si>
  <si>
    <t>English</t>
  </si>
  <si>
    <t>French</t>
  </si>
  <si>
    <t>Data Validation comments</t>
  </si>
  <si>
    <t>Case Number</t>
  </si>
  <si>
    <t>The Goods</t>
  </si>
  <si>
    <t>Due Date</t>
  </si>
  <si>
    <t>Note: Public/non-confidential information in this table is automatically generated from the information provided in the "Pro 1" and "Pro 2" tabs. Any changes to this public summary must therefore be made in the "Pro 1" and "Pro 2" tabs.</t>
  </si>
  <si>
    <t>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t>
  </si>
  <si>
    <t>Product Defn</t>
  </si>
  <si>
    <t>HS Code defn change date</t>
  </si>
  <si>
    <t>HS Codes before change</t>
  </si>
  <si>
    <t>HS Codes after change</t>
  </si>
  <si>
    <t>Français</t>
  </si>
  <si>
    <t>In which language would you prefer to complete this questionnaire?</t>
  </si>
  <si>
    <t>Provide the names and addresses of other locations, facilities, and outlets in Canada on behalf of which your company is responding.</t>
  </si>
  <si>
    <t>Fournissez les noms et adresses des autres emplacements, installations et points de vente au Canada au nom de laquelle votre entreprise répond. </t>
  </si>
  <si>
    <t>The completed questionnaire can be submitted using one of the following methods:</t>
  </si>
  <si>
    <t xml:space="preserve">This questionnaire is divided into two parts:
</t>
  </si>
  <si>
    <t xml:space="preserve">Le présent questionnaire est divisé en deux parties :
</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</si>
  <si>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</si>
  <si>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</si>
  <si>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</si>
  <si>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</si>
  <si>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Des informations sur le produit et un glossaire de termes sont disponibles dans l'onglet Info.</t>
  </si>
  <si>
    <t>Utilisez l'onglet AddPub si vous avez besoin de plus d'espace.</t>
  </si>
  <si>
    <t>%</t>
  </si>
  <si>
    <t>Comments</t>
  </si>
  <si>
    <t>Commentaires</t>
  </si>
  <si>
    <t>Comment 1</t>
  </si>
  <si>
    <t>Commentaire 1</t>
  </si>
  <si>
    <t>Comment 2</t>
  </si>
  <si>
    <t>Commentaire 2</t>
  </si>
  <si>
    <t>Comment 3</t>
  </si>
  <si>
    <t>Commentaire 3</t>
  </si>
  <si>
    <t>Comment 4</t>
  </si>
  <si>
    <t>Commentaire 4</t>
  </si>
  <si>
    <t>Comment 5</t>
  </si>
  <si>
    <t>Commentaire 5</t>
  </si>
  <si>
    <t xml:space="preserve">Use the AddPro tab if more space is needed.
</t>
  </si>
  <si>
    <t>Total</t>
  </si>
  <si>
    <t>Capacité pratique des usines</t>
  </si>
  <si>
    <t>Capacity utilization rate of the goods</t>
  </si>
  <si>
    <t>Taux d'utilisation des capacités des marchandises</t>
  </si>
  <si>
    <t>Total capacity utilization rate</t>
  </si>
  <si>
    <t>Taux d'utilisation total des capacités</t>
  </si>
  <si>
    <t xml:space="preserve">If any of the calculated capacity utilization rates are higher than 100%, explain why this has occurred.
</t>
  </si>
  <si>
    <t>Décrivez les plans de votre entreprise pour augmenter ou diminuer la capacité pratique de son usine de marchandises au cours des deux prochaines années, y compris les dates cibles, la capacité pratique cible de l'usine, les usines concernées et les raisons du changement.</t>
  </si>
  <si>
    <t>Décrivez les plans de votre entreprise pour accroître, réduire ou cesser sa production des marchandises d'ici les deux prochaines années, soit dans ses installations où sont fabriquées actuellement des marchandises, soit dans ses installations où sont fabriqués d’autres produits. Fournissez les motifs et les hypothèses sous-tendant ces objectifs et ces stratégies.</t>
  </si>
  <si>
    <t>Décrivez les plans de votre entreprise visant à modifier la gamme de produits fabriqués sur le même équipement au cours des deux prochaines années. Fournissez les motifs et les hypothèses sous-tendant ces objectifs et ces stratégies.</t>
  </si>
  <si>
    <t>For the questions in this tab, note the following:</t>
  </si>
  <si>
    <t>Pour les questions de cet onglet, notez ce qui suit :</t>
  </si>
  <si>
    <t>Beginning inventory</t>
  </si>
  <si>
    <t>Stock d'ouverture</t>
  </si>
  <si>
    <t>Ending inventory</t>
  </si>
  <si>
    <t>Décrivez les plans de votre entreprise pour gérer les niveaux de stocks au cours des deux prochaines années. Fournissez les motifs et les hypothèses sous-tendant ces objectifs et ces stratégies.</t>
  </si>
  <si>
    <t>Fournissez les stratégies et les objectifs de votre entreprise pour les deux prochaines années en ce qui concerne les prix des marchandises. Fournir la justification et les hypothèses qui sous-tendent ces stratégies et objectifs.</t>
  </si>
  <si>
    <t>Provide your firm’s strategies and objectives for the next two years with respect to the export sales of the goods. Provide the rationale and assumptions underlying these strategies and objectives.</t>
  </si>
  <si>
    <t>Fournissez les stratégies et les objectifs de votre entreprise pour les deux prochaines années en ce qui concerne les ventes à l'exportation des marchandises. Fournir la justification et les hypothèses qui sous-tendent ces stratégies et objectifs.</t>
  </si>
  <si>
    <t>References to "the goods" in this questionnaire refer to:</t>
  </si>
  <si>
    <t>Les références aux « marchandises » dans ce questionnaire font référence à :</t>
  </si>
  <si>
    <t xml:space="preserve">Description and specifications of the goods produced </t>
  </si>
  <si>
    <t>Description et spécifications des marchandises produites</t>
  </si>
  <si>
    <t>Si cette installation ne produit pas les marchandises, quelles modifications seraient nécessaires pour pouvoir produire les marchandises?</t>
  </si>
  <si>
    <t>If this facility does not produce the goods, what modifications would be needed to be able to produce the goods?</t>
  </si>
  <si>
    <t>Provide your firm’s strategies and objectives for the next two years with respect to the pricing of the goods. Provide the rationale and assumptions underlying these strategies and objectives.</t>
  </si>
  <si>
    <t>Type</t>
  </si>
  <si>
    <t>Export sales to Canada</t>
  </si>
  <si>
    <t>Ventes à l'exportation au Canada</t>
  </si>
  <si>
    <t>Ventes à l'exportation vers tous les autres pays</t>
  </si>
  <si>
    <t>Export sales to all other countries</t>
  </si>
  <si>
    <t>Finished ending inventory for the Canadian market</t>
  </si>
  <si>
    <t>Using data provided in Question 1 on the Pro 1 tab with the data provided in Question 2 above, the questionnaire calculates ending inventory as follows:</t>
  </si>
  <si>
    <t>Select Yes or No</t>
  </si>
  <si>
    <t xml:space="preserve">If your firm has more than one location, facility or outlet, submit a consolidated response to the questionnaire.
</t>
  </si>
  <si>
    <t xml:space="preserve">Si votre entreprise a plus d’un emplacement, d’une installation ou d’un point de vente, transmettez une réponse consolidée au questionnaire.
</t>
  </si>
  <si>
    <t>Practical plant capacity</t>
  </si>
  <si>
    <t xml:space="preserve">La capacité pratique des usines
</t>
  </si>
  <si>
    <t>Variable</t>
  </si>
  <si>
    <t>Describe your firm's production processes for the goods and provide flow charts illustrating the processes.</t>
  </si>
  <si>
    <t>Décrivez les processus de production de votre entreprise pour les marchandises et fournissez des organigrammes illustrant les processus.</t>
  </si>
  <si>
    <t>GLOSSAIRE</t>
  </si>
  <si>
    <t/>
  </si>
  <si>
    <t>Firm Name (In English and French, if applicable)</t>
  </si>
  <si>
    <t>Dénomination sociale (en français et en anglais, le cas échéant)</t>
  </si>
  <si>
    <t>Dans quelle langue préférez-vous remplir ce questionnaire?</t>
  </si>
  <si>
    <t>Nature of association</t>
  </si>
  <si>
    <t>Explain whether this facility produces the goods for the Canadian market and other export markets.</t>
  </si>
  <si>
    <t>Expliquez si cette installation produit les marchandises destinées au marché canadien et/ou à d'autres marchés d'exportation.</t>
  </si>
  <si>
    <t>Si votre entreprise désire ajouter des commentaires concernant vos réponses, vous les inscrivez ici. Indiquez à quelle question se rapportent vos commentaires.</t>
  </si>
  <si>
    <t>Describe your firm’s plans to increase or decrease its practical plant capacity of the goods in the next two years, including target dates, target practical plant capacity, the plants involved and the reasons for the change.</t>
  </si>
  <si>
    <t>Describe your firm’s plans to increase, decrease or shut down its production of the goods, either at facilities currently producing the goods or currently being used to produce other products, in the next two years. Provide the rationale and assumptions underlying these strategies and objectives.</t>
  </si>
  <si>
    <t>Describe your firm’s plans to change the product mix of the goods produced on the same equipment, in the next two years. Provide the rationale and assumptions underlying these strategies and objectives.</t>
  </si>
  <si>
    <t>Si l'un ou l'autre des taux d'utilisation de la capacité, telle que calculée, est supérieur à 100 %, expliquez.</t>
  </si>
  <si>
    <t>Difference between ending inventory in Question 2 above and the calculated ending inventory.</t>
  </si>
  <si>
    <t>COMMENTAIRES PROTÉGÉS</t>
  </si>
  <si>
    <t>Confirm that all values reported in this questionnaire are in Canadian dollars.</t>
  </si>
  <si>
    <t>Confirmez que toutes les valeurs déclarées dans ce questionnaire sont en dollars canadiens.</t>
  </si>
  <si>
    <t>Maximum length reached. Please use the AddPub tab to add further info. | La limite maximale de caractères est atteinte. SVP utiliser l'onglet AddPub pour ajouter plus d'information.</t>
  </si>
  <si>
    <t>Maximum length reached. Please use the AddPro tab to add further info. | La limite maximale de caractères est atteinte. SVP utiliser l'onglet AddPro pour ajouter plus d'information.</t>
  </si>
  <si>
    <t>1000 character limit | limite de 1000 caractères</t>
  </si>
  <si>
    <t>AA</t>
  </si>
  <si>
    <t>Int period 1</t>
  </si>
  <si>
    <t>Int period 2</t>
  </si>
  <si>
    <t>Sales in country of production</t>
  </si>
  <si>
    <t>If the volume of ending inventory in Question 2 above differs from the calculated ending inventory, explain why.</t>
  </si>
  <si>
    <t>Describe your firm’s plans to manage inventory levels in the next two years. Provide the rationale and assumptions underlying these strategies and objectives.</t>
  </si>
  <si>
    <t>• Report only sales of your firm’s production.</t>
  </si>
  <si>
    <t>• Report all sales to Canadian and foreign associated firms.</t>
  </si>
  <si>
    <t>• Report all sales as of the date of shipment to the customer or the customer’s warehouse.</t>
  </si>
  <si>
    <t>• Report all values in Canadian dollars.</t>
  </si>
  <si>
    <t>• Indiquez seulement les ventes effectuées à partir de la production de votre entreprise.</t>
  </si>
  <si>
    <t>• Déclarez toutes les ventes aux entreprises associées canadiennes et étrangères.</t>
  </si>
  <si>
    <t>• Déclarez toutes les ventes à compter de la date de l’expédition au client ou à son entrepôt.</t>
  </si>
  <si>
    <t>• Déclarez toutes les valeurs en dollars canadiens.</t>
  </si>
  <si>
    <t>Différence entre le stock de clôture à la question 2 ci-dessus et le stock de clôture calculé</t>
  </si>
  <si>
    <t>Si le volume du stock de clôture à la question 2 ci-dessus diffère du stock de clôture calculé, donnez la raison.</t>
  </si>
  <si>
    <t>Stock de clôture pour le marché canadien</t>
  </si>
  <si>
    <t>The undersigned certifies that the information supplied herein is complete and correct to the best of his/her knowledge and belief.</t>
  </si>
  <si>
    <t>Le ou la soussignée déclare que, pour autant qu'il ou elle sache, les renseignements fournis aux présentes sont complets et exacts.</t>
  </si>
  <si>
    <t>2. Par courriel à l'adresse tcce-citt@tribunal.gc.ca si vous acceptez les risques connexes et vous transmettez des renseignements qui sont ceux de votre entreprise seulement.</t>
  </si>
  <si>
    <t>2. E-mail to citt-tcce@tribunal.gc.ca should you accept the associated risks and you are filing information that belongs to your firm only.</t>
  </si>
  <si>
    <t>When submitting the completed questionnaire using the secure E-filing service, designate the questionnaire as confidential. Note that the information in the public (blue) tabs in your questionnaire will be treated as public information.</t>
  </si>
  <si>
    <t>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t>
  </si>
  <si>
    <t>Toutes les questions relatives au présent questionnaire doivent être adressées à :</t>
  </si>
  <si>
    <t>Questions relating to this questionnaire should be directed to:</t>
  </si>
  <si>
    <t>For additional details, view the "Info" tab.</t>
  </si>
  <si>
    <t>Pour plus de détails, consultez l’onglet « Info ».</t>
  </si>
  <si>
    <t>Product information and a glossary of terms can be found in the Info tab.</t>
  </si>
  <si>
    <t>Use the AddPub tab if more space is needed.</t>
  </si>
  <si>
    <t>Explain any changes you expect to see in your home market, in the Canadian market and in other markets globally for the goods over the next two years with respect to demand, prices, capacity utilization, import volumes or any other factor. Explain any impacts on these outlooks should the finding or order be continued or rescinded. Provide documents, or the names of documents, such as studies or articles in trade journals, that support your firm's statement.</t>
  </si>
  <si>
    <t>GRADES</t>
  </si>
  <si>
    <t>Steel Grade</t>
  </si>
  <si>
    <t>Nuance d'acier</t>
  </si>
  <si>
    <t>Finish
(i.e. Bare or Coated)</t>
  </si>
  <si>
    <t>Traitement de la surface 
(c.-à.d. recouverts ou non recouverts)</t>
  </si>
  <si>
    <t>Minimum</t>
  </si>
  <si>
    <t>Maximum</t>
  </si>
  <si>
    <t>Sold in Canada or exported</t>
  </si>
  <si>
    <t>Vendus au Canada ou exportés</t>
  </si>
  <si>
    <t>Outside Diameter (mm)</t>
  </si>
  <si>
    <t>Diamètre extérieur (mm)</t>
  </si>
  <si>
    <t>Wall Thickness (mm)</t>
  </si>
  <si>
    <t>Épaisseur de la paroi (mm)</t>
  </si>
  <si>
    <t>Length (m)</t>
  </si>
  <si>
    <t>Longueur (m)</t>
  </si>
  <si>
    <t>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t>
  </si>
  <si>
    <t>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t>
  </si>
  <si>
    <t>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t>
  </si>
  <si>
    <t>Related firms</t>
  </si>
  <si>
    <t>Entreprises affiliées</t>
  </si>
  <si>
    <t>First Year of POR</t>
  </si>
  <si>
    <t>Last Day of POR</t>
  </si>
  <si>
    <t>Last Year of POR</t>
  </si>
  <si>
    <t>Analyst 1</t>
  </si>
  <si>
    <t>Analyst 2</t>
  </si>
  <si>
    <t>Unit of measure (plural)</t>
  </si>
  <si>
    <t>Unit of measure (singular)</t>
  </si>
  <si>
    <t>FOREIGN PRODUCERS' QUESTIONNAIRE | QUESTIONNAIRE À L'INTENTION DES PRODUCTEURS ÉTRANGERS</t>
  </si>
  <si>
    <t>INTRODUCTION</t>
  </si>
  <si>
    <t>LANGUAGE PREFERENCE | PRÉFÉRENCE LINGUISTIQUE</t>
  </si>
  <si>
    <t>DEFINITION OF "THE GOODS"</t>
  </si>
  <si>
    <t>LA DÉFINITION "DES MARCHANDISES"</t>
  </si>
  <si>
    <t>DO YOU NEED TO COMPLETE THIS QUESTIONNAIRE?</t>
  </si>
  <si>
    <t>QUESTIONS</t>
  </si>
  <si>
    <t>FOREIGN PRODUCERS' QUESTIONNAIRE</t>
  </si>
  <si>
    <t>QUESTIONNAIRE À L'INTENTION DES PRODUCTEURS ÉTRANGERS</t>
  </si>
  <si>
    <t>QUESTIONNAIRE OUTLINE</t>
  </si>
  <si>
    <t>APERÇU DU QUESTIONNAIRE</t>
  </si>
  <si>
    <t>ADDITIONAL PRODUCT INFORMATION</t>
  </si>
  <si>
    <t>RENSEIGNEMENTS ADDITIONNELS SUR LE PRODUIT</t>
  </si>
  <si>
    <t>Les marchandises sont généralement classées dans le Tarif des douanes sous les numéros suivants du Système harmonisé de désignation et de codification des marchandises (SH) :</t>
  </si>
  <si>
    <t>GLOSSARY</t>
  </si>
  <si>
    <t>GENERAL FIRM INFORMATION</t>
  </si>
  <si>
    <t>INFORMATIONS GÉNÉRALES SUR L'ENTREPRISE</t>
  </si>
  <si>
    <t>PRODUCTION</t>
  </si>
  <si>
    <t>SALES</t>
  </si>
  <si>
    <t>VENTES</t>
  </si>
  <si>
    <t>MARKETS</t>
  </si>
  <si>
    <t>MARCHÉS</t>
  </si>
  <si>
    <t>PROTECTED</t>
  </si>
  <si>
    <t>PROTÉGÉ</t>
  </si>
  <si>
    <t>PRODUCTION AND CAPACITY</t>
  </si>
  <si>
    <t>PRODUCTION ET CAPACITÉ</t>
  </si>
  <si>
    <t>SALES AND INVENTORIES</t>
  </si>
  <si>
    <t>VENTES ET STOCKS</t>
  </si>
  <si>
    <t>GENERAL</t>
  </si>
  <si>
    <t>GÉNÉRAL</t>
  </si>
  <si>
    <t>PRODUCTION AND SALES</t>
  </si>
  <si>
    <t>PRODUCTION ET VENTES</t>
  </si>
  <si>
    <t>Export markets</t>
  </si>
  <si>
    <t>Marchés d'exportation</t>
  </si>
  <si>
    <t>Important notes for formatting</t>
  </si>
  <si>
    <t>Insert and merge rows where needed to expand height of text boxes.</t>
  </si>
  <si>
    <t>Export sales to the United States of America</t>
  </si>
  <si>
    <t xml:space="preserve">Ventes à l'exportation aux États-Unis d'Amérique </t>
  </si>
  <si>
    <t>Drop down lists</t>
  </si>
  <si>
    <t>Yes</t>
  </si>
  <si>
    <t>No</t>
  </si>
  <si>
    <t>Oui</t>
  </si>
  <si>
    <t>Non</t>
  </si>
  <si>
    <t>Report your firm's volumes of finished inventory of the goods produced for the Canadian market.</t>
  </si>
  <si>
    <t>Indiquez le volume du stock des marchandises finies produites pour le marché canadien.</t>
  </si>
  <si>
    <t>Ex Works (CAD)</t>
  </si>
  <si>
    <t>à l'usine (CAD)</t>
  </si>
  <si>
    <t>FOB Country of Export (CAD)</t>
  </si>
  <si>
    <t>FOB pays d'exportation (CAD)</t>
  </si>
  <si>
    <t>If no, explain.</t>
  </si>
  <si>
    <t>Si non, expliquez.</t>
  </si>
  <si>
    <t>DEVEZ-VOUS REMPLIR CE QUESTIONNAIRE?</t>
  </si>
  <si>
    <t>June 30</t>
  </si>
  <si>
    <t>30 juin</t>
  </si>
  <si>
    <t>Type d'affiliation</t>
  </si>
  <si>
    <t>Sélectionnez oui ou non</t>
  </si>
  <si>
    <t>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t>
  </si>
  <si>
    <t>SVP accorder ces mots : "défini/définis/définie/définies"; "originaire/originaires"; "exporté/exportés/exportée/exportées" selon le(s) mot(s) utilisé(s) pour décrire les biens couverts par ce RR (soit avec "les marchandises" (féminin pluriel) ou avec la définition de ces marchandises)</t>
  </si>
  <si>
    <t>Stock de clôture</t>
  </si>
  <si>
    <t>En utilisant les données fournies à la question 1 sur l'onglet Pro 1 avec les données fournies à la question 2 ci-dessus, le questionnaire calcule le stock de clôture comme suit :</t>
  </si>
  <si>
    <t>Expliquez les changements que vous prévoyez voir sur votre marché intérieur, sur le marché canadien et sur d’autres marchés mondiaux pour les marchandises au cours des deux prochaines années en ce qui concerne la demande, les prix, l’utilisation des capacités, les volumes d’importations ou tout autre facteur. Expliquez les effets possibles sur ces perspectives si les conclusions ou l'ordonnance étai(en)t maintenue(s) ou annulée(s). Fournissez des documents, ou les noms de documents, tels que des études ou des articles dans des revues spécialisées, qui appuient la déclaration de votre entreprise.</t>
  </si>
  <si>
    <t>Confirm that all data reported in this questionnaire pertain to the goods as defined in the "Intro" tab.</t>
  </si>
  <si>
    <t>Confirmez que toutes les données déclarées dans ce questionnaire concernent les marchandises telles que définies dans l’onglet « Intro ».</t>
  </si>
  <si>
    <t>Tab and Question</t>
  </si>
  <si>
    <t>Onglet et question</t>
  </si>
  <si>
    <t>les pays sujets</t>
  </si>
  <si>
    <t>le dumping et le subventionnement</t>
  </si>
  <si>
    <t>When adding or modifying columns, please ensure the total of all column widths in a tab equals 1760 pixels to allow for consistent scaling when exported to PDF.</t>
  </si>
  <si>
    <t>i.e. columns B-L should be 160 pixels each.</t>
  </si>
  <si>
    <t>hiddenc</t>
  </si>
  <si>
    <t>Subject Countries (incl. French pronouns: de la, du, des)</t>
  </si>
  <si>
    <t>Production of the goods</t>
  </si>
  <si>
    <t>Production des marchandises</t>
  </si>
  <si>
    <t>Production of other products made with the same equipment</t>
  </si>
  <si>
    <t>Production d'autres produits fabriqués avec le même équipement</t>
  </si>
  <si>
    <t>Additional Product Info</t>
  </si>
  <si>
    <t>Your firm's sales volume of the goods divided by your firm's total sales volume</t>
  </si>
  <si>
    <t>Your firm's sales value of the goods divided by your firm's total sales value</t>
  </si>
  <si>
    <t>La valeur des ventes des marchandises de votre entreprise divisée par la valeur des ventes totales de votre entreprise</t>
  </si>
  <si>
    <t>Your firm's production volume of the goods divided by your home country's total production volume of the goods</t>
  </si>
  <si>
    <t xml:space="preserve">Your firm's volume of exports of the goods to Canada divided by your home country's total volume of exports of the goods to Canada </t>
  </si>
  <si>
    <t>Le volume des ventes des marchandises de votre entreprise divisé par le volume des ventes totales de votre entreprise</t>
  </si>
  <si>
    <t>Le volume de production des marchandises par votre entreprise divisé par le volume total de production des marchandises de votre pays</t>
  </si>
  <si>
    <t>Le volume total des exportations des marchandises au Canada par votre entreprise divisé par le volume total des exportations des marchandises au Canada par votre pays</t>
  </si>
  <si>
    <t>List all other countries:</t>
  </si>
  <si>
    <t>Précisez tous les autres pays:</t>
  </si>
  <si>
    <t>The goods are commonly classified in the Customs Tariff under the following Harmonized Commodity Description and Coding System (HS) numbers:</t>
  </si>
  <si>
    <t>List the names and addresses of any foreign or Canadian firms related to your firm, i.e. firms that your firm is related to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 For each firm, indicate the nature of your association and its role in the industry (for example: production, export, import, sale, purchase of the goods or supply of direct materials used to produce the goods).</t>
  </si>
  <si>
    <t>Dressez la liste des dénominations et adresses de toutes les entreprises canadiennes ou étrangères auxquelles votre entreprise est reliée, c'est-à-dire des entreprises avec qui votre entreprise est liée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 Pour chaque entreprise, veuillez indiquer le type d’affiliation et son rôle dans l'industrie (par exemple, la production, l’exportation, l’importation, la vente, l’achat de marchandises ou l’approvisionnement de matières premières pour la production des marchandises).</t>
  </si>
  <si>
    <t>CONTACT INFORMATION OF THE PERSON WHO COMPLETED THIS QUESTIONNAIRE</t>
  </si>
  <si>
    <t>COORDONNÉES DE LA PERSONNE QUI A REMPLI LE QUESTIONNAIRE</t>
  </si>
  <si>
    <t>Name</t>
  </si>
  <si>
    <t>Nom</t>
  </si>
  <si>
    <t>Title</t>
  </si>
  <si>
    <t>Titre</t>
  </si>
  <si>
    <t>Adresse courriel</t>
  </si>
  <si>
    <t>RR-2025-008</t>
  </si>
  <si>
    <t>dumping and the subsidizing</t>
  </si>
  <si>
    <t>China</t>
  </si>
  <si>
    <t>Chine</t>
  </si>
  <si>
    <t>July 24, 2026</t>
  </si>
  <si>
    <t>24 juillet 2026</t>
  </si>
  <si>
    <t xml:space="preserve">Joseph Long </t>
  </si>
  <si>
    <t>Joseph.Long@tribunal.gc.ca</t>
  </si>
  <si>
    <t>Francois.Thivierge@tribunal.gc.ca</t>
  </si>
  <si>
    <t>(343) 550-4453</t>
  </si>
  <si>
    <t>François Thivierge</t>
  </si>
  <si>
    <t xml:space="preserve">(343) 597-3847 </t>
  </si>
  <si>
    <t>Photovoltaic modules and laminates consisting of crystalline silicon photovoltaic cells, including laminates shipped or packaged with other components of photovoltaic modules, and thin film photovoltaic products produced from amorphous silicon (a‑Si), cadmium telluride (CdTe), or copper indium gallium selenide (CIGS), originating in or exported from the People’s Republic of China, excluding modules, laminates or thin-film products with a power output not exceeding 100W, and also excluding modules, laminates or thin-film products incorporated into electrical goods where the function of the electrical goods is other than power generation and these electrical goods consume the electricity generated by the photovoltaic product (the subject goods). In accordance with the Tribunal’s finding made in inquiry NQ‑2014‑003, the product definition also excludes 195W monocrystalline photovoltaic modules made of 72 monocrystalline cells, each cell being no more than 5 inches in width and height. Furthermore, in accordance with the Tribunal’s amended order in interim review RD-2025-001, the subject goods also exclude flexible photovoltaic modules that will be affixed to curved surfaces of vehicles, such as transport truck fairings, with a power output not exceeding 200 W.</t>
  </si>
  <si>
    <t>Modules et laminés photovoltaïques composés de cellules en silicium cristallin, y compris les laminés expédiés et emballés avec d’autres composantes de modules photovoltaïques, et produits photovoltaïques à film mince faits en silicium amorphe (a‑Si), tellurure de cadmium (CdTe) ou séléniure de cuivre, d’indium et de gallium (CIGS), originaires ou exportés de la République populaire de Chine, à l’exception des modules, laminés ou produits à film mince d’une puissance utile n’excédant pas 100W et des modules, laminés ou produits à film mince intégrés dans des appareils électriques dont la fonction est autre que la production d’électricité et que ces appareils électriques consomment l’électricité générée par le produit photovoltaïque (les marchandises en cause). En conformité avec les conclusions rendues par le Tribunal dans le cadre de l’enquête NQ‑2014‑003, les modules photovoltaïques monocristallins de 195W composés de 72 cellules monocristallines, dont chaque cellule a une largeur et une hauteur n’excédant pas 5 pouces sont aussi exclus de la définition du produit. De plus, conformément à l’ordonnance modifiée rendue par le Tribunal dans le réexamen intermédiaire RD‑2025-001, les marchandises en cause excluent également les modules photovoltaïques souples destinés à être fixés sur des surfaces courbes de véhicules, à savoir les carénages des camions de transport, d’une puissance utile n’excédant pas 200 W.</t>
  </si>
  <si>
    <t>https://www.cbsa-asfc.gc.ca/sima-lmsi/mif-mev/mif-mev-stats-eng.html#sml</t>
  </si>
  <si>
    <t>https://www.cbsa-asfc.gc.ca/sima-lmsi/mif-mev/mif-mev-stats-fra.html#sml</t>
  </si>
  <si>
    <t>8541.42.00.00
8541.43.00.00</t>
  </si>
  <si>
    <t>Watts</t>
  </si>
  <si>
    <t>Watt</t>
  </si>
  <si>
    <t>Photovoltaic modules and laminates</t>
  </si>
  <si>
    <t>Modules et laminés photovoltaïques</t>
  </si>
  <si>
    <t>Respondent Type:</t>
  </si>
  <si>
    <t>Activity:</t>
  </si>
  <si>
    <t>Country:</t>
  </si>
  <si>
    <t>Subject/Non:</t>
  </si>
  <si>
    <t>Other Country:</t>
  </si>
  <si>
    <t>Trade Level:</t>
  </si>
  <si>
    <t>Sales To:</t>
  </si>
  <si>
    <t>2023</t>
  </si>
  <si>
    <t>2024</t>
  </si>
  <si>
    <t>2025</t>
  </si>
  <si>
    <t>I 2025</t>
  </si>
  <si>
    <t>I 2026</t>
  </si>
  <si>
    <t>Production</t>
  </si>
  <si>
    <t>-</t>
  </si>
  <si>
    <t>Sales to Home Market | Ventes sur le marché intérieur</t>
  </si>
  <si>
    <t>Export Sales |  Ventes à l'exportation</t>
  </si>
  <si>
    <t>Canada</t>
  </si>
  <si>
    <t>United States  |  États-Unis</t>
  </si>
  <si>
    <t>Other Countries  |  Autres pays</t>
  </si>
  <si>
    <t>Foreign Producer  |  Producteur étranger</t>
  </si>
  <si>
    <t>Company:</t>
  </si>
  <si>
    <t>FirmAct</t>
  </si>
  <si>
    <t>Foreign</t>
  </si>
  <si>
    <t>Practical plant capacity (kW)</t>
  </si>
  <si>
    <t>Production (kW)</t>
  </si>
  <si>
    <t>Subject goods</t>
  </si>
  <si>
    <t>Other goods produced on the same equipment</t>
  </si>
  <si>
    <t>Total - Production</t>
  </si>
  <si>
    <t>Utilization rate (%)</t>
  </si>
  <si>
    <t>Total - Utilization rate (%)</t>
  </si>
  <si>
    <t>Domestic sales (kW)</t>
  </si>
  <si>
    <t>Export sales (kW)</t>
  </si>
  <si>
    <t>United States</t>
  </si>
  <si>
    <t>Other countries</t>
  </si>
  <si>
    <t>Total - Export sales</t>
  </si>
  <si>
    <t>Remplir le tableau suivant pour la production des marchandises par votre entreprise et d'autres produits fabriqués avec le même équipement, autres que les modules et laminés photovoltaïques qui rencontrent la définition des marchandises indiquée dans l'onglet Intro.</t>
  </si>
  <si>
    <t>Jan-Mar 2025</t>
  </si>
  <si>
    <t>Jan-Mar 2026</t>
  </si>
  <si>
    <t>janv-mars 2026</t>
  </si>
  <si>
    <t>janv-mars 2025</t>
  </si>
  <si>
    <t>Complete the following table for your firm's production of the goods and other products made with the same equipment besides solar modules and laminates meeting the product definition provided in the Intro Tab.</t>
  </si>
  <si>
    <t>Complete the following table for your firm's sales and inventories of the finished goods only.</t>
  </si>
  <si>
    <t>For additional product information, including Harmonized Commodity Description and Coding System (HS) tariff classification numbers, please see the link below.</t>
  </si>
  <si>
    <t>Pour obtenir des renseignements supplémentaires sur le produit, ainsi que les les numéros de classement tarifaire dans le Tarif des douanes sous les numéros suivants du Système harmonisé de désignation et de codification des marchandises (SH) veuillez consulter le lien ci-dessous.</t>
  </si>
  <si>
    <t>English:</t>
  </si>
  <si>
    <t>Français:</t>
  </si>
  <si>
    <t>8541.42.00.00        8541.43.00.00</t>
  </si>
  <si>
    <t>Remplir le tableau suivant exclusivement pour les ventes et les stocks des marchandises terminées par votre entreprise.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</si>
</sst>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7"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sz val="10.5"/>
      <color theme="0"/>
      <name val="Calibri"/>
      <family val="2"/>
      <scheme val="minor"/>
    </font>
    <font>
      <b/>
      <sz val="10.5"/>
      <color theme="0"/>
      <name val="Calibri"/>
      <family val="2"/>
      <scheme val="minor"/>
    </font>
    <font>
      <sz val="10.5"/>
      <name val="Calibri"/>
      <family val="2"/>
      <scheme val="minor"/>
    </font>
    <font>
      <b/>
      <sz val="10.5"/>
      <color theme="1"/>
      <name val="Calibri"/>
      <family val="2"/>
      <scheme val="minor"/>
    </font>
    <font>
      <sz val="10.5"/>
      <color theme="1"/>
      <name val="Calibri"/>
      <family val="2"/>
      <scheme val="minor"/>
    </font>
    <font>
      <sz val="10.5"/>
      <color rgb="FF000000"/>
      <name val="Calibri"/>
      <family val="2"/>
      <scheme val="minor"/>
    </font>
    <font>
      <b/>
      <sz val="10.5"/>
      <name val="Calibri"/>
      <family val="2"/>
      <scheme val="minor"/>
    </font>
    <font>
      <u/>
      <sz val="10.5"/>
      <color rgb="FF0070C0"/>
      <name val="Calibri"/>
      <family val="2"/>
      <scheme val="minor"/>
    </font>
    <font>
      <b/>
      <sz val="12"/>
      <name val="Calibri"/>
      <family val="2"/>
      <scheme val="minor"/>
    </font>
    <font>
      <sz val="8"/>
      <name val="Calibri"/>
      <family val="2"/>
      <scheme val="minor"/>
    </font>
    <font>
      <b/>
      <sz val="10.5"/>
      <color theme="0"/>
      <name val="Calibri"/>
      <family val="2"/>
    </font>
    <font>
      <b/>
      <sz val="10.5"/>
      <name val="Calibri"/>
      <family val="2"/>
    </font>
    <font>
      <sz val="16"/>
      <color rgb="FF000000"/>
      <name val="Calibri"/>
      <family val="2"/>
      <scheme val="minor"/>
    </font>
    <font>
      <sz val="10.5"/>
      <color rgb="FF000000"/>
      <name val="Calibri"/>
      <family val="2"/>
    </font>
    <font>
      <b/>
      <u/>
      <sz val="10.5"/>
      <color theme="1"/>
      <name val="Calibri"/>
      <family val="2"/>
      <scheme val="minor"/>
    </font>
    <font>
      <sz val="10.5"/>
      <color rgb="FFFF0000"/>
      <name val="Calibri"/>
      <family val="2"/>
      <scheme val="minor"/>
    </font>
    <font>
      <b/>
      <sz val="9"/>
      <color indexed="81"/>
      <name val="Tahoma"/>
      <family val="2"/>
    </font>
    <font>
      <sz val="10.5"/>
      <color rgb="FF0070C0"/>
      <name val="Calibri"/>
      <family val="2"/>
      <scheme val="minor"/>
    </font>
    <font>
      <sz val="9"/>
      <color indexed="81"/>
      <name val="Tahoma"/>
      <family val="2"/>
    </font>
    <font>
      <b/>
      <u/>
      <sz val="10"/>
      <color theme="0"/>
      <name val="Calibri Light"/>
      <family val="2"/>
      <scheme val="major"/>
    </font>
    <font>
      <u/>
      <sz val="11"/>
      <color theme="1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tint="-0.14996795556505021"/>
        <bgColor indexed="64"/>
      </patternFill>
    </fill>
    <fill>
      <patternFill patternType="solid">
        <fgColor rgb="FFFFFFFF"/>
        <bgColor indexed="64"/>
      </patternFill>
    </fill>
    <fill>
      <patternFill patternType="solid">
        <fgColor theme="0" tint="-0.499984740745262"/>
        <bgColor indexed="64"/>
      </patternFill>
    </fill>
  </fills>
  <borders count="6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auto="1"/>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diagonal/>
    </border>
    <border>
      <left style="thin">
        <color theme="0" tint="-0.499984740745262"/>
      </left>
      <right style="thin">
        <color indexed="64"/>
      </right>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indexed="64"/>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style="thin">
        <color indexed="64"/>
      </right>
      <top/>
      <bottom/>
      <diagonal/>
    </border>
    <border>
      <left style="thin">
        <color indexed="64"/>
      </left>
      <right style="thin">
        <color theme="0" tint="-0.499984740745262"/>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auto="1"/>
      </left>
      <right/>
      <top style="thin">
        <color theme="0" tint="-0.499984740745262"/>
      </top>
      <bottom/>
      <diagonal/>
    </border>
    <border>
      <left/>
      <right style="thin">
        <color auto="1"/>
      </right>
      <top style="thin">
        <color theme="0" tint="-0.499984740745262"/>
      </top>
      <bottom/>
      <diagonal/>
    </border>
    <border>
      <left style="thin">
        <color indexed="64"/>
      </left>
      <right/>
      <top/>
      <bottom style="thin">
        <color theme="0" tint="-0.499984740745262"/>
      </bottom>
      <diagonal/>
    </border>
    <border>
      <left/>
      <right style="thin">
        <color indexed="64"/>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right style="thin">
        <color theme="0" tint="-0.499984740745262"/>
      </right>
      <top style="medium">
        <color theme="0" tint="-0.499984740745262"/>
      </top>
      <bottom style="thin">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auto="1"/>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auto="1"/>
      </left>
      <right style="thin">
        <color theme="0" tint="-0.499984740745262"/>
      </right>
      <top style="medium">
        <color theme="0" tint="-0.499984740745262"/>
      </top>
      <bottom style="thin">
        <color theme="0" tint="-0.499984740745262"/>
      </bottom>
      <diagonal/>
    </border>
    <border>
      <left style="thin">
        <color theme="0" tint="-0.499984740745262"/>
      </left>
      <right style="thin">
        <color auto="1"/>
      </right>
      <top style="medium">
        <color theme="0" tint="-0.499984740745262"/>
      </top>
      <bottom style="thin">
        <color theme="0" tint="-0.499984740745262"/>
      </bottom>
      <diagonal/>
    </border>
    <border>
      <left style="thin">
        <color auto="1"/>
      </left>
      <right style="thin">
        <color theme="0" tint="-0.499984740745262"/>
      </right>
      <top style="thin">
        <color theme="0" tint="-0.499984740745262"/>
      </top>
      <bottom style="medium">
        <color theme="0" tint="-0.499984740745262"/>
      </bottom>
      <diagonal/>
    </border>
    <border>
      <left style="thin">
        <color theme="0" tint="-0.499984740745262"/>
      </left>
      <right style="thin">
        <color auto="1"/>
      </right>
      <top style="thin">
        <color theme="0" tint="-0.499984740745262"/>
      </top>
      <bottom style="medium">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medium">
        <color theme="0" tint="-0.499984740745262"/>
      </bottom>
      <diagonal/>
    </border>
    <border>
      <left style="thin">
        <color theme="0" tint="-0.499984740745262"/>
      </left>
      <right/>
      <top style="medium">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theme="0" tint="-0.499984740745262"/>
      </left>
      <right/>
      <top/>
      <bottom style="thin">
        <color auto="1"/>
      </bottom>
      <diagonal/>
    </border>
    <border>
      <left style="thin">
        <color indexed="64"/>
      </left>
      <right style="thin">
        <color theme="0" tint="-0.499984740745262"/>
      </right>
      <top/>
      <bottom style="thin">
        <color indexed="64"/>
      </bottom>
      <diagonal/>
    </border>
    <border>
      <left/>
      <right/>
      <top style="thin">
        <color theme="4" tint="0.39997558519241921"/>
      </top>
      <bottom style="thin">
        <color indexed="64"/>
      </bottom>
      <diagonal/>
    </border>
    <border>
      <left/>
      <right style="medium">
        <color indexed="64"/>
      </right>
      <top style="thin">
        <color theme="4" tint="0.39997558519241921"/>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4" tint="0.39997558519241921"/>
      </left>
      <right/>
      <top style="thin">
        <color theme="4" tint="0.39997558519241921"/>
      </top>
      <bottom style="thin">
        <color indexed="64"/>
      </bottom>
      <diagonal/>
    </border>
  </borders>
  <cellStyleXfs count="4">
    <xf numFmtId="0" fontId="0" fillId="0" borderId="0"/>
    <xf numFmtId="43" fontId="1" fillId="0" borderId="0" applyFont="0" applyFill="0" applyBorder="0" applyAlignment="0" applyProtection="0"/>
    <xf numFmtId="43" fontId="1" fillId="0" borderId="0" applyFont="0" applyFill="0" applyBorder="0" applyAlignment="0" applyProtection="0"/>
    <xf numFmtId="0" fontId="26" fillId="0" borderId="0" applyNumberFormat="0" applyFill="0" applyBorder="0" applyAlignment="0" applyProtection="0"/>
  </cellStyleXfs>
  <cellXfs count="451">
    <xf numFmtId="0" fontId="0" fillId="0" borderId="0" xfId="0"/>
    <xf numFmtId="0" fontId="4" fillId="2" borderId="0" xfId="0" applyFont="1" applyFill="1" applyAlignment="1">
      <alignment horizontal="left" vertical="center"/>
    </xf>
    <xf numFmtId="0" fontId="9" fillId="2" borderId="0" xfId="0" applyFont="1" applyFill="1" applyAlignment="1">
      <alignment vertical="top" wrapText="1"/>
    </xf>
    <xf numFmtId="0" fontId="3"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left" vertical="top"/>
    </xf>
    <xf numFmtId="0" fontId="4" fillId="2" borderId="0" xfId="0" applyFont="1" applyFill="1" applyAlignment="1">
      <alignment vertical="top"/>
    </xf>
    <xf numFmtId="0" fontId="3" fillId="2" borderId="0" xfId="0" applyFont="1" applyFill="1" applyAlignment="1">
      <alignment vertical="top"/>
    </xf>
    <xf numFmtId="0" fontId="6" fillId="2" borderId="0" xfId="0" applyFont="1" applyFill="1" applyAlignment="1">
      <alignment vertical="top" wrapText="1"/>
    </xf>
    <xf numFmtId="0" fontId="9" fillId="2" borderId="0" xfId="0" applyFont="1" applyFill="1" applyAlignment="1">
      <alignment vertical="top"/>
    </xf>
    <xf numFmtId="0" fontId="12" fillId="2" borderId="0" xfId="0" applyFont="1" applyFill="1" applyAlignment="1">
      <alignment horizontal="left" vertical="top" wrapText="1"/>
    </xf>
    <xf numFmtId="0" fontId="2" fillId="2" borderId="0" xfId="0" applyFont="1" applyFill="1" applyAlignment="1">
      <alignment vertical="top" wrapText="1"/>
    </xf>
    <xf numFmtId="0" fontId="5" fillId="2" borderId="0" xfId="0" applyFont="1" applyFill="1" applyAlignment="1">
      <alignment vertical="top"/>
    </xf>
    <xf numFmtId="0" fontId="7" fillId="2" borderId="0" xfId="0" applyFont="1" applyFill="1" applyAlignment="1">
      <alignment horizontal="left" vertical="top" wrapText="1"/>
    </xf>
    <xf numFmtId="0" fontId="4" fillId="2" borderId="0" xfId="0" applyFont="1" applyFill="1" applyAlignment="1">
      <alignment vertical="top" wrapText="1"/>
    </xf>
    <xf numFmtId="0" fontId="12" fillId="2" borderId="6" xfId="0" applyFont="1" applyFill="1" applyBorder="1" applyAlignment="1">
      <alignment horizontal="centerContinuous" vertical="top" wrapText="1"/>
    </xf>
    <xf numFmtId="0" fontId="12" fillId="2" borderId="0" xfId="0" applyFont="1" applyFill="1" applyAlignment="1">
      <alignment horizontal="centerContinuous" vertical="top" wrapText="1"/>
    </xf>
    <xf numFmtId="0" fontId="10" fillId="2" borderId="0" xfId="0" applyFont="1" applyFill="1" applyAlignment="1">
      <alignment horizontal="centerContinuous" vertical="top" wrapText="1"/>
    </xf>
    <xf numFmtId="0" fontId="10" fillId="2" borderId="4" xfId="0" applyFont="1" applyFill="1" applyBorder="1" applyAlignment="1">
      <alignment horizontal="centerContinuous" vertical="top" wrapText="1"/>
    </xf>
    <xf numFmtId="0" fontId="12" fillId="2" borderId="6" xfId="0" applyFont="1" applyFill="1" applyBorder="1" applyAlignment="1">
      <alignment horizontal="center" vertical="top" wrapText="1"/>
    </xf>
    <xf numFmtId="0" fontId="12" fillId="2" borderId="0" xfId="0" applyFont="1" applyFill="1" applyAlignment="1">
      <alignment horizontal="center" vertical="top" wrapText="1"/>
    </xf>
    <xf numFmtId="0" fontId="10" fillId="2" borderId="0" xfId="0" applyFont="1" applyFill="1" applyAlignment="1">
      <alignment horizontal="center" vertical="top" wrapText="1"/>
    </xf>
    <xf numFmtId="0" fontId="10" fillId="2" borderId="4" xfId="0" applyFont="1" applyFill="1" applyBorder="1" applyAlignment="1">
      <alignment horizontal="center" vertical="top" wrapText="1"/>
    </xf>
    <xf numFmtId="0" fontId="2" fillId="2" borderId="0" xfId="0" applyFont="1" applyFill="1" applyAlignment="1">
      <alignment vertical="top"/>
    </xf>
    <xf numFmtId="0" fontId="8" fillId="2" borderId="0" xfId="0" applyFont="1" applyFill="1" applyAlignment="1">
      <alignment vertical="top"/>
    </xf>
    <xf numFmtId="0" fontId="10" fillId="2" borderId="0" xfId="0" applyFont="1" applyFill="1"/>
    <xf numFmtId="49" fontId="10" fillId="2" borderId="0" xfId="0" applyNumberFormat="1" applyFont="1" applyFill="1" applyAlignment="1">
      <alignment vertical="top"/>
    </xf>
    <xf numFmtId="49" fontId="10" fillId="2" borderId="0" xfId="0" applyNumberFormat="1" applyFont="1" applyFill="1" applyAlignment="1">
      <alignment vertical="top" wrapText="1"/>
    </xf>
    <xf numFmtId="0" fontId="11" fillId="2" borderId="0" xfId="1" applyNumberFormat="1" applyFont="1" applyFill="1" applyBorder="1" applyAlignment="1" applyProtection="1">
      <alignment vertical="center" wrapText="1"/>
    </xf>
    <xf numFmtId="0" fontId="11" fillId="2" borderId="4" xfId="1" applyNumberFormat="1" applyFont="1" applyFill="1" applyBorder="1" applyAlignment="1" applyProtection="1">
      <alignment vertical="center" wrapText="1"/>
    </xf>
    <xf numFmtId="0" fontId="4" fillId="3" borderId="12" xfId="0" applyFont="1" applyFill="1" applyBorder="1" applyAlignment="1">
      <alignment vertical="top" wrapText="1"/>
    </xf>
    <xf numFmtId="0" fontId="10" fillId="2" borderId="0" xfId="0" applyFont="1" applyFill="1" applyAlignment="1">
      <alignment vertical="top" wrapText="1"/>
    </xf>
    <xf numFmtId="15" fontId="10" fillId="2" borderId="0" xfId="0" applyNumberFormat="1" applyFont="1" applyFill="1" applyAlignment="1">
      <alignment vertical="top"/>
    </xf>
    <xf numFmtId="0" fontId="9" fillId="2" borderId="0" xfId="0" applyFont="1" applyFill="1"/>
    <xf numFmtId="0" fontId="8" fillId="2" borderId="6" xfId="0" applyFont="1" applyFill="1" applyBorder="1" applyAlignment="1">
      <alignment vertical="top"/>
    </xf>
    <xf numFmtId="0" fontId="12" fillId="2" borderId="6" xfId="0" applyFont="1" applyFill="1" applyBorder="1" applyAlignment="1">
      <alignment vertical="top" wrapText="1"/>
    </xf>
    <xf numFmtId="0" fontId="5" fillId="2" borderId="0" xfId="0" applyFont="1" applyFill="1" applyAlignment="1">
      <alignment vertical="top" wrapText="1"/>
    </xf>
    <xf numFmtId="0" fontId="4" fillId="2" borderId="0" xfId="0" applyFont="1" applyFill="1" applyAlignment="1">
      <alignment horizontal="left" vertical="top" indent="1"/>
    </xf>
    <xf numFmtId="0" fontId="3" fillId="2" borderId="0" xfId="0" applyFont="1" applyFill="1" applyAlignment="1">
      <alignment horizontal="left" vertical="top"/>
    </xf>
    <xf numFmtId="0" fontId="5" fillId="2" borderId="0" xfId="0" applyFont="1" applyFill="1" applyAlignment="1">
      <alignment horizontal="left" vertical="top"/>
    </xf>
    <xf numFmtId="0" fontId="2" fillId="2" borderId="0" xfId="0" applyFont="1" applyFill="1" applyAlignment="1">
      <alignment horizontal="left" vertical="top"/>
    </xf>
    <xf numFmtId="0" fontId="2" fillId="2" borderId="0" xfId="0" applyFont="1" applyFill="1" applyAlignment="1">
      <alignment horizontal="left" vertical="top" wrapText="1"/>
    </xf>
    <xf numFmtId="0" fontId="4" fillId="0" borderId="0" xfId="0" applyFont="1" applyAlignment="1">
      <alignment vertical="top" wrapText="1"/>
    </xf>
    <xf numFmtId="49" fontId="4" fillId="2" borderId="0" xfId="0" applyNumberFormat="1" applyFont="1" applyFill="1" applyAlignment="1">
      <alignment vertical="top" wrapText="1"/>
    </xf>
    <xf numFmtId="49" fontId="4" fillId="2" borderId="0" xfId="0" applyNumberFormat="1" applyFont="1" applyFill="1" applyAlignment="1">
      <alignment vertical="top"/>
    </xf>
    <xf numFmtId="49" fontId="4" fillId="0" borderId="0" xfId="0" applyNumberFormat="1" applyFont="1" applyAlignment="1">
      <alignment vertical="top" wrapText="1"/>
    </xf>
    <xf numFmtId="49" fontId="2" fillId="2" borderId="0" xfId="0" applyNumberFormat="1" applyFont="1" applyFill="1" applyAlignment="1">
      <alignment horizontal="left" vertical="top" wrapText="1"/>
    </xf>
    <xf numFmtId="0" fontId="5" fillId="2" borderId="0" xfId="0" applyFont="1" applyFill="1" applyAlignment="1">
      <alignment horizontal="left" vertical="top" wrapText="1"/>
    </xf>
    <xf numFmtId="0" fontId="10" fillId="0" borderId="0" xfId="0" applyFont="1" applyAlignment="1">
      <alignment vertical="top"/>
    </xf>
    <xf numFmtId="0" fontId="9" fillId="7" borderId="13" xfId="0" applyFont="1" applyFill="1" applyBorder="1" applyAlignment="1">
      <alignment horizontal="center" vertical="top" wrapText="1"/>
    </xf>
    <xf numFmtId="164" fontId="11" fillId="5" borderId="40" xfId="2" applyNumberFormat="1" applyFont="1" applyFill="1" applyBorder="1" applyAlignment="1" applyProtection="1">
      <alignment vertical="top" wrapText="1"/>
    </xf>
    <xf numFmtId="0" fontId="8" fillId="2" borderId="13" xfId="0" applyFont="1" applyFill="1" applyBorder="1" applyAlignment="1">
      <alignment horizontal="center" vertical="top" wrapText="1"/>
    </xf>
    <xf numFmtId="0" fontId="12" fillId="2" borderId="13" xfId="0" applyFont="1" applyFill="1" applyBorder="1" applyAlignment="1">
      <alignment horizontal="center" vertical="top" wrapText="1"/>
    </xf>
    <xf numFmtId="0" fontId="10" fillId="2" borderId="6" xfId="0" applyFont="1" applyFill="1" applyBorder="1" applyAlignment="1">
      <alignment vertical="top"/>
    </xf>
    <xf numFmtId="1" fontId="11" fillId="5" borderId="13" xfId="1" applyNumberFormat="1" applyFont="1" applyFill="1" applyBorder="1" applyAlignment="1" applyProtection="1">
      <alignment horizontal="center" vertical="top" wrapText="1"/>
    </xf>
    <xf numFmtId="0" fontId="8" fillId="2" borderId="0" xfId="0" applyFont="1" applyFill="1" applyAlignment="1">
      <alignment vertical="center" wrapText="1"/>
    </xf>
    <xf numFmtId="0" fontId="10" fillId="0" borderId="0" xfId="0" applyFont="1"/>
    <xf numFmtId="0" fontId="8" fillId="2" borderId="6" xfId="0" applyFont="1" applyFill="1" applyBorder="1" applyAlignment="1">
      <alignment horizontal="left" vertical="top" wrapText="1"/>
    </xf>
    <xf numFmtId="0" fontId="8" fillId="2" borderId="0" xfId="0" applyFont="1" applyFill="1" applyAlignment="1">
      <alignment horizontal="left" vertical="top" wrapText="1"/>
    </xf>
    <xf numFmtId="0" fontId="8" fillId="2" borderId="4" xfId="0" applyFont="1" applyFill="1" applyBorder="1" applyAlignment="1">
      <alignment horizontal="left" vertical="top" wrapText="1"/>
    </xf>
    <xf numFmtId="0" fontId="8" fillId="2" borderId="0" xfId="0" applyFont="1" applyFill="1" applyAlignment="1">
      <alignment horizontal="left" vertical="top"/>
    </xf>
    <xf numFmtId="0" fontId="8" fillId="2" borderId="0" xfId="0" applyFont="1" applyFill="1" applyAlignment="1">
      <alignment vertical="top" wrapText="1"/>
    </xf>
    <xf numFmtId="0" fontId="8" fillId="2" borderId="4" xfId="0" applyFont="1" applyFill="1" applyBorder="1" applyAlignment="1">
      <alignment vertical="top" wrapText="1"/>
    </xf>
    <xf numFmtId="0" fontId="11" fillId="4" borderId="13" xfId="1" applyNumberFormat="1" applyFont="1" applyFill="1" applyBorder="1" applyAlignment="1" applyProtection="1">
      <alignment horizontal="center" vertical="center" wrapText="1"/>
      <protection locked="0"/>
    </xf>
    <xf numFmtId="0" fontId="10" fillId="2" borderId="0" xfId="0" applyFont="1" applyFill="1" applyAlignment="1">
      <alignment vertical="top"/>
    </xf>
    <xf numFmtId="0" fontId="10" fillId="6" borderId="0" xfId="0" applyFont="1" applyFill="1"/>
    <xf numFmtId="0" fontId="10" fillId="6" borderId="0" xfId="0" applyFont="1" applyFill="1" applyAlignment="1">
      <alignment wrapText="1"/>
    </xf>
    <xf numFmtId="0" fontId="10" fillId="6" borderId="0" xfId="0" applyFont="1" applyFill="1" applyAlignment="1">
      <alignment vertical="top"/>
    </xf>
    <xf numFmtId="0" fontId="10" fillId="0" borderId="0" xfId="0" applyFont="1" applyAlignment="1">
      <alignment horizontal="left" vertical="top"/>
    </xf>
    <xf numFmtId="15" fontId="10" fillId="0" borderId="0" xfId="0" quotePrefix="1" applyNumberFormat="1" applyFont="1"/>
    <xf numFmtId="0" fontId="10" fillId="2" borderId="6" xfId="0" applyFont="1" applyFill="1" applyBorder="1" applyAlignment="1">
      <alignment vertical="top" wrapText="1"/>
    </xf>
    <xf numFmtId="0" fontId="10" fillId="2" borderId="4" xfId="0" applyFont="1" applyFill="1" applyBorder="1" applyAlignment="1">
      <alignment vertical="top" wrapText="1"/>
    </xf>
    <xf numFmtId="0" fontId="6" fillId="2" borderId="0" xfId="0" applyFont="1" applyFill="1" applyAlignment="1">
      <alignment wrapText="1"/>
    </xf>
    <xf numFmtId="0" fontId="10" fillId="2" borderId="0" xfId="0" applyFont="1" applyFill="1" applyAlignment="1">
      <alignment wrapText="1"/>
    </xf>
    <xf numFmtId="0" fontId="10" fillId="2" borderId="4" xfId="0" applyFont="1" applyFill="1" applyBorder="1" applyAlignment="1">
      <alignment wrapText="1"/>
    </xf>
    <xf numFmtId="0" fontId="10" fillId="2" borderId="4" xfId="0" applyFont="1" applyFill="1" applyBorder="1"/>
    <xf numFmtId="0" fontId="10" fillId="2" borderId="7" xfId="0" applyFont="1" applyFill="1" applyBorder="1" applyAlignment="1">
      <alignment vertical="top" wrapText="1"/>
    </xf>
    <xf numFmtId="0" fontId="10" fillId="2" borderId="10" xfId="0" applyFont="1" applyFill="1" applyBorder="1" applyAlignment="1">
      <alignment vertical="top" wrapText="1"/>
    </xf>
    <xf numFmtId="0" fontId="10" fillId="2" borderId="8" xfId="0" applyFont="1" applyFill="1" applyBorder="1" applyAlignment="1">
      <alignment vertical="top" wrapText="1"/>
    </xf>
    <xf numFmtId="0" fontId="6" fillId="2" borderId="0" xfId="0" applyFont="1" applyFill="1" applyAlignment="1">
      <alignment horizontal="left" vertical="top" wrapText="1"/>
    </xf>
    <xf numFmtId="0" fontId="10" fillId="2" borderId="0" xfId="0" applyFont="1" applyFill="1" applyAlignment="1">
      <alignment horizontal="left" vertical="top"/>
    </xf>
    <xf numFmtId="0" fontId="10" fillId="2" borderId="6" xfId="0" applyFont="1" applyFill="1" applyBorder="1" applyAlignment="1">
      <alignment wrapText="1"/>
    </xf>
    <xf numFmtId="0" fontId="10" fillId="2" borderId="7" xfId="0" applyFont="1" applyFill="1" applyBorder="1" applyAlignment="1">
      <alignment wrapText="1"/>
    </xf>
    <xf numFmtId="0" fontId="10" fillId="2" borderId="10" xfId="0" applyFont="1" applyFill="1" applyBorder="1" applyAlignment="1">
      <alignment wrapText="1"/>
    </xf>
    <xf numFmtId="0" fontId="10" fillId="2" borderId="8" xfId="0" applyFont="1" applyFill="1" applyBorder="1" applyAlignment="1">
      <alignment wrapText="1"/>
    </xf>
    <xf numFmtId="0" fontId="7" fillId="2" borderId="0" xfId="0" applyFont="1" applyFill="1" applyAlignment="1">
      <alignment wrapText="1"/>
    </xf>
    <xf numFmtId="15" fontId="10" fillId="0" borderId="0" xfId="0" quotePrefix="1" applyNumberFormat="1" applyFont="1" applyAlignment="1">
      <alignment vertical="top"/>
    </xf>
    <xf numFmtId="49" fontId="10" fillId="0" borderId="0" xfId="0" quotePrefix="1" applyNumberFormat="1" applyFont="1" applyAlignment="1">
      <alignment vertical="top"/>
    </xf>
    <xf numFmtId="0" fontId="18" fillId="4" borderId="13" xfId="1" applyNumberFormat="1" applyFont="1" applyFill="1" applyBorder="1" applyAlignment="1" applyProtection="1">
      <alignment horizontal="center" vertical="center" wrapText="1"/>
      <protection locked="0"/>
    </xf>
    <xf numFmtId="0" fontId="19" fillId="9" borderId="0" xfId="0" applyFont="1" applyFill="1" applyAlignment="1">
      <alignment vertical="center"/>
    </xf>
    <xf numFmtId="0" fontId="19" fillId="0" borderId="0" xfId="0" applyFont="1" applyAlignment="1">
      <alignment vertical="center"/>
    </xf>
    <xf numFmtId="0" fontId="11" fillId="0" borderId="0" xfId="0" applyFont="1"/>
    <xf numFmtId="0" fontId="20" fillId="6" borderId="0" xfId="0" applyFont="1" applyFill="1"/>
    <xf numFmtId="0" fontId="20" fillId="0" borderId="0" xfId="0" applyFont="1"/>
    <xf numFmtId="0" fontId="10" fillId="0" borderId="0" xfId="0" applyFont="1" applyAlignment="1">
      <alignment horizontal="left"/>
    </xf>
    <xf numFmtId="0" fontId="19" fillId="2" borderId="0" xfId="0" applyFont="1" applyFill="1" applyAlignment="1">
      <alignment vertical="center"/>
    </xf>
    <xf numFmtId="0" fontId="17" fillId="7" borderId="13" xfId="0" applyFont="1" applyFill="1" applyBorder="1" applyAlignment="1">
      <alignment horizontal="center" vertical="top" wrapText="1"/>
    </xf>
    <xf numFmtId="0" fontId="17" fillId="7" borderId="24" xfId="0" applyFont="1" applyFill="1" applyBorder="1" applyAlignment="1">
      <alignment horizontal="center" vertical="top" wrapText="1"/>
    </xf>
    <xf numFmtId="0" fontId="10" fillId="0" borderId="0" xfId="0" quotePrefix="1" applyFont="1" applyAlignment="1">
      <alignment vertical="top"/>
    </xf>
    <xf numFmtId="0" fontId="21" fillId="2" borderId="0" xfId="0" applyFont="1" applyFill="1" applyAlignment="1">
      <alignment vertical="top"/>
    </xf>
    <xf numFmtId="0" fontId="6" fillId="0" borderId="0" xfId="0" applyFont="1" applyAlignment="1">
      <alignment vertical="top" wrapText="1"/>
    </xf>
    <xf numFmtId="0" fontId="8" fillId="0" borderId="0" xfId="0" applyFont="1" applyAlignment="1">
      <alignment vertical="top" wrapText="1"/>
    </xf>
    <xf numFmtId="0" fontId="8" fillId="0" borderId="4" xfId="0" applyFont="1" applyBorder="1" applyAlignment="1">
      <alignment vertical="top" wrapText="1"/>
    </xf>
    <xf numFmtId="0" fontId="6" fillId="0" borderId="0" xfId="0" applyFont="1" applyAlignment="1">
      <alignment wrapText="1"/>
    </xf>
    <xf numFmtId="49" fontId="11" fillId="4" borderId="13" xfId="1" applyNumberFormat="1" applyFont="1" applyFill="1" applyBorder="1" applyAlignment="1" applyProtection="1">
      <alignment vertical="center" wrapText="1"/>
      <protection locked="0"/>
    </xf>
    <xf numFmtId="0" fontId="5" fillId="2" borderId="6" xfId="0" applyFont="1" applyFill="1" applyBorder="1" applyAlignment="1">
      <alignment horizontal="left" vertical="top" wrapText="1"/>
    </xf>
    <xf numFmtId="0" fontId="5" fillId="2" borderId="4" xfId="0" applyFont="1" applyFill="1" applyBorder="1" applyAlignment="1">
      <alignment horizontal="left" vertical="top" wrapText="1"/>
    </xf>
    <xf numFmtId="0" fontId="7" fillId="3" borderId="0" xfId="0" applyFont="1" applyFill="1" applyAlignment="1">
      <alignment horizontal="center" vertical="top"/>
    </xf>
    <xf numFmtId="0" fontId="4" fillId="3" borderId="6" xfId="0" applyFont="1" applyFill="1" applyBorder="1" applyAlignment="1">
      <alignment vertical="top" wrapText="1"/>
    </xf>
    <xf numFmtId="0" fontId="4" fillId="3" borderId="0" xfId="0" applyFont="1" applyFill="1" applyAlignment="1">
      <alignment vertical="top" wrapText="1"/>
    </xf>
    <xf numFmtId="0" fontId="4" fillId="3" borderId="4" xfId="0" applyFont="1" applyFill="1" applyBorder="1" applyAlignment="1">
      <alignment vertical="top" wrapText="1"/>
    </xf>
    <xf numFmtId="0" fontId="7" fillId="3" borderId="6" xfId="0" applyFont="1" applyFill="1" applyBorder="1" applyAlignment="1">
      <alignment horizontal="left" vertical="top" wrapText="1"/>
    </xf>
    <xf numFmtId="0" fontId="7" fillId="3" borderId="0" xfId="0" applyFont="1" applyFill="1" applyAlignment="1">
      <alignment horizontal="left" vertical="top" wrapText="1"/>
    </xf>
    <xf numFmtId="0" fontId="7" fillId="3" borderId="0" xfId="0" applyFont="1" applyFill="1" applyAlignment="1">
      <alignment horizontal="center" vertical="top" wrapText="1"/>
    </xf>
    <xf numFmtId="43" fontId="11" fillId="4" borderId="13" xfId="1" applyFont="1" applyFill="1" applyBorder="1" applyAlignment="1" applyProtection="1">
      <alignment vertical="center" wrapText="1"/>
      <protection locked="0"/>
    </xf>
    <xf numFmtId="43" fontId="11" fillId="4" borderId="24" xfId="1" applyFont="1" applyFill="1" applyBorder="1" applyAlignment="1" applyProtection="1">
      <alignment vertical="center" wrapText="1"/>
      <protection locked="0"/>
    </xf>
    <xf numFmtId="164" fontId="11" fillId="4" borderId="15" xfId="2" applyNumberFormat="1" applyFont="1" applyFill="1" applyBorder="1" applyAlignment="1" applyProtection="1">
      <alignment vertical="center" wrapText="1"/>
      <protection locked="0"/>
    </xf>
    <xf numFmtId="0" fontId="10" fillId="6" borderId="0" xfId="0" applyFont="1" applyFill="1" applyAlignment="1">
      <alignment vertical="top" wrapText="1"/>
    </xf>
    <xf numFmtId="0" fontId="8" fillId="2" borderId="13" xfId="0" applyFont="1" applyFill="1" applyBorder="1" applyAlignment="1">
      <alignment horizontal="center" vertical="center" wrapText="1"/>
    </xf>
    <xf numFmtId="0" fontId="10" fillId="2" borderId="4" xfId="0" applyFont="1" applyFill="1" applyBorder="1" applyAlignment="1">
      <alignment vertical="top"/>
    </xf>
    <xf numFmtId="0" fontId="8" fillId="2" borderId="6" xfId="0" applyFont="1" applyFill="1" applyBorder="1" applyAlignment="1">
      <alignment horizontal="left" vertical="center" wrapText="1" indent="1"/>
    </xf>
    <xf numFmtId="0" fontId="8" fillId="2" borderId="0" xfId="0" applyFont="1" applyFill="1" applyAlignment="1">
      <alignment horizontal="left" vertical="center" wrapText="1" indent="1"/>
    </xf>
    <xf numFmtId="0" fontId="8" fillId="2" borderId="0" xfId="0" applyFont="1" applyFill="1" applyAlignment="1">
      <alignment horizontal="right" vertical="center" indent="1"/>
    </xf>
    <xf numFmtId="0" fontId="9" fillId="2" borderId="0" xfId="0" applyFont="1" applyFill="1" applyAlignment="1">
      <alignment horizontal="center" vertical="top" wrapText="1"/>
    </xf>
    <xf numFmtId="0" fontId="9" fillId="7" borderId="13" xfId="0" applyFont="1" applyFill="1" applyBorder="1" applyAlignment="1">
      <alignment horizontal="center" vertical="center" wrapText="1"/>
    </xf>
    <xf numFmtId="164" fontId="11" fillId="4" borderId="40" xfId="2" applyNumberFormat="1" applyFont="1" applyFill="1" applyBorder="1" applyAlignment="1" applyProtection="1">
      <alignment vertical="top" wrapText="1"/>
      <protection locked="0"/>
    </xf>
    <xf numFmtId="164" fontId="11" fillId="4" borderId="13" xfId="2" applyNumberFormat="1" applyFont="1" applyFill="1" applyBorder="1" applyAlignment="1" applyProtection="1">
      <alignment vertical="top" wrapText="1"/>
      <protection locked="0"/>
    </xf>
    <xf numFmtId="164" fontId="11" fillId="5" borderId="13" xfId="2" applyNumberFormat="1" applyFont="1" applyFill="1" applyBorder="1" applyAlignment="1" applyProtection="1">
      <alignment vertical="top" wrapText="1"/>
    </xf>
    <xf numFmtId="164" fontId="11" fillId="4" borderId="44" xfId="2" applyNumberFormat="1" applyFont="1" applyFill="1" applyBorder="1" applyAlignment="1" applyProtection="1">
      <alignment vertical="center"/>
      <protection locked="0"/>
    </xf>
    <xf numFmtId="164" fontId="11" fillId="5" borderId="42" xfId="2" applyNumberFormat="1" applyFont="1" applyFill="1" applyBorder="1" applyAlignment="1" applyProtection="1">
      <alignment vertical="center"/>
    </xf>
    <xf numFmtId="164" fontId="11" fillId="5" borderId="50" xfId="2" applyNumberFormat="1" applyFont="1" applyFill="1" applyBorder="1" applyAlignment="1" applyProtection="1">
      <alignment vertical="center"/>
    </xf>
    <xf numFmtId="164" fontId="11" fillId="4" borderId="43" xfId="2" applyNumberFormat="1" applyFont="1" applyFill="1" applyBorder="1" applyAlignment="1" applyProtection="1">
      <alignment vertical="center"/>
      <protection locked="0"/>
    </xf>
    <xf numFmtId="164" fontId="11" fillId="4" borderId="41" xfId="2" applyNumberFormat="1" applyFont="1" applyFill="1" applyBorder="1" applyAlignment="1" applyProtection="1">
      <alignment vertical="center"/>
      <protection locked="0"/>
    </xf>
    <xf numFmtId="164" fontId="11" fillId="4" borderId="48" xfId="2" applyNumberFormat="1" applyFont="1" applyFill="1" applyBorder="1" applyAlignment="1" applyProtection="1">
      <alignment vertical="center"/>
      <protection locked="0"/>
    </xf>
    <xf numFmtId="164" fontId="11" fillId="4" borderId="40" xfId="2" applyNumberFormat="1" applyFont="1" applyFill="1" applyBorder="1" applyAlignment="1" applyProtection="1">
      <alignment vertical="center"/>
      <protection locked="0"/>
    </xf>
    <xf numFmtId="164" fontId="11" fillId="4" borderId="13" xfId="2" applyNumberFormat="1" applyFont="1" applyFill="1" applyBorder="1" applyAlignment="1" applyProtection="1">
      <alignment vertical="center"/>
      <protection locked="0"/>
    </xf>
    <xf numFmtId="164" fontId="11" fillId="4" borderId="24" xfId="2" applyNumberFormat="1" applyFont="1" applyFill="1" applyBorder="1" applyAlignment="1" applyProtection="1">
      <alignment vertical="center"/>
      <protection locked="0"/>
    </xf>
    <xf numFmtId="164" fontId="11" fillId="5" borderId="13" xfId="2" applyNumberFormat="1" applyFont="1" applyFill="1" applyBorder="1" applyAlignment="1" applyProtection="1">
      <alignment vertical="center"/>
    </xf>
    <xf numFmtId="0" fontId="12" fillId="0" borderId="6" xfId="0" applyFont="1" applyBorder="1" applyAlignment="1">
      <alignment horizontal="centerContinuous" vertical="top" wrapText="1"/>
    </xf>
    <xf numFmtId="0" fontId="12" fillId="0" borderId="0" xfId="0" applyFont="1" applyAlignment="1">
      <alignment horizontal="centerContinuous" vertical="top" wrapText="1"/>
    </xf>
    <xf numFmtId="0" fontId="10" fillId="0" borderId="0" xfId="0" applyFont="1" applyAlignment="1">
      <alignment horizontal="centerContinuous" vertical="top" wrapText="1"/>
    </xf>
    <xf numFmtId="0" fontId="10" fillId="0" borderId="4" xfId="0" applyFont="1" applyBorder="1" applyAlignment="1">
      <alignment horizontal="centerContinuous" vertical="top" wrapText="1"/>
    </xf>
    <xf numFmtId="0" fontId="8" fillId="0" borderId="0" xfId="0" applyFont="1" applyAlignment="1">
      <alignment horizontal="left" vertical="top"/>
    </xf>
    <xf numFmtId="0" fontId="10" fillId="0" borderId="7" xfId="0" applyFont="1" applyBorder="1" applyAlignment="1">
      <alignment vertical="top" wrapText="1"/>
    </xf>
    <xf numFmtId="0" fontId="10" fillId="0" borderId="10" xfId="0" applyFont="1" applyBorder="1" applyAlignment="1">
      <alignment vertical="top" wrapText="1"/>
    </xf>
    <xf numFmtId="0" fontId="10" fillId="0" borderId="8" xfId="0" applyFont="1" applyBorder="1" applyAlignment="1">
      <alignment vertical="top" wrapText="1"/>
    </xf>
    <xf numFmtId="0" fontId="2" fillId="0" borderId="0" xfId="0" applyFont="1" applyAlignment="1">
      <alignment vertical="top" wrapText="1"/>
    </xf>
    <xf numFmtId="0" fontId="7" fillId="0" borderId="0" xfId="0" applyFont="1" applyAlignment="1">
      <alignment horizontal="left" vertical="top" wrapText="1"/>
    </xf>
    <xf numFmtId="0" fontId="4" fillId="0" borderId="0" xfId="0" applyFont="1" applyAlignment="1">
      <alignment vertical="top"/>
    </xf>
    <xf numFmtId="0" fontId="5" fillId="0" borderId="0" xfId="0" applyFont="1" applyAlignment="1">
      <alignment vertical="top"/>
    </xf>
    <xf numFmtId="15" fontId="10" fillId="0" borderId="0" xfId="0" quotePrefix="1" applyNumberFormat="1" applyFont="1" applyAlignment="1">
      <alignment wrapText="1"/>
    </xf>
    <xf numFmtId="15" fontId="10" fillId="0" borderId="0" xfId="0" applyNumberFormat="1" applyFont="1" applyAlignment="1">
      <alignment wrapText="1"/>
    </xf>
    <xf numFmtId="0" fontId="8" fillId="0" borderId="10" xfId="0" applyFont="1" applyBorder="1" applyAlignment="1">
      <alignment vertical="top" wrapText="1"/>
    </xf>
    <xf numFmtId="0" fontId="8" fillId="0" borderId="8" xfId="0" applyFont="1" applyBorder="1" applyAlignment="1">
      <alignment vertical="top" wrapText="1"/>
    </xf>
    <xf numFmtId="0" fontId="25" fillId="3" borderId="57" xfId="0" applyFont="1" applyFill="1" applyBorder="1"/>
    <xf numFmtId="164" fontId="25" fillId="3" borderId="57" xfId="2" applyNumberFormat="1" applyFont="1" applyFill="1" applyBorder="1"/>
    <xf numFmtId="164" fontId="25" fillId="3" borderId="57" xfId="2" applyNumberFormat="1" applyFont="1" applyFill="1" applyBorder="1" applyAlignment="1">
      <alignment horizontal="left"/>
    </xf>
    <xf numFmtId="164" fontId="25" fillId="3" borderId="58" xfId="2" applyNumberFormat="1" applyFont="1" applyFill="1" applyBorder="1"/>
    <xf numFmtId="0" fontId="25" fillId="3" borderId="57" xfId="0" applyFont="1" applyFill="1" applyBorder="1" applyAlignment="1">
      <alignment horizontal="center"/>
    </xf>
    <xf numFmtId="0" fontId="25" fillId="3" borderId="59" xfId="0" applyFont="1" applyFill="1" applyBorder="1" applyAlignment="1">
      <alignment horizontal="center"/>
    </xf>
    <xf numFmtId="0" fontId="25" fillId="3" borderId="60" xfId="0" applyFont="1" applyFill="1" applyBorder="1" applyAlignment="1">
      <alignment horizontal="center"/>
    </xf>
    <xf numFmtId="0" fontId="25" fillId="3" borderId="61" xfId="0" applyFont="1" applyFill="1" applyBorder="1"/>
    <xf numFmtId="1" fontId="0" fillId="0" borderId="0" xfId="0" applyNumberFormat="1"/>
    <xf numFmtId="0" fontId="0" fillId="3" borderId="0" xfId="0" applyFill="1"/>
    <xf numFmtId="0" fontId="0" fillId="10" borderId="0" xfId="0" applyFill="1"/>
    <xf numFmtId="0" fontId="8" fillId="2" borderId="6" xfId="0" applyFont="1" applyFill="1" applyBorder="1" applyAlignment="1">
      <alignment vertical="top" wrapText="1"/>
    </xf>
    <xf numFmtId="0" fontId="8" fillId="0" borderId="6" xfId="0" applyFont="1" applyBorder="1" applyAlignment="1">
      <alignment horizontal="left" vertical="top"/>
    </xf>
    <xf numFmtId="43" fontId="11" fillId="5" borderId="44" xfId="2" applyFont="1" applyFill="1" applyBorder="1" applyAlignment="1" applyProtection="1">
      <alignment vertical="center"/>
    </xf>
    <xf numFmtId="43" fontId="11" fillId="5" borderId="42" xfId="2" applyFont="1" applyFill="1" applyBorder="1" applyAlignment="1" applyProtection="1">
      <alignment vertical="center"/>
    </xf>
    <xf numFmtId="43" fontId="11" fillId="5" borderId="50" xfId="2" applyFont="1" applyFill="1" applyBorder="1" applyAlignment="1" applyProtection="1">
      <alignment vertical="center"/>
    </xf>
    <xf numFmtId="0" fontId="8" fillId="2" borderId="6" xfId="0" applyFont="1" applyFill="1" applyBorder="1" applyAlignment="1">
      <alignment horizontal="left" vertical="center" wrapText="1"/>
    </xf>
    <xf numFmtId="0" fontId="8" fillId="2" borderId="0" xfId="0" applyFont="1" applyFill="1" applyAlignment="1">
      <alignment vertical="center" wrapText="1"/>
    </xf>
    <xf numFmtId="0" fontId="8" fillId="2" borderId="0" xfId="0" applyFont="1" applyFill="1" applyBorder="1" applyAlignment="1">
      <alignment horizontal="left" vertical="center" wrapText="1"/>
    </xf>
    <xf numFmtId="0" fontId="8" fillId="0" borderId="36" xfId="0" applyFont="1" applyBorder="1" applyAlignment="1">
      <alignment horizontal="left" vertical="center" wrapText="1"/>
    </xf>
    <xf numFmtId="0" fontId="8" fillId="0" borderId="14" xfId="0" applyFont="1" applyBorder="1" applyAlignment="1">
      <alignment horizontal="left" vertical="center" wrapText="1"/>
    </xf>
    <xf numFmtId="0" fontId="8" fillId="0" borderId="18" xfId="0" applyFont="1" applyBorder="1" applyAlignment="1">
      <alignment horizontal="left" vertical="center" wrapText="1"/>
    </xf>
    <xf numFmtId="0" fontId="8" fillId="0" borderId="38" xfId="0" applyFont="1" applyBorder="1" applyAlignment="1">
      <alignment horizontal="left" vertical="center" wrapText="1"/>
    </xf>
    <xf numFmtId="0" fontId="8" fillId="0" borderId="22" xfId="0" applyFont="1" applyBorder="1" applyAlignment="1">
      <alignment horizontal="left" vertical="center" wrapText="1"/>
    </xf>
    <xf numFmtId="0" fontId="8" fillId="0" borderId="23" xfId="0" applyFont="1" applyBorder="1" applyAlignment="1">
      <alignment horizontal="left" vertical="center" wrapText="1"/>
    </xf>
    <xf numFmtId="0" fontId="11" fillId="4" borderId="17" xfId="1" applyNumberFormat="1" applyFont="1" applyFill="1" applyBorder="1" applyAlignment="1" applyProtection="1">
      <alignment horizontal="left" vertical="center" wrapText="1"/>
      <protection locked="0"/>
    </xf>
    <xf numFmtId="0" fontId="11" fillId="4" borderId="14" xfId="1" applyNumberFormat="1" applyFont="1" applyFill="1" applyBorder="1" applyAlignment="1" applyProtection="1">
      <alignment horizontal="left" vertical="center" wrapText="1"/>
      <protection locked="0"/>
    </xf>
    <xf numFmtId="0" fontId="11" fillId="4" borderId="37" xfId="1" applyNumberFormat="1" applyFont="1" applyFill="1" applyBorder="1" applyAlignment="1" applyProtection="1">
      <alignment horizontal="left" vertical="center" wrapText="1"/>
      <protection locked="0"/>
    </xf>
    <xf numFmtId="0" fontId="11" fillId="4" borderId="21" xfId="1" applyNumberFormat="1" applyFont="1" applyFill="1" applyBorder="1" applyAlignment="1" applyProtection="1">
      <alignment horizontal="left" vertical="center" wrapText="1"/>
      <protection locked="0"/>
    </xf>
    <xf numFmtId="0" fontId="11" fillId="4" borderId="22" xfId="1" applyNumberFormat="1" applyFont="1" applyFill="1" applyBorder="1" applyAlignment="1" applyProtection="1">
      <alignment horizontal="left" vertical="center" wrapText="1"/>
      <protection locked="0"/>
    </xf>
    <xf numFmtId="0" fontId="11" fillId="4" borderId="39" xfId="1" applyNumberFormat="1" applyFont="1" applyFill="1" applyBorder="1" applyAlignment="1" applyProtection="1">
      <alignment horizontal="left" vertical="center" wrapText="1"/>
      <protection locked="0"/>
    </xf>
    <xf numFmtId="0" fontId="7" fillId="3" borderId="3" xfId="0" applyFont="1" applyFill="1" applyBorder="1" applyAlignment="1">
      <alignment horizontal="center" vertical="top" wrapText="1"/>
    </xf>
    <xf numFmtId="0" fontId="7" fillId="3" borderId="11" xfId="0" applyFont="1" applyFill="1" applyBorder="1" applyAlignment="1">
      <alignment horizontal="center" vertical="top" wrapText="1"/>
    </xf>
    <xf numFmtId="0" fontId="7" fillId="3" borderId="5" xfId="0" applyFont="1" applyFill="1" applyBorder="1" applyAlignment="1">
      <alignment horizontal="center" vertical="top" wrapText="1"/>
    </xf>
    <xf numFmtId="0" fontId="8" fillId="2" borderId="0" xfId="0" applyFont="1" applyFill="1" applyAlignment="1">
      <alignment horizontal="left" vertical="top"/>
    </xf>
    <xf numFmtId="0" fontId="10" fillId="2" borderId="0" xfId="0" applyFont="1" applyFill="1" applyAlignment="1">
      <alignment vertical="top"/>
    </xf>
    <xf numFmtId="0" fontId="8" fillId="7" borderId="13" xfId="0" applyFont="1" applyFill="1" applyBorder="1" applyAlignment="1">
      <alignment horizontal="center" vertical="top" wrapText="1"/>
    </xf>
    <xf numFmtId="0" fontId="12" fillId="2" borderId="6" xfId="0" applyFont="1" applyFill="1" applyBorder="1" applyAlignment="1">
      <alignment horizontal="right" vertical="center" wrapText="1" indent="1"/>
    </xf>
    <xf numFmtId="0" fontId="12" fillId="2" borderId="0" xfId="0" applyFont="1" applyFill="1" applyAlignment="1">
      <alignment horizontal="right" vertical="center" wrapText="1" indent="1"/>
    </xf>
    <xf numFmtId="0" fontId="12" fillId="2" borderId="20" xfId="0" applyFont="1" applyFill="1" applyBorder="1" applyAlignment="1">
      <alignment horizontal="right" vertical="center" wrapText="1" indent="1"/>
    </xf>
    <xf numFmtId="0" fontId="7" fillId="3" borderId="1" xfId="0" applyFont="1" applyFill="1" applyBorder="1" applyAlignment="1">
      <alignment horizontal="center" vertical="top" wrapText="1"/>
    </xf>
    <xf numFmtId="0" fontId="7" fillId="3" borderId="9" xfId="0" applyFont="1" applyFill="1" applyBorder="1" applyAlignment="1">
      <alignment horizontal="center" vertical="top" wrapText="1"/>
    </xf>
    <xf numFmtId="0" fontId="7" fillId="3" borderId="2" xfId="0" applyFont="1" applyFill="1" applyBorder="1" applyAlignment="1">
      <alignment horizontal="center" vertical="top" wrapText="1"/>
    </xf>
    <xf numFmtId="0" fontId="8" fillId="2" borderId="6" xfId="0" applyFont="1" applyFill="1" applyBorder="1" applyAlignment="1">
      <alignment horizontal="left" vertical="top" wrapText="1"/>
    </xf>
    <xf numFmtId="0" fontId="8" fillId="2" borderId="0" xfId="0" applyFont="1" applyFill="1" applyAlignment="1">
      <alignment horizontal="left" vertical="top" wrapText="1"/>
    </xf>
    <xf numFmtId="0" fontId="8" fillId="2" borderId="4" xfId="0" applyFont="1" applyFill="1" applyBorder="1" applyAlignment="1">
      <alignment horizontal="left" vertical="top" wrapText="1"/>
    </xf>
    <xf numFmtId="0" fontId="8" fillId="2" borderId="27" xfId="0" applyFont="1" applyFill="1" applyBorder="1" applyAlignment="1">
      <alignment horizontal="left" vertical="center" wrapText="1"/>
    </xf>
    <xf numFmtId="0" fontId="8" fillId="2" borderId="15" xfId="0" applyFont="1" applyFill="1" applyBorder="1" applyAlignment="1">
      <alignment horizontal="left" vertical="center" wrapText="1"/>
    </xf>
    <xf numFmtId="0" fontId="8" fillId="2" borderId="28" xfId="0" applyFont="1" applyFill="1" applyBorder="1" applyAlignment="1">
      <alignment horizontal="left" vertical="center" wrapText="1"/>
    </xf>
    <xf numFmtId="0" fontId="8" fillId="2" borderId="29" xfId="0" applyFont="1" applyFill="1" applyBorder="1" applyAlignment="1">
      <alignment horizontal="left" vertical="center" wrapText="1"/>
    </xf>
    <xf numFmtId="0" fontId="8" fillId="2" borderId="31"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11" fillId="4" borderId="15" xfId="1" applyNumberFormat="1" applyFont="1" applyFill="1" applyBorder="1" applyAlignment="1" applyProtection="1">
      <alignment horizontal="left" vertical="center" wrapText="1"/>
      <protection locked="0"/>
    </xf>
    <xf numFmtId="0" fontId="11" fillId="4" borderId="25" xfId="1" applyNumberFormat="1" applyFont="1" applyFill="1" applyBorder="1" applyAlignment="1" applyProtection="1">
      <alignment horizontal="left" vertical="center" wrapText="1"/>
      <protection locked="0"/>
    </xf>
    <xf numFmtId="0" fontId="11" fillId="4" borderId="29" xfId="1" applyNumberFormat="1" applyFont="1" applyFill="1" applyBorder="1" applyAlignment="1" applyProtection="1">
      <alignment horizontal="left" vertical="center" wrapText="1"/>
      <protection locked="0"/>
    </xf>
    <xf numFmtId="0" fontId="11" fillId="4" borderId="30" xfId="1" applyNumberFormat="1" applyFont="1" applyFill="1" applyBorder="1" applyAlignment="1" applyProtection="1">
      <alignment horizontal="left" vertical="center" wrapText="1"/>
      <protection locked="0"/>
    </xf>
    <xf numFmtId="0" fontId="11" fillId="4" borderId="16" xfId="1" applyNumberFormat="1" applyFont="1" applyFill="1" applyBorder="1" applyAlignment="1" applyProtection="1">
      <alignment horizontal="left" vertical="center" wrapText="1"/>
      <protection locked="0"/>
    </xf>
    <xf numFmtId="0" fontId="11" fillId="4" borderId="26" xfId="1" applyNumberFormat="1" applyFont="1" applyFill="1" applyBorder="1" applyAlignment="1" applyProtection="1">
      <alignment horizontal="left" vertical="center" wrapText="1"/>
      <protection locked="0"/>
    </xf>
    <xf numFmtId="0" fontId="13" fillId="2" borderId="6" xfId="0" applyFont="1" applyFill="1" applyBorder="1" applyAlignment="1" applyProtection="1">
      <alignment horizontal="left" vertical="top" wrapText="1"/>
      <protection locked="0"/>
    </xf>
    <xf numFmtId="0" fontId="13" fillId="2" borderId="0" xfId="0" applyFont="1" applyFill="1" applyAlignment="1" applyProtection="1">
      <alignment horizontal="left" vertical="top" wrapText="1"/>
      <protection locked="0"/>
    </xf>
    <xf numFmtId="0" fontId="13" fillId="2" borderId="4" xfId="0" applyFont="1" applyFill="1" applyBorder="1" applyAlignment="1" applyProtection="1">
      <alignment horizontal="left" vertical="top" wrapText="1"/>
      <protection locked="0"/>
    </xf>
    <xf numFmtId="0" fontId="11" fillId="4" borderId="13" xfId="1" applyNumberFormat="1" applyFont="1" applyFill="1" applyBorder="1" applyAlignment="1" applyProtection="1">
      <alignment horizontal="left" vertical="center" wrapText="1"/>
      <protection locked="0"/>
    </xf>
    <xf numFmtId="0" fontId="11" fillId="4" borderId="24" xfId="1" applyNumberFormat="1" applyFont="1" applyFill="1" applyBorder="1" applyAlignment="1" applyProtection="1">
      <alignment horizontal="left" vertical="center" wrapText="1"/>
      <protection locked="0"/>
    </xf>
    <xf numFmtId="0" fontId="8" fillId="2" borderId="32"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14" fillId="7" borderId="17" xfId="0" applyFont="1" applyFill="1" applyBorder="1" applyAlignment="1">
      <alignment horizontal="center" vertical="center" wrapText="1"/>
    </xf>
    <xf numFmtId="0" fontId="14" fillId="7" borderId="14" xfId="0" applyFont="1" applyFill="1" applyBorder="1" applyAlignment="1">
      <alignment horizontal="center" vertical="center" wrapText="1"/>
    </xf>
    <xf numFmtId="0" fontId="14" fillId="7" borderId="18" xfId="0" applyFont="1" applyFill="1" applyBorder="1" applyAlignment="1">
      <alignment horizontal="center" vertical="center" wrapText="1"/>
    </xf>
    <xf numFmtId="0" fontId="14" fillId="7" borderId="21" xfId="0" applyFont="1" applyFill="1" applyBorder="1" applyAlignment="1">
      <alignment horizontal="center" vertical="center" wrapText="1"/>
    </xf>
    <xf numFmtId="0" fontId="14" fillId="7" borderId="22" xfId="0" applyFont="1" applyFill="1" applyBorder="1" applyAlignment="1">
      <alignment horizontal="center" vertical="center" wrapText="1"/>
    </xf>
    <xf numFmtId="0" fontId="14" fillId="7" borderId="23" xfId="0" applyFont="1" applyFill="1" applyBorder="1" applyAlignment="1">
      <alignment horizontal="center" vertical="center" wrapText="1"/>
    </xf>
    <xf numFmtId="0" fontId="10" fillId="0" borderId="6" xfId="0" applyFont="1" applyBorder="1" applyAlignment="1">
      <alignment horizontal="right" vertical="center" wrapText="1" indent="1"/>
    </xf>
    <xf numFmtId="0" fontId="10" fillId="0" borderId="0" xfId="0" applyFont="1" applyAlignment="1">
      <alignment horizontal="right" vertical="center" wrapText="1" indent="1"/>
    </xf>
    <xf numFmtId="0" fontId="11" fillId="7" borderId="17" xfId="1" applyNumberFormat="1" applyFont="1" applyFill="1" applyBorder="1" applyAlignment="1" applyProtection="1">
      <alignment horizontal="left" vertical="center" wrapText="1" indent="2"/>
    </xf>
    <xf numFmtId="0" fontId="11" fillId="7" borderId="14" xfId="1" applyNumberFormat="1" applyFont="1" applyFill="1" applyBorder="1" applyAlignment="1" applyProtection="1">
      <alignment horizontal="left" vertical="center" wrapText="1" indent="2"/>
    </xf>
    <xf numFmtId="0" fontId="11" fillId="7" borderId="18" xfId="1" applyNumberFormat="1" applyFont="1" applyFill="1" applyBorder="1" applyAlignment="1" applyProtection="1">
      <alignment horizontal="left" vertical="center" wrapText="1" indent="2"/>
    </xf>
    <xf numFmtId="0" fontId="11" fillId="7" borderId="21" xfId="1" applyNumberFormat="1" applyFont="1" applyFill="1" applyBorder="1" applyAlignment="1" applyProtection="1">
      <alignment horizontal="left" vertical="center" wrapText="1" indent="2"/>
    </xf>
    <xf numFmtId="0" fontId="11" fillId="7" borderId="22" xfId="1" applyNumberFormat="1" applyFont="1" applyFill="1" applyBorder="1" applyAlignment="1" applyProtection="1">
      <alignment horizontal="left" vertical="center" wrapText="1" indent="2"/>
    </xf>
    <xf numFmtId="0" fontId="11" fillId="7" borderId="23" xfId="1" applyNumberFormat="1" applyFont="1" applyFill="1" applyBorder="1" applyAlignment="1" applyProtection="1">
      <alignment horizontal="left" vertical="center" wrapText="1" indent="2"/>
    </xf>
    <xf numFmtId="0" fontId="11" fillId="4" borderId="15" xfId="1" applyNumberFormat="1" applyFont="1" applyFill="1" applyBorder="1" applyAlignment="1" applyProtection="1">
      <alignment horizontal="center" vertical="center" wrapText="1"/>
      <protection locked="0"/>
    </xf>
    <xf numFmtId="0" fontId="11" fillId="4" borderId="16" xfId="1" applyNumberFormat="1" applyFont="1" applyFill="1" applyBorder="1" applyAlignment="1" applyProtection="1">
      <alignment horizontal="center" vertical="center" wrapText="1"/>
      <protection locked="0"/>
    </xf>
    <xf numFmtId="0" fontId="7" fillId="3" borderId="1" xfId="0" applyFont="1" applyFill="1" applyBorder="1" applyAlignment="1">
      <alignment horizontal="center" vertical="top"/>
    </xf>
    <xf numFmtId="0" fontId="7" fillId="3" borderId="9" xfId="0" applyFont="1" applyFill="1" applyBorder="1" applyAlignment="1">
      <alignment horizontal="center" vertical="top"/>
    </xf>
    <xf numFmtId="0" fontId="7" fillId="3" borderId="2" xfId="0" applyFont="1" applyFill="1" applyBorder="1" applyAlignment="1">
      <alignment horizontal="center" vertical="top"/>
    </xf>
    <xf numFmtId="0" fontId="8" fillId="2" borderId="6" xfId="0" applyFont="1" applyFill="1" applyBorder="1" applyAlignment="1">
      <alignment horizontal="right" vertical="center" wrapText="1" indent="1"/>
    </xf>
    <xf numFmtId="0" fontId="8" fillId="2" borderId="0" xfId="0" applyFont="1" applyFill="1" applyAlignment="1">
      <alignment horizontal="right" vertical="center" wrapText="1" indent="1"/>
    </xf>
    <xf numFmtId="0" fontId="10" fillId="4" borderId="15" xfId="0" applyFont="1" applyFill="1" applyBorder="1" applyAlignment="1" applyProtection="1">
      <alignment horizontal="center" vertical="center" wrapText="1"/>
      <protection locked="0"/>
    </xf>
    <xf numFmtId="0" fontId="10" fillId="4" borderId="16" xfId="0" applyFont="1" applyFill="1" applyBorder="1" applyAlignment="1" applyProtection="1">
      <alignment horizontal="center" vertical="center" wrapText="1"/>
      <protection locked="0"/>
    </xf>
    <xf numFmtId="0" fontId="10" fillId="2" borderId="0" xfId="0" applyFont="1" applyFill="1" applyAlignment="1">
      <alignment horizontal="left" vertical="center" wrapText="1" indent="1"/>
    </xf>
    <xf numFmtId="0" fontId="10" fillId="2" borderId="4" xfId="0" applyFont="1" applyFill="1" applyBorder="1" applyAlignment="1">
      <alignment horizontal="left" vertical="center" wrapText="1" indent="1"/>
    </xf>
    <xf numFmtId="0" fontId="8" fillId="7" borderId="17" xfId="0" applyFont="1" applyFill="1" applyBorder="1" applyAlignment="1">
      <alignment horizontal="left" vertical="center" wrapText="1"/>
    </xf>
    <xf numFmtId="0" fontId="8" fillId="7" borderId="14" xfId="0" applyFont="1" applyFill="1" applyBorder="1" applyAlignment="1">
      <alignment horizontal="left" vertical="center" wrapText="1"/>
    </xf>
    <xf numFmtId="0" fontId="8" fillId="7" borderId="18" xfId="0" applyFont="1" applyFill="1" applyBorder="1" applyAlignment="1">
      <alignment horizontal="left" vertical="center" wrapText="1"/>
    </xf>
    <xf numFmtId="0" fontId="8" fillId="7" borderId="19" xfId="0" applyFont="1" applyFill="1" applyBorder="1" applyAlignment="1">
      <alignment horizontal="left" vertical="center" wrapText="1"/>
    </xf>
    <xf numFmtId="0" fontId="8" fillId="7" borderId="0" xfId="0" applyFont="1" applyFill="1" applyAlignment="1">
      <alignment horizontal="left" vertical="center" wrapText="1"/>
    </xf>
    <xf numFmtId="0" fontId="8" fillId="7" borderId="20" xfId="0" applyFont="1" applyFill="1" applyBorder="1" applyAlignment="1">
      <alignment horizontal="left" vertical="center" wrapText="1"/>
    </xf>
    <xf numFmtId="0" fontId="8" fillId="7" borderId="21" xfId="0" applyFont="1" applyFill="1" applyBorder="1" applyAlignment="1">
      <alignment horizontal="left" vertical="center" wrapText="1"/>
    </xf>
    <xf numFmtId="0" fontId="8" fillId="7" borderId="22" xfId="0" applyFont="1" applyFill="1" applyBorder="1" applyAlignment="1">
      <alignment horizontal="left" vertical="center" wrapText="1"/>
    </xf>
    <xf numFmtId="0" fontId="8" fillId="7" borderId="23" xfId="0" applyFont="1" applyFill="1" applyBorder="1" applyAlignment="1">
      <alignment horizontal="left" vertical="center" wrapText="1"/>
    </xf>
    <xf numFmtId="15" fontId="12" fillId="7" borderId="3" xfId="0" applyNumberFormat="1" applyFont="1" applyFill="1" applyBorder="1" applyAlignment="1">
      <alignment horizontal="center" vertical="center" wrapText="1"/>
    </xf>
    <xf numFmtId="0" fontId="12" fillId="7" borderId="11" xfId="0" applyFont="1" applyFill="1" applyBorder="1" applyAlignment="1">
      <alignment horizontal="center" vertical="center" wrapText="1"/>
    </xf>
    <xf numFmtId="0" fontId="12" fillId="7" borderId="5" xfId="0" applyFont="1" applyFill="1" applyBorder="1" applyAlignment="1">
      <alignment horizontal="center" vertical="center" wrapText="1"/>
    </xf>
    <xf numFmtId="0" fontId="12" fillId="7" borderId="6" xfId="0" applyFont="1" applyFill="1" applyBorder="1" applyAlignment="1">
      <alignment horizontal="center" vertical="center" wrapText="1"/>
    </xf>
    <xf numFmtId="0" fontId="12" fillId="7" borderId="0" xfId="0" applyFont="1" applyFill="1" applyAlignment="1">
      <alignment horizontal="center" vertical="center" wrapText="1"/>
    </xf>
    <xf numFmtId="0" fontId="12" fillId="7" borderId="4" xfId="0" applyFont="1" applyFill="1" applyBorder="1" applyAlignment="1">
      <alignment horizontal="center" vertical="center" wrapText="1"/>
    </xf>
    <xf numFmtId="0" fontId="12" fillId="7" borderId="7" xfId="0" applyFont="1" applyFill="1" applyBorder="1" applyAlignment="1">
      <alignment horizontal="center" vertical="center" wrapText="1"/>
    </xf>
    <xf numFmtId="0" fontId="12" fillId="7" borderId="10" xfId="0" applyFont="1" applyFill="1" applyBorder="1" applyAlignment="1">
      <alignment horizontal="center" vertical="center" wrapText="1"/>
    </xf>
    <xf numFmtId="0" fontId="12" fillId="7" borderId="8" xfId="0" applyFont="1" applyFill="1" applyBorder="1" applyAlignment="1">
      <alignment horizontal="center" vertical="center" wrapText="1"/>
    </xf>
    <xf numFmtId="0" fontId="26" fillId="2" borderId="0" xfId="3" applyFill="1" applyBorder="1" applyAlignment="1" applyProtection="1">
      <alignment horizontal="left" vertical="top" wrapText="1"/>
      <protection locked="0"/>
    </xf>
    <xf numFmtId="0" fontId="8" fillId="7" borderId="24" xfId="0" applyFont="1" applyFill="1" applyBorder="1" applyAlignment="1">
      <alignment horizontal="center" vertical="top" wrapText="1"/>
    </xf>
    <xf numFmtId="0" fontId="8" fillId="7" borderId="32" xfId="0" applyFont="1" applyFill="1" applyBorder="1" applyAlignment="1">
      <alignment horizontal="center" vertical="top" wrapText="1"/>
    </xf>
    <xf numFmtId="0" fontId="8" fillId="2" borderId="6"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4" xfId="0" applyFont="1" applyFill="1" applyBorder="1" applyAlignment="1">
      <alignment horizontal="left" vertical="center" wrapText="1"/>
    </xf>
    <xf numFmtId="0" fontId="8" fillId="2" borderId="6" xfId="0" applyFont="1" applyFill="1" applyBorder="1" applyAlignment="1">
      <alignment horizontal="left" vertical="top" wrapText="1" indent="1"/>
    </xf>
    <xf numFmtId="0" fontId="8" fillId="2" borderId="0" xfId="0" applyFont="1" applyFill="1" applyAlignment="1">
      <alignment horizontal="left" vertical="top" wrapText="1" indent="1"/>
    </xf>
    <xf numFmtId="0" fontId="8" fillId="2" borderId="4" xfId="0" applyFont="1" applyFill="1" applyBorder="1" applyAlignment="1">
      <alignment horizontal="left" vertical="top" wrapText="1" indent="1"/>
    </xf>
    <xf numFmtId="0" fontId="21" fillId="2" borderId="0" xfId="0" applyFont="1" applyFill="1" applyAlignment="1">
      <alignment horizontal="left" vertical="top" wrapText="1"/>
    </xf>
    <xf numFmtId="0" fontId="7" fillId="3" borderId="6" xfId="0" applyFont="1" applyFill="1" applyBorder="1" applyAlignment="1">
      <alignment horizontal="center" vertical="top" wrapText="1"/>
    </xf>
    <xf numFmtId="0" fontId="7" fillId="3" borderId="0" xfId="0" applyFont="1" applyFill="1" applyAlignment="1">
      <alignment horizontal="center" vertical="top" wrapText="1"/>
    </xf>
    <xf numFmtId="0" fontId="7" fillId="3" borderId="4" xfId="0" applyFont="1" applyFill="1" applyBorder="1" applyAlignment="1">
      <alignment horizontal="center" vertical="top" wrapText="1"/>
    </xf>
    <xf numFmtId="0" fontId="7" fillId="3" borderId="7" xfId="0" applyFont="1" applyFill="1" applyBorder="1" applyAlignment="1">
      <alignment horizontal="center" vertical="top" wrapText="1"/>
    </xf>
    <xf numFmtId="0" fontId="7" fillId="3" borderId="10" xfId="0" applyFont="1" applyFill="1" applyBorder="1" applyAlignment="1">
      <alignment horizontal="center" vertical="top" wrapText="1"/>
    </xf>
    <xf numFmtId="0" fontId="7" fillId="3" borderId="8" xfId="0" applyFont="1" applyFill="1" applyBorder="1" applyAlignment="1">
      <alignment horizontal="center" vertical="top" wrapText="1"/>
    </xf>
    <xf numFmtId="0" fontId="8" fillId="2" borderId="0"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4" xfId="0" applyFont="1" applyFill="1" applyBorder="1" applyAlignment="1">
      <alignment horizontal="left" vertical="center" wrapText="1"/>
    </xf>
    <xf numFmtId="0" fontId="8" fillId="0" borderId="6" xfId="0" applyFont="1" applyBorder="1" applyAlignment="1">
      <alignment horizontal="left" vertical="center" wrapText="1"/>
    </xf>
    <xf numFmtId="0" fontId="8" fillId="0" borderId="20" xfId="0" applyFont="1" applyBorder="1" applyAlignment="1">
      <alignment horizontal="left" vertical="center" wrapText="1"/>
    </xf>
    <xf numFmtId="15" fontId="12" fillId="7" borderId="17" xfId="0" applyNumberFormat="1" applyFont="1" applyFill="1" applyBorder="1" applyAlignment="1">
      <alignment horizontal="center" vertical="center" wrapText="1"/>
    </xf>
    <xf numFmtId="0" fontId="12" fillId="7" borderId="14" xfId="0" applyFont="1" applyFill="1" applyBorder="1" applyAlignment="1">
      <alignment horizontal="center" vertical="center" wrapText="1"/>
    </xf>
    <xf numFmtId="0" fontId="12" fillId="7" borderId="1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2" fillId="7" borderId="20" xfId="0" applyFont="1" applyFill="1" applyBorder="1" applyAlignment="1">
      <alignment horizontal="center" vertical="center" wrapText="1"/>
    </xf>
    <xf numFmtId="0" fontId="12" fillId="7" borderId="21" xfId="0" applyFont="1" applyFill="1" applyBorder="1" applyAlignment="1">
      <alignment horizontal="center" vertical="center" wrapText="1"/>
    </xf>
    <xf numFmtId="0" fontId="12" fillId="7" borderId="22" xfId="0" applyFont="1" applyFill="1" applyBorder="1" applyAlignment="1">
      <alignment horizontal="center" vertical="center" wrapText="1"/>
    </xf>
    <xf numFmtId="0" fontId="12" fillId="7" borderId="23" xfId="0" applyFont="1" applyFill="1" applyBorder="1" applyAlignment="1">
      <alignment horizontal="center" vertical="center" wrapText="1"/>
    </xf>
    <xf numFmtId="0" fontId="23" fillId="2" borderId="6" xfId="0" applyFont="1" applyFill="1" applyBorder="1" applyAlignment="1" applyProtection="1">
      <alignment horizontal="left" vertical="top" wrapText="1"/>
      <protection locked="0"/>
    </xf>
    <xf numFmtId="0" fontId="23" fillId="2" borderId="0" xfId="0" applyFont="1" applyFill="1" applyAlignment="1" applyProtection="1">
      <alignment horizontal="left" vertical="top" wrapText="1"/>
      <protection locked="0"/>
    </xf>
    <xf numFmtId="0" fontId="23" fillId="2" borderId="4" xfId="0" applyFont="1" applyFill="1" applyBorder="1" applyAlignment="1" applyProtection="1">
      <alignment horizontal="left" vertical="top" wrapText="1"/>
      <protection locked="0"/>
    </xf>
    <xf numFmtId="0" fontId="7" fillId="3" borderId="3" xfId="0" applyFont="1" applyFill="1" applyBorder="1" applyAlignment="1">
      <alignment horizontal="center" vertical="top"/>
    </xf>
    <xf numFmtId="0" fontId="7" fillId="3" borderId="11" xfId="0" applyFont="1" applyFill="1" applyBorder="1" applyAlignment="1">
      <alignment horizontal="center" vertical="top"/>
    </xf>
    <xf numFmtId="0" fontId="7" fillId="3" borderId="5" xfId="0" applyFont="1" applyFill="1" applyBorder="1" applyAlignment="1">
      <alignment horizontal="center" vertical="top"/>
    </xf>
    <xf numFmtId="0" fontId="7" fillId="3" borderId="6" xfId="0" applyFont="1" applyFill="1" applyBorder="1" applyAlignment="1">
      <alignment horizontal="center" vertical="top"/>
    </xf>
    <xf numFmtId="0" fontId="7" fillId="3" borderId="0" xfId="0" applyFont="1" applyFill="1" applyAlignment="1">
      <alignment horizontal="center" vertical="top"/>
    </xf>
    <xf numFmtId="0" fontId="7" fillId="3" borderId="4" xfId="0" applyFont="1" applyFill="1" applyBorder="1" applyAlignment="1">
      <alignment horizontal="center" vertical="top"/>
    </xf>
    <xf numFmtId="0" fontId="7" fillId="3" borderId="7" xfId="0" applyFont="1" applyFill="1" applyBorder="1" applyAlignment="1">
      <alignment horizontal="center" vertical="top"/>
    </xf>
    <xf numFmtId="0" fontId="7" fillId="3" borderId="10" xfId="0" applyFont="1" applyFill="1" applyBorder="1" applyAlignment="1">
      <alignment horizontal="center" vertical="top"/>
    </xf>
    <xf numFmtId="0" fontId="7" fillId="3" borderId="8" xfId="0" applyFont="1" applyFill="1" applyBorder="1" applyAlignment="1">
      <alignment horizontal="center" vertical="top"/>
    </xf>
    <xf numFmtId="0" fontId="12" fillId="2" borderId="32" xfId="0" applyFont="1" applyFill="1" applyBorder="1" applyAlignment="1">
      <alignment vertical="center" wrapText="1"/>
    </xf>
    <xf numFmtId="0" fontId="12" fillId="2" borderId="13" xfId="0" applyFont="1" applyFill="1" applyBorder="1" applyAlignment="1">
      <alignment vertical="center" wrapText="1"/>
    </xf>
    <xf numFmtId="0" fontId="12" fillId="2" borderId="33" xfId="0" applyFont="1" applyFill="1" applyBorder="1" applyAlignment="1">
      <alignment vertical="center" wrapText="1"/>
    </xf>
    <xf numFmtId="0" fontId="12" fillId="2" borderId="34" xfId="0" applyFont="1" applyFill="1" applyBorder="1" applyAlignment="1">
      <alignment vertical="center" wrapText="1"/>
    </xf>
    <xf numFmtId="0" fontId="8" fillId="2" borderId="13" xfId="0" applyFont="1" applyFill="1" applyBorder="1" applyAlignment="1">
      <alignment vertical="center" wrapText="1"/>
    </xf>
    <xf numFmtId="0" fontId="8" fillId="2" borderId="24" xfId="0" applyFont="1" applyFill="1" applyBorder="1" applyAlignment="1">
      <alignment vertical="center" wrapText="1"/>
    </xf>
    <xf numFmtId="0" fontId="8" fillId="2" borderId="34" xfId="0" applyFont="1" applyFill="1" applyBorder="1" applyAlignment="1">
      <alignment vertical="center" wrapText="1"/>
    </xf>
    <xf numFmtId="0" fontId="8" fillId="2" borderId="35" xfId="0" applyFont="1" applyFill="1" applyBorder="1" applyAlignment="1">
      <alignment vertical="center" wrapText="1"/>
    </xf>
    <xf numFmtId="0" fontId="10" fillId="4" borderId="6" xfId="0" applyFont="1" applyFill="1" applyBorder="1" applyAlignment="1" applyProtection="1">
      <alignment horizontal="left" vertical="top" wrapText="1"/>
      <protection locked="0"/>
    </xf>
    <xf numFmtId="0" fontId="10" fillId="4" borderId="0" xfId="0" applyFont="1" applyFill="1" applyAlignment="1" applyProtection="1">
      <alignment horizontal="left" vertical="top" wrapText="1"/>
      <protection locked="0"/>
    </xf>
    <xf numFmtId="0" fontId="10" fillId="4" borderId="4" xfId="0" applyFont="1" applyFill="1" applyBorder="1" applyAlignment="1" applyProtection="1">
      <alignment horizontal="left" vertical="top" wrapText="1"/>
      <protection locked="0"/>
    </xf>
    <xf numFmtId="0" fontId="9" fillId="2" borderId="32" xfId="0" applyFont="1" applyFill="1" applyBorder="1" applyAlignment="1">
      <alignment horizontal="center" vertical="center"/>
    </xf>
    <xf numFmtId="0" fontId="11" fillId="4" borderId="13" xfId="1" applyNumberFormat="1" applyFont="1" applyFill="1" applyBorder="1" applyAlignment="1" applyProtection="1">
      <alignment horizontal="center" vertical="center" wrapText="1"/>
      <protection locked="0"/>
    </xf>
    <xf numFmtId="0" fontId="12" fillId="6" borderId="3" xfId="0" applyFont="1" applyFill="1" applyBorder="1" applyAlignment="1">
      <alignment horizontal="center" vertical="top"/>
    </xf>
    <xf numFmtId="0" fontId="12" fillId="6" borderId="11" xfId="0" applyFont="1" applyFill="1" applyBorder="1" applyAlignment="1">
      <alignment horizontal="center" vertical="top"/>
    </xf>
    <xf numFmtId="0" fontId="12" fillId="6" borderId="5" xfId="0" applyFont="1" applyFill="1" applyBorder="1" applyAlignment="1">
      <alignment horizontal="center" vertical="top"/>
    </xf>
    <xf numFmtId="0" fontId="8" fillId="2" borderId="6" xfId="0" applyFont="1" applyFill="1" applyBorder="1" applyAlignment="1">
      <alignment vertical="center" wrapText="1"/>
    </xf>
    <xf numFmtId="0" fontId="8" fillId="2" borderId="0" xfId="0" applyFont="1" applyFill="1" applyAlignment="1">
      <alignment vertical="center" wrapText="1"/>
    </xf>
    <xf numFmtId="0" fontId="8" fillId="2" borderId="4" xfId="0" applyFont="1" applyFill="1" applyBorder="1" applyAlignment="1">
      <alignment vertical="center" wrapText="1"/>
    </xf>
    <xf numFmtId="0" fontId="8" fillId="7" borderId="15" xfId="0" applyFont="1" applyFill="1" applyBorder="1" applyAlignment="1">
      <alignment horizontal="left" vertical="top" wrapText="1"/>
    </xf>
    <xf numFmtId="0" fontId="8" fillId="7" borderId="29" xfId="0" applyFont="1" applyFill="1" applyBorder="1" applyAlignment="1">
      <alignment horizontal="left" vertical="top" wrapText="1"/>
    </xf>
    <xf numFmtId="0" fontId="8" fillId="7" borderId="16" xfId="0" applyFont="1" applyFill="1" applyBorder="1" applyAlignment="1">
      <alignment horizontal="left" vertical="top" wrapText="1"/>
    </xf>
    <xf numFmtId="0" fontId="8" fillId="2" borderId="6" xfId="0" applyFont="1" applyFill="1" applyBorder="1" applyAlignment="1">
      <alignment vertical="top" wrapText="1"/>
    </xf>
    <xf numFmtId="0" fontId="8" fillId="2" borderId="0" xfId="0" applyFont="1" applyFill="1" applyAlignment="1">
      <alignment vertical="top" wrapText="1"/>
    </xf>
    <xf numFmtId="0" fontId="8" fillId="2" borderId="4" xfId="0" applyFont="1" applyFill="1" applyBorder="1" applyAlignment="1">
      <alignment vertical="top" wrapText="1"/>
    </xf>
    <xf numFmtId="0" fontId="12" fillId="6" borderId="6" xfId="0" applyFont="1" applyFill="1" applyBorder="1" applyAlignment="1">
      <alignment horizontal="center" vertical="top"/>
    </xf>
    <xf numFmtId="0" fontId="12" fillId="6" borderId="0" xfId="0" applyFont="1" applyFill="1" applyAlignment="1">
      <alignment horizontal="center" vertical="top"/>
    </xf>
    <xf numFmtId="0" fontId="12" fillId="6" borderId="4" xfId="0" applyFont="1" applyFill="1" applyBorder="1" applyAlignment="1">
      <alignment horizontal="center" vertical="top"/>
    </xf>
    <xf numFmtId="0" fontId="7" fillId="3" borderId="6" xfId="0" applyFont="1" applyFill="1" applyBorder="1" applyAlignment="1">
      <alignment horizontal="left" vertical="top" wrapText="1"/>
    </xf>
    <xf numFmtId="0" fontId="7" fillId="3" borderId="0" xfId="0" applyFont="1" applyFill="1" applyAlignment="1">
      <alignment horizontal="left" vertical="top" wrapText="1"/>
    </xf>
    <xf numFmtId="0" fontId="7" fillId="3" borderId="4"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3" borderId="10" xfId="0" applyFont="1" applyFill="1" applyBorder="1" applyAlignment="1">
      <alignment horizontal="left" vertical="top" wrapText="1"/>
    </xf>
    <xf numFmtId="0" fontId="7" fillId="3" borderId="8" xfId="0" applyFont="1" applyFill="1" applyBorder="1" applyAlignment="1">
      <alignment horizontal="left" vertical="top" wrapText="1"/>
    </xf>
    <xf numFmtId="0" fontId="4" fillId="3" borderId="6" xfId="0" applyFont="1" applyFill="1" applyBorder="1" applyAlignment="1">
      <alignment horizontal="center" vertical="top" wrapText="1"/>
    </xf>
    <xf numFmtId="0" fontId="4" fillId="3" borderId="0" xfId="0" applyFont="1" applyFill="1" applyAlignment="1">
      <alignment horizontal="center" vertical="top" wrapText="1"/>
    </xf>
    <xf numFmtId="0" fontId="4" fillId="3" borderId="4" xfId="0" applyFont="1" applyFill="1" applyBorder="1" applyAlignment="1">
      <alignment horizontal="center" vertical="top" wrapText="1"/>
    </xf>
    <xf numFmtId="0" fontId="12" fillId="6" borderId="3" xfId="0" applyFont="1" applyFill="1" applyBorder="1" applyAlignment="1">
      <alignment horizontal="center" vertical="top" wrapText="1"/>
    </xf>
    <xf numFmtId="0" fontId="12" fillId="6" borderId="11" xfId="0" applyFont="1" applyFill="1" applyBorder="1" applyAlignment="1">
      <alignment horizontal="center" vertical="top" wrapText="1"/>
    </xf>
    <xf numFmtId="0" fontId="12" fillId="6" borderId="5" xfId="0" applyFont="1" applyFill="1" applyBorder="1" applyAlignment="1">
      <alignment horizontal="center" vertical="top" wrapText="1"/>
    </xf>
    <xf numFmtId="0" fontId="12" fillId="6" borderId="6" xfId="0" applyFont="1" applyFill="1" applyBorder="1" applyAlignment="1">
      <alignment horizontal="center" vertical="top" wrapText="1"/>
    </xf>
    <xf numFmtId="0" fontId="12" fillId="6" borderId="0" xfId="0" applyFont="1" applyFill="1" applyAlignment="1">
      <alignment horizontal="center" vertical="top" wrapText="1"/>
    </xf>
    <xf numFmtId="0" fontId="12" fillId="6" borderId="4" xfId="0" applyFont="1" applyFill="1" applyBorder="1" applyAlignment="1">
      <alignment horizontal="center" vertical="top" wrapText="1"/>
    </xf>
    <xf numFmtId="0" fontId="7" fillId="3" borderId="6" xfId="0" applyFont="1" applyFill="1" applyBorder="1" applyAlignment="1">
      <alignment horizontal="left" wrapText="1"/>
    </xf>
    <xf numFmtId="0" fontId="7" fillId="3" borderId="0" xfId="0" applyFont="1" applyFill="1" applyAlignment="1">
      <alignment horizontal="left" wrapText="1"/>
    </xf>
    <xf numFmtId="0" fontId="7" fillId="3" borderId="4" xfId="0" applyFont="1" applyFill="1" applyBorder="1" applyAlignment="1">
      <alignment horizontal="left" wrapText="1"/>
    </xf>
    <xf numFmtId="0" fontId="12" fillId="7" borderId="17" xfId="0" applyFont="1" applyFill="1" applyBorder="1" applyAlignment="1">
      <alignment horizontal="center" vertical="center" wrapText="1"/>
    </xf>
    <xf numFmtId="0" fontId="12" fillId="7" borderId="37" xfId="0" applyFont="1" applyFill="1" applyBorder="1" applyAlignment="1">
      <alignment horizontal="center" vertical="center" wrapText="1"/>
    </xf>
    <xf numFmtId="0" fontId="12" fillId="7" borderId="39" xfId="0" applyFont="1" applyFill="1" applyBorder="1" applyAlignment="1">
      <alignment horizontal="center" vertical="center" wrapText="1"/>
    </xf>
    <xf numFmtId="0" fontId="17" fillId="8" borderId="3" xfId="0" applyFont="1" applyFill="1" applyBorder="1" applyAlignment="1">
      <alignment horizontal="center" vertical="top" wrapText="1"/>
    </xf>
    <xf numFmtId="0" fontId="17" fillId="8" borderId="11" xfId="0" applyFont="1" applyFill="1" applyBorder="1" applyAlignment="1">
      <alignment horizontal="center" vertical="top" wrapText="1"/>
    </xf>
    <xf numFmtId="0" fontId="17" fillId="8" borderId="5" xfId="0" applyFont="1" applyFill="1" applyBorder="1" applyAlignment="1">
      <alignment horizontal="center" vertical="top" wrapText="1"/>
    </xf>
    <xf numFmtId="0" fontId="7" fillId="3" borderId="0" xfId="0" applyFont="1" applyFill="1" applyAlignment="1">
      <alignment horizontal="left" vertical="center" wrapText="1"/>
    </xf>
    <xf numFmtId="0" fontId="16" fillId="3" borderId="9" xfId="0" applyFont="1" applyFill="1" applyBorder="1" applyAlignment="1">
      <alignment horizontal="center" vertical="top" wrapText="1"/>
    </xf>
    <xf numFmtId="0" fontId="16" fillId="3" borderId="2" xfId="0" applyFont="1" applyFill="1" applyBorder="1" applyAlignment="1">
      <alignment horizontal="center" vertical="top" wrapText="1"/>
    </xf>
    <xf numFmtId="0" fontId="5" fillId="2" borderId="6" xfId="0" applyFont="1" applyFill="1" applyBorder="1" applyAlignment="1">
      <alignment horizontal="left" vertical="top" wrapText="1"/>
    </xf>
    <xf numFmtId="0" fontId="5" fillId="2" borderId="0" xfId="0" applyFont="1" applyFill="1" applyAlignment="1">
      <alignment horizontal="left" vertical="top" wrapText="1"/>
    </xf>
    <xf numFmtId="0" fontId="5" fillId="2" borderId="4" xfId="0" applyFont="1" applyFill="1" applyBorder="1" applyAlignment="1">
      <alignment horizontal="left" vertical="top" wrapText="1"/>
    </xf>
    <xf numFmtId="0" fontId="17" fillId="7" borderId="32" xfId="0" applyFont="1" applyFill="1" applyBorder="1" applyAlignment="1">
      <alignment horizontal="center" vertical="center" wrapText="1"/>
    </xf>
    <xf numFmtId="0" fontId="17" fillId="7" borderId="13"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3" fillId="7" borderId="24" xfId="0" applyFont="1" applyFill="1" applyBorder="1" applyAlignment="1">
      <alignment horizontal="center" vertical="center" wrapText="1"/>
    </xf>
    <xf numFmtId="49" fontId="11" fillId="4" borderId="45" xfId="1" applyNumberFormat="1" applyFont="1" applyFill="1" applyBorder="1" applyAlignment="1" applyProtection="1">
      <alignment horizontal="center" vertical="center" wrapText="1"/>
      <protection locked="0"/>
    </xf>
    <xf numFmtId="49" fontId="11" fillId="4" borderId="40" xfId="1" applyNumberFormat="1" applyFont="1" applyFill="1" applyBorder="1" applyAlignment="1" applyProtection="1">
      <alignment horizontal="center" vertical="center" wrapText="1"/>
      <protection locked="0"/>
    </xf>
    <xf numFmtId="49" fontId="11" fillId="4" borderId="51" xfId="1" applyNumberFormat="1" applyFont="1" applyFill="1" applyBorder="1" applyAlignment="1" applyProtection="1">
      <alignment horizontal="center" vertical="center" wrapText="1"/>
      <protection locked="0"/>
    </xf>
    <xf numFmtId="0" fontId="11" fillId="4" borderId="13" xfId="1" applyNumberFormat="1" applyFont="1" applyFill="1" applyBorder="1" applyAlignment="1" applyProtection="1">
      <alignment horizontal="left" vertical="top" wrapText="1"/>
      <protection locked="0"/>
    </xf>
    <xf numFmtId="0" fontId="8" fillId="2" borderId="27" xfId="0" applyFont="1" applyFill="1" applyBorder="1" applyAlignment="1">
      <alignment horizontal="left" vertical="top" wrapText="1"/>
    </xf>
    <xf numFmtId="0" fontId="8" fillId="2" borderId="28" xfId="0" applyFont="1" applyFill="1" applyBorder="1" applyAlignment="1">
      <alignment horizontal="left" vertical="top" wrapText="1"/>
    </xf>
    <xf numFmtId="0" fontId="8" fillId="2" borderId="31" xfId="0" applyFont="1" applyFill="1" applyBorder="1" applyAlignment="1">
      <alignment horizontal="left" vertical="top" wrapText="1"/>
    </xf>
    <xf numFmtId="0" fontId="9" fillId="7" borderId="51" xfId="0" applyFont="1" applyFill="1" applyBorder="1" applyAlignment="1">
      <alignment horizontal="center" vertical="center" wrapText="1"/>
    </xf>
    <xf numFmtId="0" fontId="9" fillId="7" borderId="46" xfId="0" applyFont="1" applyFill="1" applyBorder="1" applyAlignment="1">
      <alignment horizontal="center" vertical="center" wrapText="1"/>
    </xf>
    <xf numFmtId="0" fontId="9" fillId="7" borderId="54" xfId="0" applyFont="1" applyFill="1" applyBorder="1" applyAlignment="1">
      <alignment horizontal="center" vertical="center" wrapText="1"/>
    </xf>
    <xf numFmtId="0" fontId="11" fillId="4" borderId="17" xfId="1" applyNumberFormat="1" applyFont="1" applyFill="1" applyBorder="1" applyAlignment="1" applyProtection="1">
      <alignment horizontal="left" vertical="top" wrapText="1"/>
      <protection locked="0"/>
    </xf>
    <xf numFmtId="0" fontId="11" fillId="4" borderId="14" xfId="1" applyNumberFormat="1" applyFont="1" applyFill="1" applyBorder="1" applyAlignment="1" applyProtection="1">
      <alignment horizontal="left" vertical="top" wrapText="1"/>
      <protection locked="0"/>
    </xf>
    <xf numFmtId="0" fontId="11" fillId="4" borderId="37" xfId="1" applyNumberFormat="1" applyFont="1" applyFill="1" applyBorder="1" applyAlignment="1" applyProtection="1">
      <alignment horizontal="left" vertical="top" wrapText="1"/>
      <protection locked="0"/>
    </xf>
    <xf numFmtId="0" fontId="11" fillId="4" borderId="19" xfId="1" applyNumberFormat="1" applyFont="1" applyFill="1" applyBorder="1" applyAlignment="1" applyProtection="1">
      <alignment horizontal="left" vertical="top" wrapText="1"/>
      <protection locked="0"/>
    </xf>
    <xf numFmtId="0" fontId="11" fillId="4" borderId="0" xfId="1" applyNumberFormat="1" applyFont="1" applyFill="1" applyBorder="1" applyAlignment="1" applyProtection="1">
      <alignment horizontal="left" vertical="top" wrapText="1"/>
      <protection locked="0"/>
    </xf>
    <xf numFmtId="0" fontId="11" fillId="4" borderId="4" xfId="1" applyNumberFormat="1" applyFont="1" applyFill="1" applyBorder="1" applyAlignment="1" applyProtection="1">
      <alignment horizontal="left" vertical="top" wrapText="1"/>
      <protection locked="0"/>
    </xf>
    <xf numFmtId="0" fontId="11" fillId="4" borderId="21" xfId="1" applyNumberFormat="1" applyFont="1" applyFill="1" applyBorder="1" applyAlignment="1" applyProtection="1">
      <alignment horizontal="left" vertical="top" wrapText="1"/>
      <protection locked="0"/>
    </xf>
    <xf numFmtId="0" fontId="11" fillId="4" borderId="22" xfId="1" applyNumberFormat="1" applyFont="1" applyFill="1" applyBorder="1" applyAlignment="1" applyProtection="1">
      <alignment horizontal="left" vertical="top" wrapText="1"/>
      <protection locked="0"/>
    </xf>
    <xf numFmtId="0" fontId="11" fillId="4" borderId="39" xfId="1" applyNumberFormat="1" applyFont="1" applyFill="1" applyBorder="1" applyAlignment="1" applyProtection="1">
      <alignment horizontal="left" vertical="top" wrapText="1"/>
      <protection locked="0"/>
    </xf>
    <xf numFmtId="0" fontId="11" fillId="4" borderId="34" xfId="1" applyNumberFormat="1" applyFont="1" applyFill="1" applyBorder="1" applyAlignment="1" applyProtection="1">
      <alignment horizontal="left" vertical="top" wrapText="1"/>
      <protection locked="0"/>
    </xf>
    <xf numFmtId="0" fontId="11" fillId="4" borderId="55" xfId="1" applyNumberFormat="1" applyFont="1" applyFill="1" applyBorder="1" applyAlignment="1" applyProtection="1">
      <alignment horizontal="left" vertical="top" wrapText="1"/>
      <protection locked="0"/>
    </xf>
    <xf numFmtId="0" fontId="11" fillId="4" borderId="10" xfId="1" applyNumberFormat="1" applyFont="1" applyFill="1" applyBorder="1" applyAlignment="1" applyProtection="1">
      <alignment horizontal="left" vertical="top" wrapText="1"/>
      <protection locked="0"/>
    </xf>
    <xf numFmtId="0" fontId="11" fillId="4" borderId="8" xfId="1" applyNumberFormat="1" applyFont="1" applyFill="1" applyBorder="1" applyAlignment="1" applyProtection="1">
      <alignment horizontal="left" vertical="top" wrapText="1"/>
      <protection locked="0"/>
    </xf>
    <xf numFmtId="0" fontId="8" fillId="2" borderId="56" xfId="0" applyFont="1" applyFill="1" applyBorder="1" applyAlignment="1">
      <alignment horizontal="left" vertical="top" wrapText="1"/>
    </xf>
    <xf numFmtId="0" fontId="9" fillId="7" borderId="15" xfId="0" applyFont="1" applyFill="1" applyBorder="1" applyAlignment="1">
      <alignment horizontal="center" vertical="center" wrapText="1"/>
    </xf>
    <xf numFmtId="0" fontId="9" fillId="7" borderId="16" xfId="0" applyFont="1" applyFill="1" applyBorder="1" applyAlignment="1">
      <alignment horizontal="center" vertical="center" wrapText="1"/>
    </xf>
    <xf numFmtId="0" fontId="8" fillId="2" borderId="32" xfId="0" applyFont="1" applyFill="1" applyBorder="1" applyAlignment="1">
      <alignment horizontal="left" vertical="top" wrapText="1"/>
    </xf>
    <xf numFmtId="0" fontId="8" fillId="2" borderId="13" xfId="0" applyFont="1" applyFill="1" applyBorder="1" applyAlignment="1">
      <alignment horizontal="left" vertical="top" wrapText="1"/>
    </xf>
    <xf numFmtId="0" fontId="12" fillId="2" borderId="32" xfId="0" applyFont="1" applyFill="1" applyBorder="1" applyAlignment="1">
      <alignment horizontal="left" vertical="top" wrapText="1"/>
    </xf>
    <xf numFmtId="0" fontId="12" fillId="2" borderId="13" xfId="0" applyFont="1" applyFill="1" applyBorder="1" applyAlignment="1">
      <alignment horizontal="left" vertical="top" wrapText="1"/>
    </xf>
    <xf numFmtId="0" fontId="10" fillId="0" borderId="13" xfId="0" applyFont="1" applyBorder="1" applyAlignment="1">
      <alignment horizontal="left" vertical="top" wrapText="1"/>
    </xf>
    <xf numFmtId="0" fontId="7" fillId="3" borderId="12" xfId="0" applyFont="1" applyFill="1" applyBorder="1" applyAlignment="1">
      <alignment horizontal="center" vertical="top" wrapText="1"/>
    </xf>
    <xf numFmtId="0" fontId="7" fillId="3" borderId="12" xfId="0" applyFont="1" applyFill="1" applyBorder="1" applyAlignment="1">
      <alignment horizontal="left" vertical="top" wrapText="1"/>
    </xf>
    <xf numFmtId="0" fontId="7" fillId="3" borderId="3" xfId="0" applyFont="1" applyFill="1" applyBorder="1" applyAlignment="1">
      <alignment horizontal="left" wrapText="1"/>
    </xf>
    <xf numFmtId="0" fontId="7" fillId="3" borderId="11" xfId="0" applyFont="1" applyFill="1" applyBorder="1" applyAlignment="1">
      <alignment horizontal="left" wrapText="1"/>
    </xf>
    <xf numFmtId="0" fontId="7" fillId="3" borderId="5" xfId="0" applyFont="1" applyFill="1" applyBorder="1" applyAlignment="1">
      <alignment horizontal="left" wrapText="1"/>
    </xf>
    <xf numFmtId="0" fontId="12" fillId="7" borderId="13" xfId="0" applyFont="1" applyFill="1" applyBorder="1" applyAlignment="1">
      <alignment horizontal="center" vertical="top" wrapText="1"/>
    </xf>
    <xf numFmtId="164" fontId="11" fillId="5" borderId="15" xfId="2" applyNumberFormat="1" applyFont="1" applyFill="1" applyBorder="1" applyAlignment="1" applyProtection="1">
      <alignment vertical="center"/>
    </xf>
    <xf numFmtId="164" fontId="11" fillId="5" borderId="16" xfId="2" applyNumberFormat="1" applyFont="1" applyFill="1" applyBorder="1" applyAlignment="1" applyProtection="1">
      <alignment vertical="center"/>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1" fontId="11" fillId="4" borderId="15" xfId="2" applyNumberFormat="1" applyFont="1" applyFill="1" applyBorder="1" applyAlignment="1" applyProtection="1">
      <alignment horizontal="right" vertical="center"/>
      <protection locked="0"/>
    </xf>
    <xf numFmtId="1" fontId="11" fillId="4" borderId="16" xfId="2" applyNumberFormat="1" applyFont="1" applyFill="1" applyBorder="1" applyAlignment="1" applyProtection="1">
      <alignment horizontal="right" vertical="center"/>
      <protection locked="0"/>
    </xf>
    <xf numFmtId="0" fontId="8" fillId="2" borderId="47" xfId="0" applyFont="1" applyFill="1" applyBorder="1" applyAlignment="1">
      <alignment horizontal="left" vertical="center" wrapText="1" indent="1"/>
    </xf>
    <xf numFmtId="0" fontId="8" fillId="2" borderId="41" xfId="0" applyFont="1" applyFill="1" applyBorder="1" applyAlignment="1">
      <alignment horizontal="left" vertical="center" wrapText="1" indent="1"/>
    </xf>
    <xf numFmtId="0" fontId="8" fillId="2" borderId="32" xfId="0" applyFont="1" applyFill="1" applyBorder="1" applyAlignment="1">
      <alignment horizontal="left" vertical="center" wrapText="1" indent="1"/>
    </xf>
    <xf numFmtId="0" fontId="8" fillId="2" borderId="13" xfId="0" applyFont="1" applyFill="1" applyBorder="1" applyAlignment="1">
      <alignment horizontal="left" vertical="center" wrapText="1" indent="1"/>
    </xf>
    <xf numFmtId="0" fontId="8" fillId="2" borderId="49" xfId="0" applyFont="1" applyFill="1" applyBorder="1" applyAlignment="1">
      <alignment horizontal="left" vertical="center" wrapText="1" indent="1"/>
    </xf>
    <xf numFmtId="0" fontId="8" fillId="2" borderId="42" xfId="0" applyFont="1" applyFill="1" applyBorder="1" applyAlignment="1">
      <alignment horizontal="left" vertical="center" wrapText="1" indent="1"/>
    </xf>
    <xf numFmtId="0" fontId="8" fillId="2" borderId="36"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8" fillId="2" borderId="38" xfId="0" applyFont="1" applyFill="1" applyBorder="1" applyAlignment="1">
      <alignment horizontal="left" vertical="center" wrapText="1"/>
    </xf>
    <xf numFmtId="0" fontId="8" fillId="2" borderId="22" xfId="0" applyFont="1" applyFill="1" applyBorder="1" applyAlignment="1">
      <alignment horizontal="left" vertical="center" wrapText="1"/>
    </xf>
    <xf numFmtId="0" fontId="8" fillId="2" borderId="23" xfId="0" applyFont="1" applyFill="1" applyBorder="1" applyAlignment="1">
      <alignment horizontal="left" vertical="center" wrapText="1"/>
    </xf>
    <xf numFmtId="0" fontId="9" fillId="7" borderId="25" xfId="0" applyFont="1" applyFill="1" applyBorder="1" applyAlignment="1">
      <alignment horizontal="center" vertical="center" wrapText="1"/>
    </xf>
    <xf numFmtId="0" fontId="9" fillId="7" borderId="30" xfId="0" applyFont="1" applyFill="1" applyBorder="1" applyAlignment="1">
      <alignment horizontal="center" vertical="center" wrapText="1"/>
    </xf>
    <xf numFmtId="0" fontId="9" fillId="7" borderId="26" xfId="0" applyFont="1" applyFill="1" applyBorder="1" applyAlignment="1">
      <alignment horizontal="center" vertical="center" wrapText="1"/>
    </xf>
    <xf numFmtId="0" fontId="8" fillId="2" borderId="45" xfId="0" applyFont="1" applyFill="1" applyBorder="1" applyAlignment="1">
      <alignment horizontal="left" vertical="center" wrapText="1"/>
    </xf>
    <xf numFmtId="0" fontId="8" fillId="2" borderId="46" xfId="0" applyFont="1" applyFill="1" applyBorder="1" applyAlignment="1">
      <alignment horizontal="left" vertical="center" wrapText="1"/>
    </xf>
    <xf numFmtId="0" fontId="8" fillId="2" borderId="40" xfId="0" applyFont="1" applyFill="1" applyBorder="1" applyAlignment="1">
      <alignment horizontal="left" vertical="center" wrapText="1"/>
    </xf>
    <xf numFmtId="0" fontId="8" fillId="2" borderId="53" xfId="0" applyFont="1" applyFill="1" applyBorder="1" applyAlignment="1">
      <alignment horizontal="right" vertical="center" indent="1"/>
    </xf>
    <xf numFmtId="0" fontId="8" fillId="2" borderId="43" xfId="0" applyFont="1" applyFill="1" applyBorder="1" applyAlignment="1">
      <alignment horizontal="right" vertical="center" indent="1"/>
    </xf>
    <xf numFmtId="0" fontId="8" fillId="2" borderId="51" xfId="0" applyFont="1" applyFill="1" applyBorder="1" applyAlignment="1">
      <alignment horizontal="right" vertical="center" indent="1"/>
    </xf>
    <xf numFmtId="0" fontId="8" fillId="2" borderId="40" xfId="0" applyFont="1" applyFill="1" applyBorder="1" applyAlignment="1">
      <alignment horizontal="right" vertical="center" indent="1"/>
    </xf>
    <xf numFmtId="0" fontId="8" fillId="2" borderId="52" xfId="0" applyFont="1" applyFill="1" applyBorder="1" applyAlignment="1">
      <alignment horizontal="right" vertical="center" indent="1"/>
    </xf>
    <xf numFmtId="0" fontId="8" fillId="2" borderId="44" xfId="0" applyFont="1" applyFill="1" applyBorder="1" applyAlignment="1">
      <alignment horizontal="right" vertical="center" indent="1"/>
    </xf>
    <xf numFmtId="164" fontId="11" fillId="5" borderId="24" xfId="2" applyNumberFormat="1" applyFont="1" applyFill="1" applyBorder="1" applyAlignment="1" applyProtection="1">
      <alignment vertical="center"/>
    </xf>
    <xf numFmtId="49" fontId="8" fillId="4" borderId="0" xfId="0" applyNumberFormat="1" applyFont="1" applyFill="1" applyAlignment="1">
      <alignment horizontal="left" vertical="center"/>
    </xf>
    <xf numFmtId="164" fontId="11" fillId="4" borderId="15" xfId="2" applyNumberFormat="1" applyFont="1" applyFill="1" applyBorder="1" applyAlignment="1" applyProtection="1">
      <alignment vertical="center"/>
      <protection locked="0"/>
    </xf>
    <xf numFmtId="164" fontId="11" fillId="4" borderId="16" xfId="2" applyNumberFormat="1" applyFont="1" applyFill="1" applyBorder="1" applyAlignment="1" applyProtection="1">
      <alignment vertical="center"/>
      <protection locked="0"/>
    </xf>
    <xf numFmtId="0" fontId="8" fillId="2" borderId="36" xfId="0" applyFont="1" applyFill="1" applyBorder="1" applyAlignment="1">
      <alignment horizontal="left" vertical="center" wrapText="1" indent="1"/>
    </xf>
    <xf numFmtId="0" fontId="8" fillId="2" borderId="14" xfId="0" applyFont="1" applyFill="1" applyBorder="1" applyAlignment="1">
      <alignment horizontal="left" vertical="center" wrapText="1" indent="1"/>
    </xf>
    <xf numFmtId="0" fontId="8" fillId="2" borderId="18" xfId="0" applyFont="1" applyFill="1" applyBorder="1" applyAlignment="1">
      <alignment horizontal="left" vertical="center" wrapText="1" indent="1"/>
    </xf>
    <xf numFmtId="0" fontId="8" fillId="2" borderId="38" xfId="0" applyFont="1" applyFill="1" applyBorder="1" applyAlignment="1">
      <alignment horizontal="left" vertical="center" wrapText="1" indent="1"/>
    </xf>
    <xf numFmtId="0" fontId="8" fillId="2" borderId="22" xfId="0" applyFont="1" applyFill="1" applyBorder="1" applyAlignment="1">
      <alignment horizontal="left" vertical="center" wrapText="1" indent="1"/>
    </xf>
    <xf numFmtId="0" fontId="8" fillId="2" borderId="23" xfId="0" applyFont="1" applyFill="1" applyBorder="1" applyAlignment="1">
      <alignment horizontal="left" vertical="center" wrapText="1" indent="1"/>
    </xf>
    <xf numFmtId="0" fontId="8" fillId="2" borderId="45" xfId="0" applyFont="1" applyFill="1" applyBorder="1" applyAlignment="1">
      <alignment horizontal="left" vertical="top" wrapText="1"/>
    </xf>
    <xf numFmtId="0" fontId="8" fillId="2" borderId="46" xfId="0" applyFont="1" applyFill="1" applyBorder="1" applyAlignment="1">
      <alignment horizontal="left" vertical="top" wrapText="1"/>
    </xf>
    <xf numFmtId="0" fontId="8" fillId="2" borderId="40" xfId="0" applyFont="1" applyFill="1" applyBorder="1" applyAlignment="1">
      <alignment horizontal="left" vertical="top" wrapText="1"/>
    </xf>
    <xf numFmtId="1" fontId="11" fillId="5" borderId="17" xfId="1" applyNumberFormat="1" applyFont="1" applyFill="1" applyBorder="1" applyAlignment="1" applyProtection="1">
      <alignment vertical="center" wrapText="1"/>
    </xf>
    <xf numFmtId="1" fontId="11" fillId="5" borderId="14" xfId="1" applyNumberFormat="1" applyFont="1" applyFill="1" applyBorder="1" applyAlignment="1" applyProtection="1">
      <alignment vertical="center" wrapText="1"/>
    </xf>
    <xf numFmtId="1" fontId="11" fillId="5" borderId="18" xfId="1" applyNumberFormat="1" applyFont="1" applyFill="1" applyBorder="1" applyAlignment="1" applyProtection="1">
      <alignment vertical="center" wrapText="1"/>
    </xf>
    <xf numFmtId="1" fontId="11" fillId="5" borderId="21" xfId="1" applyNumberFormat="1" applyFont="1" applyFill="1" applyBorder="1" applyAlignment="1" applyProtection="1">
      <alignment vertical="center" wrapText="1"/>
    </xf>
    <xf numFmtId="1" fontId="11" fillId="5" borderId="22" xfId="1" applyNumberFormat="1" applyFont="1" applyFill="1" applyBorder="1" applyAlignment="1" applyProtection="1">
      <alignment vertical="center" wrapText="1"/>
    </xf>
    <xf numFmtId="1" fontId="11" fillId="5" borderId="23" xfId="1" applyNumberFormat="1" applyFont="1" applyFill="1" applyBorder="1" applyAlignment="1" applyProtection="1">
      <alignment vertical="center" wrapText="1"/>
    </xf>
  </cellXfs>
  <cellStyles count="4">
    <cellStyle name="Comma" xfId="2" builtinId="3"/>
    <cellStyle name="Comma 15 10" xfId="1" xr:uid="{144EF839-2C7D-414D-AA0E-B046310C202D}"/>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10</xdr:col>
      <xdr:colOff>374650</xdr:colOff>
      <xdr:row>0</xdr:row>
      <xdr:rowOff>0</xdr:rowOff>
    </xdr:from>
    <xdr:to>
      <xdr:col>12</xdr:col>
      <xdr:colOff>3175</xdr:colOff>
      <xdr:row>2</xdr:row>
      <xdr:rowOff>111126</xdr:rowOff>
    </xdr:to>
    <xdr:pic>
      <xdr:nvPicPr>
        <xdr:cNvPr id="4" name="Picture 3">
          <a:extLst>
            <a:ext uri="{FF2B5EF4-FFF2-40B4-BE49-F238E27FC236}">
              <a16:creationId xmlns:a16="http://schemas.microsoft.com/office/drawing/2014/main" id="{CC79311C-4247-4381-80F4-894CFC4C2856}"/>
            </a:ext>
          </a:extLst>
        </xdr:cNvPr>
        <xdr:cNvPicPr>
          <a:picLocks noChangeAspect="1"/>
        </xdr:cNvPicPr>
      </xdr:nvPicPr>
      <xdr:blipFill rotWithShape="1">
        <a:blip xmlns:r="http://schemas.openxmlformats.org/officeDocument/2006/relationships" r:embed="rId1"/>
        <a:srcRect l="2122" t="11760" r="2122" b="10205"/>
        <a:stretch/>
      </xdr:blipFill>
      <xdr:spPr>
        <a:xfrm>
          <a:off x="9626600" y="0"/>
          <a:ext cx="1625600"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11</xdr:col>
      <xdr:colOff>618278</xdr:colOff>
      <xdr:row>2</xdr:row>
      <xdr:rowOff>111126</xdr:rowOff>
    </xdr:to>
    <xdr:pic>
      <xdr:nvPicPr>
        <xdr:cNvPr id="2" name="Picture 1">
          <a:extLst>
            <a:ext uri="{FF2B5EF4-FFF2-40B4-BE49-F238E27FC236}">
              <a16:creationId xmlns:a16="http://schemas.microsoft.com/office/drawing/2014/main" id="{F2B5144E-D328-4AAC-8B65-AE763210EE9D}"/>
            </a:ext>
          </a:extLst>
        </xdr:cNvPr>
        <xdr:cNvPicPr>
          <a:picLocks noChangeAspect="1"/>
        </xdr:cNvPicPr>
      </xdr:nvPicPr>
      <xdr:blipFill rotWithShape="1">
        <a:blip xmlns:r="http://schemas.openxmlformats.org/officeDocument/2006/relationships" r:embed="rId1"/>
        <a:srcRect l="2122" t="11760" r="2122" b="10205"/>
        <a:stretch/>
      </xdr:blipFill>
      <xdr:spPr>
        <a:xfrm>
          <a:off x="9059333" y="0"/>
          <a:ext cx="1616922" cy="4709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30A216FA-4C79-4396-953A-693464A722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CF3FA2BE-3707-4456-BD89-CD4883374F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717965E4-7390-4ACA-8F48-B2FFFCBB46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twoCellAnchor editAs="oneCell">
    <xdr:from>
      <xdr:col>10</xdr:col>
      <xdr:colOff>0</xdr:colOff>
      <xdr:row>0</xdr:row>
      <xdr:rowOff>0</xdr:rowOff>
    </xdr:from>
    <xdr:to>
      <xdr:col>11</xdr:col>
      <xdr:colOff>618278</xdr:colOff>
      <xdr:row>2</xdr:row>
      <xdr:rowOff>111126</xdr:rowOff>
    </xdr:to>
    <xdr:pic>
      <xdr:nvPicPr>
        <xdr:cNvPr id="5" name="Picture 4">
          <a:extLst>
            <a:ext uri="{FF2B5EF4-FFF2-40B4-BE49-F238E27FC236}">
              <a16:creationId xmlns:a16="http://schemas.microsoft.com/office/drawing/2014/main" id="{65BF766D-1B41-4B44-AB26-FE4241E8802D}"/>
            </a:ext>
          </a:extLst>
        </xdr:cNvPr>
        <xdr:cNvPicPr>
          <a:picLocks noChangeAspect="1"/>
        </xdr:cNvPicPr>
      </xdr:nvPicPr>
      <xdr:blipFill rotWithShape="1">
        <a:blip xmlns:r="http://schemas.openxmlformats.org/officeDocument/2006/relationships" r:embed="rId2"/>
        <a:srcRect l="2122" t="11760" r="2122" b="10205"/>
        <a:stretch/>
      </xdr:blipFill>
      <xdr:spPr>
        <a:xfrm>
          <a:off x="9059333" y="0"/>
          <a:ext cx="1616922" cy="4709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11</xdr:col>
      <xdr:colOff>618278</xdr:colOff>
      <xdr:row>2</xdr:row>
      <xdr:rowOff>111126</xdr:rowOff>
    </xdr:to>
    <xdr:pic>
      <xdr:nvPicPr>
        <xdr:cNvPr id="2" name="Picture 1">
          <a:extLst>
            <a:ext uri="{FF2B5EF4-FFF2-40B4-BE49-F238E27FC236}">
              <a16:creationId xmlns:a16="http://schemas.microsoft.com/office/drawing/2014/main" id="{E48E56A3-C5F5-406A-B4D1-88C6CCDA8D81}"/>
            </a:ext>
          </a:extLst>
        </xdr:cNvPr>
        <xdr:cNvPicPr>
          <a:picLocks noChangeAspect="1"/>
        </xdr:cNvPicPr>
      </xdr:nvPicPr>
      <xdr:blipFill rotWithShape="1">
        <a:blip xmlns:r="http://schemas.openxmlformats.org/officeDocument/2006/relationships" r:embed="rId1"/>
        <a:srcRect l="2122" t="11760" r="2122" b="10205"/>
        <a:stretch/>
      </xdr:blipFill>
      <xdr:spPr>
        <a:xfrm>
          <a:off x="9059333" y="0"/>
          <a:ext cx="1616922" cy="47095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C0729C9C-242D-4327-B9EA-4424C93007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99321CA9-8CE1-4ECF-8DFD-87501160B1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C55DFECD-162B-4A6A-8C49-FB66A85F63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twoCellAnchor editAs="oneCell">
    <xdr:from>
      <xdr:col>10</xdr:col>
      <xdr:colOff>0</xdr:colOff>
      <xdr:row>0</xdr:row>
      <xdr:rowOff>0</xdr:rowOff>
    </xdr:from>
    <xdr:to>
      <xdr:col>11</xdr:col>
      <xdr:colOff>618278</xdr:colOff>
      <xdr:row>2</xdr:row>
      <xdr:rowOff>111126</xdr:rowOff>
    </xdr:to>
    <xdr:pic>
      <xdr:nvPicPr>
        <xdr:cNvPr id="5" name="Picture 4">
          <a:extLst>
            <a:ext uri="{FF2B5EF4-FFF2-40B4-BE49-F238E27FC236}">
              <a16:creationId xmlns:a16="http://schemas.microsoft.com/office/drawing/2014/main" id="{012A7862-1649-4AD2-BB6B-C53DEF0ADC2B}"/>
            </a:ext>
          </a:extLst>
        </xdr:cNvPr>
        <xdr:cNvPicPr>
          <a:picLocks noChangeAspect="1"/>
        </xdr:cNvPicPr>
      </xdr:nvPicPr>
      <xdr:blipFill rotWithShape="1">
        <a:blip xmlns:r="http://schemas.openxmlformats.org/officeDocument/2006/relationships" r:embed="rId2"/>
        <a:srcRect l="2122" t="11760" r="2122" b="10205"/>
        <a:stretch/>
      </xdr:blipFill>
      <xdr:spPr>
        <a:xfrm>
          <a:off x="9059333" y="0"/>
          <a:ext cx="1616922" cy="4709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C5C98D76-AACB-4E3A-9562-0B3418E6F4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19FAA794-FD8E-4E7C-B568-6001A7320B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D5F46952-43A8-4494-95B6-19ED240817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twoCellAnchor editAs="oneCell">
    <xdr:from>
      <xdr:col>10</xdr:col>
      <xdr:colOff>0</xdr:colOff>
      <xdr:row>0</xdr:row>
      <xdr:rowOff>0</xdr:rowOff>
    </xdr:from>
    <xdr:to>
      <xdr:col>11</xdr:col>
      <xdr:colOff>618278</xdr:colOff>
      <xdr:row>2</xdr:row>
      <xdr:rowOff>111126</xdr:rowOff>
    </xdr:to>
    <xdr:pic>
      <xdr:nvPicPr>
        <xdr:cNvPr id="5" name="Picture 4">
          <a:extLst>
            <a:ext uri="{FF2B5EF4-FFF2-40B4-BE49-F238E27FC236}">
              <a16:creationId xmlns:a16="http://schemas.microsoft.com/office/drawing/2014/main" id="{B0B554A5-27B4-4D4A-A76E-C2026CC772B5}"/>
            </a:ext>
          </a:extLst>
        </xdr:cNvPr>
        <xdr:cNvPicPr>
          <a:picLocks noChangeAspect="1"/>
        </xdr:cNvPicPr>
      </xdr:nvPicPr>
      <xdr:blipFill rotWithShape="1">
        <a:blip xmlns:r="http://schemas.openxmlformats.org/officeDocument/2006/relationships" r:embed="rId2"/>
        <a:srcRect l="2122" t="11760" r="2122" b="10205"/>
        <a:stretch/>
      </xdr:blipFill>
      <xdr:spPr>
        <a:xfrm>
          <a:off x="9059333" y="0"/>
          <a:ext cx="1616922" cy="47095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11</xdr:col>
      <xdr:colOff>618278</xdr:colOff>
      <xdr:row>2</xdr:row>
      <xdr:rowOff>111126</xdr:rowOff>
    </xdr:to>
    <xdr:pic>
      <xdr:nvPicPr>
        <xdr:cNvPr id="2" name="Picture 1">
          <a:extLst>
            <a:ext uri="{FF2B5EF4-FFF2-40B4-BE49-F238E27FC236}">
              <a16:creationId xmlns:a16="http://schemas.microsoft.com/office/drawing/2014/main" id="{6C3C52A5-5406-4F2D-BB6F-A6F0E35D2100}"/>
            </a:ext>
          </a:extLst>
        </xdr:cNvPr>
        <xdr:cNvPicPr>
          <a:picLocks noChangeAspect="1"/>
        </xdr:cNvPicPr>
      </xdr:nvPicPr>
      <xdr:blipFill rotWithShape="1">
        <a:blip xmlns:r="http://schemas.openxmlformats.org/officeDocument/2006/relationships" r:embed="rId1"/>
        <a:srcRect l="2122" t="11760" r="2122" b="10205"/>
        <a:stretch/>
      </xdr:blipFill>
      <xdr:spPr>
        <a:xfrm>
          <a:off x="9059333" y="0"/>
          <a:ext cx="1616922" cy="47095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11</xdr:col>
      <xdr:colOff>619548</xdr:colOff>
      <xdr:row>2</xdr:row>
      <xdr:rowOff>111126</xdr:rowOff>
    </xdr:to>
    <xdr:pic>
      <xdr:nvPicPr>
        <xdr:cNvPr id="2" name="Picture 1">
          <a:extLst>
            <a:ext uri="{FF2B5EF4-FFF2-40B4-BE49-F238E27FC236}">
              <a16:creationId xmlns:a16="http://schemas.microsoft.com/office/drawing/2014/main" id="{B54618D1-E0F3-4E3E-BA08-9FCBAC26E403}"/>
            </a:ext>
          </a:extLst>
        </xdr:cNvPr>
        <xdr:cNvPicPr>
          <a:picLocks noChangeAspect="1"/>
        </xdr:cNvPicPr>
      </xdr:nvPicPr>
      <xdr:blipFill rotWithShape="1">
        <a:blip xmlns:r="http://schemas.openxmlformats.org/officeDocument/2006/relationships" r:embed="rId1"/>
        <a:srcRect l="2122" t="11760" r="2122" b="10205"/>
        <a:stretch/>
      </xdr:blipFill>
      <xdr:spPr>
        <a:xfrm>
          <a:off x="9059333" y="0"/>
          <a:ext cx="1616922" cy="47095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rboleda, Jameyn" id="{18905B77-159E-4B9B-8FED-740F723D0F76}" userId="S::Jameyn.Arboleda@tribunal.gc.ca::914a611a-fd6b-460a-90bd-5bd9dc82c70e" providerId="AD"/>
</personList>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1" dT="2025-12-08T19:39:24.74" personId="{18905B77-159E-4B9B-8FED-740F723D0F76}" id="{C7627019-4FBA-4EC1-BF7D-1BB9425B051F}">
    <text>Hide EN and FR columns
TRIB &gt; Hide R/C</text>
  </threadedComment>
</ThreadedComments>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microsoft.com/office/2017/10/relationships/threadedComment" Target="../threadedComments/threadedComment1.xml"/><Relationship Id="rId2" Type="http://schemas.openxmlformats.org/officeDocument/2006/relationships/hyperlink" Target="https://www.cbsa-asfc.gc.ca/sima-lmsi/mif-mev/mif-mev-stats-fra.html" TargetMode="External"/><Relationship Id="rId1" Type="http://schemas.openxmlformats.org/officeDocument/2006/relationships/hyperlink" Target="https://www.cbsa-asfc.gc.ca/sima-lmsi/mif-mev/mif-mev-stats-eng.html"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39F18-D88C-47AD-8AF0-F791327B66AF}">
  <sheetPr codeName="Sheet1">
    <tabColor rgb="FFFFC000"/>
  </sheetPr>
  <dimension ref="A1:F27"/>
  <sheetViews>
    <sheetView showGridLines="0" workbookViewId="0">
      <selection activeCell="C17" sqref="C17"/>
    </sheetView>
  </sheetViews>
  <sheetFormatPr defaultColWidth="9.109375" defaultRowHeight="14.4" x14ac:dyDescent="0.3"/>
  <cols>
    <col min="1" max="1" width="24.44140625" style="65" bestFit="1" customWidth="1"/>
    <col min="2" max="2" width="20.5546875" style="56" bestFit="1" customWidth="1"/>
    <col min="3" max="3" width="22.109375" style="56" bestFit="1" customWidth="1"/>
    <col min="4" max="4" width="12.44140625" style="56" bestFit="1" customWidth="1"/>
    <col min="5" max="16384" width="9.109375" style="56"/>
  </cols>
  <sheetData>
    <row r="1" spans="1:6" s="92" customFormat="1" x14ac:dyDescent="0.3">
      <c r="A1" s="92" t="s">
        <v>137</v>
      </c>
      <c r="B1" s="92" t="s">
        <v>60</v>
      </c>
      <c r="C1" s="92" t="s">
        <v>61</v>
      </c>
      <c r="F1" s="92" t="s">
        <v>62</v>
      </c>
    </row>
    <row r="2" spans="1:6" x14ac:dyDescent="0.3">
      <c r="A2" s="65" t="s">
        <v>63</v>
      </c>
      <c r="B2" s="56" t="s">
        <v>313</v>
      </c>
      <c r="C2" s="56" t="str">
        <f>B2</f>
        <v>RR-2025-008</v>
      </c>
      <c r="F2" s="56" t="s">
        <v>159</v>
      </c>
    </row>
    <row r="3" spans="1:6" x14ac:dyDescent="0.3">
      <c r="A3" s="65" t="s">
        <v>64</v>
      </c>
      <c r="B3" s="56" t="s">
        <v>332</v>
      </c>
      <c r="C3" s="56" t="s">
        <v>333</v>
      </c>
      <c r="F3" s="56" t="s">
        <v>157</v>
      </c>
    </row>
    <row r="4" spans="1:6" x14ac:dyDescent="0.3">
      <c r="A4" s="65" t="s">
        <v>125</v>
      </c>
      <c r="B4" s="56" t="s">
        <v>314</v>
      </c>
      <c r="C4" s="56" t="s">
        <v>283</v>
      </c>
      <c r="F4" s="56" t="s">
        <v>158</v>
      </c>
    </row>
    <row r="5" spans="1:6" ht="43.2" x14ac:dyDescent="0.3">
      <c r="A5" s="66" t="s">
        <v>287</v>
      </c>
      <c r="B5" s="56" t="s">
        <v>315</v>
      </c>
      <c r="C5" s="56" t="s">
        <v>316</v>
      </c>
      <c r="D5" s="56" t="s">
        <v>282</v>
      </c>
    </row>
    <row r="6" spans="1:6" x14ac:dyDescent="0.3">
      <c r="A6" s="67" t="s">
        <v>210</v>
      </c>
      <c r="B6" s="68">
        <v>2023</v>
      </c>
      <c r="C6" s="68">
        <f>B6</f>
        <v>2023</v>
      </c>
      <c r="F6" s="93" t="s">
        <v>251</v>
      </c>
    </row>
    <row r="7" spans="1:6" x14ac:dyDescent="0.3">
      <c r="A7" s="67" t="s">
        <v>211</v>
      </c>
      <c r="B7" s="86" t="s">
        <v>269</v>
      </c>
      <c r="C7" s="98" t="s">
        <v>270</v>
      </c>
      <c r="F7" s="56" t="s">
        <v>284</v>
      </c>
    </row>
    <row r="8" spans="1:6" x14ac:dyDescent="0.3">
      <c r="A8" s="67" t="s">
        <v>212</v>
      </c>
      <c r="B8" s="68">
        <v>2026</v>
      </c>
      <c r="C8" s="68">
        <f>B8</f>
        <v>2026</v>
      </c>
      <c r="F8" s="56" t="s">
        <v>285</v>
      </c>
    </row>
    <row r="9" spans="1:6" x14ac:dyDescent="0.3">
      <c r="A9" s="65" t="s">
        <v>161</v>
      </c>
      <c r="B9" s="48" t="s">
        <v>370</v>
      </c>
      <c r="C9" s="48" t="s">
        <v>373</v>
      </c>
      <c r="F9" s="94" t="s">
        <v>252</v>
      </c>
    </row>
    <row r="10" spans="1:6" x14ac:dyDescent="0.3">
      <c r="A10" s="65" t="s">
        <v>162</v>
      </c>
      <c r="B10" s="48" t="s">
        <v>371</v>
      </c>
      <c r="C10" s="48" t="s">
        <v>372</v>
      </c>
    </row>
    <row r="11" spans="1:6" x14ac:dyDescent="0.3">
      <c r="A11" s="65" t="s">
        <v>65</v>
      </c>
      <c r="B11" s="87" t="s">
        <v>317</v>
      </c>
      <c r="C11" s="86" t="s">
        <v>318</v>
      </c>
    </row>
    <row r="13" spans="1:6" x14ac:dyDescent="0.3">
      <c r="A13" s="65" t="s">
        <v>213</v>
      </c>
      <c r="B13" s="56" t="s">
        <v>319</v>
      </c>
      <c r="C13" s="56" t="s">
        <v>320</v>
      </c>
      <c r="D13" s="56" t="s">
        <v>324</v>
      </c>
    </row>
    <row r="14" spans="1:6" x14ac:dyDescent="0.3">
      <c r="A14" s="65" t="s">
        <v>214</v>
      </c>
      <c r="B14" s="56" t="s">
        <v>323</v>
      </c>
      <c r="C14" s="56" t="s">
        <v>321</v>
      </c>
      <c r="D14" s="56" t="s">
        <v>322</v>
      </c>
    </row>
    <row r="16" spans="1:6" x14ac:dyDescent="0.3">
      <c r="A16" s="65" t="s">
        <v>68</v>
      </c>
      <c r="B16" s="56" t="s">
        <v>325</v>
      </c>
      <c r="C16" s="56" t="s">
        <v>326</v>
      </c>
    </row>
    <row r="17" spans="1:4" x14ac:dyDescent="0.3">
      <c r="A17" s="117" t="s">
        <v>292</v>
      </c>
      <c r="B17" s="48" t="s">
        <v>327</v>
      </c>
      <c r="C17" s="48" t="s">
        <v>328</v>
      </c>
    </row>
    <row r="19" spans="1:4" x14ac:dyDescent="0.3">
      <c r="A19" s="65" t="s">
        <v>69</v>
      </c>
      <c r="B19" s="69"/>
      <c r="C19" s="69"/>
    </row>
    <row r="20" spans="1:4" ht="28.8" x14ac:dyDescent="0.3">
      <c r="A20" s="65" t="s">
        <v>70</v>
      </c>
      <c r="B20" s="150" t="s">
        <v>380</v>
      </c>
      <c r="C20" s="151" t="s">
        <v>329</v>
      </c>
    </row>
    <row r="21" spans="1:4" x14ac:dyDescent="0.3">
      <c r="A21" s="65" t="s">
        <v>71</v>
      </c>
      <c r="B21" s="69"/>
    </row>
    <row r="23" spans="1:4" x14ac:dyDescent="0.3">
      <c r="A23" s="65" t="s">
        <v>215</v>
      </c>
      <c r="B23" s="48" t="s">
        <v>330</v>
      </c>
      <c r="C23" s="48" t="s">
        <v>330</v>
      </c>
    </row>
    <row r="24" spans="1:4" x14ac:dyDescent="0.3">
      <c r="A24" s="65" t="s">
        <v>216</v>
      </c>
      <c r="B24" s="48" t="s">
        <v>331</v>
      </c>
      <c r="C24" s="48" t="s">
        <v>331</v>
      </c>
    </row>
    <row r="26" spans="1:4" x14ac:dyDescent="0.3">
      <c r="A26" s="65" t="s">
        <v>255</v>
      </c>
      <c r="B26" s="56" t="s">
        <v>256</v>
      </c>
      <c r="C26" s="56" t="s">
        <v>258</v>
      </c>
      <c r="D26" s="65" t="str">
        <f>IF(Intro!$G$23="English",B26,C26)</f>
        <v>Yes</v>
      </c>
    </row>
    <row r="27" spans="1:4" x14ac:dyDescent="0.3">
      <c r="B27" s="56" t="s">
        <v>257</v>
      </c>
      <c r="C27" s="56" t="s">
        <v>259</v>
      </c>
      <c r="D27" s="65" t="str">
        <f>IF(Intro!$G$23="English",B27,C27)</f>
        <v>No</v>
      </c>
    </row>
  </sheetData>
  <sheetProtection algorithmName="SHA-512" hashValue="DOG/KuYj/l4pvPxFmHWcQBjhWCb6RH4RtOaonw4UpYRXTIbiRAPDmV2ZoUvDQw1lMxOZjcAZjdYZlu44d4IziA==" saltValue="suPGnl7RHuLZVz91hZHUqQ==" spinCount="100000" sheet="1" objects="1" scenarios="1" selectLockedCells="1"/>
  <phoneticPr fontId="15" type="noConversion"/>
  <dataValidations count="2">
    <dataValidation type="list" allowBlank="1" showInputMessage="1" showErrorMessage="1" sqref="B4" xr:uid="{C8A4D559-9D0C-4F61-B62C-89E348785C89}">
      <formula1>"dumping, dumping and the subsidizing"</formula1>
    </dataValidation>
    <dataValidation type="list" allowBlank="1" showInputMessage="1" showErrorMessage="1" sqref="C4" xr:uid="{3C2CC915-4DF8-48D1-A2E0-6615A61BABAE}">
      <formula1>"le dumping, le dumping et le subventionnement"</formula1>
    </dataValidation>
  </dataValidation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5EB37-991D-4F41-BEC9-E9F98CBC71D9}">
  <sheetPr codeName="Sheet10">
    <tabColor rgb="FF00B0F0"/>
    <pageSetUpPr fitToPage="1"/>
  </sheetPr>
  <dimension ref="A1:P41"/>
  <sheetViews>
    <sheetView showGridLines="0" topLeftCell="A13" zoomScaleNormal="100" workbookViewId="0">
      <selection activeCell="E35" sqref="E35"/>
    </sheetView>
  </sheetViews>
  <sheetFormatPr defaultColWidth="9.44140625" defaultRowHeight="14.4" x14ac:dyDescent="0.3"/>
  <cols>
    <col min="1" max="1" width="1.5546875" style="8" customWidth="1"/>
    <col min="2" max="12" width="14.5546875" style="31" customWidth="1"/>
    <col min="13" max="14" width="14.5546875" style="64" customWidth="1"/>
    <col min="15" max="16" width="14.5546875" style="64" hidden="1" customWidth="1"/>
    <col min="17" max="17" width="9.44140625" style="64" customWidth="1"/>
    <col min="18" max="16384" width="9.44140625" style="64"/>
  </cols>
  <sheetData>
    <row r="1" spans="1:16" x14ac:dyDescent="0.3">
      <c r="O1" s="64" t="s">
        <v>286</v>
      </c>
      <c r="P1" s="64" t="s">
        <v>286</v>
      </c>
    </row>
    <row r="2" spans="1:16" x14ac:dyDescent="0.3">
      <c r="B2" s="10" t="s">
        <v>0</v>
      </c>
      <c r="C2" s="10"/>
      <c r="D2" s="10"/>
      <c r="O2" s="9" t="s">
        <v>60</v>
      </c>
      <c r="P2" s="9" t="s">
        <v>72</v>
      </c>
    </row>
    <row r="3" spans="1:16" x14ac:dyDescent="0.3">
      <c r="B3" s="2"/>
      <c r="C3" s="2"/>
      <c r="D3" s="2"/>
      <c r="O3" s="5"/>
      <c r="P3" s="5"/>
    </row>
    <row r="4" spans="1:16" s="5" customFormat="1" x14ac:dyDescent="0.3">
      <c r="A4" s="11"/>
      <c r="B4" s="298" t="str">
        <f>Info!B4</f>
        <v>FOREIGN PRODUCERS' QUESTIONNAIRE</v>
      </c>
      <c r="C4" s="298"/>
      <c r="D4" s="298"/>
      <c r="E4" s="298"/>
      <c r="F4" s="298"/>
      <c r="G4" s="298"/>
      <c r="H4" s="298"/>
      <c r="I4" s="298"/>
      <c r="J4" s="298"/>
      <c r="K4" s="298"/>
      <c r="L4" s="298"/>
      <c r="M4" s="7"/>
      <c r="N4" s="7"/>
      <c r="O4" s="6"/>
      <c r="P4" s="6"/>
    </row>
    <row r="5" spans="1:16" s="5" customFormat="1" x14ac:dyDescent="0.3">
      <c r="A5" s="11"/>
      <c r="B5" s="298" t="str">
        <f>Info!B5</f>
        <v>RR-2025-008</v>
      </c>
      <c r="C5" s="298"/>
      <c r="D5" s="298"/>
      <c r="E5" s="298"/>
      <c r="F5" s="298"/>
      <c r="G5" s="298"/>
      <c r="H5" s="298"/>
      <c r="I5" s="298"/>
      <c r="J5" s="298"/>
      <c r="K5" s="298"/>
      <c r="L5" s="298"/>
      <c r="M5" s="7"/>
      <c r="N5" s="7"/>
      <c r="O5" s="6"/>
      <c r="P5" s="6"/>
    </row>
    <row r="6" spans="1:16" s="6" customFormat="1" x14ac:dyDescent="0.3">
      <c r="A6" s="11"/>
      <c r="B6" s="298" t="str">
        <f>Info!B6</f>
        <v>PHOTOVOLTAIC MODULES AND LAMINATES</v>
      </c>
      <c r="C6" s="298"/>
      <c r="D6" s="298"/>
      <c r="E6" s="298"/>
      <c r="F6" s="298"/>
      <c r="G6" s="298"/>
      <c r="H6" s="298"/>
      <c r="I6" s="298"/>
      <c r="J6" s="298"/>
      <c r="K6" s="298"/>
      <c r="L6" s="298"/>
      <c r="O6" s="12"/>
      <c r="P6" s="12"/>
    </row>
    <row r="7" spans="1:16" s="6" customFormat="1" x14ac:dyDescent="0.3">
      <c r="A7" s="11"/>
      <c r="B7" s="13"/>
      <c r="C7" s="13"/>
      <c r="D7" s="13"/>
      <c r="E7" s="14"/>
      <c r="F7" s="14"/>
      <c r="G7" s="14"/>
      <c r="H7" s="14"/>
      <c r="I7" s="14"/>
      <c r="J7" s="14"/>
      <c r="K7" s="14"/>
      <c r="L7" s="14"/>
      <c r="O7" s="12"/>
      <c r="P7" s="12"/>
    </row>
    <row r="8" spans="1:16" x14ac:dyDescent="0.3">
      <c r="B8" s="235" t="str">
        <f>UPPER(IF(Intro!$G$23="English",O8,P8))</f>
        <v>CONFIRMATION OF REPORTED DATA</v>
      </c>
      <c r="C8" s="236"/>
      <c r="D8" s="236"/>
      <c r="E8" s="236"/>
      <c r="F8" s="236"/>
      <c r="G8" s="236"/>
      <c r="H8" s="236"/>
      <c r="I8" s="236"/>
      <c r="J8" s="236"/>
      <c r="K8" s="236"/>
      <c r="L8" s="237"/>
      <c r="O8" s="64" t="s">
        <v>20</v>
      </c>
      <c r="P8" s="64" t="s">
        <v>35</v>
      </c>
    </row>
    <row r="9" spans="1:16" x14ac:dyDescent="0.3">
      <c r="B9" s="235" t="str">
        <f>UPPER(IF(Intro!$G$23="English",O9,P9))</f>
        <v>GENERAL</v>
      </c>
      <c r="C9" s="236"/>
      <c r="D9" s="236"/>
      <c r="E9" s="236"/>
      <c r="F9" s="236"/>
      <c r="G9" s="236"/>
      <c r="H9" s="236"/>
      <c r="I9" s="236"/>
      <c r="J9" s="236"/>
      <c r="K9" s="236"/>
      <c r="L9" s="237"/>
      <c r="O9" s="64" t="s">
        <v>245</v>
      </c>
      <c r="P9" s="95" t="s">
        <v>246</v>
      </c>
    </row>
    <row r="10" spans="1:16" x14ac:dyDescent="0.3">
      <c r="B10" s="70"/>
      <c r="L10" s="71"/>
    </row>
    <row r="11" spans="1:16" x14ac:dyDescent="0.3">
      <c r="B11" s="70"/>
      <c r="J11" s="123" t="str">
        <f>IF(Intro!$G$23="English",O11,P11)</f>
        <v>Select Yes or No</v>
      </c>
      <c r="L11" s="71"/>
      <c r="O11" s="64" t="s">
        <v>132</v>
      </c>
      <c r="P11" s="64" t="s">
        <v>272</v>
      </c>
    </row>
    <row r="12" spans="1:16" s="25" customFormat="1" x14ac:dyDescent="0.3">
      <c r="A12" s="72"/>
      <c r="B12" s="217" t="str">
        <f>IF(Intro!$G$23="English",O12,P12)</f>
        <v>Confirm that all data reported in this questionnaire pertain to the goods as defined in the "Intro" tab.</v>
      </c>
      <c r="C12" s="218"/>
      <c r="D12" s="218"/>
      <c r="E12" s="218"/>
      <c r="F12" s="218"/>
      <c r="G12" s="218"/>
      <c r="H12" s="218"/>
      <c r="I12" s="218"/>
      <c r="J12" s="63"/>
      <c r="K12" s="73"/>
      <c r="L12" s="74"/>
      <c r="O12" s="25" t="s">
        <v>278</v>
      </c>
      <c r="P12" s="25" t="s">
        <v>279</v>
      </c>
    </row>
    <row r="13" spans="1:16" s="25" customFormat="1" ht="15" customHeight="1" x14ac:dyDescent="0.3">
      <c r="A13" s="72"/>
      <c r="B13" s="217" t="str">
        <f>IF(Intro!$G$23="English",O13,P13)</f>
        <v>Confirm that all volumes reported in this questionnaire are in Watts.</v>
      </c>
      <c r="C13" s="218"/>
      <c r="D13" s="218"/>
      <c r="E13" s="218"/>
      <c r="F13" s="218"/>
      <c r="G13" s="218"/>
      <c r="H13" s="218"/>
      <c r="I13" s="218"/>
      <c r="J13" s="63"/>
      <c r="L13" s="75"/>
      <c r="O13" s="25" t="str">
        <f>"Confirm that all volumes reported in this questionnaire are in "&amp;(Variables!B23)&amp;"."</f>
        <v>Confirm that all volumes reported in this questionnaire are in Watts.</v>
      </c>
      <c r="P13" s="25" t="str">
        <f>"Confirmez que tous les volumes déclarés dans ce questionnaire sont en "&amp;(Variables!C23)&amp;"."</f>
        <v>Confirmez que tous les volumes déclarés dans ce questionnaire sont en Watts.</v>
      </c>
    </row>
    <row r="14" spans="1:16" s="25" customFormat="1" x14ac:dyDescent="0.3">
      <c r="A14" s="72"/>
      <c r="B14" s="217" t="str">
        <f>IF(Intro!$G$23="English",O14,P14)</f>
        <v>Confirm that all values reported in this questionnaire are in Canadian dollars.</v>
      </c>
      <c r="C14" s="218"/>
      <c r="D14" s="218"/>
      <c r="E14" s="218" t="str">
        <f>IF(SUM('Pro 2'!E33:E34)&lt;&gt;0,"X","-")</f>
        <v>-</v>
      </c>
      <c r="F14" s="218" t="str">
        <f>IF(SUM('Pro 2'!F33:F34)&lt;&gt;0,"X","-")</f>
        <v>-</v>
      </c>
      <c r="G14" s="218" t="str">
        <f>IF(SUM('Pro 2'!G33:G34)&lt;&gt;0,"X","-")</f>
        <v>-</v>
      </c>
      <c r="H14" s="218" t="str">
        <f>IF(SUM('Pro 2'!H33:H34)&lt;&gt;0,"X","-")</f>
        <v>-</v>
      </c>
      <c r="I14" s="218" t="str">
        <f>IF(SUM('Pro 2'!I33:I34)&lt;&gt;0,"X","-")</f>
        <v>-</v>
      </c>
      <c r="J14" s="63"/>
      <c r="L14" s="75"/>
      <c r="O14" s="25" t="s">
        <v>155</v>
      </c>
      <c r="P14" s="25" t="s">
        <v>156</v>
      </c>
    </row>
    <row r="15" spans="1:16" s="25" customFormat="1" x14ac:dyDescent="0.3">
      <c r="A15" s="72"/>
      <c r="B15" s="217" t="str">
        <f>IF(Intro!$G$23="English",O15,P15)</f>
        <v>Confirm that all information is reported on a calendar-year basis.</v>
      </c>
      <c r="C15" s="218"/>
      <c r="D15" s="218"/>
      <c r="E15" s="218" t="str">
        <f>IF(SUM('Pro 2'!E36:E37)&lt;&gt;0,"X","-")</f>
        <v>-</v>
      </c>
      <c r="F15" s="218" t="str">
        <f>IF(SUM('Pro 2'!F36:F37)&lt;&gt;0,"X","-")</f>
        <v>-</v>
      </c>
      <c r="G15" s="218" t="str">
        <f>IF(SUM('Pro 2'!G36:G36)&lt;&gt;0,"X","-")</f>
        <v>-</v>
      </c>
      <c r="H15" s="218" t="str">
        <f>IF(SUM('Pro 2'!H36:H37)&lt;&gt;0,"X","-")</f>
        <v>X</v>
      </c>
      <c r="I15" s="218" t="str">
        <f>IF(SUM('Pro 2'!I36:I37)&lt;&gt;0,"X","-")</f>
        <v>X</v>
      </c>
      <c r="J15" s="63"/>
      <c r="K15" s="73"/>
      <c r="L15" s="74"/>
      <c r="O15" s="25" t="s">
        <v>58</v>
      </c>
      <c r="P15" s="25" t="s">
        <v>59</v>
      </c>
    </row>
    <row r="16" spans="1:16" x14ac:dyDescent="0.3">
      <c r="B16" s="70"/>
      <c r="L16" s="71"/>
    </row>
    <row r="17" spans="1:16" x14ac:dyDescent="0.3">
      <c r="B17" s="197" t="str">
        <f>IF(Intro!$G$23="English",O17,P17)</f>
        <v>If no, explain.</v>
      </c>
      <c r="C17" s="198"/>
      <c r="D17" s="198"/>
      <c r="E17" s="198"/>
      <c r="F17" s="198"/>
      <c r="G17" s="198"/>
      <c r="H17" s="198"/>
      <c r="I17" s="198"/>
      <c r="J17" s="198"/>
      <c r="K17" s="198"/>
      <c r="L17" s="199"/>
      <c r="O17" s="39" t="s">
        <v>266</v>
      </c>
      <c r="P17" s="6" t="s">
        <v>267</v>
      </c>
    </row>
    <row r="18" spans="1:16" s="25" customFormat="1" x14ac:dyDescent="0.3">
      <c r="A18" s="72"/>
      <c r="B18" s="81"/>
      <c r="C18" s="73"/>
      <c r="D18" s="73"/>
      <c r="E18" s="73"/>
      <c r="F18" s="73"/>
      <c r="G18" s="73"/>
      <c r="H18" s="73"/>
      <c r="I18" s="73"/>
      <c r="J18" s="73"/>
      <c r="K18" s="73"/>
      <c r="L18" s="74"/>
      <c r="O18" s="6"/>
      <c r="P18" s="6"/>
    </row>
    <row r="19" spans="1:16" s="9" customFormat="1" x14ac:dyDescent="0.3">
      <c r="A19" s="8"/>
      <c r="B19" s="311"/>
      <c r="C19" s="312"/>
      <c r="D19" s="312"/>
      <c r="E19" s="312"/>
      <c r="F19" s="312"/>
      <c r="G19" s="312"/>
      <c r="H19" s="312"/>
      <c r="I19" s="312"/>
      <c r="J19" s="312"/>
      <c r="K19" s="312"/>
      <c r="L19" s="313"/>
      <c r="M19" s="25"/>
      <c r="O19" s="7"/>
      <c r="P19" s="7"/>
    </row>
    <row r="20" spans="1:16" s="9" customFormat="1" x14ac:dyDescent="0.3">
      <c r="A20" s="8"/>
      <c r="B20" s="311"/>
      <c r="C20" s="312"/>
      <c r="D20" s="312"/>
      <c r="E20" s="312"/>
      <c r="F20" s="312"/>
      <c r="G20" s="312"/>
      <c r="H20" s="312"/>
      <c r="I20" s="312"/>
      <c r="J20" s="312"/>
      <c r="K20" s="312"/>
      <c r="L20" s="313"/>
      <c r="M20" s="25"/>
      <c r="O20" s="7"/>
      <c r="P20" s="7"/>
    </row>
    <row r="21" spans="1:16" s="9" customFormat="1" x14ac:dyDescent="0.3">
      <c r="A21" s="8"/>
      <c r="B21" s="311"/>
      <c r="C21" s="312"/>
      <c r="D21" s="312"/>
      <c r="E21" s="312"/>
      <c r="F21" s="312"/>
      <c r="G21" s="312"/>
      <c r="H21" s="312"/>
      <c r="I21" s="312"/>
      <c r="J21" s="312"/>
      <c r="K21" s="312"/>
      <c r="L21" s="313"/>
      <c r="M21" s="25"/>
      <c r="O21" s="7"/>
      <c r="P21" s="7"/>
    </row>
    <row r="22" spans="1:16" s="9" customFormat="1" x14ac:dyDescent="0.3">
      <c r="A22" s="8"/>
      <c r="B22" s="311"/>
      <c r="C22" s="312"/>
      <c r="D22" s="312"/>
      <c r="E22" s="312"/>
      <c r="F22" s="312"/>
      <c r="G22" s="312"/>
      <c r="H22" s="312"/>
      <c r="I22" s="312"/>
      <c r="J22" s="312"/>
      <c r="K22" s="312"/>
      <c r="L22" s="313"/>
      <c r="M22" s="25"/>
      <c r="O22" s="7"/>
      <c r="P22" s="7"/>
    </row>
    <row r="23" spans="1:16" s="9" customFormat="1" x14ac:dyDescent="0.3">
      <c r="A23" s="8"/>
      <c r="B23" s="311"/>
      <c r="C23" s="312"/>
      <c r="D23" s="312"/>
      <c r="E23" s="312"/>
      <c r="F23" s="312"/>
      <c r="G23" s="312"/>
      <c r="H23" s="312"/>
      <c r="I23" s="312"/>
      <c r="J23" s="312"/>
      <c r="K23" s="312"/>
      <c r="L23" s="313"/>
      <c r="M23" s="25"/>
      <c r="O23" s="7"/>
      <c r="P23" s="7"/>
    </row>
    <row r="24" spans="1:16" s="9" customFormat="1" x14ac:dyDescent="0.3">
      <c r="A24" s="8"/>
      <c r="B24" s="311"/>
      <c r="C24" s="312"/>
      <c r="D24" s="312"/>
      <c r="E24" s="312"/>
      <c r="F24" s="312"/>
      <c r="G24" s="312"/>
      <c r="H24" s="312"/>
      <c r="I24" s="312"/>
      <c r="J24" s="312"/>
      <c r="K24" s="312"/>
      <c r="L24" s="313"/>
      <c r="M24" s="25"/>
      <c r="O24" s="7"/>
      <c r="P24" s="7"/>
    </row>
    <row r="25" spans="1:16" s="9" customFormat="1" x14ac:dyDescent="0.3">
      <c r="A25" s="8"/>
      <c r="B25" s="311"/>
      <c r="C25" s="312"/>
      <c r="D25" s="312"/>
      <c r="E25" s="312"/>
      <c r="F25" s="312"/>
      <c r="G25" s="312"/>
      <c r="H25" s="312"/>
      <c r="I25" s="312"/>
      <c r="J25" s="312"/>
      <c r="K25" s="312"/>
      <c r="L25" s="313"/>
      <c r="M25" s="25"/>
      <c r="O25" s="7"/>
      <c r="P25" s="7"/>
    </row>
    <row r="26" spans="1:16" s="9" customFormat="1" x14ac:dyDescent="0.3">
      <c r="A26" s="8"/>
      <c r="B26" s="311"/>
      <c r="C26" s="312"/>
      <c r="D26" s="312"/>
      <c r="E26" s="312"/>
      <c r="F26" s="312"/>
      <c r="G26" s="312"/>
      <c r="H26" s="312"/>
      <c r="I26" s="312"/>
      <c r="J26" s="312"/>
      <c r="K26" s="312"/>
      <c r="L26" s="313"/>
      <c r="M26" s="25"/>
      <c r="O26" s="7"/>
      <c r="P26" s="7"/>
    </row>
    <row r="27" spans="1:16" x14ac:dyDescent="0.3">
      <c r="B27" s="70"/>
      <c r="L27" s="71"/>
    </row>
    <row r="28" spans="1:16" x14ac:dyDescent="0.3">
      <c r="B28" s="235" t="str">
        <f>UPPER(IF(Intro!$G$23="English",O28,P28))</f>
        <v>PRODUCTION AND SALES</v>
      </c>
      <c r="C28" s="236"/>
      <c r="D28" s="236"/>
      <c r="E28" s="236"/>
      <c r="F28" s="236"/>
      <c r="G28" s="236"/>
      <c r="H28" s="236"/>
      <c r="I28" s="236"/>
      <c r="J28" s="236"/>
      <c r="K28" s="236"/>
      <c r="L28" s="237"/>
      <c r="O28" s="64" t="s">
        <v>247</v>
      </c>
      <c r="P28" s="64" t="s">
        <v>248</v>
      </c>
    </row>
    <row r="29" spans="1:16" x14ac:dyDescent="0.3">
      <c r="B29" s="70"/>
      <c r="L29" s="71"/>
    </row>
    <row r="30" spans="1:16" ht="28.8" x14ac:dyDescent="0.3">
      <c r="A30" s="8" t="s">
        <v>160</v>
      </c>
      <c r="B30" s="325" t="str">
        <f>IF(Intro!$G$23="English",O30,P30)</f>
        <v>Note: Public/non-confidential information in this table is automatically generated from the information provided in the "Pro 1" and "Pro 2" tabs. Any changes to this public summary must therefore be made in the "Pro 1" and "Pro 2" tabs.</v>
      </c>
      <c r="C30" s="326"/>
      <c r="D30" s="326"/>
      <c r="E30" s="326"/>
      <c r="F30" s="326"/>
      <c r="G30" s="326"/>
      <c r="H30" s="326"/>
      <c r="I30" s="326"/>
      <c r="J30" s="326"/>
      <c r="K30" s="326"/>
      <c r="L30" s="327"/>
      <c r="O30" s="64" t="s">
        <v>66</v>
      </c>
      <c r="P30" s="64" t="s">
        <v>67</v>
      </c>
    </row>
    <row r="31" spans="1:16" x14ac:dyDescent="0.3">
      <c r="B31" s="70"/>
      <c r="L31" s="71"/>
    </row>
    <row r="32" spans="1:16" x14ac:dyDescent="0.3">
      <c r="B32" s="57"/>
      <c r="C32" s="16"/>
      <c r="D32" s="16"/>
      <c r="E32" s="389">
        <f>Variables!B6</f>
        <v>2023</v>
      </c>
      <c r="F32" s="389">
        <f>E32+1</f>
        <v>2024</v>
      </c>
      <c r="G32" s="389">
        <f>F32+1</f>
        <v>2025</v>
      </c>
      <c r="H32" s="389" t="str">
        <f>'Pro 1'!J17</f>
        <v>Jan-Mar 2025</v>
      </c>
      <c r="I32" s="389" t="str">
        <f>'Pro 1'!K17</f>
        <v>Jan-Mar 2026</v>
      </c>
      <c r="J32" s="25"/>
      <c r="K32" s="25"/>
      <c r="L32" s="75"/>
      <c r="O32" s="60"/>
    </row>
    <row r="33" spans="1:16" x14ac:dyDescent="0.3">
      <c r="B33" s="57"/>
      <c r="C33" s="16"/>
      <c r="D33" s="16"/>
      <c r="E33" s="390"/>
      <c r="F33" s="390"/>
      <c r="G33" s="390"/>
      <c r="H33" s="390"/>
      <c r="I33" s="390"/>
      <c r="J33" s="25"/>
      <c r="K33" s="25"/>
      <c r="L33" s="75"/>
      <c r="O33" s="60"/>
    </row>
    <row r="34" spans="1:16" s="25" customFormat="1" x14ac:dyDescent="0.3">
      <c r="A34" s="72"/>
      <c r="B34" s="442" t="str">
        <f>'Pro 1'!B19</f>
        <v>Production of the goods</v>
      </c>
      <c r="C34" s="443"/>
      <c r="D34" s="444"/>
      <c r="E34" s="54" t="str">
        <f>IF('Pro 1'!G19&lt;&gt;0,"X","-")</f>
        <v>-</v>
      </c>
      <c r="F34" s="54" t="str">
        <f>IF('Pro 1'!H19&lt;&gt;0,"X","-")</f>
        <v>-</v>
      </c>
      <c r="G34" s="54" t="str">
        <f>IF('Pro 1'!I19&lt;&gt;0,"X","-")</f>
        <v>-</v>
      </c>
      <c r="H34" s="54" t="str">
        <f>IF('Pro 1'!J19&lt;&gt;0,"X","-")</f>
        <v>-</v>
      </c>
      <c r="I34" s="54" t="str">
        <f>IF('Pro 1'!K19&lt;&gt;0,"X","-")</f>
        <v>-</v>
      </c>
      <c r="L34" s="75"/>
    </row>
    <row r="35" spans="1:16" s="25" customFormat="1" ht="14.4" customHeight="1" x14ac:dyDescent="0.3">
      <c r="A35" s="72"/>
      <c r="B35" s="442" t="str">
        <f>'Pro 2'!B40</f>
        <v>Sales in country of production</v>
      </c>
      <c r="C35" s="443"/>
      <c r="D35" s="444"/>
      <c r="E35" s="54" t="str">
        <f>IF(SUM('Pro 2'!G40:G41)&lt;&gt;0,"X","-")</f>
        <v>-</v>
      </c>
      <c r="F35" s="54" t="str">
        <f>IF(SUM('Pro 2'!H40:H41)&lt;&gt;0,"X","-")</f>
        <v>-</v>
      </c>
      <c r="G35" s="54" t="str">
        <f>IF(SUM('Pro 2'!I40:I41)&lt;&gt;0,"X","-")</f>
        <v>-</v>
      </c>
      <c r="H35" s="54" t="str">
        <f>IF(SUM('Pro 2'!J40:J41)&lt;&gt;0,"X","-")</f>
        <v>-</v>
      </c>
      <c r="I35" s="54" t="str">
        <f>IF(SUM('Pro 2'!K40:K41)&lt;&gt;0,"X","-")</f>
        <v>-</v>
      </c>
      <c r="L35" s="75"/>
    </row>
    <row r="36" spans="1:16" s="25" customFormat="1" ht="14.4" customHeight="1" x14ac:dyDescent="0.3">
      <c r="A36" s="72"/>
      <c r="B36" s="442" t="str">
        <f>'Pro 2'!B43</f>
        <v>Export sales to Canada</v>
      </c>
      <c r="C36" s="443"/>
      <c r="D36" s="444"/>
      <c r="E36" s="54" t="str">
        <f>IF(SUM('Pro 2'!G43:G44)&lt;&gt;0,"X","-")</f>
        <v>-</v>
      </c>
      <c r="F36" s="54" t="str">
        <f>IF(SUM('Pro 2'!H43:H44)&lt;&gt;0,"X","-")</f>
        <v>-</v>
      </c>
      <c r="G36" s="54" t="str">
        <f>IF(SUM('Pro 2'!I43:I44)&lt;&gt;0,"X","-")</f>
        <v>-</v>
      </c>
      <c r="H36" s="54" t="str">
        <f>IF(SUM('Pro 2'!J43:J44)&lt;&gt;0,"X","-")</f>
        <v>-</v>
      </c>
      <c r="I36" s="54" t="str">
        <f>IF(SUM('Pro 2'!K43:K44)&lt;&gt;0,"X","-")</f>
        <v>-</v>
      </c>
      <c r="L36" s="75"/>
    </row>
    <row r="37" spans="1:16" s="25" customFormat="1" ht="14.4" customHeight="1" x14ac:dyDescent="0.3">
      <c r="A37" s="72"/>
      <c r="B37" s="442" t="str">
        <f>'Pro 2'!B46</f>
        <v>Export sales to the United States of America</v>
      </c>
      <c r="C37" s="443"/>
      <c r="D37" s="444"/>
      <c r="E37" s="54" t="str">
        <f>IF(SUM('Pro 2'!G46:G47)&lt;&gt;0,"X","-")</f>
        <v>-</v>
      </c>
      <c r="F37" s="54" t="str">
        <f>IF(SUM('Pro 2'!H46:H47)&lt;&gt;0,"X","-")</f>
        <v>-</v>
      </c>
      <c r="G37" s="54" t="str">
        <f>IF(SUM('Pro 2'!I46:I47)&lt;&gt;0,"X","-")</f>
        <v>-</v>
      </c>
      <c r="H37" s="54" t="str">
        <f>IF(SUM('Pro 2'!J46:J47)&lt;&gt;0,"X","-")</f>
        <v>-</v>
      </c>
      <c r="I37" s="54" t="str">
        <f>IF(SUM('Pro 2'!K46:K47)&lt;&gt;0,"X","-")</f>
        <v>-</v>
      </c>
      <c r="L37" s="75"/>
    </row>
    <row r="38" spans="1:16" s="25" customFormat="1" ht="14.4" customHeight="1" x14ac:dyDescent="0.3">
      <c r="A38" s="72"/>
      <c r="B38" s="442" t="str">
        <f>'Pro 2'!B49</f>
        <v>Export sales to all other countries</v>
      </c>
      <c r="C38" s="443"/>
      <c r="D38" s="444"/>
      <c r="E38" s="54" t="str">
        <f>IF(SUM('Pro 2'!G49:G50)&lt;&gt;0,"X","-")</f>
        <v>-</v>
      </c>
      <c r="F38" s="54" t="str">
        <f>IF(SUM('Pro 2'!H49:H50)&lt;&gt;0,"X","-")</f>
        <v>-</v>
      </c>
      <c r="G38" s="54" t="str">
        <f>IF(SUM('Pro 2'!I49:I50)&lt;&gt;0,"X","-")</f>
        <v>-</v>
      </c>
      <c r="H38" s="54" t="str">
        <f>IF(SUM('Pro 2'!J49:J50)&lt;&gt;0,"X","-")</f>
        <v>-</v>
      </c>
      <c r="I38" s="54" t="str">
        <f>IF(SUM('Pro 2'!K49:K50)&lt;&gt;0,"X","-")</f>
        <v>-</v>
      </c>
      <c r="L38" s="75"/>
    </row>
    <row r="39" spans="1:16" s="25" customFormat="1" ht="14.4" customHeight="1" x14ac:dyDescent="0.3">
      <c r="A39" s="72"/>
      <c r="B39" s="414" t="str">
        <f>IF(Intro!$G$23="English",O39,P39)</f>
        <v>Export markets</v>
      </c>
      <c r="C39" s="415"/>
      <c r="D39" s="416"/>
      <c r="E39" s="445" t="str">
        <f>IF('Pro 2'!D54="","-",'Pro 2'!D54)</f>
        <v>-</v>
      </c>
      <c r="F39" s="446"/>
      <c r="G39" s="446"/>
      <c r="H39" s="446"/>
      <c r="I39" s="447"/>
      <c r="L39" s="75"/>
      <c r="O39" s="25" t="s">
        <v>249</v>
      </c>
      <c r="P39" s="25" t="s">
        <v>250</v>
      </c>
    </row>
    <row r="40" spans="1:16" s="25" customFormat="1" ht="14.4" customHeight="1" x14ac:dyDescent="0.3">
      <c r="A40" s="72"/>
      <c r="B40" s="417"/>
      <c r="C40" s="418"/>
      <c r="D40" s="419"/>
      <c r="E40" s="448"/>
      <c r="F40" s="449"/>
      <c r="G40" s="449"/>
      <c r="H40" s="449"/>
      <c r="I40" s="450"/>
      <c r="L40" s="75"/>
    </row>
    <row r="41" spans="1:16" x14ac:dyDescent="0.3">
      <c r="B41" s="76"/>
      <c r="C41" s="77"/>
      <c r="D41" s="77"/>
      <c r="E41" s="77"/>
      <c r="F41" s="77"/>
      <c r="G41" s="77"/>
      <c r="H41" s="77"/>
      <c r="I41" s="77"/>
      <c r="J41" s="77"/>
      <c r="K41" s="77"/>
      <c r="L41" s="78"/>
    </row>
  </sheetData>
  <sheetProtection algorithmName="SHA-512" hashValue="+yUKNeJdZ65xeOI/2g6NCR1iCOgdr8b4J9cfL9F69Sk+oFueAnbTrVbmSNSozAWYSQ0S1UTh+NuhIHo4Q8Wf+Q==" saltValue="18Q3MQlF70LGTupzdZALPg==" spinCount="100000" sheet="1" objects="1" scenarios="1" selectLockedCells="1"/>
  <mergeCells count="25">
    <mergeCell ref="B8:L8"/>
    <mergeCell ref="B9:L9"/>
    <mergeCell ref="B4:L4"/>
    <mergeCell ref="B5:L5"/>
    <mergeCell ref="B6:L6"/>
    <mergeCell ref="B34:D34"/>
    <mergeCell ref="B28:L28"/>
    <mergeCell ref="B30:L30"/>
    <mergeCell ref="B13:I13"/>
    <mergeCell ref="B14:I14"/>
    <mergeCell ref="B15:I15"/>
    <mergeCell ref="B12:I12"/>
    <mergeCell ref="E32:E33"/>
    <mergeCell ref="F32:F33"/>
    <mergeCell ref="G32:G33"/>
    <mergeCell ref="H32:H33"/>
    <mergeCell ref="I32:I33"/>
    <mergeCell ref="B17:L17"/>
    <mergeCell ref="B19:L26"/>
    <mergeCell ref="B35:D35"/>
    <mergeCell ref="B36:D36"/>
    <mergeCell ref="B37:D37"/>
    <mergeCell ref="E39:I40"/>
    <mergeCell ref="B39:D40"/>
    <mergeCell ref="B38:D38"/>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9" xr:uid="{3335B626-3178-4570-818A-6F789C3D11E8}">
      <formula1>1000</formula1>
    </dataValidation>
  </dataValidations>
  <printOptions horizontalCentered="1"/>
  <pageMargins left="0.25" right="0.25" top="0.75" bottom="0.75" header="0.3" footer="0.3"/>
  <pageSetup scale="63" fitToHeight="0" orientation="portrait" r:id="rId1"/>
  <headerFooter>
    <oddFooter>&amp;L&amp;A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6A8F1D4-6934-4C85-9070-935D10621C53}">
          <x14:formula1>
            <xm:f>Variables!$D$26:$D$27</xm:f>
          </x14:formula1>
          <xm:sqref>J12:J15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3F62F-9405-43F4-84DA-33C35DA61A1C}">
  <sheetPr>
    <tabColor rgb="FFFF0000"/>
  </sheetPr>
  <dimension ref="A2:M35"/>
  <sheetViews>
    <sheetView workbookViewId="0">
      <selection activeCell="J30" sqref="J30"/>
    </sheetView>
  </sheetViews>
  <sheetFormatPr defaultRowHeight="14.4" x14ac:dyDescent="0.3"/>
  <sheetData>
    <row r="2" spans="1:13" x14ac:dyDescent="0.3">
      <c r="B2" t="s">
        <v>355</v>
      </c>
    </row>
    <row r="3" spans="1:13" ht="15" thickBot="1" x14ac:dyDescent="0.35"/>
    <row r="4" spans="1:13" x14ac:dyDescent="0.3">
      <c r="A4" s="161" t="s">
        <v>354</v>
      </c>
      <c r="B4" s="154" t="s">
        <v>334</v>
      </c>
      <c r="C4" s="154" t="s">
        <v>335</v>
      </c>
      <c r="D4" s="155" t="s">
        <v>336</v>
      </c>
      <c r="E4" s="155" t="s">
        <v>337</v>
      </c>
      <c r="F4" s="155" t="s">
        <v>338</v>
      </c>
      <c r="G4" s="156" t="s">
        <v>339</v>
      </c>
      <c r="H4" s="157" t="s">
        <v>340</v>
      </c>
      <c r="I4" s="158" t="s">
        <v>341</v>
      </c>
      <c r="J4" s="158" t="s">
        <v>342</v>
      </c>
      <c r="K4" s="159" t="s">
        <v>343</v>
      </c>
      <c r="L4" s="158" t="s">
        <v>344</v>
      </c>
      <c r="M4" s="160" t="s">
        <v>345</v>
      </c>
    </row>
    <row r="5" spans="1:13" x14ac:dyDescent="0.3">
      <c r="A5">
        <f>Intro!E66</f>
        <v>0</v>
      </c>
      <c r="B5" t="s">
        <v>353</v>
      </c>
      <c r="C5" t="s">
        <v>346</v>
      </c>
      <c r="D5" t="s">
        <v>347</v>
      </c>
      <c r="E5" t="s">
        <v>347</v>
      </c>
      <c r="G5" t="s">
        <v>347</v>
      </c>
      <c r="H5" t="s">
        <v>347</v>
      </c>
      <c r="I5" s="162" t="str">
        <f>Confirm!E34</f>
        <v>-</v>
      </c>
      <c r="J5" s="162" t="str">
        <f>Confirm!F34</f>
        <v>-</v>
      </c>
      <c r="K5" s="162" t="str">
        <f>Confirm!G34</f>
        <v>-</v>
      </c>
      <c r="L5" s="162" t="str">
        <f>Confirm!H34</f>
        <v>-</v>
      </c>
      <c r="M5" s="162" t="str">
        <f>Confirm!I34</f>
        <v>-</v>
      </c>
    </row>
    <row r="6" spans="1:13" x14ac:dyDescent="0.3">
      <c r="A6">
        <f>A5</f>
        <v>0</v>
      </c>
      <c r="B6" t="s">
        <v>353</v>
      </c>
      <c r="C6" t="s">
        <v>348</v>
      </c>
      <c r="D6" t="s">
        <v>347</v>
      </c>
      <c r="E6" t="s">
        <v>347</v>
      </c>
      <c r="G6" t="s">
        <v>347</v>
      </c>
      <c r="H6" t="s">
        <v>347</v>
      </c>
      <c r="I6" s="162" t="str">
        <f>Confirm!E35</f>
        <v>-</v>
      </c>
      <c r="J6" s="162" t="str">
        <f>Confirm!F35</f>
        <v>-</v>
      </c>
      <c r="K6" s="162" t="str">
        <f>Confirm!G35</f>
        <v>-</v>
      </c>
      <c r="L6" s="162" t="str">
        <f>Confirm!H35</f>
        <v>-</v>
      </c>
      <c r="M6" s="162" t="str">
        <f>Confirm!I35</f>
        <v>-</v>
      </c>
    </row>
    <row r="7" spans="1:13" x14ac:dyDescent="0.3">
      <c r="A7">
        <f t="shared" ref="A7:A9" si="0">A6</f>
        <v>0</v>
      </c>
      <c r="B7" t="s">
        <v>353</v>
      </c>
      <c r="C7" t="s">
        <v>349</v>
      </c>
      <c r="D7" t="s">
        <v>350</v>
      </c>
      <c r="E7" t="s">
        <v>347</v>
      </c>
      <c r="G7" t="s">
        <v>347</v>
      </c>
      <c r="H7" t="s">
        <v>347</v>
      </c>
      <c r="I7" s="162" t="str">
        <f>Confirm!E36</f>
        <v>-</v>
      </c>
      <c r="J7" s="162" t="str">
        <f>Confirm!F36</f>
        <v>-</v>
      </c>
      <c r="K7" s="162" t="str">
        <f>Confirm!G36</f>
        <v>-</v>
      </c>
      <c r="L7" s="162" t="str">
        <f>Confirm!H36</f>
        <v>-</v>
      </c>
      <c r="M7" s="162" t="str">
        <f>Confirm!I36</f>
        <v>-</v>
      </c>
    </row>
    <row r="8" spans="1:13" x14ac:dyDescent="0.3">
      <c r="A8">
        <f t="shared" si="0"/>
        <v>0</v>
      </c>
      <c r="B8" t="s">
        <v>353</v>
      </c>
      <c r="C8" t="s">
        <v>349</v>
      </c>
      <c r="D8" t="s">
        <v>351</v>
      </c>
      <c r="E8" t="s">
        <v>347</v>
      </c>
      <c r="G8" t="s">
        <v>347</v>
      </c>
      <c r="H8" t="s">
        <v>347</v>
      </c>
      <c r="I8" s="162" t="str">
        <f>Confirm!E37</f>
        <v>-</v>
      </c>
      <c r="J8" s="162" t="str">
        <f>Confirm!F37</f>
        <v>-</v>
      </c>
      <c r="K8" s="162" t="str">
        <f>Confirm!G37</f>
        <v>-</v>
      </c>
      <c r="L8" s="162" t="str">
        <f>Confirm!H37</f>
        <v>-</v>
      </c>
      <c r="M8" s="162" t="str">
        <f>Confirm!I37</f>
        <v>-</v>
      </c>
    </row>
    <row r="9" spans="1:13" x14ac:dyDescent="0.3">
      <c r="A9">
        <f t="shared" si="0"/>
        <v>0</v>
      </c>
      <c r="B9" t="s">
        <v>353</v>
      </c>
      <c r="C9" t="s">
        <v>349</v>
      </c>
      <c r="D9" t="s">
        <v>352</v>
      </c>
      <c r="E9" t="s">
        <v>347</v>
      </c>
      <c r="F9" s="162" t="str">
        <f>Confirm!E39</f>
        <v>-</v>
      </c>
      <c r="G9" t="s">
        <v>347</v>
      </c>
      <c r="H9" t="s">
        <v>347</v>
      </c>
      <c r="I9" s="162" t="str">
        <f>Confirm!E38</f>
        <v>-</v>
      </c>
      <c r="J9" s="162" t="str">
        <f>Confirm!F38</f>
        <v>-</v>
      </c>
      <c r="K9" s="162" t="str">
        <f>Confirm!G38</f>
        <v>-</v>
      </c>
      <c r="L9" s="162" t="str">
        <f>Confirm!H38</f>
        <v>-</v>
      </c>
      <c r="M9" s="162" t="str">
        <f>Confirm!I38</f>
        <v>-</v>
      </c>
    </row>
    <row r="11" spans="1:13" s="163" customFormat="1" x14ac:dyDescent="0.3"/>
    <row r="13" spans="1:13" x14ac:dyDescent="0.3">
      <c r="B13" t="s">
        <v>356</v>
      </c>
    </row>
    <row r="15" spans="1:13" x14ac:dyDescent="0.3">
      <c r="D15">
        <v>2023</v>
      </c>
      <c r="E15">
        <v>2024</v>
      </c>
      <c r="F15">
        <v>2025</v>
      </c>
      <c r="G15">
        <v>2025</v>
      </c>
      <c r="H15">
        <v>2026</v>
      </c>
    </row>
    <row r="17" spans="2:8" x14ac:dyDescent="0.3">
      <c r="B17" t="s">
        <v>357</v>
      </c>
      <c r="D17">
        <f>'Pro 1'!G22/1000</f>
        <v>0</v>
      </c>
      <c r="E17">
        <f>'Pro 1'!H22/1000</f>
        <v>0</v>
      </c>
      <c r="F17">
        <f>'Pro 1'!I22/1000</f>
        <v>0</v>
      </c>
      <c r="G17">
        <f>'Pro 1'!J22/1000</f>
        <v>0</v>
      </c>
      <c r="H17">
        <f>'Pro 1'!K22/1000</f>
        <v>0</v>
      </c>
    </row>
    <row r="19" spans="2:8" x14ac:dyDescent="0.3">
      <c r="B19" t="s">
        <v>358</v>
      </c>
    </row>
    <row r="20" spans="2:8" x14ac:dyDescent="0.3">
      <c r="B20" t="s">
        <v>359</v>
      </c>
      <c r="D20">
        <f>'Pro 1'!G19/1000</f>
        <v>0</v>
      </c>
      <c r="E20">
        <f>'Pro 1'!H19/1000</f>
        <v>0</v>
      </c>
      <c r="F20">
        <f>'Pro 1'!I19/1000</f>
        <v>0</v>
      </c>
      <c r="G20">
        <f>'Pro 1'!J19/1000</f>
        <v>0</v>
      </c>
      <c r="H20">
        <f>'Pro 1'!K19/1000</f>
        <v>0</v>
      </c>
    </row>
    <row r="21" spans="2:8" x14ac:dyDescent="0.3">
      <c r="B21" t="s">
        <v>360</v>
      </c>
      <c r="D21">
        <f>'Pro 1'!G20/1000</f>
        <v>0</v>
      </c>
      <c r="E21">
        <f>'Pro 1'!H20/1000</f>
        <v>0</v>
      </c>
      <c r="F21">
        <f>'Pro 1'!I20/1000</f>
        <v>0</v>
      </c>
      <c r="G21">
        <f>'Pro 1'!J20/1000</f>
        <v>0</v>
      </c>
      <c r="H21">
        <f>'Pro 1'!K20/1000</f>
        <v>0</v>
      </c>
    </row>
    <row r="22" spans="2:8" s="164" customFormat="1" x14ac:dyDescent="0.3">
      <c r="B22" s="164" t="s">
        <v>361</v>
      </c>
    </row>
    <row r="24" spans="2:8" x14ac:dyDescent="0.3">
      <c r="B24" t="s">
        <v>362</v>
      </c>
    </row>
    <row r="25" spans="2:8" s="164" customFormat="1" x14ac:dyDescent="0.3">
      <c r="B25" s="164" t="s">
        <v>359</v>
      </c>
    </row>
    <row r="26" spans="2:8" s="164" customFormat="1" x14ac:dyDescent="0.3">
      <c r="B26" s="164" t="s">
        <v>360</v>
      </c>
    </row>
    <row r="27" spans="2:8" s="164" customFormat="1" x14ac:dyDescent="0.3">
      <c r="B27" s="164" t="s">
        <v>363</v>
      </c>
    </row>
    <row r="29" spans="2:8" x14ac:dyDescent="0.3">
      <c r="B29" t="s">
        <v>364</v>
      </c>
      <c r="D29">
        <f>'Pro 2'!G40/1000</f>
        <v>0</v>
      </c>
      <c r="E29">
        <f>'Pro 2'!H40/1000</f>
        <v>0</v>
      </c>
      <c r="F29">
        <f>'Pro 2'!I40/1000</f>
        <v>0</v>
      </c>
      <c r="G29">
        <f>'Pro 2'!J40/1000</f>
        <v>0</v>
      </c>
      <c r="H29">
        <f>'Pro 2'!K40/1000</f>
        <v>0</v>
      </c>
    </row>
    <row r="31" spans="2:8" x14ac:dyDescent="0.3">
      <c r="B31" t="s">
        <v>365</v>
      </c>
    </row>
    <row r="32" spans="2:8" x14ac:dyDescent="0.3">
      <c r="B32" t="s">
        <v>350</v>
      </c>
      <c r="D32">
        <f>'Pro 2'!G43/1000</f>
        <v>0</v>
      </c>
      <c r="E32">
        <f>'Pro 2'!H43/1000</f>
        <v>0</v>
      </c>
      <c r="F32">
        <f>'Pro 2'!I43/1000</f>
        <v>0</v>
      </c>
      <c r="G32">
        <f>'Pro 2'!J43/1000</f>
        <v>0</v>
      </c>
      <c r="H32">
        <f>'Pro 2'!K43/1000</f>
        <v>0</v>
      </c>
    </row>
    <row r="33" spans="2:8" x14ac:dyDescent="0.3">
      <c r="B33" t="s">
        <v>366</v>
      </c>
      <c r="D33">
        <f>'Pro 2'!G46/1000</f>
        <v>0</v>
      </c>
      <c r="E33">
        <f>'Pro 2'!H46/1000</f>
        <v>0</v>
      </c>
      <c r="F33">
        <f>'Pro 2'!I46/1000</f>
        <v>0</v>
      </c>
      <c r="G33">
        <f>'Pro 2'!J46/1000</f>
        <v>0</v>
      </c>
      <c r="H33">
        <f>'Pro 2'!K46/1000</f>
        <v>0</v>
      </c>
    </row>
    <row r="34" spans="2:8" x14ac:dyDescent="0.3">
      <c r="B34" t="s">
        <v>367</v>
      </c>
      <c r="D34">
        <f>'Pro 2'!G49/1000</f>
        <v>0</v>
      </c>
      <c r="E34">
        <f>'Pro 2'!H49/1000</f>
        <v>0</v>
      </c>
      <c r="F34">
        <f>'Pro 2'!I49/1000</f>
        <v>0</v>
      </c>
      <c r="G34">
        <f>'Pro 2'!J49/1000</f>
        <v>0</v>
      </c>
      <c r="H34">
        <f>'Pro 2'!K49/1000</f>
        <v>0</v>
      </c>
    </row>
    <row r="35" spans="2:8" s="164" customFormat="1" x14ac:dyDescent="0.3">
      <c r="B35" s="164" t="s">
        <v>368</v>
      </c>
    </row>
  </sheetData>
  <sheetProtection algorithmName="SHA-512" hashValue="liTQq9BDIkdjUMLI52nVwzs9M84Do9OX84X7Fv5D19xoK50WVk/iWjR6EJ5z0jSJ32QJiNFdvgo8uMyzhdEBXA==" saltValue="5HZSiBr3d829jELfMSHCRg==" spinCount="100000"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D51BA-9F11-43E4-9CE3-482D2D26E641}">
  <sheetPr codeName="Sheet2">
    <tabColor rgb="FF00B0F0"/>
    <pageSetUpPr fitToPage="1"/>
  </sheetPr>
  <dimension ref="A1:P131"/>
  <sheetViews>
    <sheetView showGridLines="0" tabSelected="1" topLeftCell="A12" zoomScale="85" zoomScaleNormal="85" workbookViewId="0">
      <selection activeCell="J12" sqref="J12"/>
    </sheetView>
  </sheetViews>
  <sheetFormatPr defaultColWidth="9.44140625" defaultRowHeight="14.4" x14ac:dyDescent="0.3"/>
  <cols>
    <col min="1" max="1" width="1.5546875" style="8" customWidth="1"/>
    <col min="2" max="12" width="14.5546875" style="31" customWidth="1"/>
    <col min="13" max="14" width="14.5546875" style="64" customWidth="1"/>
    <col min="15" max="16" width="14.5546875" style="64" hidden="1" customWidth="1"/>
    <col min="17" max="23" width="9.44140625" style="64" customWidth="1"/>
    <col min="24" max="16384" width="9.44140625" style="64"/>
  </cols>
  <sheetData>
    <row r="1" spans="1:16" x14ac:dyDescent="0.3">
      <c r="O1" s="64" t="s">
        <v>286</v>
      </c>
      <c r="P1" s="64" t="s">
        <v>286</v>
      </c>
    </row>
    <row r="2" spans="1:16" x14ac:dyDescent="0.3">
      <c r="B2" s="10" t="s">
        <v>0</v>
      </c>
      <c r="C2" s="10"/>
      <c r="O2" s="9" t="s">
        <v>60</v>
      </c>
      <c r="P2" s="9" t="s">
        <v>72</v>
      </c>
    </row>
    <row r="3" spans="1:16" x14ac:dyDescent="0.3">
      <c r="B3" s="2"/>
      <c r="C3" s="2"/>
      <c r="O3" s="5"/>
      <c r="P3" s="5"/>
    </row>
    <row r="4" spans="1:16" s="5" customFormat="1" x14ac:dyDescent="0.3">
      <c r="A4" s="11"/>
      <c r="B4" s="185" t="s">
        <v>217</v>
      </c>
      <c r="C4" s="186"/>
      <c r="D4" s="186"/>
      <c r="E4" s="186"/>
      <c r="F4" s="186"/>
      <c r="G4" s="186"/>
      <c r="H4" s="186"/>
      <c r="I4" s="186"/>
      <c r="J4" s="186"/>
      <c r="K4" s="186"/>
      <c r="L4" s="187"/>
      <c r="M4" s="3"/>
      <c r="N4" s="3"/>
      <c r="O4" s="6"/>
      <c r="P4" s="6"/>
    </row>
    <row r="5" spans="1:16" s="5" customFormat="1" x14ac:dyDescent="0.3">
      <c r="A5" s="11"/>
      <c r="B5" s="272" t="str">
        <f>Variables!B2</f>
        <v>RR-2025-008</v>
      </c>
      <c r="C5" s="273"/>
      <c r="D5" s="273"/>
      <c r="E5" s="273"/>
      <c r="F5" s="273"/>
      <c r="G5" s="273"/>
      <c r="H5" s="273"/>
      <c r="I5" s="273"/>
      <c r="J5" s="273"/>
      <c r="K5" s="273"/>
      <c r="L5" s="274"/>
      <c r="M5" s="3"/>
      <c r="N5" s="3"/>
      <c r="O5" s="6"/>
      <c r="P5" s="6"/>
    </row>
    <row r="6" spans="1:16" s="6" customFormat="1" x14ac:dyDescent="0.3">
      <c r="A6" s="11"/>
      <c r="B6" s="275" t="str">
        <f>UPPER(Variables!B3&amp;" | "&amp;Variables!C3)</f>
        <v>PHOTOVOLTAIC MODULES AND LAMINATES | MODULES ET LAMINÉS PHOTOVOLTAÏQUES</v>
      </c>
      <c r="C6" s="276"/>
      <c r="D6" s="276"/>
      <c r="E6" s="276"/>
      <c r="F6" s="276"/>
      <c r="G6" s="276"/>
      <c r="H6" s="276"/>
      <c r="I6" s="276"/>
      <c r="J6" s="276"/>
      <c r="K6" s="276"/>
      <c r="L6" s="277"/>
      <c r="O6" s="12"/>
      <c r="P6" s="12"/>
    </row>
    <row r="7" spans="1:16" s="6" customFormat="1" x14ac:dyDescent="0.3">
      <c r="A7" s="11"/>
      <c r="B7" s="13"/>
      <c r="C7" s="13"/>
      <c r="D7" s="14"/>
      <c r="E7" s="14"/>
      <c r="F7" s="14"/>
      <c r="G7" s="14"/>
      <c r="H7" s="14"/>
      <c r="I7" s="14"/>
      <c r="J7" s="14"/>
      <c r="K7" s="14"/>
      <c r="L7" s="14"/>
      <c r="O7" s="12"/>
      <c r="P7" s="12"/>
    </row>
    <row r="8" spans="1:16" s="5" customFormat="1" x14ac:dyDescent="0.3">
      <c r="A8" s="11"/>
      <c r="B8" s="194" t="s">
        <v>218</v>
      </c>
      <c r="C8" s="195"/>
      <c r="D8" s="195"/>
      <c r="E8" s="195"/>
      <c r="F8" s="195"/>
      <c r="G8" s="195"/>
      <c r="H8" s="195"/>
      <c r="I8" s="195"/>
      <c r="J8" s="195"/>
      <c r="K8" s="195"/>
      <c r="L8" s="196"/>
      <c r="M8" s="3"/>
      <c r="N8" s="3"/>
      <c r="O8" s="6"/>
      <c r="P8" s="6"/>
    </row>
    <row r="9" spans="1:16" ht="14.1" customHeight="1" x14ac:dyDescent="0.3">
      <c r="B9" s="15"/>
      <c r="C9" s="16"/>
      <c r="D9" s="17"/>
      <c r="E9" s="17"/>
      <c r="F9" s="17"/>
      <c r="G9" s="17"/>
      <c r="H9" s="17"/>
      <c r="I9" s="17"/>
      <c r="J9" s="17"/>
      <c r="K9" s="17"/>
      <c r="L9" s="18"/>
      <c r="O9" s="271" t="s">
        <v>274</v>
      </c>
      <c r="P9" s="271"/>
    </row>
    <row r="10" spans="1:16" s="25" customFormat="1" ht="14.25" customHeight="1" x14ac:dyDescent="0.3">
      <c r="A10" s="72"/>
      <c r="B10" s="265" t="str">
        <f>"The information requested in this questionnaire is for use by the Canadian International Trade Tribunal (the Tribunal) in connection with its expiry review concerning the "&amp;Variables!B4&amp;" of "&amp;Variables!B3&amp;" (as defined below) originating in or exported from "&amp;Variables!B5&amp;". Your firm's knowledge and experience would aid the Tribunal in the proper conduct of its inquiry by helping it better understand the Canadian market for "&amp;Variables!B3&amp;". The Tribunal therefore requests a response to this questionnaire from your firm."</f>
        <v>The information requested in this questionnaire is for use by the Canadian International Trade Tribunal (the Tribunal) in connection with its expiry review concerning the dumping and the subsidizing of Photovoltaic modules and laminates (as defined below) originating in or exported from China. Your firm's knowledge and experience would aid the Tribunal in the proper conduct of its inquiry by helping it better understand the Canadian market for Photovoltaic modules and laminates. The Tribunal therefore requests a response to this questionnaire from your firm.</v>
      </c>
      <c r="C10" s="278"/>
      <c r="D10" s="278"/>
      <c r="E10" s="278"/>
      <c r="F10" s="278"/>
      <c r="G10" s="55"/>
      <c r="H10" s="279" t="str">
        <f>"Les renseignements demandés dans le présent questionnaire seront utilisés par le Tribunal canadien du commerce extérieur (le Tribunal) dans le cadre de son réexamen relatif à l'expiration concernant "&amp;Variables!C4&amp;" de "&amp;Variables!C3&amp;" (telles que définies ci-dessous) originaires ou exporté "&amp;Variables!C5&amp;". Les connaissances et l'expérience de votre entreprise aideraient le Tribunal à mener correctement son enquête en lui permettant de mieux comprendre le marché canadien de "&amp;Variables!C3&amp;". Le Tribunal demande donc à votre entreprise de répondre à ce questionnaire."</f>
        <v>Les renseignements demandés dans le présent questionnaire seront utilisés par le Tribunal canadien du commerce extérieur (le Tribunal) dans le cadre de son réexamen relatif à l'expiration concernant le dumping et le subventionnement de Modules et laminés photovoltaïques (telles que définies ci-dessous) originaires ou exporté Chine. Les connaissances et l'expérience de votre entreprise aideraient le Tribunal à mener correctement son enquête en lui permettant de mieux comprendre le marché canadien de Modules et laminés photovoltaïques. Le Tribunal demande donc à votre entreprise de répondre à ce questionnaire.</v>
      </c>
      <c r="I10" s="279"/>
      <c r="J10" s="279"/>
      <c r="K10" s="279"/>
      <c r="L10" s="280"/>
      <c r="N10" s="99"/>
      <c r="O10" s="271"/>
      <c r="P10" s="271"/>
    </row>
    <row r="11" spans="1:16" s="25" customFormat="1" x14ac:dyDescent="0.3">
      <c r="A11" s="72"/>
      <c r="B11" s="265"/>
      <c r="C11" s="278"/>
      <c r="D11" s="278"/>
      <c r="E11" s="278"/>
      <c r="F11" s="278"/>
      <c r="G11" s="55"/>
      <c r="H11" s="279"/>
      <c r="I11" s="279"/>
      <c r="J11" s="279"/>
      <c r="K11" s="279"/>
      <c r="L11" s="280"/>
      <c r="N11" s="99"/>
      <c r="O11" s="271"/>
      <c r="P11" s="271"/>
    </row>
    <row r="12" spans="1:16" s="25" customFormat="1" x14ac:dyDescent="0.3">
      <c r="A12" s="72"/>
      <c r="B12" s="265"/>
      <c r="C12" s="278"/>
      <c r="D12" s="278"/>
      <c r="E12" s="278"/>
      <c r="F12" s="278"/>
      <c r="G12" s="55"/>
      <c r="H12" s="279"/>
      <c r="I12" s="279"/>
      <c r="J12" s="279"/>
      <c r="K12" s="279"/>
      <c r="L12" s="280"/>
      <c r="N12" s="99"/>
      <c r="O12" s="271"/>
      <c r="P12" s="271"/>
    </row>
    <row r="13" spans="1:16" s="25" customFormat="1" x14ac:dyDescent="0.3">
      <c r="A13" s="72"/>
      <c r="B13" s="265"/>
      <c r="C13" s="278"/>
      <c r="D13" s="278"/>
      <c r="E13" s="278"/>
      <c r="F13" s="278"/>
      <c r="G13" s="55"/>
      <c r="H13" s="279"/>
      <c r="I13" s="279"/>
      <c r="J13" s="279"/>
      <c r="K13" s="279"/>
      <c r="L13" s="280"/>
      <c r="N13" s="99"/>
      <c r="O13" s="271"/>
      <c r="P13" s="271"/>
    </row>
    <row r="14" spans="1:16" s="25" customFormat="1" x14ac:dyDescent="0.3">
      <c r="A14" s="72"/>
      <c r="B14" s="265"/>
      <c r="C14" s="278"/>
      <c r="D14" s="278"/>
      <c r="E14" s="278"/>
      <c r="F14" s="278"/>
      <c r="G14" s="55"/>
      <c r="H14" s="279"/>
      <c r="I14" s="279"/>
      <c r="J14" s="279"/>
      <c r="K14" s="279"/>
      <c r="L14" s="280"/>
      <c r="N14" s="99"/>
      <c r="O14" s="271"/>
      <c r="P14" s="271"/>
    </row>
    <row r="15" spans="1:16" s="25" customFormat="1" x14ac:dyDescent="0.3">
      <c r="A15" s="72"/>
      <c r="B15" s="265"/>
      <c r="C15" s="278"/>
      <c r="D15" s="278"/>
      <c r="E15" s="278"/>
      <c r="F15" s="278"/>
      <c r="G15" s="55"/>
      <c r="H15" s="279"/>
      <c r="I15" s="279"/>
      <c r="J15" s="279"/>
      <c r="K15" s="279"/>
      <c r="L15" s="280"/>
      <c r="N15" s="99"/>
      <c r="O15" s="271"/>
      <c r="P15" s="271"/>
    </row>
    <row r="16" spans="1:16" s="25" customFormat="1" x14ac:dyDescent="0.3">
      <c r="A16" s="72"/>
      <c r="B16" s="265"/>
      <c r="C16" s="278"/>
      <c r="D16" s="278"/>
      <c r="E16" s="278"/>
      <c r="F16" s="278"/>
      <c r="G16" s="55"/>
      <c r="H16" s="279"/>
      <c r="I16" s="279"/>
      <c r="J16" s="279"/>
      <c r="K16" s="279"/>
      <c r="L16" s="280"/>
      <c r="N16" s="99"/>
      <c r="O16" s="271"/>
      <c r="P16" s="271"/>
    </row>
    <row r="17" spans="1:16" s="25" customFormat="1" x14ac:dyDescent="0.3">
      <c r="A17" s="72"/>
      <c r="B17" s="265"/>
      <c r="C17" s="278"/>
      <c r="D17" s="278"/>
      <c r="E17" s="278"/>
      <c r="F17" s="278"/>
      <c r="G17" s="171"/>
      <c r="H17" s="279"/>
      <c r="I17" s="279"/>
      <c r="J17" s="279"/>
      <c r="K17" s="279"/>
      <c r="L17" s="280"/>
      <c r="N17" s="99"/>
      <c r="O17" s="271"/>
      <c r="P17" s="271"/>
    </row>
    <row r="18" spans="1:16" s="25" customFormat="1" x14ac:dyDescent="0.3">
      <c r="A18" s="72"/>
      <c r="B18" s="170"/>
      <c r="C18" s="172"/>
      <c r="D18" s="172"/>
      <c r="E18" s="172"/>
      <c r="F18" s="172"/>
      <c r="G18" s="171"/>
      <c r="H18" s="279"/>
      <c r="I18" s="279"/>
      <c r="J18" s="279"/>
      <c r="K18" s="279"/>
      <c r="L18" s="280"/>
      <c r="N18" s="99"/>
      <c r="O18" s="271"/>
      <c r="P18" s="271"/>
    </row>
    <row r="19" spans="1:16" s="25" customFormat="1" x14ac:dyDescent="0.3">
      <c r="A19" s="72"/>
      <c r="B19" s="82"/>
      <c r="C19" s="83"/>
      <c r="D19" s="83"/>
      <c r="E19" s="83"/>
      <c r="F19" s="83"/>
      <c r="G19" s="83"/>
      <c r="H19" s="83"/>
      <c r="I19" s="83"/>
      <c r="J19" s="83"/>
      <c r="K19" s="83"/>
      <c r="L19" s="84"/>
      <c r="O19" s="271"/>
      <c r="P19" s="271"/>
    </row>
    <row r="20" spans="1:16" s="6" customFormat="1" x14ac:dyDescent="0.3">
      <c r="A20" s="11"/>
      <c r="B20" s="13"/>
      <c r="C20" s="13"/>
      <c r="D20" s="14"/>
      <c r="E20" s="14"/>
      <c r="F20" s="14"/>
      <c r="G20" s="14"/>
      <c r="H20" s="14"/>
      <c r="I20" s="14"/>
      <c r="J20" s="14"/>
      <c r="K20" s="14"/>
      <c r="L20" s="14"/>
      <c r="O20" s="12"/>
      <c r="P20" s="12"/>
    </row>
    <row r="21" spans="1:16" s="5" customFormat="1" x14ac:dyDescent="0.3">
      <c r="A21" s="11"/>
      <c r="B21" s="194" t="s">
        <v>219</v>
      </c>
      <c r="C21" s="195"/>
      <c r="D21" s="195"/>
      <c r="E21" s="195"/>
      <c r="F21" s="195"/>
      <c r="G21" s="195"/>
      <c r="H21" s="195"/>
      <c r="I21" s="195"/>
      <c r="J21" s="195"/>
      <c r="K21" s="195"/>
      <c r="L21" s="196"/>
      <c r="M21" s="3"/>
      <c r="N21" s="3"/>
      <c r="O21" s="6"/>
      <c r="P21" s="6"/>
    </row>
    <row r="22" spans="1:16" x14ac:dyDescent="0.3">
      <c r="B22" s="15"/>
      <c r="C22" s="16"/>
      <c r="D22" s="17"/>
      <c r="E22" s="17"/>
      <c r="F22" s="17"/>
      <c r="G22" s="17"/>
      <c r="H22" s="17"/>
      <c r="I22" s="17"/>
      <c r="J22" s="17"/>
      <c r="K22" s="17"/>
      <c r="L22" s="18"/>
    </row>
    <row r="23" spans="1:16" x14ac:dyDescent="0.3">
      <c r="B23" s="238" t="s">
        <v>73</v>
      </c>
      <c r="C23" s="239"/>
      <c r="D23" s="239"/>
      <c r="E23" s="239"/>
      <c r="F23" s="239"/>
      <c r="G23" s="240" t="s">
        <v>60</v>
      </c>
      <c r="H23" s="242" t="s">
        <v>144</v>
      </c>
      <c r="I23" s="242"/>
      <c r="J23" s="242"/>
      <c r="K23" s="242"/>
      <c r="L23" s="243"/>
      <c r="O23" s="60"/>
    </row>
    <row r="24" spans="1:16" x14ac:dyDescent="0.3">
      <c r="B24" s="238"/>
      <c r="C24" s="239"/>
      <c r="D24" s="239"/>
      <c r="E24" s="239"/>
      <c r="F24" s="239"/>
      <c r="G24" s="241"/>
      <c r="H24" s="242"/>
      <c r="I24" s="242"/>
      <c r="J24" s="242"/>
      <c r="K24" s="242"/>
      <c r="L24" s="243"/>
      <c r="O24" s="60"/>
    </row>
    <row r="25" spans="1:16" s="25" customFormat="1" x14ac:dyDescent="0.3">
      <c r="A25" s="72"/>
      <c r="B25" s="82"/>
      <c r="C25" s="83"/>
      <c r="D25" s="83"/>
      <c r="E25" s="83"/>
      <c r="F25" s="83"/>
      <c r="G25" s="83"/>
      <c r="H25" s="83"/>
      <c r="I25" s="83"/>
      <c r="J25" s="83"/>
      <c r="K25" s="83"/>
      <c r="L25" s="84"/>
      <c r="O25" s="64"/>
      <c r="P25" s="64"/>
    </row>
    <row r="26" spans="1:16" s="6" customFormat="1" x14ac:dyDescent="0.3">
      <c r="A26" s="11"/>
      <c r="B26" s="13"/>
      <c r="C26" s="13"/>
      <c r="D26" s="14"/>
      <c r="E26" s="14"/>
      <c r="F26" s="14"/>
      <c r="G26" s="14"/>
      <c r="H26" s="14"/>
      <c r="I26" s="14"/>
      <c r="J26" s="14"/>
      <c r="K26" s="14"/>
      <c r="L26" s="14"/>
      <c r="O26" s="12"/>
      <c r="P26" s="12"/>
    </row>
    <row r="27" spans="1:16" s="5" customFormat="1" x14ac:dyDescent="0.3">
      <c r="A27" s="11"/>
      <c r="B27" s="235" t="str">
        <f>IF(Intro!$G$23="English",O27,P27)</f>
        <v>DEFINITION OF "THE GOODS"</v>
      </c>
      <c r="C27" s="236" t="str">
        <f>UPPER(IF(Intro!$G$23="English",P27,Q27))</f>
        <v>LA DÉFINITION "DES MARCHANDISES"</v>
      </c>
      <c r="D27" s="236" t="str">
        <f>UPPER(IF(Intro!$G$23="English",Q27,R27))</f>
        <v/>
      </c>
      <c r="E27" s="236" t="str">
        <f>UPPER(IF(Intro!$G$23="English",R27,S27))</f>
        <v/>
      </c>
      <c r="F27" s="236"/>
      <c r="G27" s="236" t="str">
        <f>UPPER(IF(Intro!$G$23="English",S27,T27))</f>
        <v/>
      </c>
      <c r="H27" s="236" t="str">
        <f>UPPER(IF(Intro!$G$23="English",T27,U27))</f>
        <v/>
      </c>
      <c r="I27" s="236" t="str">
        <f>UPPER(IF(Intro!$G$23="English",U27,V27))</f>
        <v/>
      </c>
      <c r="J27" s="236" t="str">
        <f>UPPER(IF(Intro!$G$23="English",V27,W27))</f>
        <v/>
      </c>
      <c r="K27" s="236" t="str">
        <f>UPPER(IF(Intro!$G$23="English",W27,X27))</f>
        <v/>
      </c>
      <c r="L27" s="237" t="str">
        <f>UPPER(IF(Intro!$G$23="English",X27,Y27))</f>
        <v/>
      </c>
      <c r="M27" s="6"/>
      <c r="N27" s="3"/>
      <c r="O27" s="6" t="s">
        <v>220</v>
      </c>
      <c r="P27" s="6" t="s">
        <v>221</v>
      </c>
    </row>
    <row r="28" spans="1:16" x14ac:dyDescent="0.3">
      <c r="B28" s="15"/>
      <c r="C28" s="16"/>
      <c r="D28" s="17"/>
      <c r="E28" s="17"/>
      <c r="F28" s="17"/>
      <c r="G28" s="17"/>
      <c r="H28" s="17"/>
      <c r="I28" s="17"/>
      <c r="J28" s="17"/>
      <c r="K28" s="17"/>
      <c r="L28" s="18"/>
    </row>
    <row r="29" spans="1:16" s="25" customFormat="1" x14ac:dyDescent="0.3">
      <c r="A29" s="72"/>
      <c r="B29" s="197" t="str">
        <f>IF(Intro!$G$23="English",O29,P29)</f>
        <v>References to "the goods" in this questionnaire refer to:</v>
      </c>
      <c r="C29" s="198"/>
      <c r="D29" s="198"/>
      <c r="E29" s="198"/>
      <c r="F29" s="198"/>
      <c r="G29" s="198"/>
      <c r="H29" s="198"/>
      <c r="I29" s="198"/>
      <c r="J29" s="198"/>
      <c r="K29" s="198"/>
      <c r="L29" s="199"/>
      <c r="O29" s="64" t="s">
        <v>118</v>
      </c>
      <c r="P29" s="64" t="s">
        <v>119</v>
      </c>
    </row>
    <row r="30" spans="1:16" s="25" customFormat="1" x14ac:dyDescent="0.3">
      <c r="A30" s="72"/>
      <c r="B30" s="197"/>
      <c r="C30" s="198"/>
      <c r="D30" s="198"/>
      <c r="E30" s="198"/>
      <c r="F30" s="198"/>
      <c r="G30" s="198"/>
      <c r="H30" s="198"/>
      <c r="I30" s="198"/>
      <c r="J30" s="198"/>
      <c r="K30" s="198"/>
      <c r="L30" s="199"/>
      <c r="O30" s="64"/>
      <c r="P30" s="64"/>
    </row>
    <row r="31" spans="1:16" s="25" customFormat="1" ht="27.75" customHeight="1" x14ac:dyDescent="0.3">
      <c r="A31" s="72"/>
      <c r="B31" s="81"/>
      <c r="C31" s="244" t="str">
        <f>IF(Intro!$G$23="English",Variables!B16,Variables!C16)</f>
        <v>Photovoltaic modules and laminates consisting of crystalline silicon photovoltaic cells, including laminates shipped or packaged with other components of photovoltaic modules, and thin film photovoltaic products produced from amorphous silicon (a‑Si), cadmium telluride (CdTe), or copper indium gallium selenide (CIGS), originating in or exported from the People’s Republic of China, excluding modules, laminates or thin-film products with a power output not exceeding 100W, and also excluding modules, laminates or thin-film products incorporated into electrical goods where the function of the electrical goods is other than power generation and these electrical goods consume the electricity generated by the photovoltaic product (the subject goods). In accordance with the Tribunal’s finding made in inquiry NQ‑2014‑003, the product definition also excludes 195W monocrystalline photovoltaic modules made of 72 monocrystalline cells, each cell being no more than 5 inches in width and height. Furthermore, in accordance with the Tribunal’s amended order in interim review RD-2025-001, the subject goods also exclude flexible photovoltaic modules that will be affixed to curved surfaces of vehicles, such as transport truck fairings, with a power output not exceeding 200 W.</v>
      </c>
      <c r="D31" s="245"/>
      <c r="E31" s="245"/>
      <c r="F31" s="245"/>
      <c r="G31" s="245"/>
      <c r="H31" s="245"/>
      <c r="I31" s="245"/>
      <c r="J31" s="245"/>
      <c r="K31" s="246"/>
      <c r="L31" s="62"/>
      <c r="O31" s="64"/>
      <c r="P31" s="64"/>
    </row>
    <row r="32" spans="1:16" s="25" customFormat="1" ht="34.5" customHeight="1" x14ac:dyDescent="0.3">
      <c r="A32" s="72"/>
      <c r="B32" s="81"/>
      <c r="C32" s="247"/>
      <c r="D32" s="248"/>
      <c r="E32" s="248"/>
      <c r="F32" s="248"/>
      <c r="G32" s="248"/>
      <c r="H32" s="248"/>
      <c r="I32" s="248"/>
      <c r="J32" s="248"/>
      <c r="K32" s="249"/>
      <c r="L32" s="62"/>
      <c r="O32" s="64"/>
      <c r="P32" s="64"/>
    </row>
    <row r="33" spans="1:16" s="25" customFormat="1" ht="34.5" customHeight="1" x14ac:dyDescent="0.3">
      <c r="A33" s="72"/>
      <c r="B33" s="81"/>
      <c r="C33" s="247"/>
      <c r="D33" s="248"/>
      <c r="E33" s="248"/>
      <c r="F33" s="248"/>
      <c r="G33" s="248"/>
      <c r="H33" s="248"/>
      <c r="I33" s="248"/>
      <c r="J33" s="248"/>
      <c r="K33" s="249"/>
      <c r="L33" s="62"/>
      <c r="O33" s="64"/>
      <c r="P33" s="64"/>
    </row>
    <row r="34" spans="1:16" s="25" customFormat="1" ht="34.5" customHeight="1" x14ac:dyDescent="0.3">
      <c r="A34" s="72"/>
      <c r="B34" s="81"/>
      <c r="C34" s="247"/>
      <c r="D34" s="248"/>
      <c r="E34" s="248"/>
      <c r="F34" s="248"/>
      <c r="G34" s="248"/>
      <c r="H34" s="248"/>
      <c r="I34" s="248"/>
      <c r="J34" s="248"/>
      <c r="K34" s="249"/>
      <c r="L34" s="62"/>
      <c r="O34" s="64"/>
      <c r="P34" s="64"/>
    </row>
    <row r="35" spans="1:16" s="25" customFormat="1" ht="26.25" customHeight="1" x14ac:dyDescent="0.3">
      <c r="A35" s="72"/>
      <c r="B35" s="81"/>
      <c r="C35" s="250"/>
      <c r="D35" s="251"/>
      <c r="E35" s="251"/>
      <c r="F35" s="251"/>
      <c r="G35" s="251"/>
      <c r="H35" s="251"/>
      <c r="I35" s="251"/>
      <c r="J35" s="251"/>
      <c r="K35" s="252"/>
      <c r="L35" s="62"/>
      <c r="O35" s="64"/>
      <c r="P35" s="64"/>
    </row>
    <row r="36" spans="1:16" s="25" customFormat="1" x14ac:dyDescent="0.3">
      <c r="A36" s="72"/>
      <c r="B36" s="197"/>
      <c r="C36" s="198"/>
      <c r="D36" s="198"/>
      <c r="E36" s="198"/>
      <c r="F36" s="198"/>
      <c r="G36" s="198"/>
      <c r="H36" s="198"/>
      <c r="I36" s="198"/>
      <c r="J36" s="198"/>
      <c r="K36" s="198"/>
      <c r="L36" s="199"/>
      <c r="O36" s="64"/>
      <c r="P36" s="64"/>
    </row>
    <row r="37" spans="1:16" s="25" customFormat="1" x14ac:dyDescent="0.3">
      <c r="A37" s="72"/>
      <c r="B37" s="57"/>
      <c r="C37" s="58"/>
      <c r="D37" s="58"/>
      <c r="E37" s="58"/>
      <c r="F37" s="58"/>
      <c r="G37" s="58"/>
      <c r="H37" s="58"/>
      <c r="I37" s="58"/>
      <c r="J37" s="58"/>
      <c r="K37" s="58"/>
      <c r="L37" s="59"/>
      <c r="O37" s="64" t="s">
        <v>376</v>
      </c>
      <c r="P37" s="64" t="s">
        <v>377</v>
      </c>
    </row>
    <row r="38" spans="1:16" s="25" customFormat="1" ht="14.25" customHeight="1" x14ac:dyDescent="0.3">
      <c r="A38" s="72"/>
      <c r="B38" s="197" t="str">
        <f>IF(Intro!$G$23="English",O37,P37)</f>
        <v>For additional product information, including Harmonized Commodity Description and Coding System (HS) tariff classification numbers, please see the link below.</v>
      </c>
      <c r="C38" s="198"/>
      <c r="D38" s="198"/>
      <c r="E38" s="198"/>
      <c r="F38" s="198"/>
      <c r="G38" s="198"/>
      <c r="H38" s="198"/>
      <c r="I38" s="198"/>
      <c r="J38" s="198"/>
      <c r="K38" s="198"/>
      <c r="L38" s="199"/>
      <c r="O38" s="64"/>
      <c r="P38" s="64"/>
    </row>
    <row r="39" spans="1:16" s="25" customFormat="1" x14ac:dyDescent="0.3">
      <c r="A39" s="72"/>
      <c r="B39" s="57"/>
      <c r="C39" s="58"/>
      <c r="D39" s="58"/>
      <c r="E39" s="58"/>
      <c r="F39" s="58"/>
      <c r="G39" s="58"/>
      <c r="H39" s="58"/>
      <c r="I39" s="58"/>
      <c r="J39" s="58"/>
      <c r="K39" s="58"/>
      <c r="L39" s="59"/>
      <c r="O39" s="64"/>
      <c r="P39" s="64"/>
    </row>
    <row r="40" spans="1:16" s="25" customFormat="1" ht="15" customHeight="1" x14ac:dyDescent="0.3">
      <c r="A40" s="72"/>
      <c r="B40" s="166" t="s">
        <v>378</v>
      </c>
      <c r="C40" s="262" t="str">
        <f>+Variables!B17</f>
        <v>https://www.cbsa-asfc.gc.ca/sima-lmsi/mif-mev/mif-mev-stats-eng.html#sml</v>
      </c>
      <c r="D40" s="262"/>
      <c r="E40" s="262"/>
      <c r="F40" s="262"/>
      <c r="G40" s="262"/>
      <c r="H40" s="262"/>
      <c r="I40" s="262"/>
      <c r="J40" s="262"/>
      <c r="K40" s="262"/>
      <c r="L40" s="59"/>
      <c r="O40" s="64"/>
      <c r="P40" s="64"/>
    </row>
    <row r="41" spans="1:16" s="25" customFormat="1" ht="14.25" customHeight="1" x14ac:dyDescent="0.3">
      <c r="A41" s="72"/>
      <c r="B41" s="166" t="s">
        <v>379</v>
      </c>
      <c r="C41" s="262" t="str">
        <f>+Variables!C17</f>
        <v>https://www.cbsa-asfc.gc.ca/sima-lmsi/mif-mev/mif-mev-stats-fra.html#sml</v>
      </c>
      <c r="D41" s="262"/>
      <c r="E41" s="262"/>
      <c r="F41" s="262"/>
      <c r="G41" s="262"/>
      <c r="H41" s="262"/>
      <c r="I41" s="262"/>
      <c r="J41" s="262"/>
      <c r="K41" s="262"/>
      <c r="L41" s="59"/>
      <c r="O41" s="64"/>
      <c r="P41" s="64"/>
    </row>
    <row r="42" spans="1:16" s="25" customFormat="1" x14ac:dyDescent="0.3">
      <c r="A42" s="72"/>
      <c r="B42" s="57"/>
      <c r="C42" s="58"/>
      <c r="D42" s="58"/>
      <c r="E42" s="58"/>
      <c r="F42" s="58"/>
      <c r="G42" s="58"/>
      <c r="H42" s="58"/>
      <c r="I42" s="58"/>
      <c r="J42" s="58"/>
      <c r="K42" s="58"/>
      <c r="L42" s="59"/>
      <c r="O42" s="64"/>
      <c r="P42" s="64"/>
    </row>
    <row r="43" spans="1:16" s="25" customFormat="1" ht="16.5" customHeight="1" x14ac:dyDescent="0.3">
      <c r="A43" s="72"/>
      <c r="B43" s="197" t="str">
        <f>IF(Intro!$G$23="English",O43,P43)</f>
        <v>The goods are commonly classified in the Customs Tariff under the following Harmonized Commodity Description and Coding System (HS) numbers:</v>
      </c>
      <c r="C43" s="198"/>
      <c r="D43" s="198"/>
      <c r="E43" s="198"/>
      <c r="F43" s="198"/>
      <c r="G43" s="198"/>
      <c r="H43" s="198"/>
      <c r="I43" s="198"/>
      <c r="J43" s="198"/>
      <c r="K43" s="198"/>
      <c r="L43" s="199"/>
      <c r="O43" s="64" t="s">
        <v>303</v>
      </c>
      <c r="P43" s="48" t="s">
        <v>230</v>
      </c>
    </row>
    <row r="44" spans="1:16" s="25" customFormat="1" x14ac:dyDescent="0.3">
      <c r="A44" s="72"/>
      <c r="B44" s="57"/>
      <c r="C44" s="58"/>
      <c r="D44" s="58"/>
      <c r="E44" s="58"/>
      <c r="F44" s="58"/>
      <c r="G44" s="58"/>
      <c r="H44" s="58"/>
      <c r="I44" s="58"/>
      <c r="J44" s="58"/>
      <c r="K44" s="58"/>
      <c r="L44" s="59"/>
      <c r="O44" s="64"/>
      <c r="P44" s="64"/>
    </row>
    <row r="45" spans="1:16" s="25" customFormat="1" x14ac:dyDescent="0.3">
      <c r="A45" s="72"/>
      <c r="B45" s="57"/>
      <c r="C45" s="253" t="str">
        <f>+Variables!B20</f>
        <v>8541.42.00.00        8541.43.00.00</v>
      </c>
      <c r="D45" s="254"/>
      <c r="E45" s="254"/>
      <c r="F45" s="254"/>
      <c r="G45" s="254"/>
      <c r="H45" s="254"/>
      <c r="I45" s="254"/>
      <c r="J45" s="254"/>
      <c r="K45" s="255"/>
      <c r="L45" s="59"/>
      <c r="O45" s="64"/>
      <c r="P45" s="64"/>
    </row>
    <row r="46" spans="1:16" s="25" customFormat="1" x14ac:dyDescent="0.3">
      <c r="A46" s="72"/>
      <c r="B46" s="57"/>
      <c r="C46" s="256"/>
      <c r="D46" s="257"/>
      <c r="E46" s="257"/>
      <c r="F46" s="257"/>
      <c r="G46" s="257"/>
      <c r="H46" s="257"/>
      <c r="I46" s="257"/>
      <c r="J46" s="257"/>
      <c r="K46" s="258"/>
      <c r="L46" s="59"/>
      <c r="O46" s="64"/>
      <c r="P46" s="64"/>
    </row>
    <row r="47" spans="1:16" s="25" customFormat="1" x14ac:dyDescent="0.3">
      <c r="A47" s="72"/>
      <c r="B47" s="165"/>
      <c r="C47" s="259"/>
      <c r="D47" s="260"/>
      <c r="E47" s="260"/>
      <c r="F47" s="260"/>
      <c r="G47" s="260"/>
      <c r="H47" s="260"/>
      <c r="I47" s="260"/>
      <c r="J47" s="260"/>
      <c r="K47" s="261"/>
      <c r="L47" s="62"/>
      <c r="O47" s="64" t="s">
        <v>185</v>
      </c>
      <c r="P47" s="64" t="s">
        <v>186</v>
      </c>
    </row>
    <row r="48" spans="1:16" s="25" customFormat="1" x14ac:dyDescent="0.3">
      <c r="A48" s="72"/>
      <c r="B48" s="82"/>
      <c r="C48" s="83"/>
      <c r="D48" s="83"/>
      <c r="E48" s="83"/>
      <c r="F48" s="83"/>
      <c r="G48" s="83"/>
      <c r="H48" s="83"/>
      <c r="I48" s="83"/>
      <c r="J48" s="83"/>
      <c r="K48" s="83"/>
      <c r="L48" s="84"/>
      <c r="O48" s="64"/>
      <c r="P48" s="64"/>
    </row>
    <row r="49" spans="1:16" s="6" customFormat="1" x14ac:dyDescent="0.3">
      <c r="A49" s="11"/>
      <c r="B49" s="13"/>
      <c r="C49" s="13"/>
      <c r="D49" s="14"/>
      <c r="E49" s="14"/>
      <c r="F49" s="14"/>
      <c r="G49" s="14"/>
      <c r="H49" s="14"/>
      <c r="I49" s="14"/>
      <c r="J49" s="14"/>
      <c r="K49" s="14"/>
      <c r="L49" s="14"/>
      <c r="O49" s="12"/>
      <c r="P49" s="12"/>
    </row>
    <row r="50" spans="1:16" s="5" customFormat="1" x14ac:dyDescent="0.3">
      <c r="A50" s="11"/>
      <c r="B50" s="194" t="str">
        <f>IF(Intro!$G$23="English",O50,P50)</f>
        <v>DO YOU NEED TO COMPLETE THIS QUESTIONNAIRE?</v>
      </c>
      <c r="C50" s="195"/>
      <c r="D50" s="195"/>
      <c r="E50" s="195"/>
      <c r="F50" s="195"/>
      <c r="G50" s="195"/>
      <c r="H50" s="195"/>
      <c r="I50" s="195"/>
      <c r="J50" s="195"/>
      <c r="K50" s="195"/>
      <c r="L50" s="196"/>
      <c r="M50" s="3"/>
      <c r="N50" s="3"/>
      <c r="O50" s="64" t="s">
        <v>222</v>
      </c>
      <c r="P50" s="64" t="s">
        <v>268</v>
      </c>
    </row>
    <row r="51" spans="1:16" x14ac:dyDescent="0.3">
      <c r="B51" s="15"/>
      <c r="C51" s="16"/>
      <c r="D51" s="17"/>
      <c r="E51" s="17"/>
      <c r="F51" s="17"/>
      <c r="G51" s="17"/>
      <c r="H51" s="17"/>
      <c r="I51" s="17"/>
      <c r="J51" s="17"/>
      <c r="K51" s="17"/>
      <c r="L51" s="18"/>
    </row>
    <row r="52" spans="1:16" s="25" customFormat="1" x14ac:dyDescent="0.3">
      <c r="A52" s="72"/>
      <c r="B52" s="197" t="str">
        <f>IF(Intro!$G$23="English",O52,P52)</f>
        <v>Has your firm produced the goods at any time since January 1, 2023?</v>
      </c>
      <c r="C52" s="198"/>
      <c r="D52" s="198"/>
      <c r="E52" s="198"/>
      <c r="F52" s="198"/>
      <c r="G52" s="198"/>
      <c r="H52" s="198"/>
      <c r="I52" s="198"/>
      <c r="J52" s="198"/>
      <c r="K52" s="198"/>
      <c r="L52" s="199"/>
      <c r="O52" s="60" t="str">
        <f>"Has your firm produced the goods at any time since January 1, "&amp;Variables!B6&amp;"?"</f>
        <v>Has your firm produced the goods at any time since January 1, 2023?</v>
      </c>
      <c r="P52" s="64" t="str">
        <f>"Votre entreprise a-t-elle produit les marchandises à tout moment depuis le 1er janvier "&amp;Variables!B6&amp;"?"</f>
        <v>Votre entreprise a-t-elle produit les marchandises à tout moment depuis le 1er janvier 2023?</v>
      </c>
    </row>
    <row r="53" spans="1:16" s="25" customFormat="1" x14ac:dyDescent="0.3">
      <c r="A53" s="72"/>
      <c r="B53" s="81"/>
      <c r="C53" s="73"/>
      <c r="D53" s="73"/>
      <c r="E53" s="73"/>
      <c r="F53" s="73"/>
      <c r="G53" s="73"/>
      <c r="H53" s="73"/>
      <c r="I53" s="73"/>
      <c r="J53" s="73"/>
      <c r="K53" s="73"/>
      <c r="L53" s="74"/>
      <c r="O53" s="64" t="s">
        <v>132</v>
      </c>
      <c r="P53" s="64" t="s">
        <v>272</v>
      </c>
    </row>
    <row r="54" spans="1:16" x14ac:dyDescent="0.3">
      <c r="B54" s="225" t="str">
        <f>IF(Intro!$G$23="English",O53,P53)</f>
        <v>Select Yes or No</v>
      </c>
      <c r="C54" s="226"/>
      <c r="D54" s="233"/>
      <c r="E54" s="227" t="str">
        <f>IF(D54="Yes",O54,IF(D54="Oui",P54,IF(D54="No",O55,IF(D54="Non",P55,""))))</f>
        <v/>
      </c>
      <c r="F54" s="228"/>
      <c r="G54" s="228"/>
      <c r="H54" s="228"/>
      <c r="I54" s="228"/>
      <c r="J54" s="228"/>
      <c r="K54" s="229"/>
      <c r="L54" s="74"/>
      <c r="O54" s="64" t="str">
        <f>"Complete all tabs in this questionnaire and submit it by "&amp;Variables!B11&amp;"."</f>
        <v>Complete all tabs in this questionnaire and submit it by July 24, 2026.</v>
      </c>
      <c r="P54" s="64" t="str">
        <f>"Remplissez tous les onglets de ce questionnaire et soumettez-le avant le "&amp;Variables!C11&amp;"."</f>
        <v>Remplissez tous les onglets de ce questionnaire et soumettez-le avant le 24 juillet 2026.</v>
      </c>
    </row>
    <row r="55" spans="1:16" x14ac:dyDescent="0.3">
      <c r="B55" s="225"/>
      <c r="C55" s="226"/>
      <c r="D55" s="234"/>
      <c r="E55" s="230"/>
      <c r="F55" s="231"/>
      <c r="G55" s="231"/>
      <c r="H55" s="231"/>
      <c r="I55" s="231"/>
      <c r="J55" s="231"/>
      <c r="K55" s="232"/>
      <c r="L55" s="74"/>
      <c r="O55" s="64" t="str">
        <f>"Complete this tab only and submit it by "&amp;Variables!B11&amp;"."</f>
        <v>Complete this tab only and submit it by July 24, 2026.</v>
      </c>
      <c r="P55" s="64" t="str">
        <f>"Remplissez cet onglet uniquement et soumettez-le avant le "&amp;Variables!C11&amp;"."</f>
        <v>Remplissez cet onglet uniquement et soumettez-le avant le 24 juillet 2026.</v>
      </c>
    </row>
    <row r="56" spans="1:16" s="25" customFormat="1" x14ac:dyDescent="0.3">
      <c r="A56" s="72"/>
      <c r="B56" s="82"/>
      <c r="C56" s="83"/>
      <c r="D56" s="83"/>
      <c r="E56" s="83"/>
      <c r="F56" s="83"/>
      <c r="G56" s="83"/>
      <c r="H56" s="83"/>
      <c r="I56" s="83"/>
      <c r="J56" s="83"/>
      <c r="K56" s="83"/>
      <c r="L56" s="84"/>
      <c r="O56" s="64"/>
      <c r="P56" s="64"/>
    </row>
    <row r="57" spans="1:16" s="6" customFormat="1" x14ac:dyDescent="0.3">
      <c r="A57" s="11"/>
      <c r="B57" s="13"/>
      <c r="C57" s="13"/>
      <c r="D57" s="14"/>
      <c r="E57" s="14"/>
      <c r="F57" s="14"/>
      <c r="G57" s="14"/>
      <c r="H57" s="14"/>
      <c r="I57" s="14"/>
      <c r="J57" s="14"/>
      <c r="K57" s="14"/>
      <c r="L57" s="14"/>
      <c r="O57" s="12"/>
      <c r="P57" s="12"/>
    </row>
    <row r="58" spans="1:16" s="5" customFormat="1" x14ac:dyDescent="0.3">
      <c r="A58" s="11"/>
      <c r="B58" s="194" t="str">
        <f>IF(Intro!$G$23="English",O58,P58)</f>
        <v>QUESTIONNAIRE DUE DATE</v>
      </c>
      <c r="C58" s="195"/>
      <c r="D58" s="195"/>
      <c r="E58" s="195"/>
      <c r="F58" s="195"/>
      <c r="G58" s="195"/>
      <c r="H58" s="195"/>
      <c r="I58" s="195"/>
      <c r="J58" s="195"/>
      <c r="K58" s="195"/>
      <c r="L58" s="196"/>
      <c r="M58" s="6"/>
      <c r="N58" s="3"/>
      <c r="O58" s="6" t="s">
        <v>1</v>
      </c>
      <c r="P58" s="6" t="s">
        <v>2</v>
      </c>
    </row>
    <row r="59" spans="1:16" x14ac:dyDescent="0.3">
      <c r="B59" s="19"/>
      <c r="C59" s="20"/>
      <c r="D59" s="21"/>
      <c r="E59" s="21"/>
      <c r="F59" s="21"/>
      <c r="G59" s="21"/>
      <c r="H59" s="21"/>
      <c r="I59" s="21"/>
      <c r="J59" s="21"/>
      <c r="K59" s="21"/>
      <c r="L59" s="22"/>
    </row>
    <row r="60" spans="1:16" s="25" customFormat="1" x14ac:dyDescent="0.3">
      <c r="A60" s="72"/>
      <c r="B60" s="81"/>
      <c r="D60" s="219" t="str">
        <f>IF(Intro!$G$23="English",O60,P60)</f>
        <v>July 24, 2026</v>
      </c>
      <c r="E60" s="220"/>
      <c r="F60" s="220"/>
      <c r="G60" s="220"/>
      <c r="H60" s="220"/>
      <c r="I60" s="220"/>
      <c r="J60" s="221"/>
      <c r="K60" s="21"/>
      <c r="L60" s="75"/>
      <c r="O60" s="32" t="str">
        <f>Variables!B11</f>
        <v>July 24, 2026</v>
      </c>
      <c r="P60" s="32" t="str">
        <f>Variables!C11</f>
        <v>24 juillet 2026</v>
      </c>
    </row>
    <row r="61" spans="1:16" s="25" customFormat="1" x14ac:dyDescent="0.3">
      <c r="A61" s="72"/>
      <c r="B61" s="81"/>
      <c r="D61" s="222"/>
      <c r="E61" s="223"/>
      <c r="F61" s="223"/>
      <c r="G61" s="223"/>
      <c r="H61" s="223"/>
      <c r="I61" s="223"/>
      <c r="J61" s="224"/>
      <c r="K61" s="21"/>
      <c r="L61" s="75"/>
      <c r="O61" s="32"/>
      <c r="P61" s="32"/>
    </row>
    <row r="62" spans="1:16" s="25" customFormat="1" x14ac:dyDescent="0.3">
      <c r="A62" s="72"/>
      <c r="B62" s="82"/>
      <c r="C62" s="83"/>
      <c r="D62" s="83"/>
      <c r="E62" s="83"/>
      <c r="F62" s="83"/>
      <c r="G62" s="83"/>
      <c r="H62" s="83"/>
      <c r="I62" s="83"/>
      <c r="J62" s="83"/>
      <c r="K62" s="83"/>
      <c r="L62" s="84"/>
      <c r="O62" s="64"/>
      <c r="P62" s="64"/>
    </row>
    <row r="63" spans="1:16" s="6" customFormat="1" x14ac:dyDescent="0.3">
      <c r="A63" s="11"/>
      <c r="B63" s="13"/>
      <c r="C63" s="13"/>
      <c r="D63" s="14"/>
      <c r="E63" s="14"/>
      <c r="F63" s="14"/>
      <c r="G63" s="14"/>
      <c r="H63" s="14"/>
      <c r="I63" s="14"/>
      <c r="J63" s="14"/>
      <c r="K63" s="14"/>
      <c r="L63" s="14"/>
      <c r="O63" s="12"/>
      <c r="P63" s="12"/>
    </row>
    <row r="64" spans="1:16" x14ac:dyDescent="0.3">
      <c r="B64" s="194" t="str">
        <f>IF(Intro!$G$23="English",O64,P64)</f>
        <v>FIRM INFORMATION</v>
      </c>
      <c r="C64" s="195"/>
      <c r="D64" s="195"/>
      <c r="E64" s="195"/>
      <c r="F64" s="195"/>
      <c r="G64" s="195"/>
      <c r="H64" s="195"/>
      <c r="I64" s="195"/>
      <c r="J64" s="195"/>
      <c r="K64" s="195"/>
      <c r="L64" s="196"/>
      <c r="M64" s="25"/>
      <c r="O64" s="64" t="s">
        <v>7</v>
      </c>
      <c r="P64" s="64" t="s">
        <v>8</v>
      </c>
    </row>
    <row r="65" spans="1:16" x14ac:dyDescent="0.3">
      <c r="B65" s="15"/>
      <c r="C65" s="16"/>
      <c r="D65" s="17"/>
      <c r="E65" s="17"/>
      <c r="F65" s="17"/>
      <c r="G65" s="17"/>
      <c r="H65" s="17"/>
      <c r="I65" s="17"/>
      <c r="J65" s="17"/>
      <c r="K65" s="17"/>
      <c r="L65" s="18"/>
    </row>
    <row r="66" spans="1:16" x14ac:dyDescent="0.3">
      <c r="B66" s="217" t="str">
        <f>IF(Intro!$G$23="English",O66,P66)</f>
        <v>Firm Name (In English and French, if applicable)</v>
      </c>
      <c r="C66" s="218"/>
      <c r="D66" s="218"/>
      <c r="E66" s="215"/>
      <c r="F66" s="215"/>
      <c r="G66" s="215"/>
      <c r="H66" s="215"/>
      <c r="I66" s="215"/>
      <c r="J66" s="215"/>
      <c r="K66" s="215"/>
      <c r="L66" s="216"/>
      <c r="O66" s="60" t="s">
        <v>142</v>
      </c>
      <c r="P66" s="64" t="s">
        <v>143</v>
      </c>
    </row>
    <row r="67" spans="1:16" x14ac:dyDescent="0.3">
      <c r="B67" s="217"/>
      <c r="C67" s="218"/>
      <c r="D67" s="218"/>
      <c r="E67" s="215"/>
      <c r="F67" s="215"/>
      <c r="G67" s="215"/>
      <c r="H67" s="215"/>
      <c r="I67" s="215"/>
      <c r="J67" s="215"/>
      <c r="K67" s="215"/>
      <c r="L67" s="216"/>
      <c r="O67" s="60"/>
    </row>
    <row r="68" spans="1:16" x14ac:dyDescent="0.3">
      <c r="B68" s="217" t="str">
        <f>IF(Intro!$G$23="English",O68,P68)</f>
        <v>Firm Address</v>
      </c>
      <c r="C68" s="218"/>
      <c r="D68" s="218"/>
      <c r="E68" s="215"/>
      <c r="F68" s="215"/>
      <c r="G68" s="215"/>
      <c r="H68" s="215"/>
      <c r="I68" s="215"/>
      <c r="J68" s="215"/>
      <c r="K68" s="215"/>
      <c r="L68" s="216"/>
      <c r="O68" s="60" t="s">
        <v>9</v>
      </c>
      <c r="P68" s="64" t="s">
        <v>10</v>
      </c>
    </row>
    <row r="69" spans="1:16" x14ac:dyDescent="0.3">
      <c r="B69" s="217"/>
      <c r="C69" s="218"/>
      <c r="D69" s="218"/>
      <c r="E69" s="215"/>
      <c r="F69" s="215"/>
      <c r="G69" s="215"/>
      <c r="H69" s="215"/>
      <c r="I69" s="215"/>
      <c r="J69" s="215"/>
      <c r="K69" s="215"/>
      <c r="L69" s="216"/>
      <c r="O69" s="60"/>
    </row>
    <row r="70" spans="1:16" x14ac:dyDescent="0.3">
      <c r="B70" s="217" t="str">
        <f>IF(Intro!$G$23="English",O70,P70)</f>
        <v>Website Address</v>
      </c>
      <c r="C70" s="218"/>
      <c r="D70" s="218"/>
      <c r="E70" s="215"/>
      <c r="F70" s="215"/>
      <c r="G70" s="215"/>
      <c r="H70" s="215"/>
      <c r="I70" s="215"/>
      <c r="J70" s="215"/>
      <c r="K70" s="215"/>
      <c r="L70" s="216"/>
      <c r="O70" s="60" t="s">
        <v>11</v>
      </c>
      <c r="P70" s="64" t="s">
        <v>12</v>
      </c>
    </row>
    <row r="71" spans="1:16" x14ac:dyDescent="0.3">
      <c r="B71" s="217"/>
      <c r="C71" s="218"/>
      <c r="D71" s="218"/>
      <c r="E71" s="215"/>
      <c r="F71" s="215"/>
      <c r="G71" s="215"/>
      <c r="H71" s="215"/>
      <c r="I71" s="215"/>
      <c r="J71" s="215"/>
      <c r="K71" s="215"/>
      <c r="L71" s="216"/>
      <c r="O71" s="60"/>
    </row>
    <row r="72" spans="1:16" x14ac:dyDescent="0.3">
      <c r="B72" s="19"/>
      <c r="C72" s="20"/>
      <c r="D72" s="21"/>
      <c r="E72" s="21"/>
      <c r="F72" s="21"/>
      <c r="G72" s="21"/>
      <c r="H72" s="21"/>
      <c r="I72" s="21"/>
      <c r="J72" s="21"/>
      <c r="K72" s="21"/>
      <c r="L72" s="22"/>
    </row>
    <row r="73" spans="1:16" s="25" customFormat="1" x14ac:dyDescent="0.3">
      <c r="A73" s="72"/>
      <c r="B73" s="34" t="str">
        <f>IF(Intro!$G$23="English",O73,P73)</f>
        <v xml:space="preserve">If your firm has more than one location, facility or outlet, submit a consolidated response to the questionnaire.
</v>
      </c>
      <c r="C73" s="61"/>
      <c r="D73" s="61"/>
      <c r="E73" s="61"/>
      <c r="F73" s="61"/>
      <c r="G73" s="61"/>
      <c r="H73" s="61"/>
      <c r="I73" s="61"/>
      <c r="J73" s="61"/>
      <c r="K73" s="61"/>
      <c r="L73" s="62"/>
      <c r="O73" s="64" t="s">
        <v>133</v>
      </c>
      <c r="P73" s="64" t="s">
        <v>134</v>
      </c>
    </row>
    <row r="74" spans="1:16" x14ac:dyDescent="0.3">
      <c r="B74" s="200" t="str">
        <f>IF(Intro!$G$23="English",O74,P74)</f>
        <v>Provide the names and addresses of other locations, facilities, and outlets in Canada on behalf of which your company is responding.</v>
      </c>
      <c r="C74" s="201"/>
      <c r="D74" s="201"/>
      <c r="E74" s="206"/>
      <c r="F74" s="206"/>
      <c r="G74" s="206"/>
      <c r="H74" s="206"/>
      <c r="I74" s="206"/>
      <c r="J74" s="206"/>
      <c r="K74" s="206"/>
      <c r="L74" s="207"/>
      <c r="M74" s="25"/>
      <c r="O74" s="188" t="s">
        <v>74</v>
      </c>
      <c r="P74" s="189" t="s">
        <v>75</v>
      </c>
    </row>
    <row r="75" spans="1:16" x14ac:dyDescent="0.3">
      <c r="B75" s="202"/>
      <c r="C75" s="203"/>
      <c r="D75" s="203"/>
      <c r="E75" s="208"/>
      <c r="F75" s="208"/>
      <c r="G75" s="208"/>
      <c r="H75" s="208"/>
      <c r="I75" s="208"/>
      <c r="J75" s="208"/>
      <c r="K75" s="208"/>
      <c r="L75" s="209"/>
      <c r="M75" s="25"/>
      <c r="O75" s="188"/>
      <c r="P75" s="189"/>
    </row>
    <row r="76" spans="1:16" x14ac:dyDescent="0.3">
      <c r="B76" s="202"/>
      <c r="C76" s="203"/>
      <c r="D76" s="203"/>
      <c r="E76" s="208"/>
      <c r="F76" s="208"/>
      <c r="G76" s="208"/>
      <c r="H76" s="208"/>
      <c r="I76" s="208"/>
      <c r="J76" s="208"/>
      <c r="K76" s="208"/>
      <c r="L76" s="209"/>
      <c r="M76" s="25"/>
      <c r="O76" s="188"/>
      <c r="P76" s="189"/>
    </row>
    <row r="77" spans="1:16" x14ac:dyDescent="0.3">
      <c r="B77" s="202"/>
      <c r="C77" s="203"/>
      <c r="D77" s="203"/>
      <c r="E77" s="208"/>
      <c r="F77" s="208"/>
      <c r="G77" s="208"/>
      <c r="H77" s="208"/>
      <c r="I77" s="208"/>
      <c r="J77" s="208"/>
      <c r="K77" s="208"/>
      <c r="L77" s="209"/>
      <c r="M77" s="25"/>
      <c r="O77" s="188"/>
      <c r="P77" s="189"/>
    </row>
    <row r="78" spans="1:16" x14ac:dyDescent="0.3">
      <c r="B78" s="202"/>
      <c r="C78" s="203"/>
      <c r="D78" s="203"/>
      <c r="E78" s="208"/>
      <c r="F78" s="208"/>
      <c r="G78" s="208"/>
      <c r="H78" s="208"/>
      <c r="I78" s="208"/>
      <c r="J78" s="208"/>
      <c r="K78" s="208"/>
      <c r="L78" s="209"/>
      <c r="M78" s="25"/>
      <c r="O78" s="188"/>
      <c r="P78" s="189"/>
    </row>
    <row r="79" spans="1:16" x14ac:dyDescent="0.3">
      <c r="B79" s="202"/>
      <c r="C79" s="203"/>
      <c r="D79" s="203"/>
      <c r="E79" s="208"/>
      <c r="F79" s="208"/>
      <c r="G79" s="208"/>
      <c r="H79" s="208"/>
      <c r="I79" s="208"/>
      <c r="J79" s="208"/>
      <c r="K79" s="208"/>
      <c r="L79" s="209"/>
      <c r="M79" s="25"/>
      <c r="O79" s="188"/>
      <c r="P79" s="189"/>
    </row>
    <row r="80" spans="1:16" x14ac:dyDescent="0.3">
      <c r="B80" s="202"/>
      <c r="C80" s="203"/>
      <c r="D80" s="203"/>
      <c r="E80" s="208"/>
      <c r="F80" s="208"/>
      <c r="G80" s="208"/>
      <c r="H80" s="208"/>
      <c r="I80" s="208"/>
      <c r="J80" s="208"/>
      <c r="K80" s="208"/>
      <c r="L80" s="209"/>
      <c r="M80" s="25"/>
      <c r="O80" s="188"/>
      <c r="P80" s="189"/>
    </row>
    <row r="81" spans="1:16" x14ac:dyDescent="0.3">
      <c r="B81" s="202"/>
      <c r="C81" s="203"/>
      <c r="D81" s="203"/>
      <c r="E81" s="208"/>
      <c r="F81" s="208"/>
      <c r="G81" s="208"/>
      <c r="H81" s="208"/>
      <c r="I81" s="208"/>
      <c r="J81" s="208"/>
      <c r="K81" s="208"/>
      <c r="L81" s="209"/>
      <c r="M81" s="25"/>
      <c r="O81" s="188"/>
      <c r="P81" s="189"/>
    </row>
    <row r="82" spans="1:16" x14ac:dyDescent="0.3">
      <c r="B82" s="202"/>
      <c r="C82" s="203"/>
      <c r="D82" s="203"/>
      <c r="E82" s="208"/>
      <c r="F82" s="208"/>
      <c r="G82" s="208"/>
      <c r="H82" s="208"/>
      <c r="I82" s="208"/>
      <c r="J82" s="208"/>
      <c r="K82" s="208"/>
      <c r="L82" s="209"/>
      <c r="M82" s="25"/>
      <c r="O82" s="188"/>
      <c r="P82" s="189"/>
    </row>
    <row r="83" spans="1:16" x14ac:dyDescent="0.3">
      <c r="B83" s="204"/>
      <c r="C83" s="205"/>
      <c r="D83" s="205"/>
      <c r="E83" s="210"/>
      <c r="F83" s="210"/>
      <c r="G83" s="210"/>
      <c r="H83" s="210"/>
      <c r="I83" s="210"/>
      <c r="J83" s="210"/>
      <c r="K83" s="210"/>
      <c r="L83" s="211"/>
      <c r="M83" s="25"/>
      <c r="O83" s="188"/>
      <c r="P83" s="189"/>
    </row>
    <row r="84" spans="1:16" s="25" customFormat="1" x14ac:dyDescent="0.3">
      <c r="A84" s="72"/>
      <c r="B84" s="82"/>
      <c r="C84" s="83"/>
      <c r="D84" s="83"/>
      <c r="E84" s="83"/>
      <c r="F84" s="83"/>
      <c r="G84" s="83"/>
      <c r="H84" s="83"/>
      <c r="I84" s="83"/>
      <c r="J84" s="83"/>
      <c r="K84" s="83"/>
      <c r="L84" s="84"/>
      <c r="O84" s="64"/>
      <c r="P84" s="64"/>
    </row>
    <row r="86" spans="1:16" s="48" customFormat="1" x14ac:dyDescent="0.3">
      <c r="A86" s="100"/>
      <c r="B86" s="185" t="str">
        <f>IF(Intro!$G$23="English",O86,P86)</f>
        <v>CONTACT INFORMATION OF THE PERSON WHO COMPLETED THIS QUESTIONNAIRE</v>
      </c>
      <c r="C86" s="186"/>
      <c r="D86" s="186"/>
      <c r="E86" s="186"/>
      <c r="F86" s="186"/>
      <c r="G86" s="186"/>
      <c r="H86" s="186"/>
      <c r="I86" s="186"/>
      <c r="J86" s="186"/>
      <c r="K86" s="186"/>
      <c r="L86" s="187"/>
      <c r="O86" s="48" t="s">
        <v>306</v>
      </c>
      <c r="P86" s="48" t="s">
        <v>307</v>
      </c>
    </row>
    <row r="87" spans="1:16" s="48" customFormat="1" x14ac:dyDescent="0.3">
      <c r="A87" s="100"/>
      <c r="B87" s="138"/>
      <c r="C87" s="139"/>
      <c r="D87" s="140"/>
      <c r="E87" s="140"/>
      <c r="F87" s="140"/>
      <c r="G87" s="140"/>
      <c r="H87" s="140"/>
      <c r="I87" s="140"/>
      <c r="J87" s="140"/>
      <c r="K87" s="140"/>
      <c r="L87" s="141"/>
    </row>
    <row r="88" spans="1:16" s="48" customFormat="1" x14ac:dyDescent="0.3">
      <c r="A88" s="100"/>
      <c r="B88" s="173" t="str">
        <f>IF(Intro!$G$23="English",O88,P88)</f>
        <v>Name</v>
      </c>
      <c r="C88" s="174"/>
      <c r="D88" s="175"/>
      <c r="E88" s="179"/>
      <c r="F88" s="180"/>
      <c r="G88" s="180"/>
      <c r="H88" s="180"/>
      <c r="I88" s="180"/>
      <c r="J88" s="180"/>
      <c r="K88" s="180"/>
      <c r="L88" s="181"/>
      <c r="O88" s="142" t="s">
        <v>308</v>
      </c>
      <c r="P88" s="48" t="s">
        <v>309</v>
      </c>
    </row>
    <row r="89" spans="1:16" s="48" customFormat="1" x14ac:dyDescent="0.3">
      <c r="A89" s="100"/>
      <c r="B89" s="176"/>
      <c r="C89" s="177"/>
      <c r="D89" s="178"/>
      <c r="E89" s="182"/>
      <c r="F89" s="183"/>
      <c r="G89" s="183"/>
      <c r="H89" s="183"/>
      <c r="I89" s="183"/>
      <c r="J89" s="183"/>
      <c r="K89" s="183"/>
      <c r="L89" s="184"/>
      <c r="O89" s="142"/>
    </row>
    <row r="90" spans="1:16" s="48" customFormat="1" x14ac:dyDescent="0.3">
      <c r="A90" s="100"/>
      <c r="B90" s="173" t="str">
        <f>IF(Intro!$G$23="English",O90,P90)</f>
        <v>Title</v>
      </c>
      <c r="C90" s="174"/>
      <c r="D90" s="175"/>
      <c r="E90" s="179"/>
      <c r="F90" s="180"/>
      <c r="G90" s="180"/>
      <c r="H90" s="180"/>
      <c r="I90" s="180"/>
      <c r="J90" s="180"/>
      <c r="K90" s="180"/>
      <c r="L90" s="181"/>
      <c r="O90" s="142" t="s">
        <v>310</v>
      </c>
      <c r="P90" s="48" t="s">
        <v>311</v>
      </c>
    </row>
    <row r="91" spans="1:16" s="48" customFormat="1" x14ac:dyDescent="0.3">
      <c r="A91" s="100"/>
      <c r="B91" s="176"/>
      <c r="C91" s="177"/>
      <c r="D91" s="178"/>
      <c r="E91" s="182"/>
      <c r="F91" s="183"/>
      <c r="G91" s="183"/>
      <c r="H91" s="183"/>
      <c r="I91" s="183"/>
      <c r="J91" s="183"/>
      <c r="K91" s="183"/>
      <c r="L91" s="184"/>
      <c r="O91" s="142"/>
    </row>
    <row r="92" spans="1:16" s="48" customFormat="1" x14ac:dyDescent="0.3">
      <c r="A92" s="100"/>
      <c r="B92" s="173" t="str">
        <f>IF(Intro!$G$23="English",O92,P92)</f>
        <v>E-mail Address</v>
      </c>
      <c r="C92" s="174"/>
      <c r="D92" s="175"/>
      <c r="E92" s="179"/>
      <c r="F92" s="180"/>
      <c r="G92" s="180"/>
      <c r="H92" s="180"/>
      <c r="I92" s="180"/>
      <c r="J92" s="180"/>
      <c r="K92" s="180"/>
      <c r="L92" s="181"/>
      <c r="O92" s="142" t="s">
        <v>17</v>
      </c>
      <c r="P92" s="48" t="s">
        <v>312</v>
      </c>
    </row>
    <row r="93" spans="1:16" s="48" customFormat="1" x14ac:dyDescent="0.3">
      <c r="A93" s="100"/>
      <c r="B93" s="176"/>
      <c r="C93" s="177"/>
      <c r="D93" s="178"/>
      <c r="E93" s="182"/>
      <c r="F93" s="183"/>
      <c r="G93" s="183"/>
      <c r="H93" s="183"/>
      <c r="I93" s="183"/>
      <c r="J93" s="183"/>
      <c r="K93" s="183"/>
      <c r="L93" s="184"/>
      <c r="O93" s="142"/>
    </row>
    <row r="94" spans="1:16" s="48" customFormat="1" x14ac:dyDescent="0.3">
      <c r="A94" s="100"/>
      <c r="B94" s="173" t="str">
        <f>IF(Intro!$G$23="English",O94,P94)</f>
        <v>Telephone</v>
      </c>
      <c r="C94" s="174"/>
      <c r="D94" s="175"/>
      <c r="E94" s="179"/>
      <c r="F94" s="180"/>
      <c r="G94" s="180"/>
      <c r="H94" s="180"/>
      <c r="I94" s="180"/>
      <c r="J94" s="180"/>
      <c r="K94" s="180"/>
      <c r="L94" s="181"/>
      <c r="O94" s="142" t="s">
        <v>18</v>
      </c>
      <c r="P94" s="48" t="s">
        <v>19</v>
      </c>
    </row>
    <row r="95" spans="1:16" s="48" customFormat="1" x14ac:dyDescent="0.3">
      <c r="A95" s="100"/>
      <c r="B95" s="176"/>
      <c r="C95" s="177"/>
      <c r="D95" s="178"/>
      <c r="E95" s="182"/>
      <c r="F95" s="183"/>
      <c r="G95" s="183"/>
      <c r="H95" s="183"/>
      <c r="I95" s="183"/>
      <c r="J95" s="183"/>
      <c r="K95" s="183"/>
      <c r="L95" s="184"/>
      <c r="O95" s="142"/>
    </row>
    <row r="96" spans="1:16" s="48" customFormat="1" x14ac:dyDescent="0.3">
      <c r="A96" s="100"/>
      <c r="B96" s="143"/>
      <c r="C96" s="144"/>
      <c r="D96" s="144"/>
      <c r="E96" s="144"/>
      <c r="F96" s="144"/>
      <c r="G96" s="144"/>
      <c r="H96" s="144"/>
      <c r="I96" s="144"/>
      <c r="J96" s="144"/>
      <c r="K96" s="144"/>
      <c r="L96" s="145"/>
    </row>
    <row r="97" spans="1:16" s="148" customFormat="1" x14ac:dyDescent="0.3">
      <c r="A97" s="146"/>
      <c r="B97" s="147"/>
      <c r="C97" s="147"/>
      <c r="D97" s="42"/>
      <c r="E97" s="42"/>
      <c r="F97" s="42"/>
      <c r="G97" s="42"/>
      <c r="H97" s="42"/>
      <c r="I97" s="42"/>
      <c r="J97" s="42"/>
      <c r="K97" s="42"/>
      <c r="L97" s="42"/>
      <c r="O97" s="149"/>
      <c r="P97" s="149"/>
    </row>
    <row r="98" spans="1:16" x14ac:dyDescent="0.3">
      <c r="B98" s="194" t="str">
        <f>IF(Intro!$G$23="English",O98,P98)</f>
        <v>CERTIFICATION</v>
      </c>
      <c r="C98" s="195"/>
      <c r="D98" s="195"/>
      <c r="E98" s="195"/>
      <c r="F98" s="195"/>
      <c r="G98" s="195"/>
      <c r="H98" s="195"/>
      <c r="I98" s="195"/>
      <c r="J98" s="195"/>
      <c r="K98" s="195"/>
      <c r="L98" s="196"/>
      <c r="M98" s="25"/>
      <c r="O98" s="64" t="s">
        <v>5</v>
      </c>
      <c r="P98" s="64" t="s">
        <v>6</v>
      </c>
    </row>
    <row r="99" spans="1:16" x14ac:dyDescent="0.3">
      <c r="B99" s="15"/>
      <c r="C99" s="16"/>
      <c r="D99" s="17"/>
      <c r="E99" s="17"/>
      <c r="F99" s="17"/>
      <c r="G99" s="17"/>
      <c r="H99" s="17"/>
      <c r="I99" s="17"/>
      <c r="J99" s="17"/>
      <c r="K99" s="17"/>
      <c r="L99" s="18"/>
    </row>
    <row r="100" spans="1:16" s="25" customFormat="1" x14ac:dyDescent="0.3">
      <c r="A100" s="72"/>
      <c r="B100" s="197" t="str">
        <f>IF(Intro!$G$23="English",O100,P100)</f>
        <v>The undersigned certifies that the information supplied herein is complete and correct to the best of his/her knowledge and belief.</v>
      </c>
      <c r="C100" s="198"/>
      <c r="D100" s="198"/>
      <c r="E100" s="198"/>
      <c r="F100" s="198"/>
      <c r="G100" s="198"/>
      <c r="H100" s="198"/>
      <c r="I100" s="198"/>
      <c r="J100" s="198"/>
      <c r="K100" s="198"/>
      <c r="L100" s="199"/>
      <c r="O100" s="64" t="s">
        <v>177</v>
      </c>
      <c r="P100" s="64" t="s">
        <v>178</v>
      </c>
    </row>
    <row r="101" spans="1:16" s="25" customFormat="1" x14ac:dyDescent="0.3">
      <c r="A101" s="72"/>
      <c r="B101" s="81"/>
      <c r="C101" s="73"/>
      <c r="D101" s="73"/>
      <c r="E101" s="73"/>
      <c r="F101" s="73"/>
      <c r="G101" s="73"/>
      <c r="H101" s="73"/>
      <c r="I101" s="73"/>
      <c r="J101" s="73"/>
      <c r="K101" s="73"/>
      <c r="L101" s="74"/>
      <c r="O101" s="64"/>
      <c r="P101" s="64"/>
    </row>
    <row r="102" spans="1:16" x14ac:dyDescent="0.3">
      <c r="B102" s="217" t="str">
        <f>IF(Intro!$G$23="English",O102,P102)</f>
        <v>Name of Authorized Official</v>
      </c>
      <c r="C102" s="218"/>
      <c r="D102" s="218"/>
      <c r="E102" s="215"/>
      <c r="F102" s="215"/>
      <c r="G102" s="215"/>
      <c r="H102" s="215"/>
      <c r="I102" s="215"/>
      <c r="J102" s="215"/>
      <c r="K102" s="215"/>
      <c r="L102" s="216"/>
      <c r="O102" s="60" t="s">
        <v>13</v>
      </c>
      <c r="P102" s="64" t="s">
        <v>14</v>
      </c>
    </row>
    <row r="103" spans="1:16" x14ac:dyDescent="0.3">
      <c r="B103" s="217"/>
      <c r="C103" s="218"/>
      <c r="D103" s="218"/>
      <c r="E103" s="215"/>
      <c r="F103" s="215"/>
      <c r="G103" s="215"/>
      <c r="H103" s="215"/>
      <c r="I103" s="215"/>
      <c r="J103" s="215"/>
      <c r="K103" s="215"/>
      <c r="L103" s="216"/>
      <c r="O103" s="60"/>
    </row>
    <row r="104" spans="1:16" x14ac:dyDescent="0.3">
      <c r="B104" s="217" t="str">
        <f>IF(Intro!$G$23="English",O104,P104)</f>
        <v>Title of Authorized Official</v>
      </c>
      <c r="C104" s="218"/>
      <c r="D104" s="218"/>
      <c r="E104" s="215"/>
      <c r="F104" s="215"/>
      <c r="G104" s="215"/>
      <c r="H104" s="215"/>
      <c r="I104" s="215"/>
      <c r="J104" s="215"/>
      <c r="K104" s="215"/>
      <c r="L104" s="216"/>
      <c r="O104" s="60" t="s">
        <v>15</v>
      </c>
      <c r="P104" s="64" t="s">
        <v>16</v>
      </c>
    </row>
    <row r="105" spans="1:16" x14ac:dyDescent="0.3">
      <c r="B105" s="217"/>
      <c r="C105" s="218"/>
      <c r="D105" s="218"/>
      <c r="E105" s="215"/>
      <c r="F105" s="215"/>
      <c r="G105" s="215"/>
      <c r="H105" s="215"/>
      <c r="I105" s="215"/>
      <c r="J105" s="215"/>
      <c r="K105" s="215"/>
      <c r="L105" s="216"/>
      <c r="O105" s="60"/>
    </row>
    <row r="106" spans="1:16" x14ac:dyDescent="0.3">
      <c r="B106" s="217" t="str">
        <f>IF(Intro!$G$23="English",O106,P106)</f>
        <v>E-mail Address</v>
      </c>
      <c r="C106" s="218"/>
      <c r="D106" s="218"/>
      <c r="E106" s="215"/>
      <c r="F106" s="215"/>
      <c r="G106" s="215"/>
      <c r="H106" s="215"/>
      <c r="I106" s="215"/>
      <c r="J106" s="215"/>
      <c r="K106" s="215"/>
      <c r="L106" s="216"/>
      <c r="O106" s="60" t="s">
        <v>17</v>
      </c>
      <c r="P106" s="64" t="s">
        <v>38</v>
      </c>
    </row>
    <row r="107" spans="1:16" x14ac:dyDescent="0.3">
      <c r="B107" s="217"/>
      <c r="C107" s="218"/>
      <c r="D107" s="218"/>
      <c r="E107" s="215"/>
      <c r="F107" s="215"/>
      <c r="G107" s="215"/>
      <c r="H107" s="215"/>
      <c r="I107" s="215"/>
      <c r="J107" s="215"/>
      <c r="K107" s="215"/>
      <c r="L107" s="216"/>
      <c r="O107" s="60"/>
    </row>
    <row r="108" spans="1:16" x14ac:dyDescent="0.3">
      <c r="B108" s="217" t="str">
        <f>IF(Intro!$G$23="English",O108,P108)</f>
        <v>Telephone</v>
      </c>
      <c r="C108" s="218"/>
      <c r="D108" s="218"/>
      <c r="E108" s="215"/>
      <c r="F108" s="215"/>
      <c r="G108" s="215"/>
      <c r="H108" s="215"/>
      <c r="I108" s="215"/>
      <c r="J108" s="215"/>
      <c r="K108" s="215"/>
      <c r="L108" s="216"/>
      <c r="O108" s="60" t="s">
        <v>18</v>
      </c>
      <c r="P108" s="64" t="s">
        <v>19</v>
      </c>
    </row>
    <row r="109" spans="1:16" x14ac:dyDescent="0.3">
      <c r="B109" s="217"/>
      <c r="C109" s="218"/>
      <c r="D109" s="218"/>
      <c r="E109" s="215"/>
      <c r="F109" s="215"/>
      <c r="G109" s="215"/>
      <c r="H109" s="215"/>
      <c r="I109" s="215"/>
      <c r="J109" s="215"/>
      <c r="K109" s="215"/>
      <c r="L109" s="216"/>
      <c r="O109" s="60"/>
    </row>
    <row r="110" spans="1:16" x14ac:dyDescent="0.3">
      <c r="B110" s="217" t="str">
        <f>IF(Intro!$G$23="English",O110,P110)</f>
        <v>Date</v>
      </c>
      <c r="C110" s="218"/>
      <c r="D110" s="218"/>
      <c r="E110" s="215"/>
      <c r="F110" s="215"/>
      <c r="G110" s="215"/>
      <c r="H110" s="215"/>
      <c r="I110" s="215"/>
      <c r="J110" s="215"/>
      <c r="K110" s="215"/>
      <c r="L110" s="216"/>
      <c r="M110" s="25"/>
      <c r="O110" s="60" t="s">
        <v>21</v>
      </c>
      <c r="P110" s="64" t="s">
        <v>21</v>
      </c>
    </row>
    <row r="111" spans="1:16" x14ac:dyDescent="0.3">
      <c r="B111" s="217"/>
      <c r="C111" s="218"/>
      <c r="D111" s="218"/>
      <c r="E111" s="215"/>
      <c r="F111" s="215"/>
      <c r="G111" s="215"/>
      <c r="H111" s="215"/>
      <c r="I111" s="215"/>
      <c r="J111" s="215"/>
      <c r="K111" s="215"/>
      <c r="L111" s="216"/>
      <c r="M111" s="25"/>
      <c r="O111" s="60"/>
    </row>
    <row r="112" spans="1:16" s="25" customFormat="1" x14ac:dyDescent="0.3">
      <c r="A112" s="72"/>
      <c r="B112" s="81"/>
      <c r="C112" s="73"/>
      <c r="D112" s="73"/>
      <c r="E112" s="73"/>
      <c r="F112" s="73"/>
      <c r="G112" s="73"/>
      <c r="H112" s="73"/>
      <c r="I112" s="73"/>
      <c r="J112" s="73"/>
      <c r="K112" s="73"/>
      <c r="L112" s="74"/>
      <c r="O112" s="64"/>
      <c r="P112" s="64"/>
    </row>
    <row r="113" spans="1:16" ht="30" customHeight="1" x14ac:dyDescent="0.3">
      <c r="B113" s="191" t="str">
        <f>IF(Intro!$G$23="English",O113,P113)</f>
        <v>I understand that checking this box constitutes my legally binding signature.</v>
      </c>
      <c r="C113" s="192"/>
      <c r="D113" s="192"/>
      <c r="E113" s="192"/>
      <c r="F113" s="192"/>
      <c r="G113" s="192"/>
      <c r="H113" s="193"/>
      <c r="I113" s="88"/>
      <c r="J113" s="28"/>
      <c r="K113" s="28"/>
      <c r="L113" s="29"/>
      <c r="O113" s="60" t="s">
        <v>36</v>
      </c>
      <c r="P113" s="64" t="s">
        <v>37</v>
      </c>
    </row>
    <row r="114" spans="1:16" s="25" customFormat="1" x14ac:dyDescent="0.3">
      <c r="A114" s="72"/>
      <c r="B114" s="82"/>
      <c r="C114" s="83"/>
      <c r="D114" s="83"/>
      <c r="E114" s="83"/>
      <c r="F114" s="83"/>
      <c r="G114" s="83"/>
      <c r="H114" s="83"/>
      <c r="I114" s="83"/>
      <c r="J114" s="83"/>
      <c r="K114" s="83"/>
      <c r="L114" s="84"/>
      <c r="O114" s="64"/>
      <c r="P114" s="64"/>
    </row>
    <row r="115" spans="1:16" s="6" customFormat="1" x14ac:dyDescent="0.3">
      <c r="A115" s="11"/>
      <c r="B115" s="13"/>
      <c r="C115" s="13"/>
      <c r="D115" s="14"/>
      <c r="E115" s="14"/>
      <c r="F115" s="14"/>
      <c r="G115" s="14"/>
      <c r="H115" s="14"/>
      <c r="I115" s="14"/>
      <c r="J115" s="14"/>
      <c r="K115" s="14"/>
      <c r="L115" s="14"/>
      <c r="O115" s="12"/>
      <c r="P115" s="12"/>
    </row>
    <row r="116" spans="1:16" s="5" customFormat="1" x14ac:dyDescent="0.3">
      <c r="A116" s="11"/>
      <c r="B116" s="194" t="str">
        <f>IF(Intro!$G$23="English",O116,P116)</f>
        <v>SUBMITTING THE QUESTIONNAIRE RESPONSE</v>
      </c>
      <c r="C116" s="195" t="str">
        <f>UPPER(IF(Intro!$G$23="English",P116,Q116))</f>
        <v>TRANSMISSION DU QUESTIONNAIRE REMPLI</v>
      </c>
      <c r="D116" s="195" t="str">
        <f>UPPER(IF(Intro!$G$23="English",Q116,R116))</f>
        <v/>
      </c>
      <c r="E116" s="195" t="str">
        <f>UPPER(IF(Intro!$G$23="English",R116,S116))</f>
        <v/>
      </c>
      <c r="F116" s="195"/>
      <c r="G116" s="195" t="str">
        <f>UPPER(IF(Intro!$G$23="English",S116,T116))</f>
        <v/>
      </c>
      <c r="H116" s="195" t="str">
        <f>UPPER(IF(Intro!$G$23="English",T116,U116))</f>
        <v/>
      </c>
      <c r="I116" s="195" t="str">
        <f>UPPER(IF(Intro!$G$23="English",U116,V116))</f>
        <v/>
      </c>
      <c r="J116" s="195" t="str">
        <f>UPPER(IF(Intro!$G$23="English",V116,W116))</f>
        <v/>
      </c>
      <c r="K116" s="195" t="str">
        <f>UPPER(IF(Intro!$G$23="English",W116,X116))</f>
        <v/>
      </c>
      <c r="L116" s="196" t="str">
        <f>UPPER(IF(Intro!$G$23="English",X116,Y116))</f>
        <v/>
      </c>
      <c r="M116" s="6"/>
      <c r="N116" s="3"/>
      <c r="O116" s="6" t="s">
        <v>41</v>
      </c>
      <c r="P116" s="6" t="s">
        <v>3</v>
      </c>
    </row>
    <row r="117" spans="1:16" x14ac:dyDescent="0.3">
      <c r="B117" s="15"/>
      <c r="C117" s="16"/>
      <c r="D117" s="17"/>
      <c r="E117" s="17"/>
      <c r="F117" s="17"/>
      <c r="G117" s="17"/>
      <c r="H117" s="17"/>
      <c r="I117" s="17"/>
      <c r="J117" s="17"/>
      <c r="K117" s="17"/>
      <c r="L117" s="18"/>
    </row>
    <row r="118" spans="1:16" s="25" customFormat="1" x14ac:dyDescent="0.3">
      <c r="A118" s="72"/>
      <c r="B118" s="197" t="str">
        <f>IF(Intro!$G$23="English",O118,P118)</f>
        <v>The completed questionnaire can be submitted using one of the following methods:</v>
      </c>
      <c r="C118" s="198"/>
      <c r="D118" s="198"/>
      <c r="E118" s="198"/>
      <c r="F118" s="198"/>
      <c r="G118" s="198"/>
      <c r="H118" s="198"/>
      <c r="I118" s="198"/>
      <c r="J118" s="198"/>
      <c r="K118" s="198"/>
      <c r="L118" s="199"/>
      <c r="O118" s="64" t="s">
        <v>76</v>
      </c>
      <c r="P118" s="64" t="s">
        <v>4</v>
      </c>
    </row>
    <row r="119" spans="1:16" s="25" customFormat="1" x14ac:dyDescent="0.3">
      <c r="A119" s="72"/>
      <c r="B119" s="212" t="str">
        <f>IF($G$23="English",HYPERLINK("https://e-filing-depot-electronique.citt-tcce.gc.ca/submitNonRegisteredUser-eng.aspx","1. Secure E-filing service;"),IF($G$23="Français",HYPERLINK("https://e-filing-depot-electronique.citt-tcce.gc.ca/submitNonRegisteredUser-fra.aspx?","1. Service sécurisé de dépôt électronique;"),""))</f>
        <v>1. Secure E-filing service;</v>
      </c>
      <c r="C119" s="213"/>
      <c r="D119" s="213"/>
      <c r="E119" s="213"/>
      <c r="F119" s="213"/>
      <c r="G119" s="213"/>
      <c r="H119" s="213"/>
      <c r="I119" s="213"/>
      <c r="J119" s="213"/>
      <c r="K119" s="213"/>
      <c r="L119" s="214"/>
      <c r="O119" s="64"/>
      <c r="P119" s="64"/>
    </row>
    <row r="120" spans="1:16" s="25" customFormat="1" x14ac:dyDescent="0.3">
      <c r="A120" s="72"/>
      <c r="B120" s="268" t="str">
        <f>IF(Intro!$G$23="English",O120,P120)</f>
        <v>When submitting the completed questionnaire using the secure E-filing service, designate the questionnaire as confidential. Note that the information in the public (blue) tabs in your questionnaire will be treated as public information.</v>
      </c>
      <c r="C120" s="269"/>
      <c r="D120" s="269"/>
      <c r="E120" s="269"/>
      <c r="F120" s="269"/>
      <c r="G120" s="269"/>
      <c r="H120" s="269"/>
      <c r="I120" s="269"/>
      <c r="J120" s="269"/>
      <c r="K120" s="269"/>
      <c r="L120" s="270"/>
      <c r="O120" s="189" t="s">
        <v>181</v>
      </c>
      <c r="P120" s="189" t="s">
        <v>182</v>
      </c>
    </row>
    <row r="121" spans="1:16" s="25" customFormat="1" x14ac:dyDescent="0.3">
      <c r="A121" s="72"/>
      <c r="B121" s="268"/>
      <c r="C121" s="269"/>
      <c r="D121" s="269"/>
      <c r="E121" s="269"/>
      <c r="F121" s="269"/>
      <c r="G121" s="269"/>
      <c r="H121" s="269"/>
      <c r="I121" s="269"/>
      <c r="J121" s="269"/>
      <c r="K121" s="269"/>
      <c r="L121" s="270"/>
      <c r="O121" s="189"/>
      <c r="P121" s="189"/>
    </row>
    <row r="122" spans="1:16" s="25" customFormat="1" ht="14.25" customHeight="1" x14ac:dyDescent="0.3">
      <c r="A122" s="72"/>
      <c r="B122" s="265" t="str">
        <f>IF(Intro!$G$23="English",O122,P122)</f>
        <v>2. E-mail to citt-tcce@tribunal.gc.ca should you accept the associated risks and you are filing information that belongs to your firm only.</v>
      </c>
      <c r="C122" s="266"/>
      <c r="D122" s="266"/>
      <c r="E122" s="266"/>
      <c r="F122" s="266"/>
      <c r="G122" s="266"/>
      <c r="H122" s="266"/>
      <c r="I122" s="266"/>
      <c r="J122" s="266"/>
      <c r="K122" s="266"/>
      <c r="L122" s="267"/>
      <c r="O122" s="64" t="s">
        <v>180</v>
      </c>
      <c r="P122" s="64" t="s">
        <v>179</v>
      </c>
    </row>
    <row r="123" spans="1:16" s="25" customFormat="1" x14ac:dyDescent="0.3">
      <c r="A123" s="72"/>
      <c r="B123" s="82"/>
      <c r="C123" s="83"/>
      <c r="D123" s="83"/>
      <c r="E123" s="83"/>
      <c r="F123" s="83"/>
      <c r="G123" s="83"/>
      <c r="H123" s="83"/>
      <c r="I123" s="83"/>
      <c r="J123" s="83"/>
      <c r="K123" s="83"/>
      <c r="L123" s="84"/>
      <c r="O123" s="64"/>
      <c r="P123" s="64"/>
    </row>
    <row r="125" spans="1:16" s="5" customFormat="1" x14ac:dyDescent="0.3">
      <c r="A125" s="11"/>
      <c r="B125" s="194" t="s">
        <v>223</v>
      </c>
      <c r="C125" s="195" t="str">
        <f>UPPER(IF(Intro!$G$23="English",P125,Q125))</f>
        <v/>
      </c>
      <c r="D125" s="195" t="str">
        <f>UPPER(IF(Intro!$G$23="English",Q125,R125))</f>
        <v/>
      </c>
      <c r="E125" s="195" t="str">
        <f>UPPER(IF(Intro!$G$23="English",R125,S125))</f>
        <v/>
      </c>
      <c r="F125" s="195"/>
      <c r="G125" s="195" t="str">
        <f>UPPER(IF(Intro!$G$23="English",S125,T125))</f>
        <v/>
      </c>
      <c r="H125" s="195" t="str">
        <f>UPPER(IF(Intro!$G$23="English",T125,U125))</f>
        <v/>
      </c>
      <c r="I125" s="195" t="str">
        <f>UPPER(IF(Intro!$G$23="English",U125,V125))</f>
        <v/>
      </c>
      <c r="J125" s="195" t="str">
        <f>UPPER(IF(Intro!$G$23="English",V125,W125))</f>
        <v/>
      </c>
      <c r="K125" s="195" t="str">
        <f>UPPER(IF(Intro!$G$23="English",W125,X125))</f>
        <v/>
      </c>
      <c r="L125" s="196" t="str">
        <f>UPPER(IF(Intro!$G$23="English",X125,Y125))</f>
        <v/>
      </c>
      <c r="M125" s="6"/>
      <c r="N125" s="3"/>
      <c r="O125" s="6"/>
      <c r="P125" s="6"/>
    </row>
    <row r="126" spans="1:16" x14ac:dyDescent="0.3">
      <c r="B126" s="15"/>
      <c r="C126" s="16"/>
      <c r="D126" s="17"/>
      <c r="E126" s="17"/>
      <c r="F126" s="17"/>
      <c r="G126" s="17"/>
      <c r="H126" s="17"/>
      <c r="I126" s="17"/>
      <c r="J126" s="17"/>
      <c r="K126" s="17"/>
      <c r="L126" s="18"/>
    </row>
    <row r="127" spans="1:16" s="25" customFormat="1" x14ac:dyDescent="0.3">
      <c r="A127" s="72"/>
      <c r="B127" s="197" t="str">
        <f>IF(Intro!$G$23="English",O127,P127)</f>
        <v>Questions relating to this questionnaire should be directed to:</v>
      </c>
      <c r="C127" s="198"/>
      <c r="D127" s="198"/>
      <c r="E127" s="198"/>
      <c r="F127" s="198"/>
      <c r="G127" s="198"/>
      <c r="H127" s="198"/>
      <c r="I127" s="198"/>
      <c r="J127" s="198"/>
      <c r="K127" s="198"/>
      <c r="L127" s="199"/>
      <c r="O127" s="64" t="s">
        <v>184</v>
      </c>
      <c r="P127" s="64" t="s">
        <v>183</v>
      </c>
    </row>
    <row r="128" spans="1:16" s="25" customFormat="1" x14ac:dyDescent="0.3">
      <c r="A128" s="72"/>
      <c r="B128" s="57"/>
      <c r="C128" s="58"/>
      <c r="D128" s="58"/>
      <c r="E128" s="58"/>
      <c r="F128" s="58"/>
      <c r="G128" s="58"/>
      <c r="H128" s="58"/>
      <c r="I128" s="58"/>
      <c r="J128" s="58"/>
      <c r="K128" s="58"/>
      <c r="L128" s="59"/>
      <c r="O128" s="64"/>
      <c r="P128" s="64"/>
    </row>
    <row r="129" spans="1:16" x14ac:dyDescent="0.3">
      <c r="B129" s="264" t="str">
        <f>Variables!B13</f>
        <v xml:space="preserve">Joseph Long </v>
      </c>
      <c r="C129" s="190"/>
      <c r="D129" s="190"/>
      <c r="E129" s="190" t="str">
        <f>Variables!C13</f>
        <v>Joseph.Long@tribunal.gc.ca</v>
      </c>
      <c r="F129" s="190"/>
      <c r="G129" s="190"/>
      <c r="H129" s="190"/>
      <c r="I129" s="190"/>
      <c r="J129" s="190" t="str">
        <f>Variables!D13</f>
        <v xml:space="preserve">(343) 597-3847 </v>
      </c>
      <c r="K129" s="190"/>
      <c r="L129" s="263"/>
      <c r="O129" s="60"/>
    </row>
    <row r="130" spans="1:16" x14ac:dyDescent="0.3">
      <c r="B130" s="264" t="str">
        <f>Variables!B14</f>
        <v>François Thivierge</v>
      </c>
      <c r="C130" s="190"/>
      <c r="D130" s="190"/>
      <c r="E130" s="190" t="str">
        <f>Variables!C14</f>
        <v>Francois.Thivierge@tribunal.gc.ca</v>
      </c>
      <c r="F130" s="190"/>
      <c r="G130" s="190"/>
      <c r="H130" s="190"/>
      <c r="I130" s="190"/>
      <c r="J130" s="190" t="str">
        <f>Variables!D14</f>
        <v>(343) 550-4453</v>
      </c>
      <c r="K130" s="190"/>
      <c r="L130" s="263"/>
      <c r="O130" s="60"/>
    </row>
    <row r="131" spans="1:16" s="25" customFormat="1" x14ac:dyDescent="0.3">
      <c r="A131" s="72"/>
      <c r="B131" s="82"/>
      <c r="C131" s="83"/>
      <c r="D131" s="83"/>
      <c r="E131" s="83"/>
      <c r="F131" s="83"/>
      <c r="G131" s="83"/>
      <c r="H131" s="83"/>
      <c r="I131" s="83"/>
      <c r="J131" s="83"/>
      <c r="K131" s="83"/>
      <c r="L131" s="84"/>
      <c r="O131" s="64"/>
      <c r="P131" s="64"/>
    </row>
  </sheetData>
  <sheetProtection algorithmName="SHA-512" hashValue="MPLHKUPwj+gy/G/taYuy/Z0slNcS/X0gPrj0W2X5feJVxsnCZ0E46utfZsgxVga6/3sYV7nacSonMArVxnTbeg==" saltValue="U1TNF1b2hrgSv1p1FQDAQg==" spinCount="100000" sheet="1" objects="1" scenarios="1" selectLockedCells="1"/>
  <mergeCells count="76">
    <mergeCell ref="O9:P19"/>
    <mergeCell ref="B4:L4"/>
    <mergeCell ref="B5:L5"/>
    <mergeCell ref="B8:L8"/>
    <mergeCell ref="B6:L6"/>
    <mergeCell ref="B10:F17"/>
    <mergeCell ref="H10:L18"/>
    <mergeCell ref="E130:I130"/>
    <mergeCell ref="J129:L129"/>
    <mergeCell ref="J130:L130"/>
    <mergeCell ref="B102:D103"/>
    <mergeCell ref="E102:L103"/>
    <mergeCell ref="B104:D105"/>
    <mergeCell ref="B106:D107"/>
    <mergeCell ref="B108:D109"/>
    <mergeCell ref="E104:L105"/>
    <mergeCell ref="E106:L107"/>
    <mergeCell ref="E108:L109"/>
    <mergeCell ref="B129:D129"/>
    <mergeCell ref="B130:D130"/>
    <mergeCell ref="B110:D111"/>
    <mergeCell ref="B122:L122"/>
    <mergeCell ref="B120:L121"/>
    <mergeCell ref="B36:L36"/>
    <mergeCell ref="B30:L30"/>
    <mergeCell ref="E54:K55"/>
    <mergeCell ref="D54:D55"/>
    <mergeCell ref="B21:L21"/>
    <mergeCell ref="B27:L27"/>
    <mergeCell ref="B23:F24"/>
    <mergeCell ref="G23:G24"/>
    <mergeCell ref="B29:L29"/>
    <mergeCell ref="H23:L24"/>
    <mergeCell ref="C31:K35"/>
    <mergeCell ref="B38:L38"/>
    <mergeCell ref="B43:L43"/>
    <mergeCell ref="C45:K47"/>
    <mergeCell ref="C40:K40"/>
    <mergeCell ref="C41:K41"/>
    <mergeCell ref="B70:D71"/>
    <mergeCell ref="E70:L71"/>
    <mergeCell ref="B52:L52"/>
    <mergeCell ref="B50:L50"/>
    <mergeCell ref="D60:J61"/>
    <mergeCell ref="B54:C55"/>
    <mergeCell ref="B58:L58"/>
    <mergeCell ref="B64:L64"/>
    <mergeCell ref="B66:D67"/>
    <mergeCell ref="E66:L67"/>
    <mergeCell ref="B68:D69"/>
    <mergeCell ref="E68:L69"/>
    <mergeCell ref="O74:O83"/>
    <mergeCell ref="P74:P83"/>
    <mergeCell ref="O120:O121"/>
    <mergeCell ref="P120:P121"/>
    <mergeCell ref="E129:I129"/>
    <mergeCell ref="B113:H113"/>
    <mergeCell ref="B116:L116"/>
    <mergeCell ref="B118:L118"/>
    <mergeCell ref="B74:D83"/>
    <mergeCell ref="E74:L83"/>
    <mergeCell ref="B127:L127"/>
    <mergeCell ref="B125:L125"/>
    <mergeCell ref="B119:L119"/>
    <mergeCell ref="B100:L100"/>
    <mergeCell ref="B98:L98"/>
    <mergeCell ref="E110:L111"/>
    <mergeCell ref="B92:D93"/>
    <mergeCell ref="E92:L93"/>
    <mergeCell ref="B94:D95"/>
    <mergeCell ref="E94:L95"/>
    <mergeCell ref="B86:L86"/>
    <mergeCell ref="B88:D89"/>
    <mergeCell ref="E88:L89"/>
    <mergeCell ref="B90:D91"/>
    <mergeCell ref="E90:L91"/>
  </mergeCells>
  <dataValidations count="2">
    <dataValidation type="list" allowBlank="1" showInputMessage="1" showErrorMessage="1" sqref="I113" xr:uid="{1594D28F-3462-4E0C-8058-C5508D06C9EB}">
      <formula1>"X"</formula1>
    </dataValidation>
    <dataValidation type="list" allowBlank="1" showInputMessage="1" showErrorMessage="1" sqref="G23" xr:uid="{476D6FBA-6DED-4978-9B8A-9B8E5DE68C6C}">
      <formula1>"English, Français"</formula1>
    </dataValidation>
  </dataValidations>
  <hyperlinks>
    <hyperlink ref="C40:K40" r:id="rId1" location="sml" display="https://www.cbsa-asfc.gc.ca/sima-lmsi/mif-mev/mif-mev-stats-eng.html - sml" xr:uid="{675C7C9D-5B0B-48B2-9D6F-5DDC275DF31E}"/>
    <hyperlink ref="C41:K41" r:id="rId2" location="sml" display="https://www.cbsa-asfc.gc.ca/sima-lmsi/mif-mev/mif-mev-stats-fra.html - sml" xr:uid="{60F80788-396E-41B7-BBEF-267834E7389D}"/>
  </hyperlinks>
  <printOptions horizontalCentered="1"/>
  <pageMargins left="0.25" right="0.25" top="0.75" bottom="0.75" header="0.3" footer="0.3"/>
  <pageSetup scale="63" fitToHeight="0" orientation="portrait" r:id="rId3"/>
  <headerFooter>
    <oddFooter>&amp;L&amp;A</oddFooter>
  </headerFooter>
  <rowBreaks count="1" manualBreakCount="1">
    <brk id="71" min="1" max="11" man="1"/>
  </rowBreaks>
  <ignoredErrors>
    <ignoredError sqref="B119" unlockedFormula="1"/>
  </ignoredErrors>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r:uid="{EC3907CD-615D-4216-8841-9B1E7B6E3A64}">
          <x14:formula1>
            <xm:f>Variables!$D$26:$D$27</xm:f>
          </x14:formula1>
          <xm:sqref>D54:D55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67F9F-4436-4710-82C4-9690772201C9}">
  <sheetPr codeName="Sheet3">
    <tabColor rgb="FF00B0F0"/>
    <pageSetUpPr fitToPage="1"/>
  </sheetPr>
  <dimension ref="A1:R42"/>
  <sheetViews>
    <sheetView showGridLines="0" zoomScale="115" zoomScaleNormal="115" workbookViewId="0">
      <selection activeCell="N43" sqref="N43"/>
    </sheetView>
  </sheetViews>
  <sheetFormatPr defaultColWidth="9.44140625" defaultRowHeight="14.4" x14ac:dyDescent="0.3"/>
  <cols>
    <col min="1" max="1" width="1.5546875" style="8" customWidth="1"/>
    <col min="2" max="12" width="14.5546875" style="31" customWidth="1"/>
    <col min="13" max="14" width="14.5546875" style="64" customWidth="1"/>
    <col min="15" max="16" width="14.5546875" style="64" hidden="1" customWidth="1"/>
    <col min="17" max="17" width="8.88671875" style="64" hidden="1" customWidth="1"/>
    <col min="18" max="19" width="8.88671875" style="64" customWidth="1"/>
    <col min="20" max="16384" width="9.44140625" style="64"/>
  </cols>
  <sheetData>
    <row r="1" spans="1:17" x14ac:dyDescent="0.3">
      <c r="A1" s="8">
        <v>8</v>
      </c>
      <c r="O1" s="64" t="s">
        <v>286</v>
      </c>
      <c r="P1" s="64" t="s">
        <v>286</v>
      </c>
    </row>
    <row r="2" spans="1:17" x14ac:dyDescent="0.3">
      <c r="B2" s="10" t="s">
        <v>0</v>
      </c>
      <c r="C2" s="10"/>
      <c r="D2" s="10"/>
      <c r="O2" s="9" t="s">
        <v>60</v>
      </c>
      <c r="P2" s="9" t="s">
        <v>72</v>
      </c>
    </row>
    <row r="3" spans="1:17" x14ac:dyDescent="0.3">
      <c r="B3" s="2"/>
      <c r="C3" s="2"/>
      <c r="D3" s="2"/>
      <c r="O3" s="1"/>
      <c r="P3" s="1"/>
    </row>
    <row r="4" spans="1:17" s="5" customFormat="1" x14ac:dyDescent="0.3">
      <c r="A4" s="11"/>
      <c r="B4" s="294" t="str">
        <f>IF(Intro!$G$23="English",O4,P4)</f>
        <v>FOREIGN PRODUCERS' QUESTIONNAIRE</v>
      </c>
      <c r="C4" s="295"/>
      <c r="D4" s="295"/>
      <c r="E4" s="295"/>
      <c r="F4" s="295"/>
      <c r="G4" s="295"/>
      <c r="H4" s="295"/>
      <c r="I4" s="295"/>
      <c r="J4" s="295"/>
      <c r="K4" s="295"/>
      <c r="L4" s="296"/>
      <c r="M4" s="3"/>
      <c r="N4" s="3"/>
      <c r="O4" s="89" t="s">
        <v>224</v>
      </c>
      <c r="P4" s="89" t="s">
        <v>225</v>
      </c>
      <c r="Q4" s="90"/>
    </row>
    <row r="5" spans="1:17" s="5" customFormat="1" x14ac:dyDescent="0.3">
      <c r="A5" s="11"/>
      <c r="B5" s="297" t="str">
        <f>Intro!B5</f>
        <v>RR-2025-008</v>
      </c>
      <c r="C5" s="298"/>
      <c r="D5" s="298"/>
      <c r="E5" s="298"/>
      <c r="F5" s="298"/>
      <c r="G5" s="298"/>
      <c r="H5" s="298"/>
      <c r="I5" s="298"/>
      <c r="J5" s="298"/>
      <c r="K5" s="298"/>
      <c r="L5" s="299"/>
      <c r="M5" s="3"/>
      <c r="N5" s="3"/>
      <c r="O5" s="4"/>
      <c r="P5" s="4"/>
    </row>
    <row r="6" spans="1:17" s="6" customFormat="1" x14ac:dyDescent="0.3">
      <c r="A6" s="11"/>
      <c r="B6" s="300" t="str">
        <f>UPPER(IF(Intro!$G$23="English",Variables!B3,Variables!C3))</f>
        <v>PHOTOVOLTAIC MODULES AND LAMINATES</v>
      </c>
      <c r="C6" s="301"/>
      <c r="D6" s="301"/>
      <c r="E6" s="301"/>
      <c r="F6" s="301"/>
      <c r="G6" s="301"/>
      <c r="H6" s="301"/>
      <c r="I6" s="301"/>
      <c r="J6" s="301"/>
      <c r="K6" s="301"/>
      <c r="L6" s="302"/>
      <c r="O6" s="12"/>
      <c r="P6" s="12"/>
    </row>
    <row r="7" spans="1:17" s="6" customFormat="1" x14ac:dyDescent="0.3">
      <c r="A7" s="11"/>
      <c r="B7" s="13"/>
      <c r="C7" s="13"/>
      <c r="D7" s="13"/>
      <c r="E7" s="14"/>
      <c r="F7" s="14"/>
      <c r="G7" s="14"/>
      <c r="H7" s="14"/>
      <c r="I7" s="14"/>
      <c r="J7" s="14"/>
      <c r="K7" s="14"/>
      <c r="L7" s="14"/>
      <c r="O7" s="12"/>
      <c r="P7" s="12"/>
    </row>
    <row r="8" spans="1:17" s="5" customFormat="1" x14ac:dyDescent="0.3">
      <c r="A8" s="11"/>
      <c r="B8" s="235" t="str">
        <f>IF(Intro!$G$23="English",O8,P8)</f>
        <v>QUESTIONNAIRE OUTLINE</v>
      </c>
      <c r="C8" s="236" t="str">
        <f>UPPER(IF(Intro!$G$23="English",P8,Q8))</f>
        <v>APERÇU DU QUESTIONNAIRE</v>
      </c>
      <c r="D8" s="236"/>
      <c r="E8" s="236" t="str">
        <f>UPPER(IF(Intro!$G$23="English",Q8,R8))</f>
        <v/>
      </c>
      <c r="F8" s="236" t="str">
        <f>UPPER(IF(Intro!$G$23="English",R8,S8))</f>
        <v/>
      </c>
      <c r="G8" s="236" t="str">
        <f>UPPER(IF(Intro!$G$23="English",S8,T8))</f>
        <v/>
      </c>
      <c r="H8" s="236" t="str">
        <f>UPPER(IF(Intro!$G$23="English",T8,U8))</f>
        <v/>
      </c>
      <c r="I8" s="236" t="str">
        <f>UPPER(IF(Intro!$G$23="English",U8,V8))</f>
        <v/>
      </c>
      <c r="J8" s="236" t="str">
        <f>UPPER(IF(Intro!$G$23="English",V8,W8))</f>
        <v/>
      </c>
      <c r="K8" s="236" t="str">
        <f>UPPER(IF(Intro!$G$23="English",W8,X8))</f>
        <v/>
      </c>
      <c r="L8" s="237" t="str">
        <f>UPPER(IF(Intro!$G$23="English",X8,Y8))</f>
        <v/>
      </c>
      <c r="M8" s="6"/>
      <c r="N8" s="3"/>
      <c r="O8" s="91" t="s">
        <v>226</v>
      </c>
      <c r="P8" s="91" t="s">
        <v>227</v>
      </c>
    </row>
    <row r="9" spans="1:17" x14ac:dyDescent="0.3">
      <c r="B9" s="15"/>
      <c r="C9" s="16"/>
      <c r="D9" s="16"/>
      <c r="E9" s="17"/>
      <c r="F9" s="17"/>
      <c r="G9" s="17"/>
      <c r="H9" s="17"/>
      <c r="I9" s="17"/>
      <c r="J9" s="17"/>
      <c r="K9" s="17"/>
      <c r="L9" s="18"/>
    </row>
    <row r="10" spans="1:17" s="25" customFormat="1" x14ac:dyDescent="0.3">
      <c r="A10" s="72"/>
      <c r="B10" s="197" t="str">
        <f>IF(Intro!$G$23="English",O10,P10)</f>
        <v xml:space="preserve">This questionnaire is divided into two parts:
</v>
      </c>
      <c r="C10" s="198"/>
      <c r="D10" s="198"/>
      <c r="E10" s="198"/>
      <c r="F10" s="198"/>
      <c r="G10" s="198"/>
      <c r="H10" s="198"/>
      <c r="I10" s="198"/>
      <c r="J10" s="198"/>
      <c r="K10" s="198"/>
      <c r="L10" s="199"/>
      <c r="O10" s="64" t="s">
        <v>77</v>
      </c>
      <c r="P10" s="64" t="s">
        <v>78</v>
      </c>
    </row>
    <row r="11" spans="1:17" s="25" customFormat="1" x14ac:dyDescent="0.3">
      <c r="A11" s="72"/>
      <c r="B11" s="57"/>
      <c r="C11" s="58"/>
      <c r="D11" s="58"/>
      <c r="E11" s="58"/>
      <c r="F11" s="58"/>
      <c r="G11" s="58"/>
      <c r="H11" s="58"/>
      <c r="I11" s="58"/>
      <c r="J11" s="58"/>
      <c r="K11" s="58"/>
      <c r="L11" s="59"/>
      <c r="O11" s="64"/>
      <c r="P11" s="64"/>
    </row>
    <row r="12" spans="1:17" s="25" customFormat="1" x14ac:dyDescent="0.3">
      <c r="A12" s="72"/>
      <c r="B12" s="197" t="str">
        <f>IF(Intro!$G$23="English",O12,P12)</f>
        <v xml:space="preserve">PART I (Blue Tabs) - Information requested in this part is public. Requests to treat any of this information as confidential must be fully justified in writing and accompanied by a redacted version for the public record.
</v>
      </c>
      <c r="C12" s="198"/>
      <c r="D12" s="198"/>
      <c r="E12" s="198"/>
      <c r="F12" s="198"/>
      <c r="G12" s="198"/>
      <c r="H12" s="198"/>
      <c r="I12" s="198"/>
      <c r="J12" s="198"/>
      <c r="K12" s="198"/>
      <c r="L12" s="199"/>
      <c r="O12" s="64" t="s">
        <v>79</v>
      </c>
      <c r="P12" s="64" t="s">
        <v>80</v>
      </c>
    </row>
    <row r="13" spans="1:17" s="25" customFormat="1" x14ac:dyDescent="0.3">
      <c r="A13" s="72"/>
      <c r="B13" s="197"/>
      <c r="C13" s="198"/>
      <c r="D13" s="198"/>
      <c r="E13" s="198"/>
      <c r="F13" s="198"/>
      <c r="G13" s="198"/>
      <c r="H13" s="198"/>
      <c r="I13" s="198"/>
      <c r="J13" s="198"/>
      <c r="K13" s="198"/>
      <c r="L13" s="199"/>
      <c r="O13" s="64"/>
      <c r="P13" s="64"/>
    </row>
    <row r="14" spans="1:17" s="25" customFormat="1" x14ac:dyDescent="0.3">
      <c r="A14" s="72"/>
      <c r="B14" s="57"/>
      <c r="C14" s="58"/>
      <c r="D14" s="58"/>
      <c r="E14" s="58"/>
      <c r="F14" s="58"/>
      <c r="G14" s="58"/>
      <c r="H14" s="58"/>
      <c r="I14" s="58"/>
      <c r="J14" s="58"/>
      <c r="K14" s="58"/>
      <c r="L14" s="59"/>
      <c r="O14" s="64"/>
      <c r="P14" s="64"/>
    </row>
    <row r="15" spans="1:17" s="25" customFormat="1" x14ac:dyDescent="0.3">
      <c r="A15" s="72"/>
      <c r="B15" s="197" t="str">
        <f>IF(Intro!$G$23="English",O15,P15)</f>
        <v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v>
      </c>
      <c r="C15" s="198"/>
      <c r="D15" s="198"/>
      <c r="E15" s="198"/>
      <c r="F15" s="198"/>
      <c r="G15" s="198"/>
      <c r="H15" s="198"/>
      <c r="I15" s="198"/>
      <c r="J15" s="198"/>
      <c r="K15" s="198"/>
      <c r="L15" s="199"/>
      <c r="O15" s="64" t="s">
        <v>81</v>
      </c>
      <c r="P15" s="64" t="s">
        <v>82</v>
      </c>
    </row>
    <row r="16" spans="1:17" s="25" customFormat="1" x14ac:dyDescent="0.3">
      <c r="A16" s="72"/>
      <c r="B16" s="197"/>
      <c r="C16" s="198"/>
      <c r="D16" s="198"/>
      <c r="E16" s="198"/>
      <c r="F16" s="198"/>
      <c r="G16" s="198"/>
      <c r="H16" s="198"/>
      <c r="I16" s="198"/>
      <c r="J16" s="198"/>
      <c r="K16" s="198"/>
      <c r="L16" s="199"/>
      <c r="O16" s="64"/>
      <c r="P16" s="64"/>
    </row>
    <row r="17" spans="1:18" s="25" customFormat="1" x14ac:dyDescent="0.3">
      <c r="A17" s="72"/>
      <c r="B17" s="82"/>
      <c r="C17" s="83"/>
      <c r="D17" s="83"/>
      <c r="E17" s="83"/>
      <c r="F17" s="83"/>
      <c r="G17" s="83"/>
      <c r="H17" s="83"/>
      <c r="I17" s="83"/>
      <c r="J17" s="83"/>
      <c r="K17" s="83"/>
      <c r="L17" s="84"/>
    </row>
    <row r="18" spans="1:18" s="6" customFormat="1" hidden="1" x14ac:dyDescent="0.3">
      <c r="A18" s="11"/>
      <c r="B18" s="13"/>
      <c r="C18" s="13"/>
      <c r="D18" s="13"/>
      <c r="E18" s="14"/>
      <c r="F18" s="14"/>
      <c r="G18" s="14"/>
      <c r="H18" s="14"/>
      <c r="I18" s="14"/>
      <c r="J18" s="14"/>
      <c r="K18" s="14"/>
      <c r="L18" s="14"/>
      <c r="O18" s="12"/>
      <c r="P18" s="12"/>
    </row>
    <row r="19" spans="1:18" s="5" customFormat="1" hidden="1" x14ac:dyDescent="0.3">
      <c r="A19" s="11"/>
      <c r="B19" s="235" t="str">
        <f>IF(Intro!$G$23="English",O19,P19)</f>
        <v>ADDITIONAL PRODUCT INFORMATION</v>
      </c>
      <c r="C19" s="236" t="str">
        <f>UPPER(IF(Intro!$G$23="English",P19,Q19))</f>
        <v>RENSEIGNEMENTS ADDITIONNELS SUR LE PRODUIT</v>
      </c>
      <c r="D19" s="236"/>
      <c r="E19" s="236" t="str">
        <f>UPPER(IF(Intro!$G$23="English",Q19,R19))</f>
        <v/>
      </c>
      <c r="F19" s="236" t="str">
        <f>UPPER(IF(Intro!$G$23="English",R19,S19))</f>
        <v/>
      </c>
      <c r="G19" s="236" t="str">
        <f>UPPER(IF(Intro!$G$23="English",S19,T19))</f>
        <v/>
      </c>
      <c r="H19" s="236" t="str">
        <f>UPPER(IF(Intro!$G$23="English",T19,U19))</f>
        <v/>
      </c>
      <c r="I19" s="236" t="str">
        <f>UPPER(IF(Intro!$G$23="English",U19,V19))</f>
        <v/>
      </c>
      <c r="J19" s="236" t="str">
        <f>UPPER(IF(Intro!$G$23="English",V19,W19))</f>
        <v/>
      </c>
      <c r="K19" s="236" t="str">
        <f>UPPER(IF(Intro!$G$23="English",W19,X19))</f>
        <v/>
      </c>
      <c r="L19" s="237" t="str">
        <f>UPPER(IF(Intro!$G$23="English",X19,Y19))</f>
        <v/>
      </c>
      <c r="M19" s="6"/>
      <c r="N19" s="3"/>
      <c r="O19" s="89" t="s">
        <v>228</v>
      </c>
      <c r="P19" s="89" t="s">
        <v>229</v>
      </c>
    </row>
    <row r="20" spans="1:18" hidden="1" x14ac:dyDescent="0.3">
      <c r="B20" s="15"/>
      <c r="C20" s="16"/>
      <c r="D20" s="16"/>
      <c r="E20" s="17"/>
      <c r="F20" s="17"/>
      <c r="G20" s="17"/>
      <c r="H20" s="17"/>
      <c r="I20" s="17"/>
      <c r="J20" s="17"/>
      <c r="K20" s="17"/>
      <c r="L20" s="18"/>
    </row>
    <row r="21" spans="1:18" s="25" customFormat="1" ht="14.1" hidden="1" customHeight="1" x14ac:dyDescent="0.3">
      <c r="A21" s="72"/>
      <c r="B21" s="291" t="str">
        <f>IF(Intro!$G$23="English",HYPERLINK(Variables!B17),HYPERLINK(Variables!C17))</f>
        <v>https://www.cbsa-asfc.gc.ca/sima-lmsi/mif-mev/mif-mev-stats-eng.html#sml</v>
      </c>
      <c r="C21" s="292"/>
      <c r="D21" s="292"/>
      <c r="E21" s="292"/>
      <c r="F21" s="292"/>
      <c r="G21" s="292"/>
      <c r="H21" s="292"/>
      <c r="I21" s="292"/>
      <c r="J21" s="292"/>
      <c r="K21" s="292"/>
      <c r="L21" s="293"/>
      <c r="O21" s="64"/>
      <c r="P21" s="64"/>
    </row>
    <row r="22" spans="1:18" s="25" customFormat="1" hidden="1" x14ac:dyDescent="0.3">
      <c r="A22" s="72"/>
      <c r="B22" s="82"/>
      <c r="C22" s="83"/>
      <c r="D22" s="83"/>
      <c r="E22" s="83"/>
      <c r="F22" s="83"/>
      <c r="G22" s="83"/>
      <c r="H22" s="83"/>
      <c r="I22" s="83"/>
      <c r="J22" s="83"/>
      <c r="K22" s="83"/>
      <c r="L22" s="84"/>
    </row>
    <row r="23" spans="1:18" s="6" customFormat="1" hidden="1" x14ac:dyDescent="0.3">
      <c r="A23" s="11"/>
      <c r="B23" s="13"/>
      <c r="C23" s="13"/>
      <c r="D23" s="13"/>
      <c r="E23" s="14"/>
      <c r="F23" s="14"/>
      <c r="G23" s="14"/>
      <c r="H23" s="14"/>
      <c r="I23" s="14"/>
      <c r="J23" s="14"/>
      <c r="K23" s="14"/>
      <c r="L23" s="14"/>
      <c r="O23" s="12"/>
      <c r="P23" s="12"/>
    </row>
    <row r="24" spans="1:18" s="5" customFormat="1" hidden="1" x14ac:dyDescent="0.3">
      <c r="A24" s="11"/>
      <c r="B24" s="235" t="str">
        <f>IF(Intro!$G$23="English",O24,P24)</f>
        <v>CUSTOMS TARIFF</v>
      </c>
      <c r="C24" s="236" t="str">
        <f>UPPER(IF(Intro!$G$23="English",P24,Q24))</f>
        <v>TARIF DES DOUANES</v>
      </c>
      <c r="D24" s="236"/>
      <c r="E24" s="236" t="str">
        <f>UPPER(IF(Intro!$G$23="English",Q24,R24))</f>
        <v/>
      </c>
      <c r="F24" s="236" t="str">
        <f>UPPER(IF(Intro!$G$23="English",R24,S24))</f>
        <v/>
      </c>
      <c r="G24" s="236" t="str">
        <f>UPPER(IF(Intro!$G$23="English",S24,T24))</f>
        <v/>
      </c>
      <c r="H24" s="236" t="str">
        <f>UPPER(IF(Intro!$G$23="English",T24,U24))</f>
        <v/>
      </c>
      <c r="I24" s="236" t="str">
        <f>UPPER(IF(Intro!$G$23="English",U24,V24))</f>
        <v/>
      </c>
      <c r="J24" s="236" t="str">
        <f>UPPER(IF(Intro!$G$23="English",V24,W24))</f>
        <v/>
      </c>
      <c r="K24" s="236" t="str">
        <f>UPPER(IF(Intro!$G$23="English",W24,X24))</f>
        <v/>
      </c>
      <c r="L24" s="237" t="str">
        <f>UPPER(IF(Intro!$G$23="English",X24,Y24))</f>
        <v/>
      </c>
      <c r="M24" s="6"/>
      <c r="N24" s="3"/>
      <c r="O24" s="4" t="s">
        <v>39</v>
      </c>
      <c r="P24" s="4" t="s">
        <v>40</v>
      </c>
    </row>
    <row r="25" spans="1:18" hidden="1" x14ac:dyDescent="0.3">
      <c r="B25" s="15"/>
      <c r="C25" s="16"/>
      <c r="D25" s="16"/>
      <c r="E25" s="17"/>
      <c r="F25" s="17"/>
      <c r="G25" s="17"/>
      <c r="H25" s="17"/>
      <c r="I25" s="17"/>
      <c r="J25" s="17"/>
      <c r="K25" s="17"/>
      <c r="L25" s="18"/>
    </row>
    <row r="26" spans="1:18" s="25" customFormat="1" hidden="1" x14ac:dyDescent="0.3">
      <c r="A26" s="72"/>
      <c r="B26" s="265" t="str">
        <f>IF(Intro!$G$23="English",O26,P26)</f>
        <v>The goods are commonly classified in the Customs Tariff under the following Harmonized Commodity Description and Coding System (HS) numbers:</v>
      </c>
      <c r="C26" s="266"/>
      <c r="D26" s="266"/>
      <c r="E26" s="266"/>
      <c r="F26" s="266"/>
      <c r="G26" s="266"/>
      <c r="H26" s="266"/>
      <c r="I26" s="266"/>
      <c r="J26" s="266"/>
      <c r="K26" s="266"/>
      <c r="L26" s="267"/>
      <c r="O26" s="64" t="s">
        <v>303</v>
      </c>
      <c r="P26" s="64" t="s">
        <v>230</v>
      </c>
    </row>
    <row r="27" spans="1:18" s="48" customFormat="1" hidden="1" x14ac:dyDescent="0.3">
      <c r="A27" s="100"/>
      <c r="B27" s="70"/>
      <c r="C27" s="101"/>
      <c r="D27" s="101"/>
      <c r="E27" s="101"/>
      <c r="F27" s="101"/>
      <c r="G27" s="101"/>
      <c r="H27" s="101"/>
      <c r="I27" s="101"/>
      <c r="J27" s="101"/>
      <c r="K27" s="101"/>
      <c r="L27" s="102"/>
      <c r="R27" s="64"/>
    </row>
    <row r="28" spans="1:18" s="56" customFormat="1" hidden="1" x14ac:dyDescent="0.3">
      <c r="A28" s="103"/>
      <c r="B28" s="281"/>
      <c r="C28" s="282"/>
      <c r="D28" s="283" t="str">
        <f>Variables!B20</f>
        <v>8541.42.00.00        8541.43.00.00</v>
      </c>
      <c r="E28" s="284"/>
      <c r="F28" s="284"/>
      <c r="G28" s="284"/>
      <c r="H28" s="284"/>
      <c r="I28" s="284"/>
      <c r="J28" s="285"/>
      <c r="K28" s="101"/>
      <c r="L28" s="102"/>
      <c r="O28" s="48" t="str">
        <f>"Prior to "&amp;Variables!B19&amp;":"</f>
        <v>Prior to :</v>
      </c>
      <c r="P28" s="48" t="str">
        <f>"Avant le "&amp;Variables!C19&amp;" :"</f>
        <v>Avant le  :</v>
      </c>
      <c r="R28" s="25"/>
    </row>
    <row r="29" spans="1:18" s="56" customFormat="1" hidden="1" x14ac:dyDescent="0.3">
      <c r="A29" s="103"/>
      <c r="B29" s="281"/>
      <c r="C29" s="282"/>
      <c r="D29" s="286"/>
      <c r="E29" s="257"/>
      <c r="F29" s="257"/>
      <c r="G29" s="257"/>
      <c r="H29" s="257"/>
      <c r="I29" s="257"/>
      <c r="J29" s="287"/>
      <c r="K29" s="101"/>
      <c r="L29" s="102"/>
      <c r="O29" s="48"/>
      <c r="P29" s="48"/>
      <c r="R29" s="25"/>
    </row>
    <row r="30" spans="1:18" s="56" customFormat="1" hidden="1" x14ac:dyDescent="0.3">
      <c r="A30" s="103"/>
      <c r="B30" s="281"/>
      <c r="C30" s="282"/>
      <c r="D30" s="286"/>
      <c r="E30" s="257"/>
      <c r="F30" s="257"/>
      <c r="G30" s="257"/>
      <c r="H30" s="257"/>
      <c r="I30" s="257"/>
      <c r="J30" s="287"/>
      <c r="K30" s="101"/>
      <c r="L30" s="102"/>
      <c r="P30" s="48"/>
      <c r="R30" s="25"/>
    </row>
    <row r="31" spans="1:18" s="56" customFormat="1" hidden="1" x14ac:dyDescent="0.3">
      <c r="A31" s="103"/>
      <c r="B31" s="281"/>
      <c r="C31" s="282"/>
      <c r="D31" s="288"/>
      <c r="E31" s="289"/>
      <c r="F31" s="289"/>
      <c r="G31" s="289"/>
      <c r="H31" s="289"/>
      <c r="I31" s="289"/>
      <c r="J31" s="290"/>
      <c r="K31" s="101"/>
      <c r="L31" s="102"/>
      <c r="O31" s="48"/>
      <c r="P31" s="48"/>
      <c r="R31" s="25"/>
    </row>
    <row r="32" spans="1:18" s="48" customFormat="1" hidden="1" x14ac:dyDescent="0.3">
      <c r="A32" s="100"/>
      <c r="B32" s="76"/>
      <c r="C32" s="152"/>
      <c r="D32" s="152"/>
      <c r="E32" s="152"/>
      <c r="F32" s="152"/>
      <c r="G32" s="152"/>
      <c r="H32" s="152"/>
      <c r="I32" s="152"/>
      <c r="J32" s="152"/>
      <c r="K32" s="152"/>
      <c r="L32" s="153"/>
      <c r="R32" s="64"/>
    </row>
    <row r="33" spans="1:18" s="6" customFormat="1" x14ac:dyDescent="0.3">
      <c r="A33" s="11"/>
      <c r="B33" s="13"/>
      <c r="C33" s="13"/>
      <c r="D33" s="13"/>
      <c r="E33" s="14"/>
      <c r="F33" s="14"/>
      <c r="G33" s="14"/>
      <c r="H33" s="14"/>
      <c r="I33" s="14"/>
      <c r="J33" s="14"/>
      <c r="K33" s="14"/>
      <c r="L33" s="14"/>
      <c r="O33" s="12"/>
      <c r="P33" s="12"/>
    </row>
    <row r="34" spans="1:18" s="5" customFormat="1" x14ac:dyDescent="0.3">
      <c r="A34" s="11"/>
      <c r="B34" s="235" t="str">
        <f>IF(Intro!$G$23="English",O34,P34)</f>
        <v>GLOSSARY</v>
      </c>
      <c r="C34" s="236" t="s">
        <v>140</v>
      </c>
      <c r="D34" s="236"/>
      <c r="E34" s="236" t="s">
        <v>141</v>
      </c>
      <c r="F34" s="236" t="s">
        <v>141</v>
      </c>
      <c r="G34" s="236" t="s">
        <v>141</v>
      </c>
      <c r="H34" s="236" t="s">
        <v>141</v>
      </c>
      <c r="I34" s="236" t="s">
        <v>141</v>
      </c>
      <c r="J34" s="236" t="s">
        <v>141</v>
      </c>
      <c r="K34" s="236" t="s">
        <v>141</v>
      </c>
      <c r="L34" s="237" t="s">
        <v>141</v>
      </c>
      <c r="M34" s="6"/>
      <c r="N34" s="3"/>
      <c r="O34" s="6" t="s">
        <v>231</v>
      </c>
      <c r="P34" s="6" t="s">
        <v>140</v>
      </c>
    </row>
    <row r="35" spans="1:18" s="25" customFormat="1" x14ac:dyDescent="0.3">
      <c r="A35" s="72"/>
      <c r="B35" s="303" t="str">
        <f>IF(Intro!$G$23="English",O35,P35)</f>
        <v>Practical plant capacity</v>
      </c>
      <c r="C35" s="304"/>
      <c r="D35" s="307" t="str">
        <f>IF(Intro!$G$23="English",O36,P36)</f>
        <v>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v>
      </c>
      <c r="E35" s="307"/>
      <c r="F35" s="307"/>
      <c r="G35" s="307"/>
      <c r="H35" s="307"/>
      <c r="I35" s="307"/>
      <c r="J35" s="307"/>
      <c r="K35" s="307"/>
      <c r="L35" s="308"/>
      <c r="O35" s="64" t="s">
        <v>135</v>
      </c>
      <c r="P35" s="64" t="s">
        <v>136</v>
      </c>
    </row>
    <row r="36" spans="1:18" s="25" customFormat="1" x14ac:dyDescent="0.3">
      <c r="A36" s="72"/>
      <c r="B36" s="303"/>
      <c r="C36" s="304"/>
      <c r="D36" s="307"/>
      <c r="E36" s="307"/>
      <c r="F36" s="307"/>
      <c r="G36" s="307"/>
      <c r="H36" s="307"/>
      <c r="I36" s="307"/>
      <c r="J36" s="307"/>
      <c r="K36" s="307"/>
      <c r="L36" s="308"/>
      <c r="O36" s="64" t="s">
        <v>207</v>
      </c>
      <c r="P36" s="64" t="s">
        <v>273</v>
      </c>
      <c r="Q36" s="64"/>
      <c r="R36" s="64"/>
    </row>
    <row r="37" spans="1:18" x14ac:dyDescent="0.3">
      <c r="B37" s="303"/>
      <c r="C37" s="304"/>
      <c r="D37" s="307"/>
      <c r="E37" s="307"/>
      <c r="F37" s="307"/>
      <c r="G37" s="307"/>
      <c r="H37" s="307"/>
      <c r="I37" s="307"/>
      <c r="J37" s="307"/>
      <c r="K37" s="307"/>
      <c r="L37" s="308"/>
    </row>
    <row r="38" spans="1:18" x14ac:dyDescent="0.3">
      <c r="B38" s="303"/>
      <c r="C38" s="304"/>
      <c r="D38" s="307"/>
      <c r="E38" s="307"/>
      <c r="F38" s="307"/>
      <c r="G38" s="307"/>
      <c r="H38" s="307"/>
      <c r="I38" s="307"/>
      <c r="J38" s="307"/>
      <c r="K38" s="307"/>
      <c r="L38" s="308"/>
    </row>
    <row r="39" spans="1:18" s="25" customFormat="1" x14ac:dyDescent="0.3">
      <c r="A39" s="72"/>
      <c r="B39" s="303" t="str">
        <f>IF(Intro!$G$23="English",O39,P39)</f>
        <v>Related firms</v>
      </c>
      <c r="C39" s="304"/>
      <c r="D39" s="307" t="str">
        <f>IF(Intro!$G$23="English",O40,P40)</f>
        <v>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v>
      </c>
      <c r="E39" s="307"/>
      <c r="F39" s="307"/>
      <c r="G39" s="307"/>
      <c r="H39" s="307"/>
      <c r="I39" s="307"/>
      <c r="J39" s="307"/>
      <c r="K39" s="307"/>
      <c r="L39" s="308"/>
      <c r="O39" s="64" t="s">
        <v>208</v>
      </c>
      <c r="P39" s="64" t="s">
        <v>209</v>
      </c>
      <c r="Q39" s="64"/>
      <c r="R39" s="64"/>
    </row>
    <row r="40" spans="1:18" s="25" customFormat="1" x14ac:dyDescent="0.3">
      <c r="A40" s="72"/>
      <c r="B40" s="303"/>
      <c r="C40" s="304"/>
      <c r="D40" s="307"/>
      <c r="E40" s="307"/>
      <c r="F40" s="307"/>
      <c r="G40" s="307"/>
      <c r="H40" s="307"/>
      <c r="I40" s="307"/>
      <c r="J40" s="307"/>
      <c r="K40" s="307"/>
      <c r="L40" s="308"/>
      <c r="O40" s="64" t="s">
        <v>205</v>
      </c>
      <c r="P40" s="64" t="s">
        <v>206</v>
      </c>
      <c r="Q40" s="64"/>
      <c r="R40" s="64"/>
    </row>
    <row r="41" spans="1:18" s="25" customFormat="1" x14ac:dyDescent="0.3">
      <c r="A41" s="72"/>
      <c r="B41" s="303"/>
      <c r="C41" s="304"/>
      <c r="D41" s="307"/>
      <c r="E41" s="307"/>
      <c r="F41" s="307"/>
      <c r="G41" s="307"/>
      <c r="H41" s="307"/>
      <c r="I41" s="307"/>
      <c r="J41" s="307"/>
      <c r="K41" s="307"/>
      <c r="L41" s="308"/>
      <c r="O41" s="64"/>
      <c r="P41" s="64"/>
      <c r="Q41" s="64"/>
      <c r="R41" s="64"/>
    </row>
    <row r="42" spans="1:18" s="25" customFormat="1" x14ac:dyDescent="0.3">
      <c r="A42" s="72"/>
      <c r="B42" s="305"/>
      <c r="C42" s="306"/>
      <c r="D42" s="309"/>
      <c r="E42" s="309"/>
      <c r="F42" s="309"/>
      <c r="G42" s="309"/>
      <c r="H42" s="309"/>
      <c r="I42" s="309"/>
      <c r="J42" s="309"/>
      <c r="K42" s="309"/>
      <c r="L42" s="310"/>
      <c r="O42" s="64"/>
      <c r="P42" s="64"/>
      <c r="Q42" s="64"/>
      <c r="R42" s="64"/>
    </row>
  </sheetData>
  <sheetProtection algorithmName="SHA-512" hashValue="oEoH1eOPoGZCFOC/QWnj5d3ttN8pXASdoa5HMOUM5G6LXRZ9mitmVqDY2UEgSIcAv9Oz8ec5tvPU5QKuE+jPCw==" saltValue="eESl+Quqp5UwHUrUvktJ4A==" spinCount="100000" sheet="1" objects="1" scenarios="1" selectLockedCells="1"/>
  <mergeCells count="18">
    <mergeCell ref="B39:C42"/>
    <mergeCell ref="B35:C38"/>
    <mergeCell ref="D39:L42"/>
    <mergeCell ref="D35:L38"/>
    <mergeCell ref="B34:L34"/>
    <mergeCell ref="B4:L4"/>
    <mergeCell ref="B5:L5"/>
    <mergeCell ref="B6:L6"/>
    <mergeCell ref="B12:L13"/>
    <mergeCell ref="B15:L16"/>
    <mergeCell ref="B8:L8"/>
    <mergeCell ref="B10:L10"/>
    <mergeCell ref="B19:L19"/>
    <mergeCell ref="B26:L26"/>
    <mergeCell ref="B24:L24"/>
    <mergeCell ref="B28:C31"/>
    <mergeCell ref="D28:J31"/>
    <mergeCell ref="B21:L21"/>
  </mergeCells>
  <printOptions horizontalCentered="1"/>
  <pageMargins left="0.25" right="0.25" top="0.75" bottom="0.75" header="0.3" footer="0.3"/>
  <pageSetup scale="63" fitToHeight="0" orientation="portrait" r:id="rId1"/>
  <headerFooter>
    <oddFooter>&amp;L&amp;A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346E-F8E7-4C54-A920-301A01EE7D9A}">
  <sheetPr codeName="Sheet4">
    <tabColor rgb="FF00B0F0"/>
    <pageSetUpPr fitToPage="1"/>
  </sheetPr>
  <dimension ref="A1:Q255"/>
  <sheetViews>
    <sheetView showGridLines="0" topLeftCell="A229" zoomScaleNormal="100" workbookViewId="0">
      <selection activeCell="N51" sqref="N51"/>
    </sheetView>
  </sheetViews>
  <sheetFormatPr defaultColWidth="9.44140625" defaultRowHeight="14.4" x14ac:dyDescent="0.3"/>
  <cols>
    <col min="1" max="1" width="1.5546875" style="8" customWidth="1"/>
    <col min="2" max="12" width="14.5546875" style="31" customWidth="1"/>
    <col min="13" max="14" width="14.5546875" style="64" customWidth="1"/>
    <col min="15" max="16" width="14.5546875" style="64" hidden="1" customWidth="1"/>
    <col min="17" max="17" width="11.5546875" style="64" hidden="1" customWidth="1"/>
    <col min="18" max="16384" width="9.44140625" style="64"/>
  </cols>
  <sheetData>
    <row r="1" spans="1:17" x14ac:dyDescent="0.3">
      <c r="O1" s="64" t="s">
        <v>286</v>
      </c>
      <c r="P1" s="64" t="s">
        <v>286</v>
      </c>
    </row>
    <row r="2" spans="1:17" x14ac:dyDescent="0.3">
      <c r="B2" s="10" t="s">
        <v>0</v>
      </c>
      <c r="C2" s="10"/>
      <c r="D2" s="10"/>
      <c r="O2" s="9" t="s">
        <v>60</v>
      </c>
      <c r="P2" s="9" t="s">
        <v>72</v>
      </c>
    </row>
    <row r="3" spans="1:17" x14ac:dyDescent="0.3">
      <c r="B3" s="2"/>
      <c r="C3" s="2"/>
      <c r="D3" s="2"/>
      <c r="O3" s="5"/>
      <c r="P3" s="5"/>
    </row>
    <row r="4" spans="1:17" s="5" customFormat="1" x14ac:dyDescent="0.3">
      <c r="A4" s="11"/>
      <c r="B4" s="185" t="str">
        <f>Info!B4</f>
        <v>FOREIGN PRODUCERS' QUESTIONNAIRE</v>
      </c>
      <c r="C4" s="186"/>
      <c r="D4" s="186"/>
      <c r="E4" s="186"/>
      <c r="F4" s="186"/>
      <c r="G4" s="186"/>
      <c r="H4" s="186"/>
      <c r="I4" s="186"/>
      <c r="J4" s="186"/>
      <c r="K4" s="186"/>
      <c r="L4" s="187"/>
      <c r="M4" s="3"/>
      <c r="N4" s="3"/>
      <c r="O4" s="271" t="s">
        <v>274</v>
      </c>
      <c r="P4" s="271"/>
    </row>
    <row r="5" spans="1:17" s="5" customFormat="1" x14ac:dyDescent="0.3">
      <c r="A5" s="11"/>
      <c r="B5" s="272" t="str">
        <f>Info!B5</f>
        <v>RR-2025-008</v>
      </c>
      <c r="C5" s="273"/>
      <c r="D5" s="273"/>
      <c r="E5" s="273"/>
      <c r="F5" s="273"/>
      <c r="G5" s="273"/>
      <c r="H5" s="273"/>
      <c r="I5" s="273"/>
      <c r="J5" s="273"/>
      <c r="K5" s="273"/>
      <c r="L5" s="274"/>
      <c r="M5" s="3"/>
      <c r="N5" s="3"/>
      <c r="O5" s="271"/>
      <c r="P5" s="271"/>
    </row>
    <row r="6" spans="1:17" s="6" customFormat="1" x14ac:dyDescent="0.3">
      <c r="A6" s="11"/>
      <c r="B6" s="272" t="str">
        <f>Info!B6</f>
        <v>PHOTOVOLTAIC MODULES AND LAMINATES</v>
      </c>
      <c r="C6" s="273"/>
      <c r="D6" s="273"/>
      <c r="E6" s="273"/>
      <c r="F6" s="273"/>
      <c r="G6" s="273"/>
      <c r="H6" s="273"/>
      <c r="I6" s="273"/>
      <c r="J6" s="273"/>
      <c r="K6" s="273"/>
      <c r="L6" s="274"/>
      <c r="O6" s="271"/>
      <c r="P6" s="271"/>
    </row>
    <row r="7" spans="1:17" s="6" customFormat="1" x14ac:dyDescent="0.3">
      <c r="A7" s="11"/>
      <c r="B7" s="337"/>
      <c r="C7" s="338"/>
      <c r="D7" s="338"/>
      <c r="E7" s="338"/>
      <c r="F7" s="338"/>
      <c r="G7" s="338"/>
      <c r="H7" s="338"/>
      <c r="I7" s="338"/>
      <c r="J7" s="338"/>
      <c r="K7" s="338"/>
      <c r="L7" s="339"/>
      <c r="O7" s="271"/>
      <c r="P7" s="271"/>
    </row>
    <row r="8" spans="1:17" s="6" customFormat="1" ht="14.25" customHeight="1" x14ac:dyDescent="0.3">
      <c r="A8" s="11"/>
      <c r="B8" s="346" t="str">
        <f>IF(Intro!$G$23="English",O8,P8)</f>
        <v>The goods in the following questions refer to Photovoltaic modules and laminates as defined in the product description on the Intro tab.</v>
      </c>
      <c r="C8" s="347"/>
      <c r="D8" s="347"/>
      <c r="E8" s="347"/>
      <c r="F8" s="347"/>
      <c r="G8" s="347"/>
      <c r="H8" s="347"/>
      <c r="I8" s="347"/>
      <c r="J8" s="347"/>
      <c r="K8" s="347"/>
      <c r="L8" s="348"/>
      <c r="O8" s="12" t="str">
        <f>"The goods in the following questions refer to "&amp;Variables!B3&amp;" as defined in the product description on the Intro tab."</f>
        <v>The goods in the following questions refer to Photovoltaic modules and laminates as defined in the product description on the Intro tab.</v>
      </c>
      <c r="P8" s="12" t="str">
        <f>"Les marchandises dans les questions suivantes font référence au "&amp;Variables!C3&amp; " comme défini dans la description du produit de l'onglet Intro."</f>
        <v>Les marchandises dans les questions suivantes font référence au Modules et laminés photovoltaïques comme défini dans la description du produit de l'onglet Intro.</v>
      </c>
    </row>
    <row r="9" spans="1:17" s="6" customFormat="1" x14ac:dyDescent="0.3">
      <c r="A9" s="11"/>
      <c r="B9" s="331" t="str">
        <f>IF(Intro!$G$23="English",O9,P9)</f>
        <v>Product information and a glossary of terms can be found in the Info tab.</v>
      </c>
      <c r="C9" s="332"/>
      <c r="D9" s="332"/>
      <c r="E9" s="332"/>
      <c r="F9" s="332"/>
      <c r="G9" s="332"/>
      <c r="H9" s="332"/>
      <c r="I9" s="332"/>
      <c r="J9" s="332"/>
      <c r="K9" s="332"/>
      <c r="L9" s="333"/>
      <c r="O9" s="12" t="s">
        <v>187</v>
      </c>
      <c r="P9" s="6" t="s">
        <v>83</v>
      </c>
    </row>
    <row r="10" spans="1:17" s="6" customFormat="1" x14ac:dyDescent="0.3">
      <c r="A10" s="11"/>
      <c r="B10" s="334" t="str">
        <f>IF(Intro!$G$23="English",O10,P10)</f>
        <v>Use the AddPub tab if more space is needed.</v>
      </c>
      <c r="C10" s="335"/>
      <c r="D10" s="335"/>
      <c r="E10" s="335"/>
      <c r="F10" s="335"/>
      <c r="G10" s="335"/>
      <c r="H10" s="335"/>
      <c r="I10" s="335"/>
      <c r="J10" s="335"/>
      <c r="K10" s="335"/>
      <c r="L10" s="336"/>
      <c r="O10" s="12" t="s">
        <v>188</v>
      </c>
      <c r="P10" s="12" t="s">
        <v>84</v>
      </c>
    </row>
    <row r="11" spans="1:17" s="6" customFormat="1" x14ac:dyDescent="0.3">
      <c r="A11" s="11"/>
      <c r="B11" s="13"/>
      <c r="C11" s="13"/>
      <c r="D11" s="13"/>
      <c r="E11" s="14"/>
      <c r="F11" s="14"/>
      <c r="G11" s="14"/>
      <c r="H11" s="14"/>
      <c r="I11" s="14"/>
      <c r="J11" s="14"/>
      <c r="K11" s="14"/>
      <c r="L11" s="14"/>
      <c r="O11" s="12"/>
      <c r="P11" s="12"/>
    </row>
    <row r="12" spans="1:17" x14ac:dyDescent="0.3">
      <c r="B12" s="194" t="str">
        <f>IF(Intro!$G$23="English",O12,P12)</f>
        <v>GENERAL FIRM INFORMATION</v>
      </c>
      <c r="C12" s="195"/>
      <c r="D12" s="195"/>
      <c r="E12" s="195"/>
      <c r="F12" s="195"/>
      <c r="G12" s="195"/>
      <c r="H12" s="195"/>
      <c r="I12" s="195"/>
      <c r="J12" s="195"/>
      <c r="K12" s="195"/>
      <c r="L12" s="196"/>
      <c r="M12" s="25"/>
      <c r="O12" s="89" t="s">
        <v>232</v>
      </c>
      <c r="P12" s="89" t="s">
        <v>233</v>
      </c>
    </row>
    <row r="13" spans="1:17" x14ac:dyDescent="0.3">
      <c r="B13" s="343" t="s">
        <v>22</v>
      </c>
      <c r="C13" s="344"/>
      <c r="D13" s="344"/>
      <c r="E13" s="344"/>
      <c r="F13" s="344"/>
      <c r="G13" s="344"/>
      <c r="H13" s="344"/>
      <c r="I13" s="344"/>
      <c r="J13" s="344"/>
      <c r="K13" s="344"/>
      <c r="L13" s="345"/>
    </row>
    <row r="14" spans="1:17" x14ac:dyDescent="0.3">
      <c r="B14" s="15"/>
      <c r="C14" s="16"/>
      <c r="D14" s="16"/>
      <c r="E14" s="17"/>
      <c r="F14" s="17"/>
      <c r="G14" s="17"/>
      <c r="H14" s="17"/>
      <c r="I14" s="17"/>
      <c r="J14" s="17"/>
      <c r="K14" s="17"/>
      <c r="L14" s="18"/>
    </row>
    <row r="15" spans="1:17" x14ac:dyDescent="0.3">
      <c r="B15" s="197" t="str">
        <f>IF(Intro!$G$23="English",O15,P15)</f>
        <v>Provide a brief history of your firm, with particular emphasis on activities regarding the goods.</v>
      </c>
      <c r="C15" s="198"/>
      <c r="D15" s="198"/>
      <c r="E15" s="198"/>
      <c r="F15" s="198"/>
      <c r="G15" s="198"/>
      <c r="H15" s="198"/>
      <c r="I15" s="198"/>
      <c r="J15" s="198"/>
      <c r="K15" s="198"/>
      <c r="L15" s="199"/>
      <c r="O15" s="60" t="s">
        <v>42</v>
      </c>
      <c r="P15" s="64" t="s">
        <v>43</v>
      </c>
    </row>
    <row r="16" spans="1:17" s="25" customFormat="1" x14ac:dyDescent="0.3">
      <c r="A16" s="72"/>
      <c r="B16" s="81"/>
      <c r="C16" s="73"/>
      <c r="D16" s="73"/>
      <c r="E16" s="73"/>
      <c r="F16" s="73"/>
      <c r="G16" s="73"/>
      <c r="H16" s="73"/>
      <c r="I16" s="73"/>
      <c r="J16" s="73"/>
      <c r="K16" s="73"/>
      <c r="L16" s="74"/>
      <c r="O16" s="64"/>
      <c r="P16" s="64"/>
      <c r="Q16" s="64"/>
    </row>
    <row r="17" spans="1:17" s="9" customFormat="1" x14ac:dyDescent="0.3">
      <c r="A17" s="8"/>
      <c r="B17" s="311"/>
      <c r="C17" s="312"/>
      <c r="D17" s="312"/>
      <c r="E17" s="312"/>
      <c r="F17" s="312"/>
      <c r="G17" s="312"/>
      <c r="H17" s="312"/>
      <c r="I17" s="312"/>
      <c r="J17" s="312"/>
      <c r="K17" s="312"/>
      <c r="L17" s="313"/>
      <c r="M17" s="25"/>
    </row>
    <row r="18" spans="1:17" s="9" customFormat="1" x14ac:dyDescent="0.3">
      <c r="A18" s="8"/>
      <c r="B18" s="311"/>
      <c r="C18" s="312"/>
      <c r="D18" s="312"/>
      <c r="E18" s="312"/>
      <c r="F18" s="312"/>
      <c r="G18" s="312"/>
      <c r="H18" s="312"/>
      <c r="I18" s="312"/>
      <c r="J18" s="312"/>
      <c r="K18" s="312"/>
      <c r="L18" s="313"/>
      <c r="M18" s="25"/>
    </row>
    <row r="19" spans="1:17" s="9" customFormat="1" x14ac:dyDescent="0.3">
      <c r="A19" s="8"/>
      <c r="B19" s="311"/>
      <c r="C19" s="312"/>
      <c r="D19" s="312"/>
      <c r="E19" s="312"/>
      <c r="F19" s="312"/>
      <c r="G19" s="312"/>
      <c r="H19" s="312"/>
      <c r="I19" s="312"/>
      <c r="J19" s="312"/>
      <c r="K19" s="312"/>
      <c r="L19" s="313"/>
      <c r="M19" s="25"/>
    </row>
    <row r="20" spans="1:17" s="9" customFormat="1" x14ac:dyDescent="0.3">
      <c r="A20" s="8"/>
      <c r="B20" s="311"/>
      <c r="C20" s="312"/>
      <c r="D20" s="312"/>
      <c r="E20" s="312"/>
      <c r="F20" s="312"/>
      <c r="G20" s="312"/>
      <c r="H20" s="312"/>
      <c r="I20" s="312"/>
      <c r="J20" s="312"/>
      <c r="K20" s="312"/>
      <c r="L20" s="313"/>
      <c r="M20" s="25"/>
    </row>
    <row r="21" spans="1:17" s="9" customFormat="1" x14ac:dyDescent="0.3">
      <c r="A21" s="8"/>
      <c r="B21" s="311"/>
      <c r="C21" s="312"/>
      <c r="D21" s="312"/>
      <c r="E21" s="312"/>
      <c r="F21" s="312"/>
      <c r="G21" s="312"/>
      <c r="H21" s="312"/>
      <c r="I21" s="312"/>
      <c r="J21" s="312"/>
      <c r="K21" s="312"/>
      <c r="L21" s="313"/>
      <c r="M21" s="25"/>
    </row>
    <row r="22" spans="1:17" s="9" customFormat="1" x14ac:dyDescent="0.3">
      <c r="A22" s="8"/>
      <c r="B22" s="311"/>
      <c r="C22" s="312"/>
      <c r="D22" s="312"/>
      <c r="E22" s="312"/>
      <c r="F22" s="312"/>
      <c r="G22" s="312"/>
      <c r="H22" s="312"/>
      <c r="I22" s="312"/>
      <c r="J22" s="312"/>
      <c r="K22" s="312"/>
      <c r="L22" s="313"/>
      <c r="M22" s="25"/>
    </row>
    <row r="23" spans="1:17" s="9" customFormat="1" x14ac:dyDescent="0.3">
      <c r="A23" s="8"/>
      <c r="B23" s="311"/>
      <c r="C23" s="312"/>
      <c r="D23" s="312"/>
      <c r="E23" s="312"/>
      <c r="F23" s="312"/>
      <c r="G23" s="312"/>
      <c r="H23" s="312"/>
      <c r="I23" s="312"/>
      <c r="J23" s="312"/>
      <c r="K23" s="312"/>
      <c r="L23" s="313"/>
      <c r="M23" s="25"/>
    </row>
    <row r="24" spans="1:17" s="9" customFormat="1" x14ac:dyDescent="0.3">
      <c r="A24" s="8"/>
      <c r="B24" s="311"/>
      <c r="C24" s="312"/>
      <c r="D24" s="312"/>
      <c r="E24" s="312"/>
      <c r="F24" s="312"/>
      <c r="G24" s="312"/>
      <c r="H24" s="312"/>
      <c r="I24" s="312"/>
      <c r="J24" s="312"/>
      <c r="K24" s="312"/>
      <c r="L24" s="313"/>
      <c r="M24" s="25"/>
    </row>
    <row r="25" spans="1:17" s="25" customFormat="1" x14ac:dyDescent="0.3">
      <c r="A25" s="72"/>
      <c r="B25" s="82"/>
      <c r="C25" s="83"/>
      <c r="D25" s="83"/>
      <c r="E25" s="83"/>
      <c r="F25" s="83"/>
      <c r="G25" s="83"/>
      <c r="H25" s="83"/>
      <c r="I25" s="83"/>
      <c r="J25" s="83"/>
      <c r="K25" s="83"/>
      <c r="L25" s="84"/>
      <c r="O25" s="64"/>
      <c r="P25" s="64"/>
      <c r="Q25" s="64"/>
    </row>
    <row r="26" spans="1:17" x14ac:dyDescent="0.3">
      <c r="B26" s="340" t="s">
        <v>23</v>
      </c>
      <c r="C26" s="341"/>
      <c r="D26" s="341"/>
      <c r="E26" s="341"/>
      <c r="F26" s="341"/>
      <c r="G26" s="341"/>
      <c r="H26" s="341"/>
      <c r="I26" s="341"/>
      <c r="J26" s="341"/>
      <c r="K26" s="341"/>
      <c r="L26" s="342"/>
    </row>
    <row r="27" spans="1:17" x14ac:dyDescent="0.3">
      <c r="B27" s="15"/>
      <c r="C27" s="16"/>
      <c r="D27" s="16"/>
      <c r="E27" s="17"/>
      <c r="F27" s="17"/>
      <c r="G27" s="17"/>
      <c r="H27" s="17"/>
      <c r="I27" s="17"/>
      <c r="J27" s="17"/>
      <c r="K27" s="17"/>
      <c r="L27" s="18"/>
    </row>
    <row r="28" spans="1:17" x14ac:dyDescent="0.3">
      <c r="B28" s="265" t="str">
        <f>IF(Intro!$G$23="English",O28,P28)</f>
        <v>Provide details concerning anti-dumping and countervailing measures imposed by authorities of a country other than Canada in respect of the goods or similar goods to which your country or your firm has been subject since January 1, 2023.</v>
      </c>
      <c r="C28" s="266"/>
      <c r="D28" s="266"/>
      <c r="E28" s="266"/>
      <c r="F28" s="266"/>
      <c r="G28" s="266"/>
      <c r="H28" s="266"/>
      <c r="I28" s="266"/>
      <c r="J28" s="266"/>
      <c r="K28" s="266"/>
      <c r="L28" s="267"/>
      <c r="O28" s="188" t="str">
        <f>"Provide details concerning anti-dumping and countervailing measures imposed by authorities of a country other than Canada in respect of the goods or similar goods to which your country or your firm has been subject since January 1, "&amp;Variables!B6&amp;"."</f>
        <v>Provide details concerning anti-dumping and countervailing measures imposed by authorities of a country other than Canada in respect of the goods or similar goods to which your country or your firm has been subject since January 1, 2023.</v>
      </c>
      <c r="P28" s="189" t="str">
        <f>"Fournissez des détails concernant les mesures antidumping et/ou compensatoires imposées par les autorités d'un pays autre que le Canada"&amp;" à l'égard des marchandises ou des marchandises similaires auxquelles votre pays ou votre entreprise est assujetti depuis le 1er janvier "&amp;Variables!B6&amp;"."</f>
        <v>Fournissez des détails concernant les mesures antidumping et/ou compensatoires imposées par les autorités d'un pays autre que le Canada à l'égard des marchandises ou des marchandises similaires auxquelles votre pays ou votre entreprise est assujetti depuis le 1er janvier 2023.</v>
      </c>
    </row>
    <row r="29" spans="1:17" x14ac:dyDescent="0.3">
      <c r="B29" s="265"/>
      <c r="C29" s="266"/>
      <c r="D29" s="266"/>
      <c r="E29" s="266"/>
      <c r="F29" s="266"/>
      <c r="G29" s="266"/>
      <c r="H29" s="266"/>
      <c r="I29" s="266"/>
      <c r="J29" s="266"/>
      <c r="K29" s="266"/>
      <c r="L29" s="267"/>
      <c r="O29" s="188"/>
      <c r="P29" s="189"/>
    </row>
    <row r="30" spans="1:17" s="25" customFormat="1" x14ac:dyDescent="0.3">
      <c r="A30" s="72"/>
      <c r="B30" s="81"/>
      <c r="C30" s="73"/>
      <c r="D30" s="73"/>
      <c r="E30" s="73"/>
      <c r="F30" s="73"/>
      <c r="G30" s="73"/>
      <c r="H30" s="73"/>
      <c r="I30" s="73"/>
      <c r="J30" s="73"/>
      <c r="K30" s="73"/>
      <c r="L30" s="74"/>
      <c r="O30" s="64"/>
      <c r="P30" s="64"/>
      <c r="Q30" s="64"/>
    </row>
    <row r="31" spans="1:17" s="9" customFormat="1" x14ac:dyDescent="0.3">
      <c r="A31" s="8"/>
      <c r="B31" s="311"/>
      <c r="C31" s="312"/>
      <c r="D31" s="312"/>
      <c r="E31" s="312"/>
      <c r="F31" s="312"/>
      <c r="G31" s="312"/>
      <c r="H31" s="312"/>
      <c r="I31" s="312"/>
      <c r="J31" s="312"/>
      <c r="K31" s="312"/>
      <c r="L31" s="313"/>
      <c r="M31" s="25"/>
    </row>
    <row r="32" spans="1:17" s="9" customFormat="1" x14ac:dyDescent="0.3">
      <c r="A32" s="8"/>
      <c r="B32" s="311"/>
      <c r="C32" s="312"/>
      <c r="D32" s="312"/>
      <c r="E32" s="312"/>
      <c r="F32" s="312"/>
      <c r="G32" s="312"/>
      <c r="H32" s="312"/>
      <c r="I32" s="312"/>
      <c r="J32" s="312"/>
      <c r="K32" s="312"/>
      <c r="L32" s="313"/>
      <c r="M32" s="25"/>
    </row>
    <row r="33" spans="1:17" s="9" customFormat="1" x14ac:dyDescent="0.3">
      <c r="A33" s="8"/>
      <c r="B33" s="311"/>
      <c r="C33" s="312"/>
      <c r="D33" s="312"/>
      <c r="E33" s="312"/>
      <c r="F33" s="312"/>
      <c r="G33" s="312"/>
      <c r="H33" s="312"/>
      <c r="I33" s="312"/>
      <c r="J33" s="312"/>
      <c r="K33" s="312"/>
      <c r="L33" s="313"/>
      <c r="M33" s="25"/>
    </row>
    <row r="34" spans="1:17" s="9" customFormat="1" x14ac:dyDescent="0.3">
      <c r="A34" s="8"/>
      <c r="B34" s="311"/>
      <c r="C34" s="312"/>
      <c r="D34" s="312"/>
      <c r="E34" s="312"/>
      <c r="F34" s="312"/>
      <c r="G34" s="312"/>
      <c r="H34" s="312"/>
      <c r="I34" s="312"/>
      <c r="J34" s="312"/>
      <c r="K34" s="312"/>
      <c r="L34" s="313"/>
      <c r="M34" s="25"/>
    </row>
    <row r="35" spans="1:17" s="9" customFormat="1" x14ac:dyDescent="0.3">
      <c r="A35" s="8"/>
      <c r="B35" s="311"/>
      <c r="C35" s="312"/>
      <c r="D35" s="312"/>
      <c r="E35" s="312"/>
      <c r="F35" s="312"/>
      <c r="G35" s="312"/>
      <c r="H35" s="312"/>
      <c r="I35" s="312"/>
      <c r="J35" s="312"/>
      <c r="K35" s="312"/>
      <c r="L35" s="313"/>
      <c r="M35" s="25"/>
    </row>
    <row r="36" spans="1:17" s="9" customFormat="1" x14ac:dyDescent="0.3">
      <c r="A36" s="8"/>
      <c r="B36" s="311"/>
      <c r="C36" s="312"/>
      <c r="D36" s="312"/>
      <c r="E36" s="312"/>
      <c r="F36" s="312"/>
      <c r="G36" s="312"/>
      <c r="H36" s="312"/>
      <c r="I36" s="312"/>
      <c r="J36" s="312"/>
      <c r="K36" s="312"/>
      <c r="L36" s="313"/>
      <c r="M36" s="25"/>
    </row>
    <row r="37" spans="1:17" s="9" customFormat="1" x14ac:dyDescent="0.3">
      <c r="A37" s="8"/>
      <c r="B37" s="311"/>
      <c r="C37" s="312"/>
      <c r="D37" s="312"/>
      <c r="E37" s="312"/>
      <c r="F37" s="312"/>
      <c r="G37" s="312"/>
      <c r="H37" s="312"/>
      <c r="I37" s="312"/>
      <c r="J37" s="312"/>
      <c r="K37" s="312"/>
      <c r="L37" s="313"/>
      <c r="M37" s="25"/>
    </row>
    <row r="38" spans="1:17" s="9" customFormat="1" x14ac:dyDescent="0.3">
      <c r="A38" s="8"/>
      <c r="B38" s="311"/>
      <c r="C38" s="312"/>
      <c r="D38" s="312"/>
      <c r="E38" s="312"/>
      <c r="F38" s="312"/>
      <c r="G38" s="312"/>
      <c r="H38" s="312"/>
      <c r="I38" s="312"/>
      <c r="J38" s="312"/>
      <c r="K38" s="312"/>
      <c r="L38" s="313"/>
      <c r="M38" s="25"/>
    </row>
    <row r="39" spans="1:17" s="25" customFormat="1" x14ac:dyDescent="0.3">
      <c r="A39" s="72"/>
      <c r="B39" s="82"/>
      <c r="C39" s="83"/>
      <c r="D39" s="83"/>
      <c r="E39" s="83"/>
      <c r="F39" s="83"/>
      <c r="G39" s="83"/>
      <c r="H39" s="83"/>
      <c r="I39" s="83"/>
      <c r="J39" s="83"/>
      <c r="K39" s="83"/>
      <c r="L39" s="84"/>
      <c r="O39" s="64"/>
      <c r="P39" s="64"/>
      <c r="Q39" s="64"/>
    </row>
    <row r="40" spans="1:17" s="9" customFormat="1" x14ac:dyDescent="0.3">
      <c r="A40" s="8"/>
      <c r="B40" s="340" t="s">
        <v>24</v>
      </c>
      <c r="C40" s="341"/>
      <c r="D40" s="341"/>
      <c r="E40" s="341"/>
      <c r="F40" s="341"/>
      <c r="G40" s="341"/>
      <c r="H40" s="341"/>
      <c r="I40" s="341"/>
      <c r="J40" s="341"/>
      <c r="K40" s="341"/>
      <c r="L40" s="342"/>
      <c r="M40" s="80"/>
    </row>
    <row r="41" spans="1:17" s="25" customFormat="1" x14ac:dyDescent="0.3">
      <c r="A41" s="72"/>
      <c r="B41" s="81"/>
      <c r="C41" s="73"/>
      <c r="D41" s="73"/>
      <c r="E41" s="73"/>
      <c r="F41" s="73"/>
      <c r="G41" s="73"/>
      <c r="H41" s="73"/>
      <c r="I41" s="73"/>
      <c r="J41" s="73"/>
      <c r="K41" s="73"/>
      <c r="L41" s="74"/>
      <c r="O41" s="64"/>
      <c r="P41" s="64"/>
      <c r="Q41" s="64"/>
    </row>
    <row r="42" spans="1:17" s="25" customFormat="1" x14ac:dyDescent="0.3">
      <c r="A42" s="72"/>
      <c r="B42" s="265" t="str">
        <f>IF(Intro!$G$23="English",O42,P42)</f>
        <v>List the names and addresses of any foreign or Canadian firms related to your firm, i.e. firms that your firm is related to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 For each firm, indicate the nature of your association and its role in the industry (for example: production, export, import, sale, purchase of the goods or supply of direct materials used to produce the goods).</v>
      </c>
      <c r="C42" s="266"/>
      <c r="D42" s="266"/>
      <c r="E42" s="266"/>
      <c r="F42" s="266"/>
      <c r="G42" s="266"/>
      <c r="H42" s="266"/>
      <c r="I42" s="266"/>
      <c r="J42" s="266"/>
      <c r="K42" s="266"/>
      <c r="L42" s="267"/>
      <c r="O42" s="48" t="s">
        <v>304</v>
      </c>
      <c r="P42" s="48" t="s">
        <v>305</v>
      </c>
      <c r="Q42" s="64"/>
    </row>
    <row r="43" spans="1:17" s="25" customFormat="1" x14ac:dyDescent="0.3">
      <c r="A43" s="72"/>
      <c r="B43" s="265"/>
      <c r="C43" s="266"/>
      <c r="D43" s="266"/>
      <c r="E43" s="266"/>
      <c r="F43" s="266"/>
      <c r="G43" s="266"/>
      <c r="H43" s="266"/>
      <c r="I43" s="266"/>
      <c r="J43" s="266"/>
      <c r="K43" s="266"/>
      <c r="L43" s="267"/>
      <c r="O43" s="48"/>
      <c r="P43" s="48"/>
      <c r="Q43" s="64"/>
    </row>
    <row r="44" spans="1:17" s="25" customFormat="1" x14ac:dyDescent="0.3">
      <c r="A44" s="72"/>
      <c r="B44" s="265"/>
      <c r="C44" s="266"/>
      <c r="D44" s="266"/>
      <c r="E44" s="266"/>
      <c r="F44" s="266"/>
      <c r="G44" s="266"/>
      <c r="H44" s="266"/>
      <c r="I44" s="266"/>
      <c r="J44" s="266"/>
      <c r="K44" s="266"/>
      <c r="L44" s="267"/>
      <c r="O44" s="64"/>
      <c r="P44" s="64"/>
      <c r="Q44" s="64"/>
    </row>
    <row r="45" spans="1:17" s="25" customFormat="1" x14ac:dyDescent="0.3">
      <c r="A45" s="72"/>
      <c r="B45" s="265"/>
      <c r="C45" s="266"/>
      <c r="D45" s="266"/>
      <c r="E45" s="266"/>
      <c r="F45" s="266"/>
      <c r="G45" s="266"/>
      <c r="H45" s="266"/>
      <c r="I45" s="266"/>
      <c r="J45" s="266"/>
      <c r="K45" s="266"/>
      <c r="L45" s="267"/>
      <c r="O45" s="64"/>
      <c r="P45" s="64"/>
      <c r="Q45" s="64"/>
    </row>
    <row r="46" spans="1:17" s="25" customFormat="1" x14ac:dyDescent="0.3">
      <c r="A46" s="72"/>
      <c r="B46" s="81"/>
      <c r="C46" s="73"/>
      <c r="D46" s="73"/>
      <c r="E46" s="73"/>
      <c r="F46" s="73"/>
      <c r="G46" s="73"/>
      <c r="H46" s="73"/>
      <c r="I46" s="73"/>
      <c r="J46" s="73"/>
      <c r="K46" s="73"/>
      <c r="L46" s="74"/>
      <c r="O46" s="64"/>
      <c r="P46" s="64"/>
      <c r="Q46" s="64"/>
    </row>
    <row r="47" spans="1:17" x14ac:dyDescent="0.3">
      <c r="B47" s="35"/>
      <c r="C47" s="349" t="str">
        <f>IF(Intro!$G$23="English",O49,P49)</f>
        <v>Firm Name</v>
      </c>
      <c r="D47" s="285"/>
      <c r="E47" s="349" t="str">
        <f>IF(Intro!$G$23="English",O51,P51)</f>
        <v>Firm Address</v>
      </c>
      <c r="F47" s="285"/>
      <c r="G47" s="349" t="str">
        <f>IF(Intro!$G$23="English",O53,P53)</f>
        <v>Nature of association</v>
      </c>
      <c r="H47" s="284"/>
      <c r="I47" s="285"/>
      <c r="J47" s="349" t="str">
        <f>IF(Intro!$G$23="English",O55,P55)</f>
        <v>Role in the Industry</v>
      </c>
      <c r="K47" s="284"/>
      <c r="L47" s="350"/>
      <c r="O47" s="60"/>
    </row>
    <row r="48" spans="1:17" x14ac:dyDescent="0.3">
      <c r="B48" s="35"/>
      <c r="C48" s="288"/>
      <c r="D48" s="290"/>
      <c r="E48" s="288"/>
      <c r="F48" s="290"/>
      <c r="G48" s="288"/>
      <c r="H48" s="289"/>
      <c r="I48" s="290"/>
      <c r="J48" s="288"/>
      <c r="K48" s="289"/>
      <c r="L48" s="351"/>
      <c r="O48" s="60"/>
    </row>
    <row r="49" spans="2:16" x14ac:dyDescent="0.3">
      <c r="B49" s="314">
        <v>1</v>
      </c>
      <c r="C49" s="215"/>
      <c r="D49" s="215"/>
      <c r="E49" s="215"/>
      <c r="F49" s="215"/>
      <c r="G49" s="215"/>
      <c r="H49" s="215"/>
      <c r="I49" s="215"/>
      <c r="J49" s="215"/>
      <c r="K49" s="215"/>
      <c r="L49" s="216"/>
      <c r="O49" s="64" t="s">
        <v>44</v>
      </c>
      <c r="P49" s="64" t="s">
        <v>46</v>
      </c>
    </row>
    <row r="50" spans="2:16" x14ac:dyDescent="0.3">
      <c r="B50" s="314"/>
      <c r="C50" s="215"/>
      <c r="D50" s="215"/>
      <c r="E50" s="215"/>
      <c r="F50" s="215"/>
      <c r="G50" s="215"/>
      <c r="H50" s="215"/>
      <c r="I50" s="215"/>
      <c r="J50" s="215"/>
      <c r="K50" s="215"/>
      <c r="L50" s="216"/>
    </row>
    <row r="51" spans="2:16" x14ac:dyDescent="0.3">
      <c r="B51" s="314">
        <v>2</v>
      </c>
      <c r="C51" s="215"/>
      <c r="D51" s="215"/>
      <c r="E51" s="215"/>
      <c r="F51" s="215"/>
      <c r="G51" s="215"/>
      <c r="H51" s="215"/>
      <c r="I51" s="215"/>
      <c r="J51" s="215"/>
      <c r="K51" s="215"/>
      <c r="L51" s="216"/>
      <c r="O51" s="64" t="s">
        <v>9</v>
      </c>
      <c r="P51" s="64" t="s">
        <v>10</v>
      </c>
    </row>
    <row r="52" spans="2:16" x14ac:dyDescent="0.3">
      <c r="B52" s="314"/>
      <c r="C52" s="215"/>
      <c r="D52" s="215"/>
      <c r="E52" s="215"/>
      <c r="F52" s="215"/>
      <c r="G52" s="215"/>
      <c r="H52" s="215"/>
      <c r="I52" s="215"/>
      <c r="J52" s="215"/>
      <c r="K52" s="215"/>
      <c r="L52" s="216"/>
    </row>
    <row r="53" spans="2:16" x14ac:dyDescent="0.3">
      <c r="B53" s="314">
        <v>3</v>
      </c>
      <c r="C53" s="215"/>
      <c r="D53" s="215"/>
      <c r="E53" s="215"/>
      <c r="F53" s="215"/>
      <c r="G53" s="215"/>
      <c r="H53" s="215"/>
      <c r="I53" s="215"/>
      <c r="J53" s="215"/>
      <c r="K53" s="215"/>
      <c r="L53" s="216"/>
      <c r="O53" s="64" t="s">
        <v>145</v>
      </c>
      <c r="P53" s="64" t="s">
        <v>271</v>
      </c>
    </row>
    <row r="54" spans="2:16" x14ac:dyDescent="0.3">
      <c r="B54" s="314"/>
      <c r="C54" s="215"/>
      <c r="D54" s="215"/>
      <c r="E54" s="215"/>
      <c r="F54" s="215"/>
      <c r="G54" s="215"/>
      <c r="H54" s="215"/>
      <c r="I54" s="215"/>
      <c r="J54" s="215"/>
      <c r="K54" s="215"/>
      <c r="L54" s="216"/>
    </row>
    <row r="55" spans="2:16" x14ac:dyDescent="0.3">
      <c r="B55" s="314">
        <v>4</v>
      </c>
      <c r="C55" s="215"/>
      <c r="D55" s="215"/>
      <c r="E55" s="215"/>
      <c r="F55" s="215"/>
      <c r="G55" s="215"/>
      <c r="H55" s="215"/>
      <c r="I55" s="215"/>
      <c r="J55" s="215"/>
      <c r="K55" s="215"/>
      <c r="L55" s="216"/>
      <c r="O55" s="64" t="s">
        <v>45</v>
      </c>
      <c r="P55" s="64" t="s">
        <v>47</v>
      </c>
    </row>
    <row r="56" spans="2:16" x14ac:dyDescent="0.3">
      <c r="B56" s="314"/>
      <c r="C56" s="215"/>
      <c r="D56" s="215"/>
      <c r="E56" s="215"/>
      <c r="F56" s="215"/>
      <c r="G56" s="215"/>
      <c r="H56" s="215"/>
      <c r="I56" s="215"/>
      <c r="J56" s="215"/>
      <c r="K56" s="215"/>
      <c r="L56" s="216"/>
    </row>
    <row r="57" spans="2:16" x14ac:dyDescent="0.3">
      <c r="B57" s="314">
        <v>5</v>
      </c>
      <c r="C57" s="215"/>
      <c r="D57" s="215"/>
      <c r="E57" s="215"/>
      <c r="F57" s="215"/>
      <c r="G57" s="215"/>
      <c r="H57" s="215"/>
      <c r="I57" s="215"/>
      <c r="J57" s="215"/>
      <c r="K57" s="215"/>
      <c r="L57" s="216"/>
      <c r="O57" s="64" t="s">
        <v>44</v>
      </c>
      <c r="P57" s="64" t="s">
        <v>46</v>
      </c>
    </row>
    <row r="58" spans="2:16" x14ac:dyDescent="0.3">
      <c r="B58" s="314"/>
      <c r="C58" s="215"/>
      <c r="D58" s="215"/>
      <c r="E58" s="215"/>
      <c r="F58" s="215"/>
      <c r="G58" s="215"/>
      <c r="H58" s="215"/>
      <c r="I58" s="215"/>
      <c r="J58" s="215"/>
      <c r="K58" s="215"/>
      <c r="L58" s="216"/>
    </row>
    <row r="59" spans="2:16" x14ac:dyDescent="0.3">
      <c r="B59" s="314">
        <v>6</v>
      </c>
      <c r="C59" s="215"/>
      <c r="D59" s="215"/>
      <c r="E59" s="215"/>
      <c r="F59" s="215"/>
      <c r="G59" s="215"/>
      <c r="H59" s="215"/>
      <c r="I59" s="215"/>
      <c r="J59" s="215"/>
      <c r="K59" s="215"/>
      <c r="L59" s="216"/>
      <c r="O59" s="64" t="s">
        <v>9</v>
      </c>
      <c r="P59" s="64" t="s">
        <v>10</v>
      </c>
    </row>
    <row r="60" spans="2:16" x14ac:dyDescent="0.3">
      <c r="B60" s="314"/>
      <c r="C60" s="215"/>
      <c r="D60" s="215"/>
      <c r="E60" s="215"/>
      <c r="F60" s="215"/>
      <c r="G60" s="215"/>
      <c r="H60" s="215"/>
      <c r="I60" s="215"/>
      <c r="J60" s="215"/>
      <c r="K60" s="215"/>
      <c r="L60" s="216"/>
    </row>
    <row r="61" spans="2:16" x14ac:dyDescent="0.3">
      <c r="B61" s="314">
        <v>7</v>
      </c>
      <c r="C61" s="215"/>
      <c r="D61" s="215"/>
      <c r="E61" s="215"/>
      <c r="F61" s="215"/>
      <c r="G61" s="215"/>
      <c r="H61" s="215"/>
      <c r="I61" s="215"/>
      <c r="J61" s="215"/>
      <c r="K61" s="215"/>
      <c r="L61" s="216"/>
      <c r="O61" s="64" t="s">
        <v>145</v>
      </c>
      <c r="P61" s="64" t="s">
        <v>271</v>
      </c>
    </row>
    <row r="62" spans="2:16" x14ac:dyDescent="0.3">
      <c r="B62" s="314"/>
      <c r="C62" s="215"/>
      <c r="D62" s="215"/>
      <c r="E62" s="215"/>
      <c r="F62" s="215"/>
      <c r="G62" s="215"/>
      <c r="H62" s="215"/>
      <c r="I62" s="215"/>
      <c r="J62" s="215"/>
      <c r="K62" s="215"/>
      <c r="L62" s="216"/>
    </row>
    <row r="63" spans="2:16" x14ac:dyDescent="0.3">
      <c r="B63" s="314">
        <v>8</v>
      </c>
      <c r="C63" s="215"/>
      <c r="D63" s="215"/>
      <c r="E63" s="215"/>
      <c r="F63" s="215"/>
      <c r="G63" s="215"/>
      <c r="H63" s="215"/>
      <c r="I63" s="215"/>
      <c r="J63" s="215"/>
      <c r="K63" s="215"/>
      <c r="L63" s="216"/>
      <c r="O63" s="64" t="s">
        <v>45</v>
      </c>
      <c r="P63" s="64" t="s">
        <v>47</v>
      </c>
    </row>
    <row r="64" spans="2:16" x14ac:dyDescent="0.3">
      <c r="B64" s="314"/>
      <c r="C64" s="215"/>
      <c r="D64" s="215"/>
      <c r="E64" s="215"/>
      <c r="F64" s="215"/>
      <c r="G64" s="215"/>
      <c r="H64" s="215"/>
      <c r="I64" s="215"/>
      <c r="J64" s="215"/>
      <c r="K64" s="215"/>
      <c r="L64" s="216"/>
    </row>
    <row r="65" spans="1:17" x14ac:dyDescent="0.3">
      <c r="B65" s="314">
        <v>9</v>
      </c>
      <c r="C65" s="215"/>
      <c r="D65" s="215"/>
      <c r="E65" s="215"/>
      <c r="F65" s="215"/>
      <c r="G65" s="215"/>
      <c r="H65" s="215"/>
      <c r="I65" s="215"/>
      <c r="J65" s="215"/>
      <c r="K65" s="215"/>
      <c r="L65" s="216"/>
      <c r="O65" s="64" t="s">
        <v>145</v>
      </c>
      <c r="P65" s="64" t="s">
        <v>271</v>
      </c>
    </row>
    <row r="66" spans="1:17" x14ac:dyDescent="0.3">
      <c r="B66" s="314"/>
      <c r="C66" s="215"/>
      <c r="D66" s="215"/>
      <c r="E66" s="215"/>
      <c r="F66" s="215"/>
      <c r="G66" s="215"/>
      <c r="H66" s="215"/>
      <c r="I66" s="215"/>
      <c r="J66" s="215"/>
      <c r="K66" s="215"/>
      <c r="L66" s="216"/>
    </row>
    <row r="67" spans="1:17" x14ac:dyDescent="0.3">
      <c r="B67" s="314">
        <v>10</v>
      </c>
      <c r="C67" s="215"/>
      <c r="D67" s="215"/>
      <c r="E67" s="215"/>
      <c r="F67" s="215"/>
      <c r="G67" s="215"/>
      <c r="H67" s="215"/>
      <c r="I67" s="215"/>
      <c r="J67" s="215"/>
      <c r="K67" s="215"/>
      <c r="L67" s="216"/>
      <c r="O67" s="64" t="s">
        <v>45</v>
      </c>
      <c r="P67" s="64" t="s">
        <v>47</v>
      </c>
    </row>
    <row r="68" spans="1:17" x14ac:dyDescent="0.3">
      <c r="B68" s="314"/>
      <c r="C68" s="215"/>
      <c r="D68" s="215"/>
      <c r="E68" s="215"/>
      <c r="F68" s="215"/>
      <c r="G68" s="215"/>
      <c r="H68" s="215"/>
      <c r="I68" s="215"/>
      <c r="J68" s="215"/>
      <c r="K68" s="215"/>
      <c r="L68" s="216"/>
    </row>
    <row r="69" spans="1:17" s="25" customFormat="1" x14ac:dyDescent="0.3">
      <c r="A69" s="72"/>
      <c r="B69" s="82"/>
      <c r="C69" s="83"/>
      <c r="D69" s="83"/>
      <c r="E69" s="83"/>
      <c r="F69" s="83"/>
      <c r="G69" s="83"/>
      <c r="H69" s="83"/>
      <c r="I69" s="83"/>
      <c r="J69" s="83"/>
      <c r="K69" s="83"/>
      <c r="L69" s="84"/>
      <c r="O69" s="64"/>
      <c r="P69" s="64"/>
      <c r="Q69" s="64"/>
    </row>
    <row r="70" spans="1:17" s="6" customFormat="1" x14ac:dyDescent="0.3">
      <c r="A70" s="11"/>
      <c r="B70" s="13"/>
      <c r="C70" s="13"/>
      <c r="D70" s="13"/>
      <c r="E70" s="14"/>
      <c r="F70" s="14"/>
      <c r="G70" s="14"/>
      <c r="H70" s="14"/>
      <c r="I70" s="14"/>
      <c r="J70" s="14"/>
      <c r="K70" s="14"/>
      <c r="L70" s="14"/>
      <c r="O70" s="12"/>
      <c r="P70" s="12"/>
    </row>
    <row r="71" spans="1:17" x14ac:dyDescent="0.3">
      <c r="B71" s="194" t="s">
        <v>234</v>
      </c>
      <c r="C71" s="195"/>
      <c r="D71" s="195"/>
      <c r="E71" s="195"/>
      <c r="F71" s="195"/>
      <c r="G71" s="195"/>
      <c r="H71" s="195"/>
      <c r="I71" s="195"/>
      <c r="J71" s="195"/>
      <c r="K71" s="195"/>
      <c r="L71" s="196"/>
      <c r="M71" s="25"/>
    </row>
    <row r="72" spans="1:17" s="9" customFormat="1" x14ac:dyDescent="0.3">
      <c r="A72" s="8"/>
      <c r="B72" s="328" t="s">
        <v>25</v>
      </c>
      <c r="C72" s="329"/>
      <c r="D72" s="329"/>
      <c r="E72" s="329"/>
      <c r="F72" s="329"/>
      <c r="G72" s="329"/>
      <c r="H72" s="329"/>
      <c r="I72" s="329"/>
      <c r="J72" s="329"/>
      <c r="K72" s="329"/>
      <c r="L72" s="330"/>
      <c r="M72" s="80"/>
    </row>
    <row r="73" spans="1:17" s="25" customFormat="1" x14ac:dyDescent="0.3">
      <c r="A73" s="72"/>
      <c r="B73" s="81"/>
      <c r="C73" s="73"/>
      <c r="D73" s="73"/>
      <c r="E73" s="73"/>
      <c r="F73" s="73"/>
      <c r="G73" s="73"/>
      <c r="H73" s="73"/>
      <c r="I73" s="73"/>
      <c r="J73" s="73"/>
      <c r="K73" s="73"/>
      <c r="L73" s="74"/>
      <c r="O73" s="64"/>
      <c r="P73" s="64"/>
      <c r="Q73" s="64"/>
    </row>
    <row r="74" spans="1:17" s="25" customFormat="1" x14ac:dyDescent="0.3">
      <c r="A74" s="72"/>
      <c r="B74" s="325" t="str">
        <f>IF(Intro!$G$23="English",O74,P74)</f>
        <v>Provide the following information about the production of all of your firm's goods in China.</v>
      </c>
      <c r="C74" s="326"/>
      <c r="D74" s="326"/>
      <c r="E74" s="326"/>
      <c r="F74" s="326"/>
      <c r="G74" s="326"/>
      <c r="H74" s="326"/>
      <c r="I74" s="326"/>
      <c r="J74" s="326"/>
      <c r="K74" s="326"/>
      <c r="L74" s="327"/>
      <c r="O74" s="64" t="str">
        <f>"Provide the following information about the production of all of your firm's goods in "&amp;Variables!B5&amp;"."</f>
        <v>Provide the following information about the production of all of your firm's goods in China.</v>
      </c>
      <c r="P74" s="64" t="str">
        <f>"Fournissez les informations suivantes concernant la production de toutes les marchandises de votre entreprise aux pays sujets ("&amp;Variables!C5&amp;")."</f>
        <v>Fournissez les informations suivantes concernant la production de toutes les marchandises de votre entreprise aux pays sujets (Chine).</v>
      </c>
      <c r="Q74" s="64"/>
    </row>
    <row r="75" spans="1:17" s="25" customFormat="1" x14ac:dyDescent="0.3">
      <c r="A75" s="72"/>
      <c r="B75" s="81"/>
      <c r="C75" s="73"/>
      <c r="D75" s="73"/>
      <c r="E75" s="73"/>
      <c r="F75" s="73"/>
      <c r="G75" s="73"/>
      <c r="H75" s="73"/>
      <c r="I75" s="73"/>
      <c r="J75" s="73"/>
      <c r="K75" s="73"/>
      <c r="L75" s="74"/>
      <c r="O75" s="64"/>
      <c r="P75" s="64"/>
      <c r="Q75" s="64"/>
    </row>
    <row r="76" spans="1:17" x14ac:dyDescent="0.3">
      <c r="B76" s="53"/>
      <c r="C76" s="322" t="str">
        <f>IF(Intro!$G$23="English",O76,P76)</f>
        <v>Facility Name and Location</v>
      </c>
      <c r="D76" s="322"/>
      <c r="E76" s="322" t="str">
        <f>IF(Intro!$G$23="English",O82,P82)</f>
        <v>Explain whether this facility produces the goods for the Canadian market and other export markets.</v>
      </c>
      <c r="F76" s="322"/>
      <c r="G76" s="322" t="str">
        <f>IF(Intro!$G$23="English",O92,P92)</f>
        <v xml:space="preserve">Description and specifications of the goods produced </v>
      </c>
      <c r="H76" s="322"/>
      <c r="I76" s="322" t="str">
        <f>IF(Intro!$G$23="English",O102,P102)</f>
        <v>If this facility does not produce the goods, what modifications would be needed to be able to produce the goods?</v>
      </c>
      <c r="J76" s="322"/>
      <c r="K76" s="322" t="str">
        <f>IF(Intro!$G$23="English",O112,P112)</f>
        <v>What other products, if any, can be produced on the same equipment used to produce the goods?</v>
      </c>
      <c r="L76" s="322"/>
      <c r="O76" s="64" t="s">
        <v>48</v>
      </c>
      <c r="P76" s="64" t="s">
        <v>49</v>
      </c>
    </row>
    <row r="77" spans="1:17" x14ac:dyDescent="0.3">
      <c r="B77" s="53"/>
      <c r="C77" s="323"/>
      <c r="D77" s="323"/>
      <c r="E77" s="323"/>
      <c r="F77" s="323"/>
      <c r="G77" s="323"/>
      <c r="H77" s="323"/>
      <c r="I77" s="323"/>
      <c r="J77" s="323"/>
      <c r="K77" s="323"/>
      <c r="L77" s="323"/>
    </row>
    <row r="78" spans="1:17" x14ac:dyDescent="0.3">
      <c r="B78" s="53"/>
      <c r="C78" s="323"/>
      <c r="D78" s="323"/>
      <c r="E78" s="323"/>
      <c r="F78" s="323"/>
      <c r="G78" s="323"/>
      <c r="H78" s="323"/>
      <c r="I78" s="323"/>
      <c r="J78" s="323"/>
      <c r="K78" s="323"/>
      <c r="L78" s="323"/>
    </row>
    <row r="79" spans="1:17" x14ac:dyDescent="0.3">
      <c r="B79" s="53"/>
      <c r="C79" s="323"/>
      <c r="D79" s="323"/>
      <c r="E79" s="323"/>
      <c r="F79" s="323"/>
      <c r="G79" s="323"/>
      <c r="H79" s="323"/>
      <c r="I79" s="323"/>
      <c r="J79" s="323"/>
      <c r="K79" s="323"/>
      <c r="L79" s="323"/>
    </row>
    <row r="80" spans="1:17" x14ac:dyDescent="0.3">
      <c r="B80" s="53"/>
      <c r="C80" s="323"/>
      <c r="D80" s="323"/>
      <c r="E80" s="323"/>
      <c r="F80" s="323"/>
      <c r="G80" s="323"/>
      <c r="H80" s="323"/>
      <c r="I80" s="323"/>
      <c r="J80" s="323"/>
      <c r="K80" s="323"/>
      <c r="L80" s="323"/>
    </row>
    <row r="81" spans="2:16" x14ac:dyDescent="0.3">
      <c r="B81" s="53"/>
      <c r="C81" s="324"/>
      <c r="D81" s="324"/>
      <c r="E81" s="324"/>
      <c r="F81" s="324"/>
      <c r="G81" s="324"/>
      <c r="H81" s="324"/>
      <c r="I81" s="324"/>
      <c r="J81" s="324"/>
      <c r="K81" s="324"/>
      <c r="L81" s="324"/>
    </row>
    <row r="82" spans="2:16" x14ac:dyDescent="0.3">
      <c r="B82" s="314">
        <v>1</v>
      </c>
      <c r="C82" s="315"/>
      <c r="D82" s="315"/>
      <c r="E82" s="215"/>
      <c r="F82" s="215"/>
      <c r="G82" s="215"/>
      <c r="H82" s="215"/>
      <c r="I82" s="215"/>
      <c r="J82" s="215"/>
      <c r="K82" s="215"/>
      <c r="L82" s="215"/>
      <c r="O82" s="64" t="s">
        <v>146</v>
      </c>
      <c r="P82" s="64" t="s">
        <v>147</v>
      </c>
    </row>
    <row r="83" spans="2:16" x14ac:dyDescent="0.3">
      <c r="B83" s="314"/>
      <c r="C83" s="315"/>
      <c r="D83" s="315"/>
      <c r="E83" s="215"/>
      <c r="F83" s="215"/>
      <c r="G83" s="215"/>
      <c r="H83" s="215"/>
      <c r="I83" s="215"/>
      <c r="J83" s="215"/>
      <c r="K83" s="215"/>
      <c r="L83" s="215"/>
    </row>
    <row r="84" spans="2:16" x14ac:dyDescent="0.3">
      <c r="B84" s="314"/>
      <c r="C84" s="315"/>
      <c r="D84" s="315"/>
      <c r="E84" s="215"/>
      <c r="F84" s="215"/>
      <c r="G84" s="215"/>
      <c r="H84" s="215"/>
      <c r="I84" s="215"/>
      <c r="J84" s="215"/>
      <c r="K84" s="215"/>
      <c r="L84" s="215"/>
    </row>
    <row r="85" spans="2:16" x14ac:dyDescent="0.3">
      <c r="B85" s="314"/>
      <c r="C85" s="315"/>
      <c r="D85" s="315"/>
      <c r="E85" s="215"/>
      <c r="F85" s="215"/>
      <c r="G85" s="215"/>
      <c r="H85" s="215"/>
      <c r="I85" s="215"/>
      <c r="J85" s="215"/>
      <c r="K85" s="215"/>
      <c r="L85" s="215"/>
    </row>
    <row r="86" spans="2:16" x14ac:dyDescent="0.3">
      <c r="B86" s="314"/>
      <c r="C86" s="315"/>
      <c r="D86" s="315"/>
      <c r="E86" s="215"/>
      <c r="F86" s="215"/>
      <c r="G86" s="215"/>
      <c r="H86" s="215"/>
      <c r="I86" s="215"/>
      <c r="J86" s="215"/>
      <c r="K86" s="215"/>
      <c r="L86" s="215"/>
    </row>
    <row r="87" spans="2:16" x14ac:dyDescent="0.3">
      <c r="B87" s="314"/>
      <c r="C87" s="315"/>
      <c r="D87" s="315"/>
      <c r="E87" s="215"/>
      <c r="F87" s="215"/>
      <c r="G87" s="215"/>
      <c r="H87" s="215"/>
      <c r="I87" s="215"/>
      <c r="J87" s="215"/>
      <c r="K87" s="215"/>
      <c r="L87" s="215"/>
    </row>
    <row r="88" spans="2:16" x14ac:dyDescent="0.3">
      <c r="B88" s="314"/>
      <c r="C88" s="315"/>
      <c r="D88" s="315"/>
      <c r="E88" s="215"/>
      <c r="F88" s="215"/>
      <c r="G88" s="215"/>
      <c r="H88" s="215"/>
      <c r="I88" s="215"/>
      <c r="J88" s="215"/>
      <c r="K88" s="215"/>
      <c r="L88" s="215"/>
    </row>
    <row r="89" spans="2:16" x14ac:dyDescent="0.3">
      <c r="B89" s="314"/>
      <c r="C89" s="315"/>
      <c r="D89" s="315"/>
      <c r="E89" s="215"/>
      <c r="F89" s="215"/>
      <c r="G89" s="215"/>
      <c r="H89" s="215"/>
      <c r="I89" s="215"/>
      <c r="J89" s="215"/>
      <c r="K89" s="215"/>
      <c r="L89" s="215"/>
    </row>
    <row r="90" spans="2:16" x14ac:dyDescent="0.3">
      <c r="B90" s="314"/>
      <c r="C90" s="315"/>
      <c r="D90" s="315"/>
      <c r="E90" s="215"/>
      <c r="F90" s="215"/>
      <c r="G90" s="215"/>
      <c r="H90" s="215"/>
      <c r="I90" s="215"/>
      <c r="J90" s="215"/>
      <c r="K90" s="215"/>
      <c r="L90" s="215"/>
    </row>
    <row r="91" spans="2:16" x14ac:dyDescent="0.3">
      <c r="B91" s="314"/>
      <c r="C91" s="315"/>
      <c r="D91" s="315"/>
      <c r="E91" s="215"/>
      <c r="F91" s="215"/>
      <c r="G91" s="215"/>
      <c r="H91" s="215"/>
      <c r="I91" s="215"/>
      <c r="J91" s="215"/>
      <c r="K91" s="215"/>
      <c r="L91" s="215"/>
    </row>
    <row r="92" spans="2:16" x14ac:dyDescent="0.3">
      <c r="B92" s="314">
        <v>2</v>
      </c>
      <c r="C92" s="315"/>
      <c r="D92" s="315"/>
      <c r="E92" s="215"/>
      <c r="F92" s="215"/>
      <c r="G92" s="215"/>
      <c r="H92" s="215"/>
      <c r="I92" s="215"/>
      <c r="J92" s="215"/>
      <c r="K92" s="215"/>
      <c r="L92" s="215"/>
      <c r="O92" s="64" t="s">
        <v>120</v>
      </c>
      <c r="P92" s="64" t="s">
        <v>121</v>
      </c>
    </row>
    <row r="93" spans="2:16" x14ac:dyDescent="0.3">
      <c r="B93" s="314"/>
      <c r="C93" s="315"/>
      <c r="D93" s="315"/>
      <c r="E93" s="215"/>
      <c r="F93" s="215"/>
      <c r="G93" s="215"/>
      <c r="H93" s="215"/>
      <c r="I93" s="215"/>
      <c r="J93" s="215"/>
      <c r="K93" s="215"/>
      <c r="L93" s="215"/>
    </row>
    <row r="94" spans="2:16" x14ac:dyDescent="0.3">
      <c r="B94" s="314"/>
      <c r="C94" s="315"/>
      <c r="D94" s="315"/>
      <c r="E94" s="215"/>
      <c r="F94" s="215"/>
      <c r="G94" s="215"/>
      <c r="H94" s="215"/>
      <c r="I94" s="215"/>
      <c r="J94" s="215"/>
      <c r="K94" s="215"/>
      <c r="L94" s="215"/>
    </row>
    <row r="95" spans="2:16" x14ac:dyDescent="0.3">
      <c r="B95" s="314"/>
      <c r="C95" s="315"/>
      <c r="D95" s="315"/>
      <c r="E95" s="215"/>
      <c r="F95" s="215"/>
      <c r="G95" s="215"/>
      <c r="H95" s="215"/>
      <c r="I95" s="215"/>
      <c r="J95" s="215"/>
      <c r="K95" s="215"/>
      <c r="L95" s="215"/>
    </row>
    <row r="96" spans="2:16" x14ac:dyDescent="0.3">
      <c r="B96" s="314"/>
      <c r="C96" s="315"/>
      <c r="D96" s="315"/>
      <c r="E96" s="215"/>
      <c r="F96" s="215"/>
      <c r="G96" s="215"/>
      <c r="H96" s="215"/>
      <c r="I96" s="215"/>
      <c r="J96" s="215"/>
      <c r="K96" s="215"/>
      <c r="L96" s="215"/>
    </row>
    <row r="97" spans="2:16" x14ac:dyDescent="0.3">
      <c r="B97" s="314"/>
      <c r="C97" s="315"/>
      <c r="D97" s="315"/>
      <c r="E97" s="215"/>
      <c r="F97" s="215"/>
      <c r="G97" s="215"/>
      <c r="H97" s="215"/>
      <c r="I97" s="215"/>
      <c r="J97" s="215"/>
      <c r="K97" s="215"/>
      <c r="L97" s="215"/>
    </row>
    <row r="98" spans="2:16" x14ac:dyDescent="0.3">
      <c r="B98" s="314"/>
      <c r="C98" s="315"/>
      <c r="D98" s="315"/>
      <c r="E98" s="215"/>
      <c r="F98" s="215"/>
      <c r="G98" s="215"/>
      <c r="H98" s="215"/>
      <c r="I98" s="215"/>
      <c r="J98" s="215"/>
      <c r="K98" s="215"/>
      <c r="L98" s="215"/>
    </row>
    <row r="99" spans="2:16" x14ac:dyDescent="0.3">
      <c r="B99" s="314"/>
      <c r="C99" s="315"/>
      <c r="D99" s="315"/>
      <c r="E99" s="215"/>
      <c r="F99" s="215"/>
      <c r="G99" s="215"/>
      <c r="H99" s="215"/>
      <c r="I99" s="215"/>
      <c r="J99" s="215"/>
      <c r="K99" s="215"/>
      <c r="L99" s="215"/>
    </row>
    <row r="100" spans="2:16" x14ac:dyDescent="0.3">
      <c r="B100" s="314"/>
      <c r="C100" s="315"/>
      <c r="D100" s="315"/>
      <c r="E100" s="215"/>
      <c r="F100" s="215"/>
      <c r="G100" s="215"/>
      <c r="H100" s="215"/>
      <c r="I100" s="215"/>
      <c r="J100" s="215"/>
      <c r="K100" s="215"/>
      <c r="L100" s="215"/>
    </row>
    <row r="101" spans="2:16" x14ac:dyDescent="0.3">
      <c r="B101" s="314"/>
      <c r="C101" s="315"/>
      <c r="D101" s="315"/>
      <c r="E101" s="215"/>
      <c r="F101" s="215"/>
      <c r="G101" s="215"/>
      <c r="H101" s="215"/>
      <c r="I101" s="215"/>
      <c r="J101" s="215"/>
      <c r="K101" s="215"/>
      <c r="L101" s="215"/>
    </row>
    <row r="102" spans="2:16" x14ac:dyDescent="0.3">
      <c r="B102" s="314">
        <v>3</v>
      </c>
      <c r="C102" s="315"/>
      <c r="D102" s="315"/>
      <c r="E102" s="215"/>
      <c r="F102" s="215"/>
      <c r="G102" s="215"/>
      <c r="H102" s="215"/>
      <c r="I102" s="215"/>
      <c r="J102" s="215"/>
      <c r="K102" s="215"/>
      <c r="L102" s="215"/>
      <c r="O102" s="64" t="s">
        <v>123</v>
      </c>
      <c r="P102" s="64" t="s">
        <v>122</v>
      </c>
    </row>
    <row r="103" spans="2:16" x14ac:dyDescent="0.3">
      <c r="B103" s="314"/>
      <c r="C103" s="315"/>
      <c r="D103" s="315"/>
      <c r="E103" s="215"/>
      <c r="F103" s="215"/>
      <c r="G103" s="215"/>
      <c r="H103" s="215"/>
      <c r="I103" s="215"/>
      <c r="J103" s="215"/>
      <c r="K103" s="215"/>
      <c r="L103" s="215"/>
    </row>
    <row r="104" spans="2:16" x14ac:dyDescent="0.3">
      <c r="B104" s="314"/>
      <c r="C104" s="315"/>
      <c r="D104" s="315"/>
      <c r="E104" s="215"/>
      <c r="F104" s="215"/>
      <c r="G104" s="215"/>
      <c r="H104" s="215"/>
      <c r="I104" s="215"/>
      <c r="J104" s="215"/>
      <c r="K104" s="215"/>
      <c r="L104" s="215"/>
    </row>
    <row r="105" spans="2:16" x14ac:dyDescent="0.3">
      <c r="B105" s="314"/>
      <c r="C105" s="315"/>
      <c r="D105" s="315"/>
      <c r="E105" s="215"/>
      <c r="F105" s="215"/>
      <c r="G105" s="215"/>
      <c r="H105" s="215"/>
      <c r="I105" s="215"/>
      <c r="J105" s="215"/>
      <c r="K105" s="215"/>
      <c r="L105" s="215"/>
    </row>
    <row r="106" spans="2:16" x14ac:dyDescent="0.3">
      <c r="B106" s="314"/>
      <c r="C106" s="315"/>
      <c r="D106" s="315"/>
      <c r="E106" s="215"/>
      <c r="F106" s="215"/>
      <c r="G106" s="215"/>
      <c r="H106" s="215"/>
      <c r="I106" s="215"/>
      <c r="J106" s="215"/>
      <c r="K106" s="215"/>
      <c r="L106" s="215"/>
    </row>
    <row r="107" spans="2:16" x14ac:dyDescent="0.3">
      <c r="B107" s="314"/>
      <c r="C107" s="315"/>
      <c r="D107" s="315"/>
      <c r="E107" s="215"/>
      <c r="F107" s="215"/>
      <c r="G107" s="215"/>
      <c r="H107" s="215"/>
      <c r="I107" s="215"/>
      <c r="J107" s="215"/>
      <c r="K107" s="215"/>
      <c r="L107" s="215"/>
    </row>
    <row r="108" spans="2:16" x14ac:dyDescent="0.3">
      <c r="B108" s="314"/>
      <c r="C108" s="315"/>
      <c r="D108" s="315"/>
      <c r="E108" s="215"/>
      <c r="F108" s="215"/>
      <c r="G108" s="215"/>
      <c r="H108" s="215"/>
      <c r="I108" s="215"/>
      <c r="J108" s="215"/>
      <c r="K108" s="215"/>
      <c r="L108" s="215"/>
    </row>
    <row r="109" spans="2:16" x14ac:dyDescent="0.3">
      <c r="B109" s="314"/>
      <c r="C109" s="315"/>
      <c r="D109" s="315"/>
      <c r="E109" s="215"/>
      <c r="F109" s="215"/>
      <c r="G109" s="215"/>
      <c r="H109" s="215"/>
      <c r="I109" s="215"/>
      <c r="J109" s="215"/>
      <c r="K109" s="215"/>
      <c r="L109" s="215"/>
    </row>
    <row r="110" spans="2:16" x14ac:dyDescent="0.3">
      <c r="B110" s="314"/>
      <c r="C110" s="315"/>
      <c r="D110" s="315"/>
      <c r="E110" s="215"/>
      <c r="F110" s="215"/>
      <c r="G110" s="215"/>
      <c r="H110" s="215"/>
      <c r="I110" s="215"/>
      <c r="J110" s="215"/>
      <c r="K110" s="215"/>
      <c r="L110" s="215"/>
    </row>
    <row r="111" spans="2:16" x14ac:dyDescent="0.3">
      <c r="B111" s="314"/>
      <c r="C111" s="315"/>
      <c r="D111" s="315"/>
      <c r="E111" s="215"/>
      <c r="F111" s="215"/>
      <c r="G111" s="215"/>
      <c r="H111" s="215"/>
      <c r="I111" s="215"/>
      <c r="J111" s="215"/>
      <c r="K111" s="215"/>
      <c r="L111" s="215"/>
    </row>
    <row r="112" spans="2:16" x14ac:dyDescent="0.3">
      <c r="B112" s="314">
        <v>4</v>
      </c>
      <c r="C112" s="315"/>
      <c r="D112" s="315"/>
      <c r="E112" s="215"/>
      <c r="F112" s="215"/>
      <c r="G112" s="215"/>
      <c r="H112" s="215"/>
      <c r="I112" s="215"/>
      <c r="J112" s="215"/>
      <c r="K112" s="215"/>
      <c r="L112" s="215"/>
      <c r="O112" s="64" t="s">
        <v>28</v>
      </c>
      <c r="P112" s="64" t="s">
        <v>29</v>
      </c>
    </row>
    <row r="113" spans="2:12" x14ac:dyDescent="0.3">
      <c r="B113" s="314"/>
      <c r="C113" s="315"/>
      <c r="D113" s="315"/>
      <c r="E113" s="215"/>
      <c r="F113" s="215"/>
      <c r="G113" s="215"/>
      <c r="H113" s="215"/>
      <c r="I113" s="215"/>
      <c r="J113" s="215"/>
      <c r="K113" s="215"/>
      <c r="L113" s="215"/>
    </row>
    <row r="114" spans="2:12" x14ac:dyDescent="0.3">
      <c r="B114" s="314"/>
      <c r="C114" s="315"/>
      <c r="D114" s="315"/>
      <c r="E114" s="215"/>
      <c r="F114" s="215"/>
      <c r="G114" s="215"/>
      <c r="H114" s="215"/>
      <c r="I114" s="215"/>
      <c r="J114" s="215"/>
      <c r="K114" s="215"/>
      <c r="L114" s="215"/>
    </row>
    <row r="115" spans="2:12" x14ac:dyDescent="0.3">
      <c r="B115" s="314"/>
      <c r="C115" s="315"/>
      <c r="D115" s="315"/>
      <c r="E115" s="215"/>
      <c r="F115" s="215"/>
      <c r="G115" s="215"/>
      <c r="H115" s="215"/>
      <c r="I115" s="215"/>
      <c r="J115" s="215"/>
      <c r="K115" s="215"/>
      <c r="L115" s="215"/>
    </row>
    <row r="116" spans="2:12" x14ac:dyDescent="0.3">
      <c r="B116" s="314"/>
      <c r="C116" s="315"/>
      <c r="D116" s="315"/>
      <c r="E116" s="215"/>
      <c r="F116" s="215"/>
      <c r="G116" s="215"/>
      <c r="H116" s="215"/>
      <c r="I116" s="215"/>
      <c r="J116" s="215"/>
      <c r="K116" s="215"/>
      <c r="L116" s="215"/>
    </row>
    <row r="117" spans="2:12" x14ac:dyDescent="0.3">
      <c r="B117" s="314"/>
      <c r="C117" s="315"/>
      <c r="D117" s="315"/>
      <c r="E117" s="215"/>
      <c r="F117" s="215"/>
      <c r="G117" s="215"/>
      <c r="H117" s="215"/>
      <c r="I117" s="215"/>
      <c r="J117" s="215"/>
      <c r="K117" s="215"/>
      <c r="L117" s="215"/>
    </row>
    <row r="118" spans="2:12" x14ac:dyDescent="0.3">
      <c r="B118" s="314"/>
      <c r="C118" s="315"/>
      <c r="D118" s="315"/>
      <c r="E118" s="215"/>
      <c r="F118" s="215"/>
      <c r="G118" s="215"/>
      <c r="H118" s="215"/>
      <c r="I118" s="215"/>
      <c r="J118" s="215"/>
      <c r="K118" s="215"/>
      <c r="L118" s="215"/>
    </row>
    <row r="119" spans="2:12" x14ac:dyDescent="0.3">
      <c r="B119" s="314"/>
      <c r="C119" s="315"/>
      <c r="D119" s="315"/>
      <c r="E119" s="215"/>
      <c r="F119" s="215"/>
      <c r="G119" s="215"/>
      <c r="H119" s="215"/>
      <c r="I119" s="215"/>
      <c r="J119" s="215"/>
      <c r="K119" s="215"/>
      <c r="L119" s="215"/>
    </row>
    <row r="120" spans="2:12" x14ac:dyDescent="0.3">
      <c r="B120" s="314"/>
      <c r="C120" s="315"/>
      <c r="D120" s="315"/>
      <c r="E120" s="215"/>
      <c r="F120" s="215"/>
      <c r="G120" s="215"/>
      <c r="H120" s="215"/>
      <c r="I120" s="215"/>
      <c r="J120" s="215"/>
      <c r="K120" s="215"/>
      <c r="L120" s="215"/>
    </row>
    <row r="121" spans="2:12" x14ac:dyDescent="0.3">
      <c r="B121" s="314"/>
      <c r="C121" s="315"/>
      <c r="D121" s="315"/>
      <c r="E121" s="215"/>
      <c r="F121" s="215"/>
      <c r="G121" s="215"/>
      <c r="H121" s="215"/>
      <c r="I121" s="215"/>
      <c r="J121" s="215"/>
      <c r="K121" s="215"/>
      <c r="L121" s="215"/>
    </row>
    <row r="122" spans="2:12" x14ac:dyDescent="0.3">
      <c r="B122" s="314">
        <v>5</v>
      </c>
      <c r="C122" s="315"/>
      <c r="D122" s="315"/>
      <c r="E122" s="215"/>
      <c r="F122" s="215"/>
      <c r="G122" s="215"/>
      <c r="H122" s="215"/>
      <c r="I122" s="215"/>
      <c r="J122" s="215"/>
      <c r="K122" s="215"/>
      <c r="L122" s="215"/>
    </row>
    <row r="123" spans="2:12" x14ac:dyDescent="0.3">
      <c r="B123" s="314"/>
      <c r="C123" s="315"/>
      <c r="D123" s="315"/>
      <c r="E123" s="215"/>
      <c r="F123" s="215"/>
      <c r="G123" s="215"/>
      <c r="H123" s="215"/>
      <c r="I123" s="215"/>
      <c r="J123" s="215"/>
      <c r="K123" s="215"/>
      <c r="L123" s="215"/>
    </row>
    <row r="124" spans="2:12" x14ac:dyDescent="0.3">
      <c r="B124" s="314"/>
      <c r="C124" s="315"/>
      <c r="D124" s="315"/>
      <c r="E124" s="215"/>
      <c r="F124" s="215"/>
      <c r="G124" s="215"/>
      <c r="H124" s="215"/>
      <c r="I124" s="215"/>
      <c r="J124" s="215"/>
      <c r="K124" s="215"/>
      <c r="L124" s="215"/>
    </row>
    <row r="125" spans="2:12" x14ac:dyDescent="0.3">
      <c r="B125" s="314"/>
      <c r="C125" s="315"/>
      <c r="D125" s="315"/>
      <c r="E125" s="215"/>
      <c r="F125" s="215"/>
      <c r="G125" s="215"/>
      <c r="H125" s="215"/>
      <c r="I125" s="215"/>
      <c r="J125" s="215"/>
      <c r="K125" s="215"/>
      <c r="L125" s="215"/>
    </row>
    <row r="126" spans="2:12" x14ac:dyDescent="0.3">
      <c r="B126" s="314"/>
      <c r="C126" s="315"/>
      <c r="D126" s="315"/>
      <c r="E126" s="215"/>
      <c r="F126" s="215"/>
      <c r="G126" s="215"/>
      <c r="H126" s="215"/>
      <c r="I126" s="215"/>
      <c r="J126" s="215"/>
      <c r="K126" s="215"/>
      <c r="L126" s="215"/>
    </row>
    <row r="127" spans="2:12" x14ac:dyDescent="0.3">
      <c r="B127" s="314"/>
      <c r="C127" s="315"/>
      <c r="D127" s="315"/>
      <c r="E127" s="215"/>
      <c r="F127" s="215"/>
      <c r="G127" s="215"/>
      <c r="H127" s="215"/>
      <c r="I127" s="215"/>
      <c r="J127" s="215"/>
      <c r="K127" s="215"/>
      <c r="L127" s="215"/>
    </row>
    <row r="128" spans="2:12" x14ac:dyDescent="0.3">
      <c r="B128" s="314"/>
      <c r="C128" s="315"/>
      <c r="D128" s="315"/>
      <c r="E128" s="215"/>
      <c r="F128" s="215"/>
      <c r="G128" s="215"/>
      <c r="H128" s="215"/>
      <c r="I128" s="215"/>
      <c r="J128" s="215"/>
      <c r="K128" s="215"/>
      <c r="L128" s="215"/>
    </row>
    <row r="129" spans="2:12" x14ac:dyDescent="0.3">
      <c r="B129" s="314"/>
      <c r="C129" s="315"/>
      <c r="D129" s="315"/>
      <c r="E129" s="215"/>
      <c r="F129" s="215"/>
      <c r="G129" s="215"/>
      <c r="H129" s="215"/>
      <c r="I129" s="215"/>
      <c r="J129" s="215"/>
      <c r="K129" s="215"/>
      <c r="L129" s="215"/>
    </row>
    <row r="130" spans="2:12" x14ac:dyDescent="0.3">
      <c r="B130" s="314"/>
      <c r="C130" s="315"/>
      <c r="D130" s="315"/>
      <c r="E130" s="215"/>
      <c r="F130" s="215"/>
      <c r="G130" s="215"/>
      <c r="H130" s="215"/>
      <c r="I130" s="215"/>
      <c r="J130" s="215"/>
      <c r="K130" s="215"/>
      <c r="L130" s="215"/>
    </row>
    <row r="131" spans="2:12" x14ac:dyDescent="0.3">
      <c r="B131" s="314"/>
      <c r="C131" s="315"/>
      <c r="D131" s="315"/>
      <c r="E131" s="215"/>
      <c r="F131" s="215"/>
      <c r="G131" s="215"/>
      <c r="H131" s="215"/>
      <c r="I131" s="215"/>
      <c r="J131" s="215"/>
      <c r="K131" s="215"/>
      <c r="L131" s="215"/>
    </row>
    <row r="132" spans="2:12" x14ac:dyDescent="0.3">
      <c r="B132" s="314">
        <v>6</v>
      </c>
      <c r="C132" s="315"/>
      <c r="D132" s="315"/>
      <c r="E132" s="215"/>
      <c r="F132" s="215"/>
      <c r="G132" s="215"/>
      <c r="H132" s="215"/>
      <c r="I132" s="215"/>
      <c r="J132" s="215"/>
      <c r="K132" s="215"/>
      <c r="L132" s="215"/>
    </row>
    <row r="133" spans="2:12" x14ac:dyDescent="0.3">
      <c r="B133" s="314"/>
      <c r="C133" s="315"/>
      <c r="D133" s="315"/>
      <c r="E133" s="215"/>
      <c r="F133" s="215"/>
      <c r="G133" s="215"/>
      <c r="H133" s="215"/>
      <c r="I133" s="215"/>
      <c r="J133" s="215"/>
      <c r="K133" s="215"/>
      <c r="L133" s="215"/>
    </row>
    <row r="134" spans="2:12" x14ac:dyDescent="0.3">
      <c r="B134" s="314"/>
      <c r="C134" s="315"/>
      <c r="D134" s="315"/>
      <c r="E134" s="215"/>
      <c r="F134" s="215"/>
      <c r="G134" s="215"/>
      <c r="H134" s="215"/>
      <c r="I134" s="215"/>
      <c r="J134" s="215"/>
      <c r="K134" s="215"/>
      <c r="L134" s="215"/>
    </row>
    <row r="135" spans="2:12" x14ac:dyDescent="0.3">
      <c r="B135" s="314"/>
      <c r="C135" s="315"/>
      <c r="D135" s="315"/>
      <c r="E135" s="215"/>
      <c r="F135" s="215"/>
      <c r="G135" s="215"/>
      <c r="H135" s="215"/>
      <c r="I135" s="215"/>
      <c r="J135" s="215"/>
      <c r="K135" s="215"/>
      <c r="L135" s="215"/>
    </row>
    <row r="136" spans="2:12" x14ac:dyDescent="0.3">
      <c r="B136" s="314"/>
      <c r="C136" s="315"/>
      <c r="D136" s="315"/>
      <c r="E136" s="215"/>
      <c r="F136" s="215"/>
      <c r="G136" s="215"/>
      <c r="H136" s="215"/>
      <c r="I136" s="215"/>
      <c r="J136" s="215"/>
      <c r="K136" s="215"/>
      <c r="L136" s="215"/>
    </row>
    <row r="137" spans="2:12" x14ac:dyDescent="0.3">
      <c r="B137" s="314"/>
      <c r="C137" s="315"/>
      <c r="D137" s="315"/>
      <c r="E137" s="215"/>
      <c r="F137" s="215"/>
      <c r="G137" s="215"/>
      <c r="H137" s="215"/>
      <c r="I137" s="215"/>
      <c r="J137" s="215"/>
      <c r="K137" s="215"/>
      <c r="L137" s="215"/>
    </row>
    <row r="138" spans="2:12" x14ac:dyDescent="0.3">
      <c r="B138" s="314"/>
      <c r="C138" s="315"/>
      <c r="D138" s="315"/>
      <c r="E138" s="215"/>
      <c r="F138" s="215"/>
      <c r="G138" s="215"/>
      <c r="H138" s="215"/>
      <c r="I138" s="215"/>
      <c r="J138" s="215"/>
      <c r="K138" s="215"/>
      <c r="L138" s="215"/>
    </row>
    <row r="139" spans="2:12" x14ac:dyDescent="0.3">
      <c r="B139" s="314"/>
      <c r="C139" s="315"/>
      <c r="D139" s="315"/>
      <c r="E139" s="215"/>
      <c r="F139" s="215"/>
      <c r="G139" s="215"/>
      <c r="H139" s="215"/>
      <c r="I139" s="215"/>
      <c r="J139" s="215"/>
      <c r="K139" s="215"/>
      <c r="L139" s="215"/>
    </row>
    <row r="140" spans="2:12" x14ac:dyDescent="0.3">
      <c r="B140" s="314"/>
      <c r="C140" s="315"/>
      <c r="D140" s="315"/>
      <c r="E140" s="215"/>
      <c r="F140" s="215"/>
      <c r="G140" s="215"/>
      <c r="H140" s="215"/>
      <c r="I140" s="215"/>
      <c r="J140" s="215"/>
      <c r="K140" s="215"/>
      <c r="L140" s="215"/>
    </row>
    <row r="141" spans="2:12" x14ac:dyDescent="0.3">
      <c r="B141" s="314"/>
      <c r="C141" s="315"/>
      <c r="D141" s="315"/>
      <c r="E141" s="215"/>
      <c r="F141" s="215"/>
      <c r="G141" s="215"/>
      <c r="H141" s="215"/>
      <c r="I141" s="215"/>
      <c r="J141" s="215"/>
      <c r="K141" s="215"/>
      <c r="L141" s="215"/>
    </row>
    <row r="142" spans="2:12" x14ac:dyDescent="0.3">
      <c r="B142" s="314">
        <v>7</v>
      </c>
      <c r="C142" s="315"/>
      <c r="D142" s="315"/>
      <c r="E142" s="215"/>
      <c r="F142" s="215"/>
      <c r="G142" s="215"/>
      <c r="H142" s="215"/>
      <c r="I142" s="215"/>
      <c r="J142" s="215"/>
      <c r="K142" s="215"/>
      <c r="L142" s="215"/>
    </row>
    <row r="143" spans="2:12" x14ac:dyDescent="0.3">
      <c r="B143" s="314"/>
      <c r="C143" s="315"/>
      <c r="D143" s="315"/>
      <c r="E143" s="215"/>
      <c r="F143" s="215"/>
      <c r="G143" s="215"/>
      <c r="H143" s="215"/>
      <c r="I143" s="215"/>
      <c r="J143" s="215"/>
      <c r="K143" s="215"/>
      <c r="L143" s="215"/>
    </row>
    <row r="144" spans="2:12" x14ac:dyDescent="0.3">
      <c r="B144" s="314"/>
      <c r="C144" s="315"/>
      <c r="D144" s="315"/>
      <c r="E144" s="215"/>
      <c r="F144" s="215"/>
      <c r="G144" s="215"/>
      <c r="H144" s="215"/>
      <c r="I144" s="215"/>
      <c r="J144" s="215"/>
      <c r="K144" s="215"/>
      <c r="L144" s="215"/>
    </row>
    <row r="145" spans="2:12" x14ac:dyDescent="0.3">
      <c r="B145" s="314"/>
      <c r="C145" s="315"/>
      <c r="D145" s="315"/>
      <c r="E145" s="215"/>
      <c r="F145" s="215"/>
      <c r="G145" s="215"/>
      <c r="H145" s="215"/>
      <c r="I145" s="215"/>
      <c r="J145" s="215"/>
      <c r="K145" s="215"/>
      <c r="L145" s="215"/>
    </row>
    <row r="146" spans="2:12" x14ac:dyDescent="0.3">
      <c r="B146" s="314"/>
      <c r="C146" s="315"/>
      <c r="D146" s="315"/>
      <c r="E146" s="215"/>
      <c r="F146" s="215"/>
      <c r="G146" s="215"/>
      <c r="H146" s="215"/>
      <c r="I146" s="215"/>
      <c r="J146" s="215"/>
      <c r="K146" s="215"/>
      <c r="L146" s="215"/>
    </row>
    <row r="147" spans="2:12" x14ac:dyDescent="0.3">
      <c r="B147" s="314"/>
      <c r="C147" s="315"/>
      <c r="D147" s="315"/>
      <c r="E147" s="215"/>
      <c r="F147" s="215"/>
      <c r="G147" s="215"/>
      <c r="H147" s="215"/>
      <c r="I147" s="215"/>
      <c r="J147" s="215"/>
      <c r="K147" s="215"/>
      <c r="L147" s="215"/>
    </row>
    <row r="148" spans="2:12" x14ac:dyDescent="0.3">
      <c r="B148" s="314"/>
      <c r="C148" s="315"/>
      <c r="D148" s="315"/>
      <c r="E148" s="215"/>
      <c r="F148" s="215"/>
      <c r="G148" s="215"/>
      <c r="H148" s="215"/>
      <c r="I148" s="215"/>
      <c r="J148" s="215"/>
      <c r="K148" s="215"/>
      <c r="L148" s="215"/>
    </row>
    <row r="149" spans="2:12" x14ac:dyDescent="0.3">
      <c r="B149" s="314"/>
      <c r="C149" s="315"/>
      <c r="D149" s="315"/>
      <c r="E149" s="215"/>
      <c r="F149" s="215"/>
      <c r="G149" s="215"/>
      <c r="H149" s="215"/>
      <c r="I149" s="215"/>
      <c r="J149" s="215"/>
      <c r="K149" s="215"/>
      <c r="L149" s="215"/>
    </row>
    <row r="150" spans="2:12" x14ac:dyDescent="0.3">
      <c r="B150" s="314"/>
      <c r="C150" s="315"/>
      <c r="D150" s="315"/>
      <c r="E150" s="215"/>
      <c r="F150" s="215"/>
      <c r="G150" s="215"/>
      <c r="H150" s="215"/>
      <c r="I150" s="215"/>
      <c r="J150" s="215"/>
      <c r="K150" s="215"/>
      <c r="L150" s="215"/>
    </row>
    <row r="151" spans="2:12" x14ac:dyDescent="0.3">
      <c r="B151" s="314"/>
      <c r="C151" s="315"/>
      <c r="D151" s="315"/>
      <c r="E151" s="215"/>
      <c r="F151" s="215"/>
      <c r="G151" s="215"/>
      <c r="H151" s="215"/>
      <c r="I151" s="215"/>
      <c r="J151" s="215"/>
      <c r="K151" s="215"/>
      <c r="L151" s="215"/>
    </row>
    <row r="152" spans="2:12" x14ac:dyDescent="0.3">
      <c r="B152" s="314">
        <v>8</v>
      </c>
      <c r="C152" s="315"/>
      <c r="D152" s="315"/>
      <c r="E152" s="215"/>
      <c r="F152" s="215"/>
      <c r="G152" s="215"/>
      <c r="H152" s="215"/>
      <c r="I152" s="215"/>
      <c r="J152" s="215"/>
      <c r="K152" s="215"/>
      <c r="L152" s="215"/>
    </row>
    <row r="153" spans="2:12" x14ac:dyDescent="0.3">
      <c r="B153" s="314"/>
      <c r="C153" s="315"/>
      <c r="D153" s="315"/>
      <c r="E153" s="215"/>
      <c r="F153" s="215"/>
      <c r="G153" s="215"/>
      <c r="H153" s="215"/>
      <c r="I153" s="215"/>
      <c r="J153" s="215"/>
      <c r="K153" s="215"/>
      <c r="L153" s="215"/>
    </row>
    <row r="154" spans="2:12" x14ac:dyDescent="0.3">
      <c r="B154" s="314"/>
      <c r="C154" s="315"/>
      <c r="D154" s="315"/>
      <c r="E154" s="215"/>
      <c r="F154" s="215"/>
      <c r="G154" s="215"/>
      <c r="H154" s="215"/>
      <c r="I154" s="215"/>
      <c r="J154" s="215"/>
      <c r="K154" s="215"/>
      <c r="L154" s="215"/>
    </row>
    <row r="155" spans="2:12" x14ac:dyDescent="0.3">
      <c r="B155" s="314"/>
      <c r="C155" s="315"/>
      <c r="D155" s="315"/>
      <c r="E155" s="215"/>
      <c r="F155" s="215"/>
      <c r="G155" s="215"/>
      <c r="H155" s="215"/>
      <c r="I155" s="215"/>
      <c r="J155" s="215"/>
      <c r="K155" s="215"/>
      <c r="L155" s="215"/>
    </row>
    <row r="156" spans="2:12" x14ac:dyDescent="0.3">
      <c r="B156" s="314"/>
      <c r="C156" s="315"/>
      <c r="D156" s="315"/>
      <c r="E156" s="215"/>
      <c r="F156" s="215"/>
      <c r="G156" s="215"/>
      <c r="H156" s="215"/>
      <c r="I156" s="215"/>
      <c r="J156" s="215"/>
      <c r="K156" s="215"/>
      <c r="L156" s="215"/>
    </row>
    <row r="157" spans="2:12" x14ac:dyDescent="0.3">
      <c r="B157" s="314"/>
      <c r="C157" s="315"/>
      <c r="D157" s="315"/>
      <c r="E157" s="215"/>
      <c r="F157" s="215"/>
      <c r="G157" s="215"/>
      <c r="H157" s="215"/>
      <c r="I157" s="215"/>
      <c r="J157" s="215"/>
      <c r="K157" s="215"/>
      <c r="L157" s="215"/>
    </row>
    <row r="158" spans="2:12" x14ac:dyDescent="0.3">
      <c r="B158" s="314"/>
      <c r="C158" s="315"/>
      <c r="D158" s="315"/>
      <c r="E158" s="215"/>
      <c r="F158" s="215"/>
      <c r="G158" s="215"/>
      <c r="H158" s="215"/>
      <c r="I158" s="215"/>
      <c r="J158" s="215"/>
      <c r="K158" s="215"/>
      <c r="L158" s="215"/>
    </row>
    <row r="159" spans="2:12" x14ac:dyDescent="0.3">
      <c r="B159" s="314"/>
      <c r="C159" s="315"/>
      <c r="D159" s="315"/>
      <c r="E159" s="215"/>
      <c r="F159" s="215"/>
      <c r="G159" s="215"/>
      <c r="H159" s="215"/>
      <c r="I159" s="215"/>
      <c r="J159" s="215"/>
      <c r="K159" s="215"/>
      <c r="L159" s="215"/>
    </row>
    <row r="160" spans="2:12" x14ac:dyDescent="0.3">
      <c r="B160" s="314"/>
      <c r="C160" s="315"/>
      <c r="D160" s="315"/>
      <c r="E160" s="215"/>
      <c r="F160" s="215"/>
      <c r="G160" s="215"/>
      <c r="H160" s="215"/>
      <c r="I160" s="215"/>
      <c r="J160" s="215"/>
      <c r="K160" s="215"/>
      <c r="L160" s="215"/>
    </row>
    <row r="161" spans="2:12" x14ac:dyDescent="0.3">
      <c r="B161" s="314"/>
      <c r="C161" s="315"/>
      <c r="D161" s="315"/>
      <c r="E161" s="215"/>
      <c r="F161" s="215"/>
      <c r="G161" s="215"/>
      <c r="H161" s="215"/>
      <c r="I161" s="215"/>
      <c r="J161" s="215"/>
      <c r="K161" s="215"/>
      <c r="L161" s="215"/>
    </row>
    <row r="162" spans="2:12" x14ac:dyDescent="0.3">
      <c r="B162" s="314">
        <v>9</v>
      </c>
      <c r="C162" s="315"/>
      <c r="D162" s="315"/>
      <c r="E162" s="215"/>
      <c r="F162" s="215"/>
      <c r="G162" s="215"/>
      <c r="H162" s="215"/>
      <c r="I162" s="215"/>
      <c r="J162" s="215"/>
      <c r="K162" s="215"/>
      <c r="L162" s="215"/>
    </row>
    <row r="163" spans="2:12" x14ac:dyDescent="0.3">
      <c r="B163" s="314"/>
      <c r="C163" s="315"/>
      <c r="D163" s="315"/>
      <c r="E163" s="215"/>
      <c r="F163" s="215"/>
      <c r="G163" s="215"/>
      <c r="H163" s="215"/>
      <c r="I163" s="215"/>
      <c r="J163" s="215"/>
      <c r="K163" s="215"/>
      <c r="L163" s="215"/>
    </row>
    <row r="164" spans="2:12" x14ac:dyDescent="0.3">
      <c r="B164" s="314"/>
      <c r="C164" s="315"/>
      <c r="D164" s="315"/>
      <c r="E164" s="215"/>
      <c r="F164" s="215"/>
      <c r="G164" s="215"/>
      <c r="H164" s="215"/>
      <c r="I164" s="215"/>
      <c r="J164" s="215"/>
      <c r="K164" s="215"/>
      <c r="L164" s="215"/>
    </row>
    <row r="165" spans="2:12" x14ac:dyDescent="0.3">
      <c r="B165" s="314"/>
      <c r="C165" s="315"/>
      <c r="D165" s="315"/>
      <c r="E165" s="215"/>
      <c r="F165" s="215"/>
      <c r="G165" s="215"/>
      <c r="H165" s="215"/>
      <c r="I165" s="215"/>
      <c r="J165" s="215"/>
      <c r="K165" s="215"/>
      <c r="L165" s="215"/>
    </row>
    <row r="166" spans="2:12" x14ac:dyDescent="0.3">
      <c r="B166" s="314"/>
      <c r="C166" s="315"/>
      <c r="D166" s="315"/>
      <c r="E166" s="215"/>
      <c r="F166" s="215"/>
      <c r="G166" s="215"/>
      <c r="H166" s="215"/>
      <c r="I166" s="215"/>
      <c r="J166" s="215"/>
      <c r="K166" s="215"/>
      <c r="L166" s="215"/>
    </row>
    <row r="167" spans="2:12" x14ac:dyDescent="0.3">
      <c r="B167" s="314"/>
      <c r="C167" s="315"/>
      <c r="D167" s="315"/>
      <c r="E167" s="215"/>
      <c r="F167" s="215"/>
      <c r="G167" s="215"/>
      <c r="H167" s="215"/>
      <c r="I167" s="215"/>
      <c r="J167" s="215"/>
      <c r="K167" s="215"/>
      <c r="L167" s="215"/>
    </row>
    <row r="168" spans="2:12" x14ac:dyDescent="0.3">
      <c r="B168" s="314"/>
      <c r="C168" s="315"/>
      <c r="D168" s="315"/>
      <c r="E168" s="215"/>
      <c r="F168" s="215"/>
      <c r="G168" s="215"/>
      <c r="H168" s="215"/>
      <c r="I168" s="215"/>
      <c r="J168" s="215"/>
      <c r="K168" s="215"/>
      <c r="L168" s="215"/>
    </row>
    <row r="169" spans="2:12" x14ac:dyDescent="0.3">
      <c r="B169" s="314"/>
      <c r="C169" s="315"/>
      <c r="D169" s="315"/>
      <c r="E169" s="215"/>
      <c r="F169" s="215"/>
      <c r="G169" s="215"/>
      <c r="H169" s="215"/>
      <c r="I169" s="215"/>
      <c r="J169" s="215"/>
      <c r="K169" s="215"/>
      <c r="L169" s="215"/>
    </row>
    <row r="170" spans="2:12" x14ac:dyDescent="0.3">
      <c r="B170" s="314"/>
      <c r="C170" s="315"/>
      <c r="D170" s="315"/>
      <c r="E170" s="215"/>
      <c r="F170" s="215"/>
      <c r="G170" s="215"/>
      <c r="H170" s="215"/>
      <c r="I170" s="215"/>
      <c r="J170" s="215"/>
      <c r="K170" s="215"/>
      <c r="L170" s="215"/>
    </row>
    <row r="171" spans="2:12" x14ac:dyDescent="0.3">
      <c r="B171" s="314"/>
      <c r="C171" s="315"/>
      <c r="D171" s="315"/>
      <c r="E171" s="215"/>
      <c r="F171" s="215"/>
      <c r="G171" s="215"/>
      <c r="H171" s="215"/>
      <c r="I171" s="215"/>
      <c r="J171" s="215"/>
      <c r="K171" s="215"/>
      <c r="L171" s="215"/>
    </row>
    <row r="172" spans="2:12" x14ac:dyDescent="0.3">
      <c r="B172" s="314">
        <v>10</v>
      </c>
      <c r="C172" s="315"/>
      <c r="D172" s="315"/>
      <c r="E172" s="215"/>
      <c r="F172" s="215"/>
      <c r="G172" s="215"/>
      <c r="H172" s="215"/>
      <c r="I172" s="215"/>
      <c r="J172" s="215"/>
      <c r="K172" s="215"/>
      <c r="L172" s="215"/>
    </row>
    <row r="173" spans="2:12" x14ac:dyDescent="0.3">
      <c r="B173" s="314"/>
      <c r="C173" s="315"/>
      <c r="D173" s="315"/>
      <c r="E173" s="215"/>
      <c r="F173" s="215"/>
      <c r="G173" s="215"/>
      <c r="H173" s="215"/>
      <c r="I173" s="215"/>
      <c r="J173" s="215"/>
      <c r="K173" s="215"/>
      <c r="L173" s="215"/>
    </row>
    <row r="174" spans="2:12" x14ac:dyDescent="0.3">
      <c r="B174" s="314"/>
      <c r="C174" s="315"/>
      <c r="D174" s="315"/>
      <c r="E174" s="215"/>
      <c r="F174" s="215"/>
      <c r="G174" s="215"/>
      <c r="H174" s="215"/>
      <c r="I174" s="215"/>
      <c r="J174" s="215"/>
      <c r="K174" s="215"/>
      <c r="L174" s="215"/>
    </row>
    <row r="175" spans="2:12" x14ac:dyDescent="0.3">
      <c r="B175" s="314"/>
      <c r="C175" s="315"/>
      <c r="D175" s="315"/>
      <c r="E175" s="215"/>
      <c r="F175" s="215"/>
      <c r="G175" s="215"/>
      <c r="H175" s="215"/>
      <c r="I175" s="215"/>
      <c r="J175" s="215"/>
      <c r="K175" s="215"/>
      <c r="L175" s="215"/>
    </row>
    <row r="176" spans="2:12" x14ac:dyDescent="0.3">
      <c r="B176" s="314"/>
      <c r="C176" s="315"/>
      <c r="D176" s="315"/>
      <c r="E176" s="215"/>
      <c r="F176" s="215"/>
      <c r="G176" s="215"/>
      <c r="H176" s="215"/>
      <c r="I176" s="215"/>
      <c r="J176" s="215"/>
      <c r="K176" s="215"/>
      <c r="L176" s="215"/>
    </row>
    <row r="177" spans="1:17" x14ac:dyDescent="0.3">
      <c r="B177" s="314"/>
      <c r="C177" s="315"/>
      <c r="D177" s="315"/>
      <c r="E177" s="215"/>
      <c r="F177" s="215"/>
      <c r="G177" s="215"/>
      <c r="H177" s="215"/>
      <c r="I177" s="215"/>
      <c r="J177" s="215"/>
      <c r="K177" s="215"/>
      <c r="L177" s="215"/>
    </row>
    <row r="178" spans="1:17" x14ac:dyDescent="0.3">
      <c r="B178" s="314"/>
      <c r="C178" s="315"/>
      <c r="D178" s="315"/>
      <c r="E178" s="215"/>
      <c r="F178" s="215"/>
      <c r="G178" s="215"/>
      <c r="H178" s="215"/>
      <c r="I178" s="215"/>
      <c r="J178" s="215"/>
      <c r="K178" s="215"/>
      <c r="L178" s="215"/>
    </row>
    <row r="179" spans="1:17" x14ac:dyDescent="0.3">
      <c r="B179" s="314"/>
      <c r="C179" s="315"/>
      <c r="D179" s="315"/>
      <c r="E179" s="215"/>
      <c r="F179" s="215"/>
      <c r="G179" s="215"/>
      <c r="H179" s="215"/>
      <c r="I179" s="215"/>
      <c r="J179" s="215"/>
      <c r="K179" s="215"/>
      <c r="L179" s="215"/>
    </row>
    <row r="180" spans="1:17" x14ac:dyDescent="0.3">
      <c r="B180" s="314"/>
      <c r="C180" s="315"/>
      <c r="D180" s="315"/>
      <c r="E180" s="215"/>
      <c r="F180" s="215"/>
      <c r="G180" s="215"/>
      <c r="H180" s="215"/>
      <c r="I180" s="215"/>
      <c r="J180" s="215"/>
      <c r="K180" s="215"/>
      <c r="L180" s="215"/>
    </row>
    <row r="181" spans="1:17" x14ac:dyDescent="0.3">
      <c r="B181" s="314"/>
      <c r="C181" s="315"/>
      <c r="D181" s="315"/>
      <c r="E181" s="215"/>
      <c r="F181" s="215"/>
      <c r="G181" s="215"/>
      <c r="H181" s="215"/>
      <c r="I181" s="215"/>
      <c r="J181" s="215"/>
      <c r="K181" s="215"/>
      <c r="L181" s="215"/>
    </row>
    <row r="182" spans="1:17" s="25" customFormat="1" x14ac:dyDescent="0.3">
      <c r="A182" s="72"/>
      <c r="B182" s="82"/>
      <c r="C182" s="83"/>
      <c r="D182" s="83"/>
      <c r="E182" s="83"/>
      <c r="F182" s="83"/>
      <c r="G182" s="83"/>
      <c r="H182" s="83"/>
      <c r="I182" s="83"/>
      <c r="J182" s="83"/>
      <c r="K182" s="83"/>
      <c r="L182" s="84"/>
      <c r="O182" s="64"/>
      <c r="P182" s="64"/>
      <c r="Q182" s="64"/>
    </row>
    <row r="183" spans="1:17" s="9" customFormat="1" x14ac:dyDescent="0.3">
      <c r="A183" s="8"/>
      <c r="B183" s="316" t="s">
        <v>26</v>
      </c>
      <c r="C183" s="317"/>
      <c r="D183" s="317"/>
      <c r="E183" s="317"/>
      <c r="F183" s="317"/>
      <c r="G183" s="317"/>
      <c r="H183" s="317"/>
      <c r="I183" s="317"/>
      <c r="J183" s="317"/>
      <c r="K183" s="317"/>
      <c r="L183" s="318"/>
      <c r="M183" s="80"/>
    </row>
    <row r="184" spans="1:17" s="25" customFormat="1" x14ac:dyDescent="0.3">
      <c r="A184" s="72"/>
      <c r="B184" s="81"/>
      <c r="C184" s="73"/>
      <c r="D184" s="73"/>
      <c r="E184" s="73"/>
      <c r="F184" s="73"/>
      <c r="G184" s="73"/>
      <c r="H184" s="73"/>
      <c r="I184" s="73"/>
      <c r="J184" s="73"/>
      <c r="K184" s="73"/>
      <c r="L184" s="74"/>
      <c r="O184" s="64"/>
      <c r="P184" s="64"/>
      <c r="Q184" s="64"/>
    </row>
    <row r="185" spans="1:17" s="25" customFormat="1" x14ac:dyDescent="0.3">
      <c r="A185" s="72"/>
      <c r="B185" s="319" t="str">
        <f>IF(Intro!$G$23="English",O185,P185)</f>
        <v>Has your firm permanently closed or disposed of any facilities or assets affecting your production of the goods since January 1, 2023? If yes, indicate the date, location and reasons for such action.</v>
      </c>
      <c r="C185" s="320"/>
      <c r="D185" s="320"/>
      <c r="E185" s="320"/>
      <c r="F185" s="320"/>
      <c r="G185" s="320"/>
      <c r="H185" s="320"/>
      <c r="I185" s="320"/>
      <c r="J185" s="320"/>
      <c r="K185" s="320"/>
      <c r="L185" s="321"/>
      <c r="O185" s="189" t="str">
        <f>"Has your firm permanently closed or disposed of any facilities or assets affecting your production of the goods since January 1, "&amp;Variables!B6&amp;"? If yes, indicate the date, location and reasons for such action."</f>
        <v>Has your firm permanently closed or disposed of any facilities or assets affecting your production of the goods since January 1, 2023? If yes, indicate the date, location and reasons for such action.</v>
      </c>
      <c r="P185" s="189" t="str">
        <f>"Depuis le 1er janvier "&amp;Variables!C6&amp;", votre entreprise a-t-elle fermé de façon permanente ou cédé des installations ou de ses éléments d'actif touchant la production des marchandises? Dans l'affirmative, précisez la date, l’emplacement et les motifs de telles mesures."</f>
        <v>Depuis le 1er janvier 2023, votre entreprise a-t-elle fermé de façon permanente ou cédé des installations ou de ses éléments d'actif touchant la production des marchandises? Dans l'affirmative, précisez la date, l’emplacement et les motifs de telles mesures.</v>
      </c>
      <c r="Q185" s="64"/>
    </row>
    <row r="186" spans="1:17" s="25" customFormat="1" x14ac:dyDescent="0.3">
      <c r="A186" s="72"/>
      <c r="B186" s="319"/>
      <c r="C186" s="320"/>
      <c r="D186" s="320"/>
      <c r="E186" s="320"/>
      <c r="F186" s="320"/>
      <c r="G186" s="320"/>
      <c r="H186" s="320"/>
      <c r="I186" s="320"/>
      <c r="J186" s="320"/>
      <c r="K186" s="320"/>
      <c r="L186" s="321"/>
      <c r="O186" s="189"/>
      <c r="P186" s="189"/>
      <c r="Q186" s="64"/>
    </row>
    <row r="187" spans="1:17" s="25" customFormat="1" x14ac:dyDescent="0.3">
      <c r="A187" s="72"/>
      <c r="B187" s="81"/>
      <c r="C187" s="73"/>
      <c r="D187" s="73"/>
      <c r="E187" s="73"/>
      <c r="F187" s="73"/>
      <c r="G187" s="73"/>
      <c r="H187" s="73"/>
      <c r="I187" s="73"/>
      <c r="J187" s="73"/>
      <c r="K187" s="73"/>
      <c r="L187" s="74"/>
      <c r="O187" s="64"/>
      <c r="P187" s="64"/>
      <c r="Q187" s="64"/>
    </row>
    <row r="188" spans="1:17" s="9" customFormat="1" x14ac:dyDescent="0.3">
      <c r="A188" s="8"/>
      <c r="B188" s="311"/>
      <c r="C188" s="312"/>
      <c r="D188" s="312"/>
      <c r="E188" s="312"/>
      <c r="F188" s="312"/>
      <c r="G188" s="312"/>
      <c r="H188" s="312"/>
      <c r="I188" s="312"/>
      <c r="J188" s="312"/>
      <c r="K188" s="312"/>
      <c r="L188" s="313"/>
      <c r="M188" s="25"/>
    </row>
    <row r="189" spans="1:17" s="9" customFormat="1" x14ac:dyDescent="0.3">
      <c r="A189" s="8"/>
      <c r="B189" s="311"/>
      <c r="C189" s="312"/>
      <c r="D189" s="312"/>
      <c r="E189" s="312"/>
      <c r="F189" s="312"/>
      <c r="G189" s="312"/>
      <c r="H189" s="312"/>
      <c r="I189" s="312"/>
      <c r="J189" s="312"/>
      <c r="K189" s="312"/>
      <c r="L189" s="313"/>
      <c r="M189" s="25"/>
    </row>
    <row r="190" spans="1:17" s="9" customFormat="1" x14ac:dyDescent="0.3">
      <c r="A190" s="8"/>
      <c r="B190" s="311"/>
      <c r="C190" s="312"/>
      <c r="D190" s="312"/>
      <c r="E190" s="312"/>
      <c r="F190" s="312"/>
      <c r="G190" s="312"/>
      <c r="H190" s="312"/>
      <c r="I190" s="312"/>
      <c r="J190" s="312"/>
      <c r="K190" s="312"/>
      <c r="L190" s="313"/>
      <c r="M190" s="25"/>
    </row>
    <row r="191" spans="1:17" s="9" customFormat="1" x14ac:dyDescent="0.3">
      <c r="A191" s="8"/>
      <c r="B191" s="311"/>
      <c r="C191" s="312"/>
      <c r="D191" s="312"/>
      <c r="E191" s="312"/>
      <c r="F191" s="312"/>
      <c r="G191" s="312"/>
      <c r="H191" s="312"/>
      <c r="I191" s="312"/>
      <c r="J191" s="312"/>
      <c r="K191" s="312"/>
      <c r="L191" s="313"/>
      <c r="M191" s="25"/>
    </row>
    <row r="192" spans="1:17" s="9" customFormat="1" x14ac:dyDescent="0.3">
      <c r="A192" s="8"/>
      <c r="B192" s="311"/>
      <c r="C192" s="312"/>
      <c r="D192" s="312"/>
      <c r="E192" s="312"/>
      <c r="F192" s="312"/>
      <c r="G192" s="312"/>
      <c r="H192" s="312"/>
      <c r="I192" s="312"/>
      <c r="J192" s="312"/>
      <c r="K192" s="312"/>
      <c r="L192" s="313"/>
      <c r="M192" s="25"/>
    </row>
    <row r="193" spans="1:17" s="9" customFormat="1" x14ac:dyDescent="0.3">
      <c r="A193" s="8"/>
      <c r="B193" s="311"/>
      <c r="C193" s="312"/>
      <c r="D193" s="312"/>
      <c r="E193" s="312"/>
      <c r="F193" s="312"/>
      <c r="G193" s="312"/>
      <c r="H193" s="312"/>
      <c r="I193" s="312"/>
      <c r="J193" s="312"/>
      <c r="K193" s="312"/>
      <c r="L193" s="313"/>
      <c r="M193" s="25"/>
    </row>
    <row r="194" spans="1:17" s="9" customFormat="1" x14ac:dyDescent="0.3">
      <c r="A194" s="8"/>
      <c r="B194" s="311"/>
      <c r="C194" s="312"/>
      <c r="D194" s="312"/>
      <c r="E194" s="312"/>
      <c r="F194" s="312"/>
      <c r="G194" s="312"/>
      <c r="H194" s="312"/>
      <c r="I194" s="312"/>
      <c r="J194" s="312"/>
      <c r="K194" s="312"/>
      <c r="L194" s="313"/>
      <c r="M194" s="25"/>
    </row>
    <row r="195" spans="1:17" s="9" customFormat="1" x14ac:dyDescent="0.3">
      <c r="A195" s="8"/>
      <c r="B195" s="311"/>
      <c r="C195" s="312"/>
      <c r="D195" s="312"/>
      <c r="E195" s="312"/>
      <c r="F195" s="312"/>
      <c r="G195" s="312"/>
      <c r="H195" s="312"/>
      <c r="I195" s="312"/>
      <c r="J195" s="312"/>
      <c r="K195" s="312"/>
      <c r="L195" s="313"/>
      <c r="M195" s="25"/>
    </row>
    <row r="196" spans="1:17" s="25" customFormat="1" x14ac:dyDescent="0.3">
      <c r="A196" s="72"/>
      <c r="B196" s="82"/>
      <c r="C196" s="83"/>
      <c r="D196" s="83"/>
      <c r="E196" s="83"/>
      <c r="F196" s="83"/>
      <c r="G196" s="83"/>
      <c r="H196" s="83"/>
      <c r="I196" s="83"/>
      <c r="J196" s="83"/>
      <c r="K196" s="83"/>
      <c r="L196" s="84"/>
      <c r="O196" s="64"/>
      <c r="P196" s="64"/>
      <c r="Q196" s="64"/>
    </row>
    <row r="197" spans="1:17" s="9" customFormat="1" x14ac:dyDescent="0.3">
      <c r="A197" s="8"/>
      <c r="B197" s="316" t="s">
        <v>27</v>
      </c>
      <c r="C197" s="317"/>
      <c r="D197" s="317"/>
      <c r="E197" s="317"/>
      <c r="F197" s="317"/>
      <c r="G197" s="317"/>
      <c r="H197" s="317"/>
      <c r="I197" s="317"/>
      <c r="J197" s="317"/>
      <c r="K197" s="317"/>
      <c r="L197" s="318"/>
      <c r="M197" s="80"/>
    </row>
    <row r="198" spans="1:17" s="25" customFormat="1" x14ac:dyDescent="0.3">
      <c r="A198" s="72"/>
      <c r="B198" s="81"/>
      <c r="C198" s="73"/>
      <c r="D198" s="73"/>
      <c r="E198" s="73"/>
      <c r="F198" s="73"/>
      <c r="G198" s="73"/>
      <c r="H198" s="73"/>
      <c r="I198" s="73"/>
      <c r="J198" s="73"/>
      <c r="K198" s="73"/>
      <c r="L198" s="74"/>
      <c r="O198" s="64"/>
      <c r="P198" s="64"/>
      <c r="Q198" s="64"/>
    </row>
    <row r="199" spans="1:17" s="25" customFormat="1" x14ac:dyDescent="0.3">
      <c r="A199" s="72"/>
      <c r="B199" s="325" t="str">
        <f>IF(Intro!$G$23="English",O199,P199)</f>
        <v>Describe your firm's production processes for the goods and provide flow charts illustrating the processes.</v>
      </c>
      <c r="C199" s="326"/>
      <c r="D199" s="326"/>
      <c r="E199" s="326"/>
      <c r="F199" s="326"/>
      <c r="G199" s="326"/>
      <c r="H199" s="326"/>
      <c r="I199" s="326"/>
      <c r="J199" s="326"/>
      <c r="K199" s="326"/>
      <c r="L199" s="327"/>
      <c r="O199" s="64" t="s">
        <v>138</v>
      </c>
      <c r="P199" s="64" t="s">
        <v>139</v>
      </c>
      <c r="Q199" s="64"/>
    </row>
    <row r="200" spans="1:17" s="25" customFormat="1" x14ac:dyDescent="0.3">
      <c r="A200" s="72"/>
      <c r="B200" s="81"/>
      <c r="C200" s="73"/>
      <c r="D200" s="73"/>
      <c r="E200" s="73"/>
      <c r="F200" s="73"/>
      <c r="G200" s="73"/>
      <c r="H200" s="73"/>
      <c r="I200" s="73"/>
      <c r="J200" s="73"/>
      <c r="K200" s="73"/>
      <c r="L200" s="74"/>
      <c r="O200" s="64"/>
      <c r="P200" s="64"/>
      <c r="Q200" s="64"/>
    </row>
    <row r="201" spans="1:17" s="9" customFormat="1" x14ac:dyDescent="0.3">
      <c r="A201" s="8"/>
      <c r="B201" s="311"/>
      <c r="C201" s="312"/>
      <c r="D201" s="312"/>
      <c r="E201" s="312"/>
      <c r="F201" s="312"/>
      <c r="G201" s="312"/>
      <c r="H201" s="312"/>
      <c r="I201" s="312"/>
      <c r="J201" s="312"/>
      <c r="K201" s="312"/>
      <c r="L201" s="313"/>
      <c r="M201" s="25"/>
    </row>
    <row r="202" spans="1:17" s="9" customFormat="1" x14ac:dyDescent="0.3">
      <c r="A202" s="8"/>
      <c r="B202" s="311"/>
      <c r="C202" s="312"/>
      <c r="D202" s="312"/>
      <c r="E202" s="312"/>
      <c r="F202" s="312"/>
      <c r="G202" s="312"/>
      <c r="H202" s="312"/>
      <c r="I202" s="312"/>
      <c r="J202" s="312"/>
      <c r="K202" s="312"/>
      <c r="L202" s="313"/>
      <c r="M202" s="25"/>
    </row>
    <row r="203" spans="1:17" s="9" customFormat="1" x14ac:dyDescent="0.3">
      <c r="A203" s="8"/>
      <c r="B203" s="311"/>
      <c r="C203" s="312"/>
      <c r="D203" s="312"/>
      <c r="E203" s="312"/>
      <c r="F203" s="312"/>
      <c r="G203" s="312"/>
      <c r="H203" s="312"/>
      <c r="I203" s="312"/>
      <c r="J203" s="312"/>
      <c r="K203" s="312"/>
      <c r="L203" s="313"/>
      <c r="M203" s="25"/>
    </row>
    <row r="204" spans="1:17" s="9" customFormat="1" x14ac:dyDescent="0.3">
      <c r="A204" s="8"/>
      <c r="B204" s="311"/>
      <c r="C204" s="312"/>
      <c r="D204" s="312"/>
      <c r="E204" s="312"/>
      <c r="F204" s="312"/>
      <c r="G204" s="312"/>
      <c r="H204" s="312"/>
      <c r="I204" s="312"/>
      <c r="J204" s="312"/>
      <c r="K204" s="312"/>
      <c r="L204" s="313"/>
      <c r="M204" s="25"/>
    </row>
    <row r="205" spans="1:17" s="9" customFormat="1" x14ac:dyDescent="0.3">
      <c r="A205" s="8"/>
      <c r="B205" s="311"/>
      <c r="C205" s="312"/>
      <c r="D205" s="312"/>
      <c r="E205" s="312"/>
      <c r="F205" s="312"/>
      <c r="G205" s="312"/>
      <c r="H205" s="312"/>
      <c r="I205" s="312"/>
      <c r="J205" s="312"/>
      <c r="K205" s="312"/>
      <c r="L205" s="313"/>
      <c r="M205" s="25"/>
    </row>
    <row r="206" spans="1:17" s="9" customFormat="1" x14ac:dyDescent="0.3">
      <c r="A206" s="8"/>
      <c r="B206" s="311"/>
      <c r="C206" s="312"/>
      <c r="D206" s="312"/>
      <c r="E206" s="312"/>
      <c r="F206" s="312"/>
      <c r="G206" s="312"/>
      <c r="H206" s="312"/>
      <c r="I206" s="312"/>
      <c r="J206" s="312"/>
      <c r="K206" s="312"/>
      <c r="L206" s="313"/>
      <c r="M206" s="25"/>
    </row>
    <row r="207" spans="1:17" s="9" customFormat="1" x14ac:dyDescent="0.3">
      <c r="A207" s="8"/>
      <c r="B207" s="311"/>
      <c r="C207" s="312"/>
      <c r="D207" s="312"/>
      <c r="E207" s="312"/>
      <c r="F207" s="312"/>
      <c r="G207" s="312"/>
      <c r="H207" s="312"/>
      <c r="I207" s="312"/>
      <c r="J207" s="312"/>
      <c r="K207" s="312"/>
      <c r="L207" s="313"/>
      <c r="M207" s="25"/>
    </row>
    <row r="208" spans="1:17" s="9" customFormat="1" x14ac:dyDescent="0.3">
      <c r="A208" s="8"/>
      <c r="B208" s="311"/>
      <c r="C208" s="312"/>
      <c r="D208" s="312"/>
      <c r="E208" s="312"/>
      <c r="F208" s="312"/>
      <c r="G208" s="312"/>
      <c r="H208" s="312"/>
      <c r="I208" s="312"/>
      <c r="J208" s="312"/>
      <c r="K208" s="312"/>
      <c r="L208" s="313"/>
      <c r="M208" s="25"/>
    </row>
    <row r="209" spans="1:17" s="25" customFormat="1" x14ac:dyDescent="0.3">
      <c r="A209" s="72"/>
      <c r="B209" s="82"/>
      <c r="C209" s="83"/>
      <c r="D209" s="83"/>
      <c r="E209" s="83"/>
      <c r="F209" s="83"/>
      <c r="G209" s="83"/>
      <c r="H209" s="83"/>
      <c r="I209" s="83"/>
      <c r="J209" s="83"/>
      <c r="K209" s="83"/>
      <c r="L209" s="84"/>
      <c r="O209" s="64"/>
      <c r="P209" s="64"/>
      <c r="Q209" s="64"/>
    </row>
    <row r="211" spans="1:17" x14ac:dyDescent="0.3">
      <c r="B211" s="235" t="str">
        <f>IF(Intro!$G$23="English",O211,P211)</f>
        <v>SALES</v>
      </c>
      <c r="C211" s="236"/>
      <c r="D211" s="236"/>
      <c r="E211" s="236"/>
      <c r="F211" s="236"/>
      <c r="G211" s="236"/>
      <c r="H211" s="236"/>
      <c r="I211" s="236"/>
      <c r="J211" s="236"/>
      <c r="K211" s="236"/>
      <c r="L211" s="237"/>
      <c r="M211" s="25"/>
      <c r="O211" s="64" t="s">
        <v>235</v>
      </c>
      <c r="P211" s="64" t="s">
        <v>236</v>
      </c>
    </row>
    <row r="212" spans="1:17" s="9" customFormat="1" x14ac:dyDescent="0.3">
      <c r="A212" s="8"/>
      <c r="B212" s="328" t="s">
        <v>30</v>
      </c>
      <c r="C212" s="329"/>
      <c r="D212" s="329"/>
      <c r="E212" s="329"/>
      <c r="F212" s="329"/>
      <c r="G212" s="329"/>
      <c r="H212" s="329"/>
      <c r="I212" s="329"/>
      <c r="J212" s="329"/>
      <c r="K212" s="329"/>
      <c r="L212" s="330"/>
      <c r="M212" s="80"/>
    </row>
    <row r="213" spans="1:17" s="25" customFormat="1" x14ac:dyDescent="0.3">
      <c r="A213" s="72"/>
      <c r="B213" s="81"/>
      <c r="C213" s="73"/>
      <c r="D213" s="73"/>
      <c r="E213" s="73"/>
      <c r="F213" s="73"/>
      <c r="G213" s="73"/>
      <c r="H213" s="73"/>
      <c r="I213" s="73"/>
      <c r="J213" s="73"/>
      <c r="K213" s="73"/>
      <c r="L213" s="74"/>
      <c r="O213" s="64"/>
      <c r="P213" s="64"/>
      <c r="Q213" s="64"/>
    </row>
    <row r="214" spans="1:17" s="25" customFormat="1" x14ac:dyDescent="0.3">
      <c r="A214" s="72"/>
      <c r="B214" s="325" t="str">
        <f>IF(Intro!$G$23="English",O214,P214)</f>
        <v>How does your firm promote sales of the goods in the Canadian market? Have these methods changed since January 1, 2023?</v>
      </c>
      <c r="C214" s="326"/>
      <c r="D214" s="326"/>
      <c r="E214" s="326"/>
      <c r="F214" s="326"/>
      <c r="G214" s="326"/>
      <c r="H214" s="326"/>
      <c r="I214" s="326"/>
      <c r="J214" s="326"/>
      <c r="K214" s="326"/>
      <c r="L214" s="327"/>
      <c r="O214" s="64" t="str">
        <f>"How does your firm promote sales of the goods in the Canadian market? Have these methods changed since January 1, "&amp;Variables!B6&amp;"?"</f>
        <v>How does your firm promote sales of the goods in the Canadian market? Have these methods changed since January 1, 2023?</v>
      </c>
      <c r="P214" s="64" t="str">
        <f>"Comment votre entreprise favorise-t-elle les ventes des marchandises sur le marché canadien? Vos méthodes ont-elles changées depuis le 1er janvier "&amp;Variables!B6&amp;"?"</f>
        <v>Comment votre entreprise favorise-t-elle les ventes des marchandises sur le marché canadien? Vos méthodes ont-elles changées depuis le 1er janvier 2023?</v>
      </c>
      <c r="Q214" s="64"/>
    </row>
    <row r="215" spans="1:17" s="25" customFormat="1" x14ac:dyDescent="0.3">
      <c r="A215" s="72"/>
      <c r="B215" s="81"/>
      <c r="C215" s="73"/>
      <c r="D215" s="73"/>
      <c r="E215" s="73"/>
      <c r="F215" s="73"/>
      <c r="G215" s="73"/>
      <c r="H215" s="73"/>
      <c r="I215" s="73"/>
      <c r="J215" s="73"/>
      <c r="K215" s="73"/>
      <c r="L215" s="74"/>
      <c r="O215" s="64"/>
      <c r="P215" s="64"/>
      <c r="Q215" s="64"/>
    </row>
    <row r="216" spans="1:17" s="9" customFormat="1" x14ac:dyDescent="0.3">
      <c r="A216" s="8"/>
      <c r="B216" s="311"/>
      <c r="C216" s="312"/>
      <c r="D216" s="312"/>
      <c r="E216" s="312"/>
      <c r="F216" s="312"/>
      <c r="G216" s="312"/>
      <c r="H216" s="312"/>
      <c r="I216" s="312"/>
      <c r="J216" s="312"/>
      <c r="K216" s="312"/>
      <c r="L216" s="313"/>
      <c r="M216" s="25"/>
    </row>
    <row r="217" spans="1:17" s="9" customFormat="1" x14ac:dyDescent="0.3">
      <c r="A217" s="8"/>
      <c r="B217" s="311"/>
      <c r="C217" s="312"/>
      <c r="D217" s="312"/>
      <c r="E217" s="312"/>
      <c r="F217" s="312"/>
      <c r="G217" s="312"/>
      <c r="H217" s="312"/>
      <c r="I217" s="312"/>
      <c r="J217" s="312"/>
      <c r="K217" s="312"/>
      <c r="L217" s="313"/>
      <c r="M217" s="25"/>
    </row>
    <row r="218" spans="1:17" s="9" customFormat="1" x14ac:dyDescent="0.3">
      <c r="A218" s="8"/>
      <c r="B218" s="311"/>
      <c r="C218" s="312"/>
      <c r="D218" s="312"/>
      <c r="E218" s="312"/>
      <c r="F218" s="312"/>
      <c r="G218" s="312"/>
      <c r="H218" s="312"/>
      <c r="I218" s="312"/>
      <c r="J218" s="312"/>
      <c r="K218" s="312"/>
      <c r="L218" s="313"/>
      <c r="M218" s="25"/>
    </row>
    <row r="219" spans="1:17" s="9" customFormat="1" x14ac:dyDescent="0.3">
      <c r="A219" s="8"/>
      <c r="B219" s="311"/>
      <c r="C219" s="312"/>
      <c r="D219" s="312"/>
      <c r="E219" s="312"/>
      <c r="F219" s="312"/>
      <c r="G219" s="312"/>
      <c r="H219" s="312"/>
      <c r="I219" s="312"/>
      <c r="J219" s="312"/>
      <c r="K219" s="312"/>
      <c r="L219" s="313"/>
      <c r="M219" s="25"/>
    </row>
    <row r="220" spans="1:17" s="9" customFormat="1" x14ac:dyDescent="0.3">
      <c r="A220" s="8"/>
      <c r="B220" s="311"/>
      <c r="C220" s="312"/>
      <c r="D220" s="312"/>
      <c r="E220" s="312"/>
      <c r="F220" s="312"/>
      <c r="G220" s="312"/>
      <c r="H220" s="312"/>
      <c r="I220" s="312"/>
      <c r="J220" s="312"/>
      <c r="K220" s="312"/>
      <c r="L220" s="313"/>
      <c r="M220" s="25"/>
    </row>
    <row r="221" spans="1:17" s="9" customFormat="1" x14ac:dyDescent="0.3">
      <c r="A221" s="8"/>
      <c r="B221" s="311"/>
      <c r="C221" s="312"/>
      <c r="D221" s="312"/>
      <c r="E221" s="312"/>
      <c r="F221" s="312"/>
      <c r="G221" s="312"/>
      <c r="H221" s="312"/>
      <c r="I221" s="312"/>
      <c r="J221" s="312"/>
      <c r="K221" s="312"/>
      <c r="L221" s="313"/>
      <c r="M221" s="25"/>
    </row>
    <row r="222" spans="1:17" s="9" customFormat="1" x14ac:dyDescent="0.3">
      <c r="A222" s="8"/>
      <c r="B222" s="311"/>
      <c r="C222" s="312"/>
      <c r="D222" s="312"/>
      <c r="E222" s="312"/>
      <c r="F222" s="312"/>
      <c r="G222" s="312"/>
      <c r="H222" s="312"/>
      <c r="I222" s="312"/>
      <c r="J222" s="312"/>
      <c r="K222" s="312"/>
      <c r="L222" s="313"/>
      <c r="M222" s="25"/>
    </row>
    <row r="223" spans="1:17" s="9" customFormat="1" x14ac:dyDescent="0.3">
      <c r="A223" s="8"/>
      <c r="B223" s="311"/>
      <c r="C223" s="312"/>
      <c r="D223" s="312"/>
      <c r="E223" s="312"/>
      <c r="F223" s="312"/>
      <c r="G223" s="312"/>
      <c r="H223" s="312"/>
      <c r="I223" s="312"/>
      <c r="J223" s="312"/>
      <c r="K223" s="312"/>
      <c r="L223" s="313"/>
      <c r="M223" s="25"/>
    </row>
    <row r="224" spans="1:17" s="25" customFormat="1" x14ac:dyDescent="0.3">
      <c r="A224" s="72"/>
      <c r="B224" s="82"/>
      <c r="C224" s="83"/>
      <c r="D224" s="83"/>
      <c r="E224" s="83"/>
      <c r="F224" s="83"/>
      <c r="G224" s="83"/>
      <c r="H224" s="83"/>
      <c r="I224" s="83"/>
      <c r="J224" s="83"/>
      <c r="K224" s="83"/>
      <c r="L224" s="84"/>
      <c r="O224" s="64"/>
      <c r="P224" s="64"/>
      <c r="Q224" s="64"/>
    </row>
    <row r="226" spans="1:17" x14ac:dyDescent="0.3">
      <c r="B226" s="235" t="str">
        <f>IF(Intro!$G$23="English",O226,P226)</f>
        <v>MARKETS</v>
      </c>
      <c r="C226" s="236"/>
      <c r="D226" s="236"/>
      <c r="E226" s="236"/>
      <c r="F226" s="236"/>
      <c r="G226" s="236"/>
      <c r="H226" s="236"/>
      <c r="I226" s="236"/>
      <c r="J226" s="236"/>
      <c r="K226" s="236"/>
      <c r="L226" s="237"/>
      <c r="M226" s="25"/>
      <c r="O226" s="90" t="s">
        <v>237</v>
      </c>
      <c r="P226" s="90" t="s">
        <v>238</v>
      </c>
    </row>
    <row r="227" spans="1:17" x14ac:dyDescent="0.3">
      <c r="B227" s="328" t="s">
        <v>31</v>
      </c>
      <c r="C227" s="329"/>
      <c r="D227" s="329"/>
      <c r="E227" s="329"/>
      <c r="F227" s="329"/>
      <c r="G227" s="329"/>
      <c r="H227" s="329"/>
      <c r="I227" s="329"/>
      <c r="J227" s="329"/>
      <c r="K227" s="329"/>
      <c r="L227" s="330"/>
    </row>
    <row r="228" spans="1:17" x14ac:dyDescent="0.3">
      <c r="B228" s="15"/>
      <c r="C228" s="16"/>
      <c r="D228" s="16"/>
      <c r="E228" s="17"/>
      <c r="F228" s="17"/>
      <c r="G228" s="17"/>
      <c r="H228" s="17"/>
      <c r="I228" s="17"/>
      <c r="J228" s="17"/>
      <c r="K228" s="17"/>
      <c r="L228" s="18"/>
    </row>
    <row r="229" spans="1:17" x14ac:dyDescent="0.3">
      <c r="B229" s="265" t="str">
        <f>IF(Intro!$G$23="English",O229,P229)</f>
        <v>Describe the markets for the goods in your country of production, in Canada and globally since January 1, 2023. Factors to consider in your response include, but are not limited to, demand, sales, prices, capacity utilization and export volumes of the goods.</v>
      </c>
      <c r="C229" s="266"/>
      <c r="D229" s="266"/>
      <c r="E229" s="266"/>
      <c r="F229" s="266"/>
      <c r="G229" s="266"/>
      <c r="H229" s="266"/>
      <c r="I229" s="266"/>
      <c r="J229" s="266"/>
      <c r="K229" s="266"/>
      <c r="L229" s="267"/>
      <c r="O229" s="60" t="str">
        <f>"Describe the markets for the goods in your country of production, in Canada and globally since January 1, "&amp;Variables!B6&amp;". Factors to consider in your response include, but are not limited to, demand, sales, prices, capacity utilization and export volumes of the goods."</f>
        <v>Describe the markets for the goods in your country of production, in Canada and globally since January 1, 2023. Factors to consider in your response include, but are not limited to, demand, sales, prices, capacity utilization and export volumes of the goods.</v>
      </c>
      <c r="P229" s="64" t="str">
        <f>"Décrivez les marchés des marchandises dans votre pays de production, au Canada et dans le monde depuis le 1er janvier "&amp;Variables!B6&amp;". Les facteurs à prendre en compte dans votre réponse comprennent, sans s'y limiter, la demande, les ventes, les prix, l'utilisation de la capacité et les volumes d'exportations des marchandises."</f>
        <v>Décrivez les marchés des marchandises dans votre pays de production, au Canada et dans le monde depuis le 1er janvier 2023. Les facteurs à prendre en compte dans votre réponse comprennent, sans s'y limiter, la demande, les ventes, les prix, l'utilisation de la capacité et les volumes d'exportations des marchandises.</v>
      </c>
    </row>
    <row r="230" spans="1:17" x14ac:dyDescent="0.3">
      <c r="B230" s="265"/>
      <c r="C230" s="266"/>
      <c r="D230" s="266"/>
      <c r="E230" s="266"/>
      <c r="F230" s="266"/>
      <c r="G230" s="266"/>
      <c r="H230" s="266"/>
      <c r="I230" s="266"/>
      <c r="J230" s="266"/>
      <c r="K230" s="266"/>
      <c r="L230" s="267"/>
      <c r="O230" s="60"/>
    </row>
    <row r="231" spans="1:17" s="25" customFormat="1" x14ac:dyDescent="0.3">
      <c r="A231" s="72"/>
      <c r="B231" s="81"/>
      <c r="C231" s="73"/>
      <c r="D231" s="73"/>
      <c r="E231" s="73"/>
      <c r="F231" s="73"/>
      <c r="G231" s="73"/>
      <c r="H231" s="73"/>
      <c r="I231" s="73"/>
      <c r="J231" s="73"/>
      <c r="K231" s="73"/>
      <c r="L231" s="74"/>
      <c r="O231" s="64"/>
      <c r="P231" s="64"/>
      <c r="Q231" s="64"/>
    </row>
    <row r="232" spans="1:17" s="9" customFormat="1" x14ac:dyDescent="0.3">
      <c r="A232" s="8"/>
      <c r="B232" s="311"/>
      <c r="C232" s="312"/>
      <c r="D232" s="312"/>
      <c r="E232" s="312"/>
      <c r="F232" s="312"/>
      <c r="G232" s="312"/>
      <c r="H232" s="312"/>
      <c r="I232" s="312"/>
      <c r="J232" s="312"/>
      <c r="K232" s="312"/>
      <c r="L232" s="313"/>
      <c r="M232" s="25"/>
    </row>
    <row r="233" spans="1:17" s="9" customFormat="1" x14ac:dyDescent="0.3">
      <c r="A233" s="8"/>
      <c r="B233" s="311"/>
      <c r="C233" s="312"/>
      <c r="D233" s="312"/>
      <c r="E233" s="312"/>
      <c r="F233" s="312"/>
      <c r="G233" s="312"/>
      <c r="H233" s="312"/>
      <c r="I233" s="312"/>
      <c r="J233" s="312"/>
      <c r="K233" s="312"/>
      <c r="L233" s="313"/>
      <c r="M233" s="25"/>
    </row>
    <row r="234" spans="1:17" s="9" customFormat="1" x14ac:dyDescent="0.3">
      <c r="A234" s="8"/>
      <c r="B234" s="311"/>
      <c r="C234" s="312"/>
      <c r="D234" s="312"/>
      <c r="E234" s="312"/>
      <c r="F234" s="312"/>
      <c r="G234" s="312"/>
      <c r="H234" s="312"/>
      <c r="I234" s="312"/>
      <c r="J234" s="312"/>
      <c r="K234" s="312"/>
      <c r="L234" s="313"/>
      <c r="M234" s="25"/>
    </row>
    <row r="235" spans="1:17" s="9" customFormat="1" x14ac:dyDescent="0.3">
      <c r="A235" s="8"/>
      <c r="B235" s="311"/>
      <c r="C235" s="312"/>
      <c r="D235" s="312"/>
      <c r="E235" s="312"/>
      <c r="F235" s="312"/>
      <c r="G235" s="312"/>
      <c r="H235" s="312"/>
      <c r="I235" s="312"/>
      <c r="J235" s="312"/>
      <c r="K235" s="312"/>
      <c r="L235" s="313"/>
      <c r="M235" s="25"/>
    </row>
    <row r="236" spans="1:17" s="9" customFormat="1" x14ac:dyDescent="0.3">
      <c r="A236" s="8"/>
      <c r="B236" s="311"/>
      <c r="C236" s="312"/>
      <c r="D236" s="312"/>
      <c r="E236" s="312"/>
      <c r="F236" s="312"/>
      <c r="G236" s="312"/>
      <c r="H236" s="312"/>
      <c r="I236" s="312"/>
      <c r="J236" s="312"/>
      <c r="K236" s="312"/>
      <c r="L236" s="313"/>
      <c r="M236" s="25"/>
    </row>
    <row r="237" spans="1:17" s="9" customFormat="1" x14ac:dyDescent="0.3">
      <c r="A237" s="8"/>
      <c r="B237" s="311"/>
      <c r="C237" s="312"/>
      <c r="D237" s="312"/>
      <c r="E237" s="312"/>
      <c r="F237" s="312"/>
      <c r="G237" s="312"/>
      <c r="H237" s="312"/>
      <c r="I237" s="312"/>
      <c r="J237" s="312"/>
      <c r="K237" s="312"/>
      <c r="L237" s="313"/>
      <c r="M237" s="25"/>
    </row>
    <row r="238" spans="1:17" s="9" customFormat="1" x14ac:dyDescent="0.3">
      <c r="A238" s="8"/>
      <c r="B238" s="311"/>
      <c r="C238" s="312"/>
      <c r="D238" s="312"/>
      <c r="E238" s="312"/>
      <c r="F238" s="312"/>
      <c r="G238" s="312"/>
      <c r="H238" s="312"/>
      <c r="I238" s="312"/>
      <c r="J238" s="312"/>
      <c r="K238" s="312"/>
      <c r="L238" s="313"/>
      <c r="M238" s="25"/>
    </row>
    <row r="239" spans="1:17" s="9" customFormat="1" x14ac:dyDescent="0.3">
      <c r="A239" s="8"/>
      <c r="B239" s="311"/>
      <c r="C239" s="312"/>
      <c r="D239" s="312"/>
      <c r="E239" s="312"/>
      <c r="F239" s="312"/>
      <c r="G239" s="312"/>
      <c r="H239" s="312"/>
      <c r="I239" s="312"/>
      <c r="J239" s="312"/>
      <c r="K239" s="312"/>
      <c r="L239" s="313"/>
      <c r="M239" s="25"/>
    </row>
    <row r="240" spans="1:17" s="25" customFormat="1" x14ac:dyDescent="0.3">
      <c r="A240" s="72"/>
      <c r="B240" s="82"/>
      <c r="C240" s="83"/>
      <c r="D240" s="83"/>
      <c r="E240" s="83"/>
      <c r="F240" s="83"/>
      <c r="G240" s="83"/>
      <c r="H240" s="83"/>
      <c r="I240" s="83"/>
      <c r="J240" s="83"/>
      <c r="K240" s="83"/>
      <c r="L240" s="84"/>
      <c r="O240" s="64"/>
      <c r="P240" s="64"/>
      <c r="Q240" s="64"/>
    </row>
    <row r="241" spans="1:17" x14ac:dyDescent="0.3">
      <c r="B241" s="316" t="s">
        <v>32</v>
      </c>
      <c r="C241" s="317"/>
      <c r="D241" s="317"/>
      <c r="E241" s="317"/>
      <c r="F241" s="317"/>
      <c r="G241" s="317"/>
      <c r="H241" s="317"/>
      <c r="I241" s="317"/>
      <c r="J241" s="317"/>
      <c r="K241" s="317"/>
      <c r="L241" s="318"/>
    </row>
    <row r="242" spans="1:17" x14ac:dyDescent="0.3">
      <c r="B242" s="15"/>
      <c r="C242" s="16"/>
      <c r="D242" s="16"/>
      <c r="E242" s="17"/>
      <c r="F242" s="17"/>
      <c r="G242" s="17"/>
      <c r="H242" s="17"/>
      <c r="I242" s="17"/>
      <c r="J242" s="17"/>
      <c r="K242" s="17"/>
      <c r="L242" s="18"/>
    </row>
    <row r="243" spans="1:17" x14ac:dyDescent="0.3">
      <c r="B243" s="265" t="str">
        <f>IF(Intro!$G$23="English",O243,P243)</f>
        <v>Explain any changes you expect to see in your home market, in the Canadian market and in other markets globally for the goods over the next two years with respect to demand, prices, capacity utilization, import volumes or any other factor. Explain any impacts on these outlooks should the finding or order be continued or rescinded. Provide documents, or the names of documents, such as studies or articles in trade journals, that support your firm's statement.</v>
      </c>
      <c r="C243" s="266"/>
      <c r="D243" s="266"/>
      <c r="E243" s="266"/>
      <c r="F243" s="266"/>
      <c r="G243" s="266"/>
      <c r="H243" s="266"/>
      <c r="I243" s="266"/>
      <c r="J243" s="266"/>
      <c r="K243" s="266"/>
      <c r="L243" s="267"/>
      <c r="O243" s="60" t="s">
        <v>189</v>
      </c>
      <c r="P243" s="64" t="s">
        <v>277</v>
      </c>
    </row>
    <row r="244" spans="1:17" x14ac:dyDescent="0.3">
      <c r="B244" s="265"/>
      <c r="C244" s="266"/>
      <c r="D244" s="266"/>
      <c r="E244" s="266"/>
      <c r="F244" s="266"/>
      <c r="G244" s="266"/>
      <c r="H244" s="266"/>
      <c r="I244" s="266"/>
      <c r="J244" s="266"/>
      <c r="K244" s="266"/>
      <c r="L244" s="267"/>
      <c r="O244" s="60"/>
    </row>
    <row r="245" spans="1:17" x14ac:dyDescent="0.3">
      <c r="B245" s="265"/>
      <c r="C245" s="266"/>
      <c r="D245" s="266"/>
      <c r="E245" s="266"/>
      <c r="F245" s="266"/>
      <c r="G245" s="266"/>
      <c r="H245" s="266"/>
      <c r="I245" s="266"/>
      <c r="J245" s="266"/>
      <c r="K245" s="266"/>
      <c r="L245" s="267"/>
      <c r="O245" s="60"/>
    </row>
    <row r="246" spans="1:17" s="25" customFormat="1" x14ac:dyDescent="0.3">
      <c r="A246" s="72"/>
      <c r="B246" s="81"/>
      <c r="C246" s="73"/>
      <c r="D246" s="73"/>
      <c r="E246" s="73"/>
      <c r="F246" s="73"/>
      <c r="G246" s="73"/>
      <c r="H246" s="73"/>
      <c r="I246" s="73"/>
      <c r="J246" s="73"/>
      <c r="K246" s="73"/>
      <c r="L246" s="74"/>
      <c r="O246" s="64"/>
      <c r="P246" s="64"/>
      <c r="Q246" s="64"/>
    </row>
    <row r="247" spans="1:17" s="9" customFormat="1" x14ac:dyDescent="0.3">
      <c r="A247" s="8"/>
      <c r="B247" s="311"/>
      <c r="C247" s="312"/>
      <c r="D247" s="312"/>
      <c r="E247" s="312"/>
      <c r="F247" s="312"/>
      <c r="G247" s="312"/>
      <c r="H247" s="312"/>
      <c r="I247" s="312"/>
      <c r="J247" s="312"/>
      <c r="K247" s="312"/>
      <c r="L247" s="313"/>
      <c r="M247" s="25"/>
    </row>
    <row r="248" spans="1:17" s="9" customFormat="1" x14ac:dyDescent="0.3">
      <c r="A248" s="8"/>
      <c r="B248" s="311"/>
      <c r="C248" s="312"/>
      <c r="D248" s="312"/>
      <c r="E248" s="312"/>
      <c r="F248" s="312"/>
      <c r="G248" s="312"/>
      <c r="H248" s="312"/>
      <c r="I248" s="312"/>
      <c r="J248" s="312"/>
      <c r="K248" s="312"/>
      <c r="L248" s="313"/>
      <c r="M248" s="25"/>
    </row>
    <row r="249" spans="1:17" s="9" customFormat="1" x14ac:dyDescent="0.3">
      <c r="A249" s="8"/>
      <c r="B249" s="311"/>
      <c r="C249" s="312"/>
      <c r="D249" s="312"/>
      <c r="E249" s="312"/>
      <c r="F249" s="312"/>
      <c r="G249" s="312"/>
      <c r="H249" s="312"/>
      <c r="I249" s="312"/>
      <c r="J249" s="312"/>
      <c r="K249" s="312"/>
      <c r="L249" s="313"/>
      <c r="M249" s="25"/>
    </row>
    <row r="250" spans="1:17" s="9" customFormat="1" x14ac:dyDescent="0.3">
      <c r="A250" s="8"/>
      <c r="B250" s="311"/>
      <c r="C250" s="312"/>
      <c r="D250" s="312"/>
      <c r="E250" s="312"/>
      <c r="F250" s="312"/>
      <c r="G250" s="312"/>
      <c r="H250" s="312"/>
      <c r="I250" s="312"/>
      <c r="J250" s="312"/>
      <c r="K250" s="312"/>
      <c r="L250" s="313"/>
      <c r="M250" s="25"/>
    </row>
    <row r="251" spans="1:17" s="9" customFormat="1" x14ac:dyDescent="0.3">
      <c r="A251" s="8"/>
      <c r="B251" s="311"/>
      <c r="C251" s="312"/>
      <c r="D251" s="312"/>
      <c r="E251" s="312"/>
      <c r="F251" s="312"/>
      <c r="G251" s="312"/>
      <c r="H251" s="312"/>
      <c r="I251" s="312"/>
      <c r="J251" s="312"/>
      <c r="K251" s="312"/>
      <c r="L251" s="313"/>
      <c r="M251" s="25"/>
    </row>
    <row r="252" spans="1:17" s="9" customFormat="1" x14ac:dyDescent="0.3">
      <c r="A252" s="8"/>
      <c r="B252" s="311"/>
      <c r="C252" s="312"/>
      <c r="D252" s="312"/>
      <c r="E252" s="312"/>
      <c r="F252" s="312"/>
      <c r="G252" s="312"/>
      <c r="H252" s="312"/>
      <c r="I252" s="312"/>
      <c r="J252" s="312"/>
      <c r="K252" s="312"/>
      <c r="L252" s="313"/>
      <c r="M252" s="25"/>
    </row>
    <row r="253" spans="1:17" s="9" customFormat="1" x14ac:dyDescent="0.3">
      <c r="A253" s="8"/>
      <c r="B253" s="311"/>
      <c r="C253" s="312"/>
      <c r="D253" s="312"/>
      <c r="E253" s="312"/>
      <c r="F253" s="312"/>
      <c r="G253" s="312"/>
      <c r="H253" s="312"/>
      <c r="I253" s="312"/>
      <c r="J253" s="312"/>
      <c r="K253" s="312"/>
      <c r="L253" s="313"/>
      <c r="M253" s="25"/>
    </row>
    <row r="254" spans="1:17" s="9" customFormat="1" x14ac:dyDescent="0.3">
      <c r="A254" s="8"/>
      <c r="B254" s="311"/>
      <c r="C254" s="312"/>
      <c r="D254" s="312"/>
      <c r="E254" s="312"/>
      <c r="F254" s="312"/>
      <c r="G254" s="312"/>
      <c r="H254" s="312"/>
      <c r="I254" s="312"/>
      <c r="J254" s="312"/>
      <c r="K254" s="312"/>
      <c r="L254" s="313"/>
      <c r="M254" s="25"/>
    </row>
    <row r="255" spans="1:17" s="25" customFormat="1" x14ac:dyDescent="0.3">
      <c r="A255" s="72"/>
      <c r="B255" s="82"/>
      <c r="C255" s="83"/>
      <c r="D255" s="83"/>
      <c r="E255" s="83"/>
      <c r="F255" s="83"/>
      <c r="G255" s="83"/>
      <c r="H255" s="83"/>
      <c r="I255" s="83"/>
      <c r="J255" s="83"/>
      <c r="K255" s="83"/>
      <c r="L255" s="84"/>
      <c r="O255" s="64"/>
      <c r="P255" s="64"/>
      <c r="Q255" s="64"/>
    </row>
  </sheetData>
  <sheetProtection algorithmName="SHA-512" hashValue="B9RBQllexFCjEXOnFtoTtdpNADxo4gNuN8L6oRy/ge9HtmoDYWyDgUFXobL6zGcSZtjmTDc2fE6O5iJNnxTuQA==" saltValue="47tpEKIxt2yAEA0H8s04iQ==" spinCount="100000" sheet="1" objects="1" scenarios="1" selectLockedCells="1"/>
  <mergeCells count="160">
    <mergeCell ref="C47:D48"/>
    <mergeCell ref="E47:F48"/>
    <mergeCell ref="G47:I48"/>
    <mergeCell ref="J47:L48"/>
    <mergeCell ref="J55:L56"/>
    <mergeCell ref="B57:B58"/>
    <mergeCell ref="C57:D58"/>
    <mergeCell ref="E57:F58"/>
    <mergeCell ref="G57:I58"/>
    <mergeCell ref="J57:L58"/>
    <mergeCell ref="B9:L9"/>
    <mergeCell ref="B10:L10"/>
    <mergeCell ref="B4:L4"/>
    <mergeCell ref="B5:L5"/>
    <mergeCell ref="B7:L7"/>
    <mergeCell ref="B6:L6"/>
    <mergeCell ref="B26:L26"/>
    <mergeCell ref="B40:L40"/>
    <mergeCell ref="B15:L15"/>
    <mergeCell ref="B12:L12"/>
    <mergeCell ref="B13:L13"/>
    <mergeCell ref="B8:L8"/>
    <mergeCell ref="B199:L199"/>
    <mergeCell ref="B212:L212"/>
    <mergeCell ref="B226:L226"/>
    <mergeCell ref="B227:L227"/>
    <mergeCell ref="B197:L197"/>
    <mergeCell ref="B211:L211"/>
    <mergeCell ref="B243:L245"/>
    <mergeCell ref="B201:L208"/>
    <mergeCell ref="B216:L223"/>
    <mergeCell ref="B232:L239"/>
    <mergeCell ref="B214:L214"/>
    <mergeCell ref="B229:L230"/>
    <mergeCell ref="B241:L241"/>
    <mergeCell ref="B247:L254"/>
    <mergeCell ref="B17:L24"/>
    <mergeCell ref="B31:L38"/>
    <mergeCell ref="B49:B50"/>
    <mergeCell ref="C49:D50"/>
    <mergeCell ref="E49:F50"/>
    <mergeCell ref="G49:I50"/>
    <mergeCell ref="J49:L50"/>
    <mergeCell ref="B51:B52"/>
    <mergeCell ref="C51:D52"/>
    <mergeCell ref="E51:F52"/>
    <mergeCell ref="G51:I52"/>
    <mergeCell ref="J51:L52"/>
    <mergeCell ref="B42:L45"/>
    <mergeCell ref="B28:L29"/>
    <mergeCell ref="B53:B54"/>
    <mergeCell ref="C53:D54"/>
    <mergeCell ref="E53:F54"/>
    <mergeCell ref="G53:I54"/>
    <mergeCell ref="J53:L54"/>
    <mergeCell ref="B55:B56"/>
    <mergeCell ref="C55:D56"/>
    <mergeCell ref="E55:F56"/>
    <mergeCell ref="G55:I56"/>
    <mergeCell ref="B59:B60"/>
    <mergeCell ref="C59:D60"/>
    <mergeCell ref="E59:F60"/>
    <mergeCell ref="G59:I60"/>
    <mergeCell ref="J59:L60"/>
    <mergeCell ref="B61:B62"/>
    <mergeCell ref="C61:D62"/>
    <mergeCell ref="E61:F62"/>
    <mergeCell ref="G61:I62"/>
    <mergeCell ref="J61:L62"/>
    <mergeCell ref="B63:B64"/>
    <mergeCell ref="C63:D64"/>
    <mergeCell ref="E63:F64"/>
    <mergeCell ref="G63:I64"/>
    <mergeCell ref="J63:L64"/>
    <mergeCell ref="B65:B66"/>
    <mergeCell ref="C65:D66"/>
    <mergeCell ref="E65:F66"/>
    <mergeCell ref="G65:I66"/>
    <mergeCell ref="J65:L66"/>
    <mergeCell ref="B67:B68"/>
    <mergeCell ref="C67:D68"/>
    <mergeCell ref="E67:F68"/>
    <mergeCell ref="G67:I68"/>
    <mergeCell ref="J67:L68"/>
    <mergeCell ref="G76:H81"/>
    <mergeCell ref="I76:J81"/>
    <mergeCell ref="K76:L81"/>
    <mergeCell ref="B82:B91"/>
    <mergeCell ref="C82:D91"/>
    <mergeCell ref="E82:F91"/>
    <mergeCell ref="G82:H91"/>
    <mergeCell ref="I82:J91"/>
    <mergeCell ref="K82:L91"/>
    <mergeCell ref="C76:D81"/>
    <mergeCell ref="E76:F81"/>
    <mergeCell ref="B74:L74"/>
    <mergeCell ref="B71:L71"/>
    <mergeCell ref="B72:L72"/>
    <mergeCell ref="B92:B101"/>
    <mergeCell ref="C92:D101"/>
    <mergeCell ref="E92:F101"/>
    <mergeCell ref="G92:H101"/>
    <mergeCell ref="I92:J101"/>
    <mergeCell ref="K92:L101"/>
    <mergeCell ref="B102:B111"/>
    <mergeCell ref="C102:D111"/>
    <mergeCell ref="E102:F111"/>
    <mergeCell ref="G102:H111"/>
    <mergeCell ref="I102:J111"/>
    <mergeCell ref="K102:L111"/>
    <mergeCell ref="K142:L151"/>
    <mergeCell ref="B112:B121"/>
    <mergeCell ref="C112:D121"/>
    <mergeCell ref="E112:F121"/>
    <mergeCell ref="G112:H121"/>
    <mergeCell ref="I112:J121"/>
    <mergeCell ref="K112:L121"/>
    <mergeCell ref="B122:B131"/>
    <mergeCell ref="C122:D131"/>
    <mergeCell ref="E122:F131"/>
    <mergeCell ref="G122:H131"/>
    <mergeCell ref="I122:J131"/>
    <mergeCell ref="K122:L131"/>
    <mergeCell ref="B185:L186"/>
    <mergeCell ref="B152:B161"/>
    <mergeCell ref="C152:D161"/>
    <mergeCell ref="E152:F161"/>
    <mergeCell ref="G152:H161"/>
    <mergeCell ref="I152:J161"/>
    <mergeCell ref="K152:L161"/>
    <mergeCell ref="B162:B171"/>
    <mergeCell ref="C162:D171"/>
    <mergeCell ref="E162:F171"/>
    <mergeCell ref="G162:H171"/>
    <mergeCell ref="I162:J171"/>
    <mergeCell ref="K162:L171"/>
    <mergeCell ref="O4:P7"/>
    <mergeCell ref="B188:L195"/>
    <mergeCell ref="O185:O186"/>
    <mergeCell ref="P185:P186"/>
    <mergeCell ref="O28:O29"/>
    <mergeCell ref="P28:P29"/>
    <mergeCell ref="B172:B181"/>
    <mergeCell ref="C172:D181"/>
    <mergeCell ref="E172:F181"/>
    <mergeCell ref="G172:H181"/>
    <mergeCell ref="I172:J181"/>
    <mergeCell ref="K172:L181"/>
    <mergeCell ref="B132:B141"/>
    <mergeCell ref="C132:D141"/>
    <mergeCell ref="E132:F141"/>
    <mergeCell ref="G132:H141"/>
    <mergeCell ref="I132:J141"/>
    <mergeCell ref="K132:L141"/>
    <mergeCell ref="B142:B151"/>
    <mergeCell ref="C142:D151"/>
    <mergeCell ref="E142:F151"/>
    <mergeCell ref="G142:H151"/>
    <mergeCell ref="I142:J151"/>
    <mergeCell ref="B183:L183"/>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201:L201 B216:L216 B232:L232 B17:L20 B188:L188 B190:L192 B203:L205 B218:L220 B247:L250 B31:L31 B234:L236 B33:L35" xr:uid="{5A90EE5E-CE92-437E-935D-D903CD4181A5}">
      <formula1>1000</formula1>
    </dataValidation>
  </dataValidations>
  <printOptions horizontalCentered="1"/>
  <pageMargins left="0.25" right="0.25" top="0.75" bottom="0.75" header="0.3" footer="0.3"/>
  <pageSetup scale="63" fitToHeight="0" orientation="portrait" r:id="rId1"/>
  <headerFooter>
    <oddFooter>&amp;L&amp;A</oddFooter>
  </headerFooter>
  <rowBreaks count="3" manualBreakCount="3">
    <brk id="70" min="1" max="11" man="1"/>
    <brk id="131" min="1" max="11" man="1"/>
    <brk id="196" min="1"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9E807-D094-436F-9D6D-74F26E587051}">
  <sheetPr codeName="Sheet5">
    <tabColor rgb="FF00B0F0"/>
    <pageSetUpPr fitToPage="1"/>
  </sheetPr>
  <dimension ref="A1:AZ41"/>
  <sheetViews>
    <sheetView showGridLines="0" zoomScaleNormal="100" workbookViewId="0"/>
  </sheetViews>
  <sheetFormatPr defaultColWidth="8.5546875" defaultRowHeight="14.4" x14ac:dyDescent="0.3"/>
  <cols>
    <col min="1" max="1" width="2.44140625" style="46" customWidth="1"/>
    <col min="2" max="12" width="14.5546875" style="47" customWidth="1"/>
    <col min="13" max="14" width="14.5546875" style="14" customWidth="1"/>
    <col min="15" max="16" width="14.5546875" style="12" customWidth="1"/>
    <col min="17" max="17" width="8.5546875" style="6"/>
    <col min="18" max="52" width="8.5546875" style="14"/>
    <col min="53" max="16384" width="8.5546875" style="42"/>
  </cols>
  <sheetData>
    <row r="1" spans="1:52" s="37" customFormat="1" x14ac:dyDescent="0.3">
      <c r="A1" s="11"/>
      <c r="C1" s="38"/>
      <c r="O1" s="64" t="s">
        <v>286</v>
      </c>
      <c r="P1" s="64" t="s">
        <v>286</v>
      </c>
      <c r="Q1" s="5"/>
    </row>
    <row r="2" spans="1:52" s="37" customFormat="1" x14ac:dyDescent="0.3">
      <c r="A2" s="11"/>
      <c r="B2" s="38" t="s">
        <v>0</v>
      </c>
      <c r="C2" s="38"/>
      <c r="O2" s="9" t="s">
        <v>60</v>
      </c>
      <c r="P2" s="9" t="s">
        <v>72</v>
      </c>
      <c r="Q2" s="5"/>
    </row>
    <row r="3" spans="1:52" s="37" customFormat="1" x14ac:dyDescent="0.3">
      <c r="A3" s="11"/>
      <c r="B3" s="38"/>
      <c r="C3" s="38"/>
      <c r="O3" s="39"/>
      <c r="P3" s="39"/>
      <c r="Q3" s="5"/>
    </row>
    <row r="4" spans="1:52" s="37" customFormat="1" x14ac:dyDescent="0.3">
      <c r="A4" s="11"/>
      <c r="B4" s="298" t="str">
        <f>Info!B4</f>
        <v>FOREIGN PRODUCERS' QUESTIONNAIRE</v>
      </c>
      <c r="C4" s="298"/>
      <c r="D4" s="298"/>
      <c r="E4" s="298"/>
      <c r="F4" s="298"/>
      <c r="G4" s="298"/>
      <c r="H4" s="298"/>
      <c r="I4" s="298"/>
      <c r="J4" s="298"/>
      <c r="K4" s="298"/>
      <c r="L4" s="298"/>
      <c r="O4" s="39"/>
      <c r="P4" s="39"/>
      <c r="Q4" s="5"/>
    </row>
    <row r="5" spans="1:52" s="37" customFormat="1" x14ac:dyDescent="0.3">
      <c r="A5" s="11"/>
      <c r="B5" s="298" t="str">
        <f>Info!B5</f>
        <v>RR-2025-008</v>
      </c>
      <c r="C5" s="298"/>
      <c r="D5" s="298"/>
      <c r="E5" s="298"/>
      <c r="F5" s="298"/>
      <c r="G5" s="298"/>
      <c r="H5" s="298"/>
      <c r="I5" s="298"/>
      <c r="J5" s="298"/>
      <c r="K5" s="298"/>
      <c r="L5" s="298"/>
      <c r="O5" s="39"/>
      <c r="P5" s="39"/>
      <c r="Q5" s="5"/>
    </row>
    <row r="6" spans="1:52" s="37" customFormat="1" x14ac:dyDescent="0.3">
      <c r="A6" s="11"/>
      <c r="B6" s="298" t="str">
        <f>Info!B6</f>
        <v>PHOTOVOLTAIC MODULES AND LAMINATES</v>
      </c>
      <c r="C6" s="298"/>
      <c r="D6" s="298"/>
      <c r="E6" s="298"/>
      <c r="F6" s="298"/>
      <c r="G6" s="298"/>
      <c r="H6" s="298"/>
      <c r="I6" s="298"/>
      <c r="J6" s="298"/>
      <c r="K6" s="298"/>
      <c r="L6" s="298"/>
      <c r="O6" s="39"/>
      <c r="P6" s="39"/>
      <c r="Q6" s="5"/>
    </row>
    <row r="7" spans="1:52" s="37" customFormat="1" x14ac:dyDescent="0.3">
      <c r="A7" s="11"/>
      <c r="B7" s="107"/>
      <c r="C7" s="113"/>
      <c r="D7" s="113"/>
      <c r="E7" s="113"/>
      <c r="F7" s="113"/>
      <c r="G7" s="113"/>
      <c r="H7" s="113"/>
      <c r="I7" s="113"/>
      <c r="J7" s="113"/>
      <c r="K7" s="113"/>
      <c r="L7" s="113"/>
      <c r="O7" s="39"/>
      <c r="P7" s="39"/>
      <c r="Q7" s="5"/>
    </row>
    <row r="8" spans="1:52" s="37" customFormat="1" ht="14.25" customHeight="1" x14ac:dyDescent="0.3">
      <c r="A8" s="11"/>
      <c r="B8" s="355" t="str">
        <f>Public!B8</f>
        <v>The goods in the following questions refer to Photovoltaic modules and laminates as defined in the product description on the Intro tab.</v>
      </c>
      <c r="C8" s="355"/>
      <c r="D8" s="355"/>
      <c r="E8" s="355"/>
      <c r="F8" s="355"/>
      <c r="G8" s="355"/>
      <c r="H8" s="355"/>
      <c r="I8" s="355"/>
      <c r="J8" s="355"/>
      <c r="K8" s="355"/>
      <c r="L8" s="355"/>
      <c r="O8" s="39"/>
      <c r="P8" s="39"/>
      <c r="Q8" s="5"/>
    </row>
    <row r="9" spans="1:52" s="37" customFormat="1" x14ac:dyDescent="0.3">
      <c r="A9" s="40"/>
      <c r="O9" s="39"/>
      <c r="P9" s="39"/>
      <c r="Q9" s="5"/>
    </row>
    <row r="10" spans="1:52" x14ac:dyDescent="0.3">
      <c r="A10" s="41"/>
      <c r="B10" s="356" t="s">
        <v>190</v>
      </c>
      <c r="C10" s="356"/>
      <c r="D10" s="356"/>
      <c r="E10" s="356"/>
      <c r="F10" s="356"/>
      <c r="G10" s="356"/>
      <c r="H10" s="356"/>
      <c r="I10" s="356"/>
      <c r="J10" s="356"/>
      <c r="K10" s="356"/>
      <c r="L10" s="357"/>
    </row>
    <row r="11" spans="1:52" s="45" customFormat="1" x14ac:dyDescent="0.3">
      <c r="A11" s="41"/>
      <c r="B11" s="352" t="s">
        <v>22</v>
      </c>
      <c r="C11" s="353"/>
      <c r="D11" s="353"/>
      <c r="E11" s="353"/>
      <c r="F11" s="353"/>
      <c r="G11" s="353"/>
      <c r="H11" s="353"/>
      <c r="I11" s="353"/>
      <c r="J11" s="353"/>
      <c r="K11" s="353"/>
      <c r="L11" s="354"/>
      <c r="M11" s="43"/>
      <c r="N11" s="43"/>
      <c r="O11" s="12"/>
      <c r="P11" s="12"/>
      <c r="Q11" s="44"/>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row>
    <row r="12" spans="1:52" s="45" customFormat="1" x14ac:dyDescent="0.3">
      <c r="A12" s="41"/>
      <c r="B12" s="358" t="str">
        <f>IF(Intro!$G$23="English",O12,P12)</f>
        <v xml:space="preserve">Provide the grades produced by your firm in Canada between January 1, 2023 and June 30, 2026. </v>
      </c>
      <c r="C12" s="359"/>
      <c r="D12" s="359"/>
      <c r="E12" s="359"/>
      <c r="F12" s="359"/>
      <c r="G12" s="359"/>
      <c r="H12" s="359"/>
      <c r="I12" s="359"/>
      <c r="J12" s="359"/>
      <c r="K12" s="359"/>
      <c r="L12" s="360"/>
      <c r="M12" s="43"/>
      <c r="N12" s="43"/>
      <c r="O12" s="12" t="str">
        <f>"Provide the grades produced by your firm in Canada between January 1, "&amp;Variables!B6&amp;" and "&amp;Variables!B7&amp;", "&amp;Variables!B8&amp;". "</f>
        <v xml:space="preserve">Provide the grades produced by your firm in Canada between January 1, 2023 and June 30, 2026. </v>
      </c>
      <c r="P12" s="12" t="str">
        <f>"Indiquez les nuances fabriquées au Canada par votre entreprise du 1er janvier "&amp;Variables!C6&amp;" au "&amp;Variables!C7&amp;" "&amp;Variables!C8&amp;"."</f>
        <v>Indiquez les nuances fabriquées au Canada par votre entreprise du 1er janvier 2023 au 30 juin 2026.</v>
      </c>
      <c r="Q12" s="44"/>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row>
    <row r="13" spans="1:52" x14ac:dyDescent="0.3">
      <c r="B13" s="105"/>
      <c r="L13" s="106"/>
    </row>
    <row r="14" spans="1:52" x14ac:dyDescent="0.3">
      <c r="B14" s="361" t="str">
        <f>IF(Intro!$G$23="English",O14,P14)</f>
        <v>Steel Grade</v>
      </c>
      <c r="C14" s="362"/>
      <c r="D14" s="362" t="str">
        <f>IF(Intro!$G$23="English",O15,P15)</f>
        <v>Finish
(i.e. Bare or Coated)</v>
      </c>
      <c r="E14" s="362"/>
      <c r="F14" s="362" t="str">
        <f>IF(Intro!$G$23="English",O16,P16)</f>
        <v>Sold in Canada or exported</v>
      </c>
      <c r="G14" s="362" t="str">
        <f>IF(Intro!$G$23="English",O17,P17)</f>
        <v>Outside Diameter (mm)</v>
      </c>
      <c r="H14" s="362"/>
      <c r="I14" s="362" t="str">
        <f>IF(Intro!$G$23="English",O18,P18)</f>
        <v>Wall Thickness (mm)</v>
      </c>
      <c r="J14" s="362"/>
      <c r="K14" s="363" t="str">
        <f>IF(Intro!$G$23="English",O19,P19)</f>
        <v>Length (m)</v>
      </c>
      <c r="L14" s="364"/>
      <c r="O14" s="12" t="s">
        <v>191</v>
      </c>
      <c r="P14" s="12" t="s">
        <v>192</v>
      </c>
    </row>
    <row r="15" spans="1:52" x14ac:dyDescent="0.3">
      <c r="B15" s="361"/>
      <c r="C15" s="362"/>
      <c r="D15" s="362"/>
      <c r="E15" s="362"/>
      <c r="F15" s="362"/>
      <c r="G15" s="362"/>
      <c r="H15" s="362"/>
      <c r="I15" s="362"/>
      <c r="J15" s="362"/>
      <c r="K15" s="363"/>
      <c r="L15" s="364"/>
      <c r="O15" s="12" t="s">
        <v>193</v>
      </c>
      <c r="P15" s="12" t="s">
        <v>194</v>
      </c>
    </row>
    <row r="16" spans="1:52" x14ac:dyDescent="0.3">
      <c r="B16" s="361"/>
      <c r="C16" s="362"/>
      <c r="D16" s="362"/>
      <c r="E16" s="362"/>
      <c r="F16" s="362"/>
      <c r="G16" s="96" t="s">
        <v>195</v>
      </c>
      <c r="H16" s="96" t="s">
        <v>196</v>
      </c>
      <c r="I16" s="96" t="s">
        <v>195</v>
      </c>
      <c r="J16" s="96" t="s">
        <v>196</v>
      </c>
      <c r="K16" s="96" t="s">
        <v>195</v>
      </c>
      <c r="L16" s="97" t="s">
        <v>196</v>
      </c>
      <c r="O16" s="12" t="s">
        <v>197</v>
      </c>
      <c r="P16" s="12" t="s">
        <v>198</v>
      </c>
    </row>
    <row r="17" spans="1:17" ht="42.75" customHeight="1" x14ac:dyDescent="0.3">
      <c r="B17" s="365"/>
      <c r="C17" s="366"/>
      <c r="D17" s="367"/>
      <c r="E17" s="366"/>
      <c r="F17" s="104"/>
      <c r="G17" s="114"/>
      <c r="H17" s="114"/>
      <c r="I17" s="114"/>
      <c r="J17" s="114"/>
      <c r="K17" s="114"/>
      <c r="L17" s="115"/>
      <c r="O17" s="12" t="s">
        <v>199</v>
      </c>
      <c r="P17" s="12" t="s">
        <v>200</v>
      </c>
    </row>
    <row r="18" spans="1:17" ht="42.75" customHeight="1" x14ac:dyDescent="0.3">
      <c r="B18" s="365"/>
      <c r="C18" s="366"/>
      <c r="D18" s="367"/>
      <c r="E18" s="366"/>
      <c r="F18" s="104"/>
      <c r="G18" s="114"/>
      <c r="H18" s="114"/>
      <c r="I18" s="114"/>
      <c r="J18" s="114"/>
      <c r="K18" s="114"/>
      <c r="L18" s="115"/>
      <c r="O18" s="12" t="s">
        <v>201</v>
      </c>
      <c r="P18" s="12" t="s">
        <v>202</v>
      </c>
    </row>
    <row r="19" spans="1:17" ht="42.75" customHeight="1" x14ac:dyDescent="0.3">
      <c r="B19" s="365"/>
      <c r="C19" s="366"/>
      <c r="D19" s="367"/>
      <c r="E19" s="366"/>
      <c r="F19" s="104"/>
      <c r="G19" s="114"/>
      <c r="H19" s="114"/>
      <c r="I19" s="114"/>
      <c r="J19" s="114"/>
      <c r="K19" s="114"/>
      <c r="L19" s="115"/>
      <c r="O19" s="12" t="s">
        <v>203</v>
      </c>
      <c r="P19" s="12" t="s">
        <v>204</v>
      </c>
    </row>
    <row r="20" spans="1:17" ht="42.75" customHeight="1" x14ac:dyDescent="0.3">
      <c r="B20" s="365"/>
      <c r="C20" s="366"/>
      <c r="D20" s="367"/>
      <c r="E20" s="366"/>
      <c r="F20" s="104"/>
      <c r="G20" s="114"/>
      <c r="H20" s="114"/>
      <c r="I20" s="114"/>
      <c r="J20" s="114"/>
      <c r="K20" s="114"/>
      <c r="L20" s="115"/>
      <c r="O20" s="36"/>
      <c r="P20" s="36"/>
    </row>
    <row r="21" spans="1:17" ht="42.75" customHeight="1" x14ac:dyDescent="0.3">
      <c r="B21" s="365"/>
      <c r="C21" s="366"/>
      <c r="D21" s="367"/>
      <c r="E21" s="366"/>
      <c r="F21" s="104"/>
      <c r="G21" s="114"/>
      <c r="H21" s="114"/>
      <c r="I21" s="114"/>
      <c r="J21" s="114"/>
      <c r="K21" s="114"/>
      <c r="L21" s="115"/>
    </row>
    <row r="22" spans="1:17" ht="42.75" customHeight="1" x14ac:dyDescent="0.3">
      <c r="B22" s="365"/>
      <c r="C22" s="366"/>
      <c r="D22" s="367"/>
      <c r="E22" s="366"/>
      <c r="F22" s="104"/>
      <c r="G22" s="114"/>
      <c r="H22" s="114"/>
      <c r="I22" s="114"/>
      <c r="J22" s="114"/>
      <c r="K22" s="114"/>
      <c r="L22" s="115"/>
    </row>
    <row r="23" spans="1:17" ht="42.75" customHeight="1" x14ac:dyDescent="0.3">
      <c r="B23" s="365"/>
      <c r="C23" s="366"/>
      <c r="D23" s="367"/>
      <c r="E23" s="366"/>
      <c r="F23" s="104"/>
      <c r="G23" s="114"/>
      <c r="H23" s="114"/>
      <c r="I23" s="114"/>
      <c r="J23" s="114"/>
      <c r="K23" s="114"/>
      <c r="L23" s="115"/>
      <c r="O23" s="36"/>
      <c r="P23" s="36"/>
    </row>
    <row r="24" spans="1:17" ht="42.75" customHeight="1" x14ac:dyDescent="0.3">
      <c r="B24" s="365"/>
      <c r="C24" s="366"/>
      <c r="D24" s="367"/>
      <c r="E24" s="366"/>
      <c r="F24" s="104"/>
      <c r="G24" s="114"/>
      <c r="H24" s="114"/>
      <c r="I24" s="114"/>
      <c r="J24" s="114"/>
      <c r="K24" s="114"/>
      <c r="L24" s="115"/>
    </row>
    <row r="25" spans="1:17" ht="42.75" customHeight="1" x14ac:dyDescent="0.3">
      <c r="B25" s="365"/>
      <c r="C25" s="366"/>
      <c r="D25" s="367"/>
      <c r="E25" s="366"/>
      <c r="F25" s="104"/>
      <c r="G25" s="114"/>
      <c r="H25" s="114"/>
      <c r="I25" s="114"/>
      <c r="J25" s="114"/>
      <c r="K25" s="114"/>
      <c r="L25" s="115"/>
    </row>
    <row r="26" spans="1:17" s="14" customFormat="1" ht="42.75" customHeight="1" x14ac:dyDescent="0.3">
      <c r="A26" s="46"/>
      <c r="B26" s="365"/>
      <c r="C26" s="366"/>
      <c r="D26" s="367"/>
      <c r="E26" s="366"/>
      <c r="F26" s="104"/>
      <c r="G26" s="114"/>
      <c r="H26" s="114"/>
      <c r="I26" s="114"/>
      <c r="J26" s="114"/>
      <c r="K26" s="114"/>
      <c r="L26" s="115"/>
      <c r="O26" s="36"/>
      <c r="P26" s="36"/>
      <c r="Q26" s="6"/>
    </row>
    <row r="27" spans="1:17" s="14" customFormat="1" ht="42.75" customHeight="1" x14ac:dyDescent="0.3">
      <c r="A27" s="46"/>
      <c r="B27" s="365"/>
      <c r="C27" s="366"/>
      <c r="D27" s="367"/>
      <c r="E27" s="366"/>
      <c r="F27" s="104"/>
      <c r="G27" s="114"/>
      <c r="H27" s="114"/>
      <c r="I27" s="114"/>
      <c r="J27" s="114"/>
      <c r="K27" s="114"/>
      <c r="L27" s="115"/>
      <c r="O27" s="12"/>
      <c r="P27" s="12"/>
      <c r="Q27" s="6"/>
    </row>
    <row r="28" spans="1:17" s="14" customFormat="1" ht="42.75" customHeight="1" x14ac:dyDescent="0.3">
      <c r="A28" s="46"/>
      <c r="B28" s="365"/>
      <c r="C28" s="366"/>
      <c r="D28" s="367"/>
      <c r="E28" s="366"/>
      <c r="F28" s="104"/>
      <c r="G28" s="114"/>
      <c r="H28" s="114"/>
      <c r="I28" s="114"/>
      <c r="J28" s="114"/>
      <c r="K28" s="114"/>
      <c r="L28" s="115"/>
      <c r="O28" s="12"/>
      <c r="P28" s="12"/>
      <c r="Q28" s="6"/>
    </row>
    <row r="29" spans="1:17" s="14" customFormat="1" ht="42.75" customHeight="1" x14ac:dyDescent="0.3">
      <c r="A29" s="46"/>
      <c r="B29" s="365"/>
      <c r="C29" s="366"/>
      <c r="D29" s="367"/>
      <c r="E29" s="366"/>
      <c r="F29" s="104"/>
      <c r="G29" s="114"/>
      <c r="H29" s="114"/>
      <c r="I29" s="114"/>
      <c r="J29" s="114"/>
      <c r="K29" s="114"/>
      <c r="L29" s="115"/>
      <c r="O29" s="12"/>
      <c r="P29" s="12"/>
      <c r="Q29" s="6"/>
    </row>
    <row r="30" spans="1:17" s="14" customFormat="1" ht="42.75" customHeight="1" x14ac:dyDescent="0.3">
      <c r="A30" s="46"/>
      <c r="B30" s="365"/>
      <c r="C30" s="366"/>
      <c r="D30" s="367"/>
      <c r="E30" s="366"/>
      <c r="F30" s="104"/>
      <c r="G30" s="114"/>
      <c r="H30" s="114"/>
      <c r="I30" s="114"/>
      <c r="J30" s="114"/>
      <c r="K30" s="114"/>
      <c r="L30" s="115"/>
      <c r="O30" s="12"/>
      <c r="P30" s="12"/>
      <c r="Q30" s="6"/>
    </row>
    <row r="31" spans="1:17" s="14" customFormat="1" ht="42.75" customHeight="1" x14ac:dyDescent="0.3">
      <c r="A31" s="46"/>
      <c r="B31" s="365"/>
      <c r="C31" s="366"/>
      <c r="D31" s="367"/>
      <c r="E31" s="366"/>
      <c r="F31" s="104"/>
      <c r="G31" s="114"/>
      <c r="H31" s="114"/>
      <c r="I31" s="114"/>
      <c r="J31" s="114"/>
      <c r="K31" s="114"/>
      <c r="L31" s="115"/>
      <c r="O31" s="12"/>
      <c r="P31" s="12"/>
      <c r="Q31" s="6"/>
    </row>
    <row r="32" spans="1:17" s="14" customFormat="1" ht="42.75" customHeight="1" x14ac:dyDescent="0.3">
      <c r="A32" s="46"/>
      <c r="B32" s="365"/>
      <c r="C32" s="366"/>
      <c r="D32" s="367"/>
      <c r="E32" s="366"/>
      <c r="F32" s="104"/>
      <c r="G32" s="114"/>
      <c r="H32" s="114"/>
      <c r="I32" s="114"/>
      <c r="J32" s="114"/>
      <c r="K32" s="114"/>
      <c r="L32" s="115"/>
      <c r="O32" s="12"/>
      <c r="P32" s="12"/>
      <c r="Q32" s="6"/>
    </row>
    <row r="33" spans="1:17" s="14" customFormat="1" ht="42.75" customHeight="1" x14ac:dyDescent="0.3">
      <c r="A33" s="46"/>
      <c r="B33" s="365"/>
      <c r="C33" s="366"/>
      <c r="D33" s="367"/>
      <c r="E33" s="366"/>
      <c r="F33" s="104"/>
      <c r="G33" s="114"/>
      <c r="H33" s="114"/>
      <c r="I33" s="114"/>
      <c r="J33" s="114"/>
      <c r="K33" s="114"/>
      <c r="L33" s="115"/>
      <c r="O33" s="12"/>
      <c r="P33" s="12"/>
      <c r="Q33" s="6"/>
    </row>
    <row r="34" spans="1:17" s="14" customFormat="1" ht="42.75" customHeight="1" x14ac:dyDescent="0.3">
      <c r="A34" s="46"/>
      <c r="B34" s="365"/>
      <c r="C34" s="366"/>
      <c r="D34" s="367"/>
      <c r="E34" s="366"/>
      <c r="F34" s="104"/>
      <c r="G34" s="114"/>
      <c r="H34" s="114"/>
      <c r="I34" s="114"/>
      <c r="J34" s="114"/>
      <c r="K34" s="114"/>
      <c r="L34" s="115"/>
      <c r="O34" s="12"/>
      <c r="P34" s="12"/>
      <c r="Q34" s="6"/>
    </row>
    <row r="35" spans="1:17" s="14" customFormat="1" ht="42.75" customHeight="1" x14ac:dyDescent="0.3">
      <c r="A35" s="46"/>
      <c r="B35" s="365"/>
      <c r="C35" s="366"/>
      <c r="D35" s="367"/>
      <c r="E35" s="366"/>
      <c r="F35" s="104"/>
      <c r="G35" s="114"/>
      <c r="H35" s="114"/>
      <c r="I35" s="114"/>
      <c r="J35" s="114"/>
      <c r="K35" s="114"/>
      <c r="L35" s="115"/>
      <c r="O35" s="12"/>
      <c r="P35" s="12"/>
      <c r="Q35" s="6"/>
    </row>
    <row r="36" spans="1:17" s="14" customFormat="1" ht="42.75" customHeight="1" x14ac:dyDescent="0.3">
      <c r="A36" s="46"/>
      <c r="B36" s="365"/>
      <c r="C36" s="366"/>
      <c r="D36" s="367"/>
      <c r="E36" s="366"/>
      <c r="F36" s="104"/>
      <c r="G36" s="114"/>
      <c r="H36" s="114"/>
      <c r="I36" s="114"/>
      <c r="J36" s="114"/>
      <c r="K36" s="114"/>
      <c r="L36" s="115"/>
      <c r="O36" s="12"/>
      <c r="P36" s="12"/>
      <c r="Q36" s="6"/>
    </row>
    <row r="37" spans="1:17" s="14" customFormat="1" ht="42.75" customHeight="1" x14ac:dyDescent="0.3">
      <c r="A37" s="46"/>
      <c r="B37" s="365"/>
      <c r="C37" s="366"/>
      <c r="D37" s="367"/>
      <c r="E37" s="366"/>
      <c r="F37" s="104"/>
      <c r="G37" s="114"/>
      <c r="H37" s="114"/>
      <c r="I37" s="114"/>
      <c r="J37" s="114"/>
      <c r="K37" s="114"/>
      <c r="L37" s="115"/>
      <c r="O37" s="12"/>
      <c r="P37" s="12"/>
      <c r="Q37" s="6"/>
    </row>
    <row r="38" spans="1:17" ht="42.75" customHeight="1" x14ac:dyDescent="0.3">
      <c r="B38" s="365"/>
      <c r="C38" s="366"/>
      <c r="D38" s="367"/>
      <c r="E38" s="366"/>
      <c r="F38" s="104"/>
      <c r="G38" s="114"/>
      <c r="H38" s="114"/>
      <c r="I38" s="114"/>
      <c r="J38" s="114"/>
      <c r="K38" s="114"/>
      <c r="L38" s="115"/>
    </row>
    <row r="39" spans="1:17" ht="42.75" customHeight="1" x14ac:dyDescent="0.3">
      <c r="B39" s="365"/>
      <c r="C39" s="366"/>
      <c r="D39" s="367"/>
      <c r="E39" s="366"/>
      <c r="F39" s="104"/>
      <c r="G39" s="114"/>
      <c r="H39" s="114"/>
      <c r="I39" s="114"/>
      <c r="J39" s="114"/>
      <c r="K39" s="114"/>
      <c r="L39" s="115"/>
    </row>
    <row r="40" spans="1:17" ht="42.75" customHeight="1" x14ac:dyDescent="0.3">
      <c r="B40" s="365"/>
      <c r="C40" s="366"/>
      <c r="D40" s="367"/>
      <c r="E40" s="366"/>
      <c r="F40" s="104"/>
      <c r="G40" s="114"/>
      <c r="H40" s="114"/>
      <c r="I40" s="114"/>
      <c r="J40" s="114"/>
      <c r="K40" s="114"/>
      <c r="L40" s="115"/>
    </row>
    <row r="41" spans="1:17" ht="42.75" customHeight="1" x14ac:dyDescent="0.3">
      <c r="B41" s="365"/>
      <c r="C41" s="366"/>
      <c r="D41" s="367"/>
      <c r="E41" s="366"/>
      <c r="F41" s="104"/>
      <c r="G41" s="114"/>
      <c r="H41" s="114"/>
      <c r="I41" s="114"/>
      <c r="J41" s="114"/>
      <c r="K41" s="114"/>
      <c r="L41" s="115"/>
    </row>
  </sheetData>
  <sheetProtection algorithmName="SHA-512" hashValue="Z8U7MTwkJgmAR6JaWRHTwgu9uV4VqzJhYDs1QGIzBZfrBlj8Zn7Kqg0vy2JyQIiR/T7cr8f3dUTYyrKxQh0hUA==" saltValue="RGOHewVwv6gyfKs7W4xMMA==" spinCount="100000" sheet="1" objects="1" scenarios="1" selectLockedCells="1"/>
  <mergeCells count="63">
    <mergeCell ref="B41:C41"/>
    <mergeCell ref="D41:E41"/>
    <mergeCell ref="B38:C38"/>
    <mergeCell ref="D38:E38"/>
    <mergeCell ref="B39:C39"/>
    <mergeCell ref="D39:E39"/>
    <mergeCell ref="B40:C40"/>
    <mergeCell ref="D40:E40"/>
    <mergeCell ref="B35:C35"/>
    <mergeCell ref="D35:E35"/>
    <mergeCell ref="B36:C36"/>
    <mergeCell ref="D36:E36"/>
    <mergeCell ref="B37:C37"/>
    <mergeCell ref="D37:E37"/>
    <mergeCell ref="B32:C32"/>
    <mergeCell ref="D32:E32"/>
    <mergeCell ref="B33:C33"/>
    <mergeCell ref="D33:E33"/>
    <mergeCell ref="B34:C34"/>
    <mergeCell ref="D34:E34"/>
    <mergeCell ref="B29:C29"/>
    <mergeCell ref="D29:E29"/>
    <mergeCell ref="B30:C30"/>
    <mergeCell ref="D30:E30"/>
    <mergeCell ref="B31:C31"/>
    <mergeCell ref="D31:E31"/>
    <mergeCell ref="B26:C26"/>
    <mergeCell ref="D26:E26"/>
    <mergeCell ref="B27:C27"/>
    <mergeCell ref="D27:E27"/>
    <mergeCell ref="B28:C28"/>
    <mergeCell ref="D28:E28"/>
    <mergeCell ref="B23:C23"/>
    <mergeCell ref="D23:E23"/>
    <mergeCell ref="B24:C24"/>
    <mergeCell ref="D24:E24"/>
    <mergeCell ref="B25:C25"/>
    <mergeCell ref="D25:E25"/>
    <mergeCell ref="B20:C20"/>
    <mergeCell ref="D20:E20"/>
    <mergeCell ref="B21:C21"/>
    <mergeCell ref="D21:E21"/>
    <mergeCell ref="B22:C22"/>
    <mergeCell ref="D22:E22"/>
    <mergeCell ref="B17:C17"/>
    <mergeCell ref="D17:E17"/>
    <mergeCell ref="B18:C18"/>
    <mergeCell ref="D18:E18"/>
    <mergeCell ref="B19:C19"/>
    <mergeCell ref="D19:E19"/>
    <mergeCell ref="B12:L12"/>
    <mergeCell ref="B14:C16"/>
    <mergeCell ref="D14:E16"/>
    <mergeCell ref="F14:F16"/>
    <mergeCell ref="G14:H15"/>
    <mergeCell ref="I14:J15"/>
    <mergeCell ref="K14:L15"/>
    <mergeCell ref="B11:L11"/>
    <mergeCell ref="B4:L4"/>
    <mergeCell ref="B5:L5"/>
    <mergeCell ref="B6:L6"/>
    <mergeCell ref="B8:L8"/>
    <mergeCell ref="B10:L10"/>
  </mergeCells>
  <printOptions horizontalCentered="1"/>
  <pageMargins left="0.7" right="0.7" top="0.75" bottom="0.75" header="0.3" footer="0.3"/>
  <pageSetup scale="67" orientation="portrait" r:id="rId1"/>
  <headerFooter>
    <oddFooter>&amp;L&amp;A</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87209-BBFE-4DB7-BA00-151BE9DDBB9D}">
  <sheetPr codeName="Sheet6">
    <tabColor rgb="FF00B0F0"/>
    <pageSetUpPr fitToPage="1"/>
  </sheetPr>
  <dimension ref="A1:Q62"/>
  <sheetViews>
    <sheetView showGridLines="0" zoomScale="115" zoomScaleNormal="115" workbookViewId="0">
      <selection activeCell="D33" sqref="D33:L42"/>
    </sheetView>
  </sheetViews>
  <sheetFormatPr defaultColWidth="9.44140625" defaultRowHeight="14.4" x14ac:dyDescent="0.3"/>
  <cols>
    <col min="1" max="1" width="1.5546875" style="8" customWidth="1"/>
    <col min="2" max="12" width="14.5546875" style="31" customWidth="1"/>
    <col min="13" max="14" width="14.5546875" style="64" customWidth="1"/>
    <col min="15" max="16" width="14.5546875" style="64" hidden="1" customWidth="1"/>
    <col min="17" max="17" width="11.88671875" style="64" hidden="1" customWidth="1"/>
    <col min="18" max="16384" width="9.44140625" style="64"/>
  </cols>
  <sheetData>
    <row r="1" spans="1:16" ht="14.25" customHeight="1" x14ac:dyDescent="0.3">
      <c r="O1" s="64" t="s">
        <v>286</v>
      </c>
      <c r="P1" s="64" t="s">
        <v>286</v>
      </c>
    </row>
    <row r="2" spans="1:16" x14ac:dyDescent="0.3">
      <c r="B2" s="10" t="s">
        <v>0</v>
      </c>
      <c r="C2" s="10"/>
      <c r="D2" s="10"/>
      <c r="O2" s="9" t="s">
        <v>60</v>
      </c>
      <c r="P2" s="9" t="s">
        <v>72</v>
      </c>
    </row>
    <row r="3" spans="1:16" x14ac:dyDescent="0.3">
      <c r="B3" s="2"/>
      <c r="C3" s="2"/>
      <c r="D3" s="2"/>
      <c r="O3" s="5"/>
      <c r="P3" s="5"/>
    </row>
    <row r="4" spans="1:16" s="5" customFormat="1" x14ac:dyDescent="0.3">
      <c r="A4" s="11"/>
      <c r="B4" s="294" t="str">
        <f>Info!B4</f>
        <v>FOREIGN PRODUCERS' QUESTIONNAIRE</v>
      </c>
      <c r="C4" s="295"/>
      <c r="D4" s="295"/>
      <c r="E4" s="295"/>
      <c r="F4" s="295"/>
      <c r="G4" s="295"/>
      <c r="H4" s="295"/>
      <c r="I4" s="295"/>
      <c r="J4" s="295"/>
      <c r="K4" s="295"/>
      <c r="L4" s="296"/>
      <c r="M4" s="7"/>
      <c r="N4" s="7"/>
      <c r="O4" s="6"/>
      <c r="P4" s="6"/>
    </row>
    <row r="5" spans="1:16" s="5" customFormat="1" x14ac:dyDescent="0.3">
      <c r="A5" s="11"/>
      <c r="B5" s="297" t="str">
        <f>Info!B5</f>
        <v>RR-2025-008</v>
      </c>
      <c r="C5" s="298"/>
      <c r="D5" s="298"/>
      <c r="E5" s="298"/>
      <c r="F5" s="298"/>
      <c r="G5" s="298"/>
      <c r="H5" s="298"/>
      <c r="I5" s="298"/>
      <c r="J5" s="298"/>
      <c r="K5" s="298"/>
      <c r="L5" s="299"/>
      <c r="M5" s="7"/>
      <c r="N5" s="7"/>
      <c r="O5" s="6"/>
      <c r="P5" s="6"/>
    </row>
    <row r="6" spans="1:16" s="6" customFormat="1" ht="14.1" customHeight="1" x14ac:dyDescent="0.3">
      <c r="A6" s="11"/>
      <c r="B6" s="300" t="str">
        <f>Info!B6</f>
        <v>PHOTOVOLTAIC MODULES AND LAMINATES</v>
      </c>
      <c r="C6" s="301"/>
      <c r="D6" s="301"/>
      <c r="E6" s="301"/>
      <c r="F6" s="301"/>
      <c r="G6" s="301"/>
      <c r="H6" s="301"/>
      <c r="I6" s="301"/>
      <c r="J6" s="301"/>
      <c r="K6" s="301"/>
      <c r="L6" s="302"/>
      <c r="O6" s="12"/>
      <c r="P6" s="12"/>
    </row>
    <row r="7" spans="1:16" s="6" customFormat="1" x14ac:dyDescent="0.3">
      <c r="A7" s="11"/>
      <c r="B7" s="13"/>
      <c r="C7" s="13"/>
      <c r="D7" s="13"/>
      <c r="E7" s="14"/>
      <c r="F7" s="14"/>
      <c r="G7" s="14"/>
      <c r="H7" s="14"/>
      <c r="I7" s="14"/>
      <c r="J7" s="14"/>
      <c r="K7" s="14"/>
      <c r="L7" s="14"/>
      <c r="O7" s="12"/>
      <c r="P7" s="12"/>
    </row>
    <row r="8" spans="1:16" x14ac:dyDescent="0.3">
      <c r="B8" s="235" t="str">
        <f>UPPER(IF(Intro!$G$23="English",O8,P8))</f>
        <v>PUBLIC COMMENTS</v>
      </c>
      <c r="C8" s="236"/>
      <c r="D8" s="236"/>
      <c r="E8" s="236"/>
      <c r="F8" s="236"/>
      <c r="G8" s="236"/>
      <c r="H8" s="236"/>
      <c r="I8" s="236"/>
      <c r="J8" s="236"/>
      <c r="K8" s="236"/>
      <c r="L8" s="237"/>
      <c r="O8" s="64" t="s">
        <v>50</v>
      </c>
      <c r="P8" s="64" t="s">
        <v>51</v>
      </c>
    </row>
    <row r="9" spans="1:16" x14ac:dyDescent="0.3">
      <c r="B9" s="15"/>
      <c r="C9" s="16"/>
      <c r="D9" s="16"/>
      <c r="E9" s="17"/>
      <c r="F9" s="17"/>
      <c r="G9" s="17"/>
      <c r="H9" s="17"/>
      <c r="I9" s="17"/>
      <c r="J9" s="17"/>
      <c r="K9" s="17"/>
      <c r="L9" s="18"/>
    </row>
    <row r="10" spans="1:16" x14ac:dyDescent="0.3">
      <c r="B10" s="197" t="str">
        <f>IF(Intro!$G$23="English",O10,P10)</f>
        <v>Should your firm wish to add any comments related to its responses, submit them here. Be sure to indicate the question number being commented on.</v>
      </c>
      <c r="C10" s="198"/>
      <c r="D10" s="198"/>
      <c r="E10" s="198"/>
      <c r="F10" s="198"/>
      <c r="G10" s="198"/>
      <c r="H10" s="198"/>
      <c r="I10" s="198"/>
      <c r="J10" s="198"/>
      <c r="K10" s="198"/>
      <c r="L10" s="199"/>
      <c r="O10" s="60" t="s">
        <v>52</v>
      </c>
      <c r="P10" s="64" t="s">
        <v>148</v>
      </c>
    </row>
    <row r="11" spans="1:16" x14ac:dyDescent="0.3">
      <c r="B11" s="57"/>
      <c r="C11" s="16"/>
      <c r="D11" s="16"/>
      <c r="E11" s="17"/>
      <c r="F11" s="17"/>
      <c r="G11" s="17"/>
      <c r="H11" s="17"/>
      <c r="I11" s="17"/>
      <c r="J11" s="17"/>
      <c r="K11" s="17"/>
      <c r="L11" s="18"/>
      <c r="O11" s="60" t="s">
        <v>280</v>
      </c>
      <c r="P11" s="60" t="s">
        <v>281</v>
      </c>
    </row>
    <row r="12" spans="1:16" ht="28.8" x14ac:dyDescent="0.3">
      <c r="A12" s="8" t="s">
        <v>160</v>
      </c>
      <c r="B12" s="57"/>
      <c r="C12" s="124" t="str">
        <f>IF(Intro!$G$23="English",O11,P11)</f>
        <v>Tab and Question</v>
      </c>
      <c r="D12" s="372" t="str">
        <f>IF(Intro!$G$23="English",O12,P12)</f>
        <v>Comments</v>
      </c>
      <c r="E12" s="373"/>
      <c r="F12" s="373"/>
      <c r="G12" s="373"/>
      <c r="H12" s="373"/>
      <c r="I12" s="373"/>
      <c r="J12" s="373"/>
      <c r="K12" s="373"/>
      <c r="L12" s="374"/>
      <c r="O12" s="60" t="s">
        <v>86</v>
      </c>
      <c r="P12" s="64" t="s">
        <v>87</v>
      </c>
    </row>
    <row r="13" spans="1:16" x14ac:dyDescent="0.3">
      <c r="B13" s="369" t="str">
        <f>IF(Intro!$G$23="English",O13,P13)</f>
        <v>Comment 1</v>
      </c>
      <c r="C13" s="368"/>
      <c r="D13" s="375"/>
      <c r="E13" s="376"/>
      <c r="F13" s="376"/>
      <c r="G13" s="376"/>
      <c r="H13" s="376"/>
      <c r="I13" s="376"/>
      <c r="J13" s="376"/>
      <c r="K13" s="376"/>
      <c r="L13" s="377"/>
      <c r="O13" s="60" t="s">
        <v>88</v>
      </c>
      <c r="P13" s="64" t="s">
        <v>89</v>
      </c>
    </row>
    <row r="14" spans="1:16" x14ac:dyDescent="0.3">
      <c r="B14" s="370"/>
      <c r="C14" s="368"/>
      <c r="D14" s="378"/>
      <c r="E14" s="379"/>
      <c r="F14" s="379"/>
      <c r="G14" s="379"/>
      <c r="H14" s="379"/>
      <c r="I14" s="379"/>
      <c r="J14" s="379"/>
      <c r="K14" s="379"/>
      <c r="L14" s="380"/>
      <c r="O14" s="60"/>
    </row>
    <row r="15" spans="1:16" x14ac:dyDescent="0.3">
      <c r="B15" s="370"/>
      <c r="C15" s="368"/>
      <c r="D15" s="378"/>
      <c r="E15" s="379"/>
      <c r="F15" s="379"/>
      <c r="G15" s="379"/>
      <c r="H15" s="379"/>
      <c r="I15" s="379"/>
      <c r="J15" s="379"/>
      <c r="K15" s="379"/>
      <c r="L15" s="380"/>
      <c r="O15" s="60"/>
    </row>
    <row r="16" spans="1:16" x14ac:dyDescent="0.3">
      <c r="B16" s="370"/>
      <c r="C16" s="368"/>
      <c r="D16" s="378"/>
      <c r="E16" s="379"/>
      <c r="F16" s="379"/>
      <c r="G16" s="379"/>
      <c r="H16" s="379"/>
      <c r="I16" s="379"/>
      <c r="J16" s="379"/>
      <c r="K16" s="379"/>
      <c r="L16" s="380"/>
      <c r="O16" s="60"/>
    </row>
    <row r="17" spans="1:16" x14ac:dyDescent="0.3">
      <c r="B17" s="370"/>
      <c r="C17" s="368"/>
      <c r="D17" s="378"/>
      <c r="E17" s="379"/>
      <c r="F17" s="379"/>
      <c r="G17" s="379"/>
      <c r="H17" s="379"/>
      <c r="I17" s="379"/>
      <c r="J17" s="379"/>
      <c r="K17" s="379"/>
      <c r="L17" s="380"/>
      <c r="O17" s="60"/>
    </row>
    <row r="18" spans="1:16" x14ac:dyDescent="0.3">
      <c r="B18" s="370"/>
      <c r="C18" s="368"/>
      <c r="D18" s="378"/>
      <c r="E18" s="379"/>
      <c r="F18" s="379"/>
      <c r="G18" s="379"/>
      <c r="H18" s="379"/>
      <c r="I18" s="379"/>
      <c r="J18" s="379"/>
      <c r="K18" s="379"/>
      <c r="L18" s="380"/>
      <c r="O18" s="60"/>
    </row>
    <row r="19" spans="1:16" x14ac:dyDescent="0.3">
      <c r="B19" s="370"/>
      <c r="C19" s="368"/>
      <c r="D19" s="378"/>
      <c r="E19" s="379"/>
      <c r="F19" s="379"/>
      <c r="G19" s="379"/>
      <c r="H19" s="379"/>
      <c r="I19" s="379"/>
      <c r="J19" s="379"/>
      <c r="K19" s="379"/>
      <c r="L19" s="380"/>
      <c r="O19" s="60"/>
    </row>
    <row r="20" spans="1:16" x14ac:dyDescent="0.3">
      <c r="B20" s="370"/>
      <c r="C20" s="368"/>
      <c r="D20" s="378"/>
      <c r="E20" s="379"/>
      <c r="F20" s="379"/>
      <c r="G20" s="379"/>
      <c r="H20" s="379"/>
      <c r="I20" s="379"/>
      <c r="J20" s="379"/>
      <c r="K20" s="379"/>
      <c r="L20" s="380"/>
      <c r="O20" s="60"/>
    </row>
    <row r="21" spans="1:16" x14ac:dyDescent="0.3">
      <c r="B21" s="370"/>
      <c r="C21" s="368"/>
      <c r="D21" s="378"/>
      <c r="E21" s="379"/>
      <c r="F21" s="379"/>
      <c r="G21" s="379"/>
      <c r="H21" s="379"/>
      <c r="I21" s="379"/>
      <c r="J21" s="379"/>
      <c r="K21" s="379"/>
      <c r="L21" s="380"/>
      <c r="O21" s="60"/>
    </row>
    <row r="22" spans="1:16" x14ac:dyDescent="0.3">
      <c r="B22" s="371"/>
      <c r="C22" s="368"/>
      <c r="D22" s="381"/>
      <c r="E22" s="382"/>
      <c r="F22" s="382"/>
      <c r="G22" s="382"/>
      <c r="H22" s="382"/>
      <c r="I22" s="382"/>
      <c r="J22" s="382"/>
      <c r="K22" s="382"/>
      <c r="L22" s="383"/>
      <c r="O22" s="60"/>
    </row>
    <row r="23" spans="1:16" x14ac:dyDescent="0.3">
      <c r="B23" s="369" t="str">
        <f>IF(Intro!$G$23="English",O23,P23)</f>
        <v>Comment 2</v>
      </c>
      <c r="C23" s="368"/>
      <c r="D23" s="375"/>
      <c r="E23" s="376"/>
      <c r="F23" s="376"/>
      <c r="G23" s="376"/>
      <c r="H23" s="376"/>
      <c r="I23" s="376"/>
      <c r="J23" s="376"/>
      <c r="K23" s="376"/>
      <c r="L23" s="377"/>
      <c r="O23" s="60" t="s">
        <v>90</v>
      </c>
      <c r="P23" s="64" t="s">
        <v>91</v>
      </c>
    </row>
    <row r="24" spans="1:16" x14ac:dyDescent="0.3">
      <c r="B24" s="370"/>
      <c r="C24" s="368"/>
      <c r="D24" s="378"/>
      <c r="E24" s="379"/>
      <c r="F24" s="379"/>
      <c r="G24" s="379"/>
      <c r="H24" s="379"/>
      <c r="I24" s="379"/>
      <c r="J24" s="379"/>
      <c r="K24" s="379"/>
      <c r="L24" s="380"/>
    </row>
    <row r="25" spans="1:16" x14ac:dyDescent="0.3">
      <c r="B25" s="370"/>
      <c r="C25" s="368"/>
      <c r="D25" s="378"/>
      <c r="E25" s="379"/>
      <c r="F25" s="379"/>
      <c r="G25" s="379"/>
      <c r="H25" s="379"/>
      <c r="I25" s="379"/>
      <c r="J25" s="379"/>
      <c r="K25" s="379"/>
      <c r="L25" s="380"/>
    </row>
    <row r="26" spans="1:16" x14ac:dyDescent="0.3">
      <c r="B26" s="370"/>
      <c r="C26" s="368"/>
      <c r="D26" s="378"/>
      <c r="E26" s="379"/>
      <c r="F26" s="379"/>
      <c r="G26" s="379"/>
      <c r="H26" s="379"/>
      <c r="I26" s="379"/>
      <c r="J26" s="379"/>
      <c r="K26" s="379"/>
      <c r="L26" s="380"/>
      <c r="O26" s="60"/>
    </row>
    <row r="27" spans="1:16" x14ac:dyDescent="0.3">
      <c r="B27" s="370"/>
      <c r="C27" s="368"/>
      <c r="D27" s="378"/>
      <c r="E27" s="379"/>
      <c r="F27" s="379"/>
      <c r="G27" s="379"/>
      <c r="H27" s="379"/>
      <c r="I27" s="379"/>
      <c r="J27" s="379"/>
      <c r="K27" s="379"/>
      <c r="L27" s="380"/>
      <c r="O27" s="60"/>
    </row>
    <row r="28" spans="1:16" x14ac:dyDescent="0.3">
      <c r="B28" s="370"/>
      <c r="C28" s="368"/>
      <c r="D28" s="378"/>
      <c r="E28" s="379"/>
      <c r="F28" s="379"/>
      <c r="G28" s="379"/>
      <c r="H28" s="379"/>
      <c r="I28" s="379"/>
      <c r="J28" s="379"/>
      <c r="K28" s="379"/>
      <c r="L28" s="380"/>
    </row>
    <row r="29" spans="1:16" s="27" customFormat="1" x14ac:dyDescent="0.3">
      <c r="A29" s="79"/>
      <c r="B29" s="370"/>
      <c r="C29" s="368"/>
      <c r="D29" s="378"/>
      <c r="E29" s="379"/>
      <c r="F29" s="379"/>
      <c r="G29" s="379"/>
      <c r="H29" s="379"/>
      <c r="I29" s="379"/>
      <c r="J29" s="379"/>
      <c r="K29" s="379"/>
      <c r="L29" s="380"/>
      <c r="N29" s="26"/>
    </row>
    <row r="30" spans="1:16" x14ac:dyDescent="0.3">
      <c r="B30" s="370"/>
      <c r="C30" s="368"/>
      <c r="D30" s="378"/>
      <c r="E30" s="379"/>
      <c r="F30" s="379"/>
      <c r="G30" s="379"/>
      <c r="H30" s="379"/>
      <c r="I30" s="379"/>
      <c r="J30" s="379"/>
      <c r="K30" s="379"/>
      <c r="L30" s="380"/>
    </row>
    <row r="31" spans="1:16" x14ac:dyDescent="0.3">
      <c r="B31" s="370"/>
      <c r="C31" s="368"/>
      <c r="D31" s="378"/>
      <c r="E31" s="379"/>
      <c r="F31" s="379"/>
      <c r="G31" s="379"/>
      <c r="H31" s="379"/>
      <c r="I31" s="379"/>
      <c r="J31" s="379"/>
      <c r="K31" s="379"/>
      <c r="L31" s="380"/>
    </row>
    <row r="32" spans="1:16" x14ac:dyDescent="0.3">
      <c r="B32" s="371"/>
      <c r="C32" s="368"/>
      <c r="D32" s="381"/>
      <c r="E32" s="382"/>
      <c r="F32" s="382"/>
      <c r="G32" s="382"/>
      <c r="H32" s="382"/>
      <c r="I32" s="382"/>
      <c r="J32" s="382"/>
      <c r="K32" s="382"/>
      <c r="L32" s="383"/>
    </row>
    <row r="33" spans="2:16" x14ac:dyDescent="0.3">
      <c r="B33" s="369" t="str">
        <f>IF(Intro!$G$23="English",O33,P33)</f>
        <v>Comment 3</v>
      </c>
      <c r="C33" s="368"/>
      <c r="D33" s="375"/>
      <c r="E33" s="376"/>
      <c r="F33" s="376"/>
      <c r="G33" s="376"/>
      <c r="H33" s="376"/>
      <c r="I33" s="376"/>
      <c r="J33" s="376"/>
      <c r="K33" s="376"/>
      <c r="L33" s="377"/>
      <c r="O33" s="60" t="s">
        <v>92</v>
      </c>
      <c r="P33" s="64" t="s">
        <v>93</v>
      </c>
    </row>
    <row r="34" spans="2:16" x14ac:dyDescent="0.3">
      <c r="B34" s="370"/>
      <c r="C34" s="368"/>
      <c r="D34" s="378"/>
      <c r="E34" s="379"/>
      <c r="F34" s="379"/>
      <c r="G34" s="379"/>
      <c r="H34" s="379"/>
      <c r="I34" s="379"/>
      <c r="J34" s="379"/>
      <c r="K34" s="379"/>
      <c r="L34" s="380"/>
    </row>
    <row r="35" spans="2:16" x14ac:dyDescent="0.3">
      <c r="B35" s="370"/>
      <c r="C35" s="368"/>
      <c r="D35" s="378"/>
      <c r="E35" s="379"/>
      <c r="F35" s="379"/>
      <c r="G35" s="379"/>
      <c r="H35" s="379"/>
      <c r="I35" s="379"/>
      <c r="J35" s="379"/>
      <c r="K35" s="379"/>
      <c r="L35" s="380"/>
    </row>
    <row r="36" spans="2:16" x14ac:dyDescent="0.3">
      <c r="B36" s="370"/>
      <c r="C36" s="368"/>
      <c r="D36" s="378"/>
      <c r="E36" s="379"/>
      <c r="F36" s="379"/>
      <c r="G36" s="379"/>
      <c r="H36" s="379"/>
      <c r="I36" s="379"/>
      <c r="J36" s="379"/>
      <c r="K36" s="379"/>
      <c r="L36" s="380"/>
    </row>
    <row r="37" spans="2:16" x14ac:dyDescent="0.3">
      <c r="B37" s="370"/>
      <c r="C37" s="368"/>
      <c r="D37" s="378"/>
      <c r="E37" s="379"/>
      <c r="F37" s="379"/>
      <c r="G37" s="379"/>
      <c r="H37" s="379"/>
      <c r="I37" s="379"/>
      <c r="J37" s="379"/>
      <c r="K37" s="379"/>
      <c r="L37" s="380"/>
      <c r="O37" s="60"/>
    </row>
    <row r="38" spans="2:16" x14ac:dyDescent="0.3">
      <c r="B38" s="370"/>
      <c r="C38" s="368"/>
      <c r="D38" s="378"/>
      <c r="E38" s="379"/>
      <c r="F38" s="379"/>
      <c r="G38" s="379"/>
      <c r="H38" s="379"/>
      <c r="I38" s="379"/>
      <c r="J38" s="379"/>
      <c r="K38" s="379"/>
      <c r="L38" s="380"/>
      <c r="O38" s="60"/>
    </row>
    <row r="39" spans="2:16" x14ac:dyDescent="0.3">
      <c r="B39" s="370"/>
      <c r="C39" s="368"/>
      <c r="D39" s="378"/>
      <c r="E39" s="379"/>
      <c r="F39" s="379"/>
      <c r="G39" s="379"/>
      <c r="H39" s="379"/>
      <c r="I39" s="379"/>
      <c r="J39" s="379"/>
      <c r="K39" s="379"/>
      <c r="L39" s="380"/>
    </row>
    <row r="40" spans="2:16" x14ac:dyDescent="0.3">
      <c r="B40" s="370"/>
      <c r="C40" s="368"/>
      <c r="D40" s="378"/>
      <c r="E40" s="379"/>
      <c r="F40" s="379"/>
      <c r="G40" s="379"/>
      <c r="H40" s="379"/>
      <c r="I40" s="379"/>
      <c r="J40" s="379"/>
      <c r="K40" s="379"/>
      <c r="L40" s="380"/>
    </row>
    <row r="41" spans="2:16" x14ac:dyDescent="0.3">
      <c r="B41" s="370"/>
      <c r="C41" s="368"/>
      <c r="D41" s="378"/>
      <c r="E41" s="379"/>
      <c r="F41" s="379"/>
      <c r="G41" s="379"/>
      <c r="H41" s="379"/>
      <c r="I41" s="379"/>
      <c r="J41" s="379"/>
      <c r="K41" s="379"/>
      <c r="L41" s="380"/>
    </row>
    <row r="42" spans="2:16" x14ac:dyDescent="0.3">
      <c r="B42" s="371"/>
      <c r="C42" s="368"/>
      <c r="D42" s="381"/>
      <c r="E42" s="382"/>
      <c r="F42" s="382"/>
      <c r="G42" s="382"/>
      <c r="H42" s="382"/>
      <c r="I42" s="382"/>
      <c r="J42" s="382"/>
      <c r="K42" s="382"/>
      <c r="L42" s="383"/>
    </row>
    <row r="43" spans="2:16" x14ac:dyDescent="0.3">
      <c r="B43" s="369" t="str">
        <f>IF(Intro!$G$23="English",O43,P43)</f>
        <v>Comment 4</v>
      </c>
      <c r="C43" s="368"/>
      <c r="D43" s="375"/>
      <c r="E43" s="376"/>
      <c r="F43" s="376"/>
      <c r="G43" s="376"/>
      <c r="H43" s="376"/>
      <c r="I43" s="376"/>
      <c r="J43" s="376"/>
      <c r="K43" s="376"/>
      <c r="L43" s="377"/>
      <c r="O43" s="60" t="s">
        <v>94</v>
      </c>
      <c r="P43" s="64" t="s">
        <v>95</v>
      </c>
    </row>
    <row r="44" spans="2:16" x14ac:dyDescent="0.3">
      <c r="B44" s="370"/>
      <c r="C44" s="368"/>
      <c r="D44" s="378"/>
      <c r="E44" s="379"/>
      <c r="F44" s="379"/>
      <c r="G44" s="379"/>
      <c r="H44" s="379"/>
      <c r="I44" s="379"/>
      <c r="J44" s="379"/>
      <c r="K44" s="379"/>
      <c r="L44" s="380"/>
    </row>
    <row r="45" spans="2:16" x14ac:dyDescent="0.3">
      <c r="B45" s="370"/>
      <c r="C45" s="368"/>
      <c r="D45" s="378"/>
      <c r="E45" s="379"/>
      <c r="F45" s="379"/>
      <c r="G45" s="379"/>
      <c r="H45" s="379"/>
      <c r="I45" s="379"/>
      <c r="J45" s="379"/>
      <c r="K45" s="379"/>
      <c r="L45" s="380"/>
    </row>
    <row r="46" spans="2:16" x14ac:dyDescent="0.3">
      <c r="B46" s="370"/>
      <c r="C46" s="368"/>
      <c r="D46" s="378"/>
      <c r="E46" s="379"/>
      <c r="F46" s="379"/>
      <c r="G46" s="379"/>
      <c r="H46" s="379"/>
      <c r="I46" s="379"/>
      <c r="J46" s="379"/>
      <c r="K46" s="379"/>
      <c r="L46" s="380"/>
      <c r="O46" s="60"/>
    </row>
    <row r="47" spans="2:16" x14ac:dyDescent="0.3">
      <c r="B47" s="370"/>
      <c r="C47" s="368"/>
      <c r="D47" s="378"/>
      <c r="E47" s="379"/>
      <c r="F47" s="379"/>
      <c r="G47" s="379"/>
      <c r="H47" s="379"/>
      <c r="I47" s="379"/>
      <c r="J47" s="379"/>
      <c r="K47" s="379"/>
      <c r="L47" s="380"/>
      <c r="O47" s="60"/>
    </row>
    <row r="48" spans="2:16" x14ac:dyDescent="0.3">
      <c r="B48" s="370"/>
      <c r="C48" s="368"/>
      <c r="D48" s="378"/>
      <c r="E48" s="379"/>
      <c r="F48" s="379"/>
      <c r="G48" s="379"/>
      <c r="H48" s="379"/>
      <c r="I48" s="379"/>
      <c r="J48" s="379"/>
      <c r="K48" s="379"/>
      <c r="L48" s="380"/>
    </row>
    <row r="49" spans="2:16" x14ac:dyDescent="0.3">
      <c r="B49" s="370"/>
      <c r="C49" s="368"/>
      <c r="D49" s="378"/>
      <c r="E49" s="379"/>
      <c r="F49" s="379"/>
      <c r="G49" s="379"/>
      <c r="H49" s="379"/>
      <c r="I49" s="379"/>
      <c r="J49" s="379"/>
      <c r="K49" s="379"/>
      <c r="L49" s="380"/>
    </row>
    <row r="50" spans="2:16" x14ac:dyDescent="0.3">
      <c r="B50" s="370"/>
      <c r="C50" s="368"/>
      <c r="D50" s="378"/>
      <c r="E50" s="379"/>
      <c r="F50" s="379"/>
      <c r="G50" s="379"/>
      <c r="H50" s="379"/>
      <c r="I50" s="379"/>
      <c r="J50" s="379"/>
      <c r="K50" s="379"/>
      <c r="L50" s="380"/>
    </row>
    <row r="51" spans="2:16" x14ac:dyDescent="0.3">
      <c r="B51" s="370"/>
      <c r="C51" s="368"/>
      <c r="D51" s="378"/>
      <c r="E51" s="379"/>
      <c r="F51" s="379"/>
      <c r="G51" s="379"/>
      <c r="H51" s="379"/>
      <c r="I51" s="379"/>
      <c r="J51" s="379"/>
      <c r="K51" s="379"/>
      <c r="L51" s="380"/>
    </row>
    <row r="52" spans="2:16" x14ac:dyDescent="0.3">
      <c r="B52" s="371"/>
      <c r="C52" s="368"/>
      <c r="D52" s="381"/>
      <c r="E52" s="382"/>
      <c r="F52" s="382"/>
      <c r="G52" s="382"/>
      <c r="H52" s="382"/>
      <c r="I52" s="382"/>
      <c r="J52" s="382"/>
      <c r="K52" s="382"/>
      <c r="L52" s="383"/>
    </row>
    <row r="53" spans="2:16" x14ac:dyDescent="0.3">
      <c r="B53" s="369" t="str">
        <f>IF(Intro!$G$23="English",O53,P53)</f>
        <v>Comment 5</v>
      </c>
      <c r="C53" s="368"/>
      <c r="D53" s="375"/>
      <c r="E53" s="376"/>
      <c r="F53" s="376"/>
      <c r="G53" s="376"/>
      <c r="H53" s="376"/>
      <c r="I53" s="376"/>
      <c r="J53" s="376"/>
      <c r="K53" s="376"/>
      <c r="L53" s="377"/>
      <c r="O53" s="60" t="s">
        <v>96</v>
      </c>
      <c r="P53" s="64" t="s">
        <v>97</v>
      </c>
    </row>
    <row r="54" spans="2:16" x14ac:dyDescent="0.3">
      <c r="B54" s="370"/>
      <c r="C54" s="368"/>
      <c r="D54" s="378"/>
      <c r="E54" s="379"/>
      <c r="F54" s="379"/>
      <c r="G54" s="379"/>
      <c r="H54" s="379"/>
      <c r="I54" s="379"/>
      <c r="J54" s="379"/>
      <c r="K54" s="379"/>
      <c r="L54" s="380"/>
    </row>
    <row r="55" spans="2:16" x14ac:dyDescent="0.3">
      <c r="B55" s="370"/>
      <c r="C55" s="368"/>
      <c r="D55" s="378"/>
      <c r="E55" s="379"/>
      <c r="F55" s="379"/>
      <c r="G55" s="379"/>
      <c r="H55" s="379"/>
      <c r="I55" s="379"/>
      <c r="J55" s="379"/>
      <c r="K55" s="379"/>
      <c r="L55" s="380"/>
    </row>
    <row r="56" spans="2:16" x14ac:dyDescent="0.3">
      <c r="B56" s="370"/>
      <c r="C56" s="368"/>
      <c r="D56" s="378"/>
      <c r="E56" s="379"/>
      <c r="F56" s="379"/>
      <c r="G56" s="379"/>
      <c r="H56" s="379"/>
      <c r="I56" s="379"/>
      <c r="J56" s="379"/>
      <c r="K56" s="379"/>
      <c r="L56" s="380"/>
      <c r="O56" s="60"/>
    </row>
    <row r="57" spans="2:16" x14ac:dyDescent="0.3">
      <c r="B57" s="370"/>
      <c r="C57" s="368"/>
      <c r="D57" s="378"/>
      <c r="E57" s="379"/>
      <c r="F57" s="379"/>
      <c r="G57" s="379"/>
      <c r="H57" s="379"/>
      <c r="I57" s="379"/>
      <c r="J57" s="379"/>
      <c r="K57" s="379"/>
      <c r="L57" s="380"/>
      <c r="O57" s="60"/>
    </row>
    <row r="58" spans="2:16" x14ac:dyDescent="0.3">
      <c r="B58" s="370"/>
      <c r="C58" s="368"/>
      <c r="D58" s="378"/>
      <c r="E58" s="379"/>
      <c r="F58" s="379"/>
      <c r="G58" s="379"/>
      <c r="H58" s="379"/>
      <c r="I58" s="379"/>
      <c r="J58" s="379"/>
      <c r="K58" s="379"/>
      <c r="L58" s="380"/>
    </row>
    <row r="59" spans="2:16" x14ac:dyDescent="0.3">
      <c r="B59" s="370"/>
      <c r="C59" s="368"/>
      <c r="D59" s="378"/>
      <c r="E59" s="379"/>
      <c r="F59" s="379"/>
      <c r="G59" s="379"/>
      <c r="H59" s="379"/>
      <c r="I59" s="379"/>
      <c r="J59" s="379"/>
      <c r="K59" s="379"/>
      <c r="L59" s="380"/>
    </row>
    <row r="60" spans="2:16" x14ac:dyDescent="0.3">
      <c r="B60" s="370"/>
      <c r="C60" s="368"/>
      <c r="D60" s="378"/>
      <c r="E60" s="379"/>
      <c r="F60" s="379"/>
      <c r="G60" s="379"/>
      <c r="H60" s="379"/>
      <c r="I60" s="379"/>
      <c r="J60" s="379"/>
      <c r="K60" s="379"/>
      <c r="L60" s="380"/>
    </row>
    <row r="61" spans="2:16" x14ac:dyDescent="0.3">
      <c r="B61" s="370"/>
      <c r="C61" s="368"/>
      <c r="D61" s="378"/>
      <c r="E61" s="379"/>
      <c r="F61" s="379"/>
      <c r="G61" s="379"/>
      <c r="H61" s="379"/>
      <c r="I61" s="379"/>
      <c r="J61" s="379"/>
      <c r="K61" s="379"/>
      <c r="L61" s="380"/>
    </row>
    <row r="62" spans="2:16" x14ac:dyDescent="0.3">
      <c r="B62" s="388"/>
      <c r="C62" s="384"/>
      <c r="D62" s="385"/>
      <c r="E62" s="386"/>
      <c r="F62" s="386"/>
      <c r="G62" s="386"/>
      <c r="H62" s="386"/>
      <c r="I62" s="386"/>
      <c r="J62" s="386"/>
      <c r="K62" s="386"/>
      <c r="L62" s="387"/>
    </row>
  </sheetData>
  <sheetProtection algorithmName="SHA-512" hashValue="uha+hCN+545tUENbJOI8GSfO0jLrVOdq/iNsUK+ikD8Duk2lhzIv4EdQA7frDaxbWMI95T9kUCe7Pkg9SVJ7Zg==" saltValue="kzLx1vG4WjaOgrN0QPLCdw==" spinCount="100000" sheet="1" objects="1" scenarios="1" selectLockedCells="1"/>
  <mergeCells count="21">
    <mergeCell ref="C33:C42"/>
    <mergeCell ref="C43:C52"/>
    <mergeCell ref="C53:C62"/>
    <mergeCell ref="D53:L62"/>
    <mergeCell ref="B33:B42"/>
    <mergeCell ref="B43:B52"/>
    <mergeCell ref="B53:B62"/>
    <mergeCell ref="D33:L42"/>
    <mergeCell ref="D43:L52"/>
    <mergeCell ref="C13:C22"/>
    <mergeCell ref="C23:C32"/>
    <mergeCell ref="B13:B22"/>
    <mergeCell ref="B23:B32"/>
    <mergeCell ref="B4:L4"/>
    <mergeCell ref="B6:L6"/>
    <mergeCell ref="B10:L10"/>
    <mergeCell ref="B5:L5"/>
    <mergeCell ref="B8:L8"/>
    <mergeCell ref="D12:L12"/>
    <mergeCell ref="D13:L22"/>
    <mergeCell ref="D23:L32"/>
  </mergeCells>
  <printOptions horizontalCentered="1"/>
  <pageMargins left="0.25" right="0.25" top="0.75" bottom="0.75" header="0.3" footer="0.3"/>
  <pageSetup scale="63" fitToHeight="0" orientation="portrait" r:id="rId1"/>
  <headerFooter>
    <oddFooter>&amp;L&amp;A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86355-C402-43D9-904E-A333B5D14D08}">
  <sheetPr codeName="Sheet7">
    <tabColor rgb="FF92D050"/>
    <pageSetUpPr fitToPage="1"/>
  </sheetPr>
  <dimension ref="A1:P106"/>
  <sheetViews>
    <sheetView showGridLines="0" topLeftCell="A76" zoomScale="85" zoomScaleNormal="85" workbookViewId="0">
      <selection activeCell="G19" sqref="G19"/>
    </sheetView>
  </sheetViews>
  <sheetFormatPr defaultColWidth="9.44140625" defaultRowHeight="14.4" x14ac:dyDescent="0.3"/>
  <cols>
    <col min="1" max="1" width="1.5546875" style="8" customWidth="1"/>
    <col min="2" max="12" width="14.5546875" style="31" customWidth="1"/>
    <col min="13" max="14" width="14.5546875" style="64" customWidth="1"/>
    <col min="15" max="16" width="14.5546875" style="64" hidden="1" customWidth="1"/>
    <col min="17" max="17" width="7.88671875" style="64" customWidth="1"/>
    <col min="18" max="16384" width="9.44140625" style="64"/>
  </cols>
  <sheetData>
    <row r="1" spans="1:16" x14ac:dyDescent="0.3">
      <c r="O1" s="64" t="s">
        <v>286</v>
      </c>
      <c r="P1" s="64" t="s">
        <v>286</v>
      </c>
    </row>
    <row r="2" spans="1:16" x14ac:dyDescent="0.3">
      <c r="B2" s="10" t="str">
        <f>IF(Intro!$G$23="English",O3,P3)</f>
        <v>PROTECTED</v>
      </c>
      <c r="C2" s="10"/>
      <c r="D2" s="10"/>
      <c r="O2" s="9" t="s">
        <v>60</v>
      </c>
      <c r="P2" s="9" t="s">
        <v>72</v>
      </c>
    </row>
    <row r="3" spans="1:16" x14ac:dyDescent="0.3">
      <c r="B3" s="2"/>
      <c r="C3" s="2"/>
      <c r="D3" s="2"/>
      <c r="O3" s="95" t="s">
        <v>239</v>
      </c>
      <c r="P3" s="95" t="s">
        <v>240</v>
      </c>
    </row>
    <row r="4" spans="1:16" s="5" customFormat="1" x14ac:dyDescent="0.3">
      <c r="A4" s="11"/>
      <c r="B4" s="396" t="str">
        <f>Info!B4</f>
        <v>FOREIGN PRODUCERS' QUESTIONNAIRE</v>
      </c>
      <c r="C4" s="396"/>
      <c r="D4" s="396"/>
      <c r="E4" s="396"/>
      <c r="F4" s="396"/>
      <c r="G4" s="396"/>
      <c r="H4" s="396"/>
      <c r="I4" s="396"/>
      <c r="J4" s="396"/>
      <c r="K4" s="396"/>
      <c r="L4" s="396"/>
      <c r="M4" s="3"/>
      <c r="N4" s="3"/>
      <c r="O4" s="4"/>
      <c r="P4" s="4"/>
    </row>
    <row r="5" spans="1:16" s="5" customFormat="1" x14ac:dyDescent="0.3">
      <c r="A5" s="11"/>
      <c r="B5" s="396" t="str">
        <f>Info!B5</f>
        <v>RR-2025-008</v>
      </c>
      <c r="C5" s="396"/>
      <c r="D5" s="396"/>
      <c r="E5" s="396"/>
      <c r="F5" s="396"/>
      <c r="G5" s="396"/>
      <c r="H5" s="396"/>
      <c r="I5" s="396"/>
      <c r="J5" s="396"/>
      <c r="K5" s="396"/>
      <c r="L5" s="396"/>
      <c r="M5" s="3"/>
      <c r="N5" s="3"/>
      <c r="O5" s="4"/>
      <c r="P5" s="4"/>
    </row>
    <row r="6" spans="1:16" s="6" customFormat="1" x14ac:dyDescent="0.3">
      <c r="A6" s="11"/>
      <c r="B6" s="396" t="str">
        <f>Info!B6</f>
        <v>PHOTOVOLTAIC MODULES AND LAMINATES</v>
      </c>
      <c r="C6" s="396"/>
      <c r="D6" s="396"/>
      <c r="E6" s="396"/>
      <c r="F6" s="396"/>
      <c r="G6" s="396"/>
      <c r="H6" s="396"/>
      <c r="I6" s="396"/>
      <c r="J6" s="396"/>
      <c r="K6" s="396"/>
      <c r="L6" s="396"/>
      <c r="O6" s="12"/>
      <c r="P6" s="12"/>
    </row>
    <row r="7" spans="1:16" s="6" customFormat="1" x14ac:dyDescent="0.3">
      <c r="A7" s="11"/>
      <c r="B7" s="30"/>
      <c r="C7" s="30"/>
      <c r="D7" s="30"/>
      <c r="E7" s="30"/>
      <c r="F7" s="30"/>
      <c r="G7" s="30"/>
      <c r="H7" s="30"/>
      <c r="I7" s="30"/>
      <c r="J7" s="30"/>
      <c r="K7" s="30"/>
      <c r="L7" s="30"/>
      <c r="O7" s="23"/>
    </row>
    <row r="8" spans="1:16" s="6" customFormat="1" ht="14.25" customHeight="1" x14ac:dyDescent="0.3">
      <c r="A8" s="11"/>
      <c r="B8" s="398" t="str">
        <f>Public!B8</f>
        <v>The goods in the following questions refer to Photovoltaic modules and laminates as defined in the product description on the Intro tab.</v>
      </c>
      <c r="C8" s="399"/>
      <c r="D8" s="399"/>
      <c r="E8" s="399"/>
      <c r="F8" s="399"/>
      <c r="G8" s="399"/>
      <c r="H8" s="399"/>
      <c r="I8" s="399"/>
      <c r="J8" s="399"/>
      <c r="K8" s="399"/>
      <c r="L8" s="400"/>
      <c r="O8" s="12"/>
      <c r="P8" s="12"/>
    </row>
    <row r="9" spans="1:16" s="6" customFormat="1" ht="14.1" customHeight="1" x14ac:dyDescent="0.3">
      <c r="A9" s="11"/>
      <c r="B9" s="397" t="str">
        <f>Public!B9</f>
        <v>Product information and a glossary of terms can be found in the Info tab.</v>
      </c>
      <c r="C9" s="397"/>
      <c r="D9" s="397"/>
      <c r="E9" s="397"/>
      <c r="F9" s="397"/>
      <c r="G9" s="397"/>
      <c r="H9" s="397"/>
      <c r="I9" s="397"/>
      <c r="J9" s="397"/>
      <c r="K9" s="397"/>
      <c r="L9" s="397"/>
      <c r="O9" s="12"/>
    </row>
    <row r="10" spans="1:16" s="6" customFormat="1" x14ac:dyDescent="0.3">
      <c r="A10" s="11"/>
      <c r="B10" s="397" t="str">
        <f>IF(Intro!$G$23="English",O10,P10)</f>
        <v xml:space="preserve">Use the AddPro tab if more space is needed.
</v>
      </c>
      <c r="C10" s="397"/>
      <c r="D10" s="397"/>
      <c r="E10" s="397"/>
      <c r="F10" s="397"/>
      <c r="G10" s="397"/>
      <c r="H10" s="397"/>
      <c r="I10" s="397"/>
      <c r="J10" s="397"/>
      <c r="K10" s="397"/>
      <c r="L10" s="397"/>
      <c r="O10" s="12" t="s">
        <v>98</v>
      </c>
      <c r="P10" s="12" t="str">
        <f>"Utilisez l'onglet AddPro si vous avez besoin de plus d'espace."&amp;CHAR(10)</f>
        <v xml:space="preserve">Utilisez l'onglet AddPro si vous avez besoin de plus d'espace.
</v>
      </c>
    </row>
    <row r="11" spans="1:16" s="6" customFormat="1" x14ac:dyDescent="0.3">
      <c r="A11" s="11"/>
      <c r="B11" s="13"/>
      <c r="C11" s="13"/>
      <c r="D11" s="13"/>
      <c r="E11" s="14"/>
      <c r="F11" s="14"/>
      <c r="G11" s="14"/>
      <c r="H11" s="14"/>
      <c r="I11" s="14"/>
      <c r="J11" s="14"/>
      <c r="K11" s="14"/>
      <c r="L11" s="14"/>
      <c r="O11" s="12"/>
      <c r="P11" s="12"/>
    </row>
    <row r="12" spans="1:16" x14ac:dyDescent="0.3">
      <c r="B12" s="235" t="str">
        <f>UPPER(IF(Intro!$G$23="English",O12,P12))</f>
        <v>PRODUCTION AND CAPACITY</v>
      </c>
      <c r="C12" s="236"/>
      <c r="D12" s="236"/>
      <c r="E12" s="236"/>
      <c r="F12" s="236"/>
      <c r="G12" s="236"/>
      <c r="H12" s="236"/>
      <c r="I12" s="236"/>
      <c r="J12" s="236"/>
      <c r="K12" s="236"/>
      <c r="L12" s="237"/>
      <c r="M12" s="25"/>
      <c r="O12" s="95" t="s">
        <v>241</v>
      </c>
      <c r="P12" s="95" t="s">
        <v>242</v>
      </c>
    </row>
    <row r="13" spans="1:16" x14ac:dyDescent="0.3">
      <c r="B13" s="328" t="s">
        <v>22</v>
      </c>
      <c r="C13" s="329"/>
      <c r="D13" s="329"/>
      <c r="E13" s="329"/>
      <c r="F13" s="329"/>
      <c r="G13" s="329"/>
      <c r="H13" s="329"/>
      <c r="I13" s="329"/>
      <c r="J13" s="329"/>
      <c r="K13" s="329"/>
      <c r="L13" s="330"/>
    </row>
    <row r="14" spans="1:16" x14ac:dyDescent="0.3">
      <c r="B14" s="15"/>
      <c r="C14" s="16"/>
      <c r="D14" s="16"/>
      <c r="E14" s="17"/>
      <c r="F14" s="17"/>
      <c r="G14" s="17"/>
      <c r="H14" s="17"/>
      <c r="I14" s="17"/>
      <c r="J14" s="17"/>
      <c r="K14" s="17"/>
      <c r="L14" s="18"/>
    </row>
    <row r="15" spans="1:16" ht="33" customHeight="1" x14ac:dyDescent="0.3">
      <c r="B15" s="197" t="str">
        <f>IF(Intro!$G$23="English",O15,P15)</f>
        <v>Complete the following table for your firm's production of the goods and other products made with the same equipment besides solar modules and laminates meeting the product definition provided in the Intro Tab.</v>
      </c>
      <c r="C15" s="198"/>
      <c r="D15" s="198"/>
      <c r="E15" s="198"/>
      <c r="F15" s="198"/>
      <c r="G15" s="198"/>
      <c r="H15" s="198"/>
      <c r="I15" s="198"/>
      <c r="J15" s="198"/>
      <c r="K15" s="198"/>
      <c r="L15" s="199"/>
      <c r="O15" s="60" t="s">
        <v>374</v>
      </c>
      <c r="P15" s="64" t="s">
        <v>369</v>
      </c>
    </row>
    <row r="16" spans="1:16" x14ac:dyDescent="0.3">
      <c r="B16" s="57"/>
      <c r="C16" s="58"/>
      <c r="D16" s="16"/>
      <c r="E16" s="17"/>
      <c r="F16" s="17"/>
      <c r="G16" s="17"/>
      <c r="H16" s="17"/>
      <c r="I16" s="17"/>
      <c r="J16" s="17"/>
      <c r="K16" s="17"/>
      <c r="L16" s="18"/>
      <c r="O16" s="60"/>
    </row>
    <row r="17" spans="1:16" x14ac:dyDescent="0.3">
      <c r="B17" s="57"/>
      <c r="C17" s="58"/>
      <c r="F17" s="16"/>
      <c r="G17" s="389">
        <f>Variables!B6</f>
        <v>2023</v>
      </c>
      <c r="H17" s="389">
        <f>G17+1</f>
        <v>2024</v>
      </c>
      <c r="I17" s="389">
        <f>H17+1</f>
        <v>2025</v>
      </c>
      <c r="J17" s="389" t="str">
        <f>IF(Intro!$G$23="English",Variables!B9,Variables!C9)</f>
        <v>Jan-Mar 2025</v>
      </c>
      <c r="K17" s="389" t="str">
        <f>IF(Intro!$G$23="English",Variables!B10,Variables!C10)</f>
        <v>Jan-Mar 2026</v>
      </c>
      <c r="L17" s="75"/>
      <c r="O17" s="60"/>
    </row>
    <row r="18" spans="1:16" x14ac:dyDescent="0.3">
      <c r="B18" s="57"/>
      <c r="C18" s="58"/>
      <c r="F18" s="16"/>
      <c r="G18" s="390"/>
      <c r="H18" s="390"/>
      <c r="I18" s="390"/>
      <c r="J18" s="390"/>
      <c r="K18" s="390"/>
      <c r="L18" s="75"/>
      <c r="O18" s="60"/>
    </row>
    <row r="19" spans="1:16" s="25" customFormat="1" x14ac:dyDescent="0.3">
      <c r="A19" s="72"/>
      <c r="B19" s="391" t="str">
        <f>IF(Intro!$G$23="English",O19,P19)</f>
        <v>Production of the goods</v>
      </c>
      <c r="C19" s="392"/>
      <c r="D19" s="392"/>
      <c r="E19" s="392"/>
      <c r="F19" s="51" t="str">
        <f>IF(Intro!$G$23="English",Variables!$B$23,Variables!$C$23)</f>
        <v>Watts</v>
      </c>
      <c r="G19" s="125"/>
      <c r="H19" s="126"/>
      <c r="I19" s="126"/>
      <c r="J19" s="126"/>
      <c r="K19" s="126"/>
      <c r="L19" s="75"/>
      <c r="O19" s="25" t="s">
        <v>288</v>
      </c>
      <c r="P19" s="25" t="s">
        <v>289</v>
      </c>
    </row>
    <row r="20" spans="1:16" s="25" customFormat="1" x14ac:dyDescent="0.3">
      <c r="A20" s="72"/>
      <c r="B20" s="391" t="str">
        <f>IF(Intro!$G$23="English",O20,P20)</f>
        <v>Production of other products made with the same equipment</v>
      </c>
      <c r="C20" s="392"/>
      <c r="D20" s="392"/>
      <c r="E20" s="392"/>
      <c r="F20" s="51" t="str">
        <f>IF(Intro!$G$23="English",Variables!$B$23,Variables!$C$23)</f>
        <v>Watts</v>
      </c>
      <c r="G20" s="116"/>
      <c r="H20" s="116"/>
      <c r="I20" s="116"/>
      <c r="J20" s="116"/>
      <c r="K20" s="116"/>
      <c r="L20" s="75"/>
      <c r="O20" s="25" t="s">
        <v>290</v>
      </c>
      <c r="P20" s="25" t="s">
        <v>291</v>
      </c>
    </row>
    <row r="21" spans="1:16" s="33" customFormat="1" x14ac:dyDescent="0.3">
      <c r="A21" s="85"/>
      <c r="B21" s="393" t="str">
        <f>IF(Intro!$G$23="English",O21,P21)</f>
        <v>Total</v>
      </c>
      <c r="C21" s="394"/>
      <c r="D21" s="395"/>
      <c r="E21" s="395"/>
      <c r="F21" s="52" t="str">
        <f>IF(Intro!$G$23="English",Variables!$B$23,Variables!$C$23)</f>
        <v>Watts</v>
      </c>
      <c r="G21" s="50">
        <f>SUM(G19:G20)</f>
        <v>0</v>
      </c>
      <c r="H21" s="50">
        <f>SUM(H19:H20)</f>
        <v>0</v>
      </c>
      <c r="I21" s="50">
        <f>SUM(I19:I20)</f>
        <v>0</v>
      </c>
      <c r="J21" s="50">
        <f>SUM(J19:J20)</f>
        <v>0</v>
      </c>
      <c r="K21" s="50">
        <f>SUM(K19:K20)</f>
        <v>0</v>
      </c>
      <c r="L21" s="75"/>
      <c r="O21" s="33" t="s">
        <v>99</v>
      </c>
      <c r="P21" s="33" t="s">
        <v>99</v>
      </c>
    </row>
    <row r="22" spans="1:16" s="25" customFormat="1" x14ac:dyDescent="0.3">
      <c r="A22" s="72"/>
      <c r="B22" s="391" t="str">
        <f>IF(Intro!$G$23="English",O22,P22)</f>
        <v>Practical plant capacity</v>
      </c>
      <c r="C22" s="392"/>
      <c r="D22" s="395"/>
      <c r="E22" s="395"/>
      <c r="F22" s="51" t="str">
        <f>IF(Intro!$G$23="English",Variables!$B$23,Variables!$C$23)</f>
        <v>Watts</v>
      </c>
      <c r="G22" s="125"/>
      <c r="H22" s="126"/>
      <c r="I22" s="126"/>
      <c r="J22" s="126"/>
      <c r="K22" s="126"/>
      <c r="L22" s="75"/>
      <c r="O22" s="25" t="s">
        <v>135</v>
      </c>
      <c r="P22" s="25" t="s">
        <v>100</v>
      </c>
    </row>
    <row r="23" spans="1:16" s="33" customFormat="1" x14ac:dyDescent="0.3">
      <c r="A23" s="85"/>
      <c r="B23" s="393" t="str">
        <f>IF(Intro!$G$23="English",O23,P23)</f>
        <v>Capacity utilization rate of the goods</v>
      </c>
      <c r="C23" s="394"/>
      <c r="D23" s="395"/>
      <c r="E23" s="395"/>
      <c r="F23" s="52" t="s">
        <v>85</v>
      </c>
      <c r="G23" s="50" t="str">
        <f>IF(G22=0,"-",G19/G22*100)</f>
        <v>-</v>
      </c>
      <c r="H23" s="127" t="str">
        <f>IF(H22=0,"-",H19/H22*100)</f>
        <v>-</v>
      </c>
      <c r="I23" s="127" t="str">
        <f>IF(I22=0,"-",I19/I22*100)</f>
        <v>-</v>
      </c>
      <c r="J23" s="127" t="str">
        <f>IF(J22=0,"-",J19/J22*100)</f>
        <v>-</v>
      </c>
      <c r="K23" s="127" t="str">
        <f>IF(K22=0,"-",K19/K22*100)</f>
        <v>-</v>
      </c>
      <c r="L23" s="75"/>
      <c r="O23" s="33" t="s">
        <v>101</v>
      </c>
      <c r="P23" s="33" t="s">
        <v>102</v>
      </c>
    </row>
    <row r="24" spans="1:16" s="33" customFormat="1" x14ac:dyDescent="0.3">
      <c r="A24" s="85"/>
      <c r="B24" s="393" t="str">
        <f>IF(Intro!$G$23="English",O24,P24)</f>
        <v>Total capacity utilization rate</v>
      </c>
      <c r="C24" s="394"/>
      <c r="D24" s="395"/>
      <c r="E24" s="395"/>
      <c r="F24" s="52" t="s">
        <v>85</v>
      </c>
      <c r="G24" s="50" t="str">
        <f>IF(G22=0,"-",G21/G22*100)</f>
        <v>-</v>
      </c>
      <c r="H24" s="127" t="str">
        <f>IF(H22=0,"-",H21/H22*100)</f>
        <v>-</v>
      </c>
      <c r="I24" s="127" t="str">
        <f>IF(I22=0,"-",I21/I22*100)</f>
        <v>-</v>
      </c>
      <c r="J24" s="127" t="str">
        <f t="shared" ref="J24:K24" si="0">IF(J22=0,"-",J21/J22*100)</f>
        <v>-</v>
      </c>
      <c r="K24" s="127" t="str">
        <f t="shared" si="0"/>
        <v>-</v>
      </c>
      <c r="L24" s="75"/>
      <c r="O24" s="33" t="s">
        <v>103</v>
      </c>
      <c r="P24" s="33" t="s">
        <v>104</v>
      </c>
    </row>
    <row r="25" spans="1:16" s="25" customFormat="1" x14ac:dyDescent="0.3">
      <c r="A25" s="72"/>
      <c r="B25" s="82"/>
      <c r="C25" s="83"/>
      <c r="D25" s="83"/>
      <c r="E25" s="83"/>
      <c r="F25" s="83"/>
      <c r="G25" s="83"/>
      <c r="H25" s="83"/>
      <c r="I25" s="83"/>
      <c r="J25" s="83"/>
      <c r="K25" s="83"/>
      <c r="L25" s="84"/>
    </row>
    <row r="26" spans="1:16" s="9" customFormat="1" x14ac:dyDescent="0.3">
      <c r="A26" s="8"/>
      <c r="B26" s="316" t="s">
        <v>23</v>
      </c>
      <c r="C26" s="317"/>
      <c r="D26" s="317"/>
      <c r="E26" s="317"/>
      <c r="F26" s="317"/>
      <c r="G26" s="317"/>
      <c r="H26" s="317"/>
      <c r="I26" s="317"/>
      <c r="J26" s="317"/>
      <c r="K26" s="317"/>
      <c r="L26" s="318"/>
      <c r="M26" s="80"/>
    </row>
    <row r="27" spans="1:16" s="25" customFormat="1" x14ac:dyDescent="0.3">
      <c r="A27" s="72"/>
      <c r="B27" s="81"/>
      <c r="C27" s="73"/>
      <c r="D27" s="73"/>
      <c r="E27" s="73"/>
      <c r="F27" s="73"/>
      <c r="G27" s="73"/>
      <c r="H27" s="73"/>
      <c r="I27" s="73"/>
      <c r="J27" s="73"/>
      <c r="K27" s="73"/>
      <c r="L27" s="74"/>
    </row>
    <row r="28" spans="1:16" s="25" customFormat="1" x14ac:dyDescent="0.3">
      <c r="A28" s="72"/>
      <c r="B28" s="197" t="str">
        <f>IF(Intro!$G$23="English",O28,P28)</f>
        <v xml:space="preserve">Explain in detail how your firm determines practical plant capacity. </v>
      </c>
      <c r="C28" s="198"/>
      <c r="D28" s="198"/>
      <c r="E28" s="198"/>
      <c r="F28" s="198"/>
      <c r="G28" s="198"/>
      <c r="H28" s="198"/>
      <c r="I28" s="198"/>
      <c r="J28" s="198"/>
      <c r="K28" s="198"/>
      <c r="L28" s="199"/>
      <c r="O28" s="25" t="s">
        <v>53</v>
      </c>
      <c r="P28" s="25" t="s">
        <v>54</v>
      </c>
    </row>
    <row r="29" spans="1:16" s="25" customFormat="1" x14ac:dyDescent="0.3">
      <c r="A29" s="72"/>
      <c r="B29" s="81"/>
      <c r="C29" s="73"/>
      <c r="D29" s="73"/>
      <c r="E29" s="73"/>
      <c r="F29" s="73"/>
      <c r="G29" s="73"/>
      <c r="H29" s="73"/>
      <c r="I29" s="73"/>
      <c r="J29" s="73"/>
      <c r="K29" s="73"/>
      <c r="L29" s="74"/>
    </row>
    <row r="30" spans="1:16" s="9" customFormat="1" x14ac:dyDescent="0.3">
      <c r="A30" s="8"/>
      <c r="B30" s="311"/>
      <c r="C30" s="312"/>
      <c r="D30" s="312"/>
      <c r="E30" s="312"/>
      <c r="F30" s="312"/>
      <c r="G30" s="312"/>
      <c r="H30" s="312"/>
      <c r="I30" s="312"/>
      <c r="J30" s="312"/>
      <c r="K30" s="312"/>
      <c r="L30" s="313"/>
      <c r="M30" s="25"/>
    </row>
    <row r="31" spans="1:16" s="9" customFormat="1" x14ac:dyDescent="0.3">
      <c r="A31" s="8"/>
      <c r="B31" s="311"/>
      <c r="C31" s="312"/>
      <c r="D31" s="312"/>
      <c r="E31" s="312"/>
      <c r="F31" s="312"/>
      <c r="G31" s="312"/>
      <c r="H31" s="312"/>
      <c r="I31" s="312"/>
      <c r="J31" s="312"/>
      <c r="K31" s="312"/>
      <c r="L31" s="313"/>
      <c r="M31" s="25"/>
    </row>
    <row r="32" spans="1:16" s="9" customFormat="1" x14ac:dyDescent="0.3">
      <c r="A32" s="8"/>
      <c r="B32" s="311"/>
      <c r="C32" s="312"/>
      <c r="D32" s="312"/>
      <c r="E32" s="312"/>
      <c r="F32" s="312"/>
      <c r="G32" s="312"/>
      <c r="H32" s="312"/>
      <c r="I32" s="312"/>
      <c r="J32" s="312"/>
      <c r="K32" s="312"/>
      <c r="L32" s="313"/>
      <c r="M32" s="25"/>
    </row>
    <row r="33" spans="1:16" s="9" customFormat="1" x14ac:dyDescent="0.3">
      <c r="A33" s="8"/>
      <c r="B33" s="311"/>
      <c r="C33" s="312"/>
      <c r="D33" s="312"/>
      <c r="E33" s="312"/>
      <c r="F33" s="312"/>
      <c r="G33" s="312"/>
      <c r="H33" s="312"/>
      <c r="I33" s="312"/>
      <c r="J33" s="312"/>
      <c r="K33" s="312"/>
      <c r="L33" s="313"/>
      <c r="M33" s="25"/>
    </row>
    <row r="34" spans="1:16" s="9" customFormat="1" x14ac:dyDescent="0.3">
      <c r="A34" s="8"/>
      <c r="B34" s="311"/>
      <c r="C34" s="312"/>
      <c r="D34" s="312"/>
      <c r="E34" s="312"/>
      <c r="F34" s="312"/>
      <c r="G34" s="312"/>
      <c r="H34" s="312"/>
      <c r="I34" s="312"/>
      <c r="J34" s="312"/>
      <c r="K34" s="312"/>
      <c r="L34" s="313"/>
      <c r="M34" s="25"/>
    </row>
    <row r="35" spans="1:16" s="9" customFormat="1" x14ac:dyDescent="0.3">
      <c r="A35" s="8"/>
      <c r="B35" s="311"/>
      <c r="C35" s="312"/>
      <c r="D35" s="312"/>
      <c r="E35" s="312"/>
      <c r="F35" s="312"/>
      <c r="G35" s="312"/>
      <c r="H35" s="312"/>
      <c r="I35" s="312"/>
      <c r="J35" s="312"/>
      <c r="K35" s="312"/>
      <c r="L35" s="313"/>
      <c r="M35" s="25"/>
    </row>
    <row r="36" spans="1:16" s="9" customFormat="1" x14ac:dyDescent="0.3">
      <c r="A36" s="8"/>
      <c r="B36" s="311"/>
      <c r="C36" s="312"/>
      <c r="D36" s="312"/>
      <c r="E36" s="312"/>
      <c r="F36" s="312"/>
      <c r="G36" s="312"/>
      <c r="H36" s="312"/>
      <c r="I36" s="312"/>
      <c r="J36" s="312"/>
      <c r="K36" s="312"/>
      <c r="L36" s="313"/>
      <c r="M36" s="25"/>
    </row>
    <row r="37" spans="1:16" s="9" customFormat="1" x14ac:dyDescent="0.3">
      <c r="A37" s="8"/>
      <c r="B37" s="311"/>
      <c r="C37" s="312"/>
      <c r="D37" s="312"/>
      <c r="E37" s="312"/>
      <c r="F37" s="312"/>
      <c r="G37" s="312"/>
      <c r="H37" s="312"/>
      <c r="I37" s="312"/>
      <c r="J37" s="312"/>
      <c r="K37" s="312"/>
      <c r="L37" s="313"/>
      <c r="M37" s="25"/>
    </row>
    <row r="38" spans="1:16" s="25" customFormat="1" x14ac:dyDescent="0.3">
      <c r="A38" s="72"/>
      <c r="B38" s="82"/>
      <c r="C38" s="83"/>
      <c r="D38" s="83"/>
      <c r="E38" s="83"/>
      <c r="F38" s="83"/>
      <c r="G38" s="83"/>
      <c r="H38" s="83"/>
      <c r="I38" s="83"/>
      <c r="J38" s="83"/>
      <c r="K38" s="83"/>
      <c r="L38" s="84"/>
    </row>
    <row r="39" spans="1:16" s="9" customFormat="1" x14ac:dyDescent="0.3">
      <c r="A39" s="8"/>
      <c r="B39" s="316" t="s">
        <v>24</v>
      </c>
      <c r="C39" s="317"/>
      <c r="D39" s="317"/>
      <c r="E39" s="317"/>
      <c r="F39" s="317"/>
      <c r="G39" s="317"/>
      <c r="H39" s="317"/>
      <c r="I39" s="317"/>
      <c r="J39" s="317"/>
      <c r="K39" s="317"/>
      <c r="L39" s="318"/>
      <c r="M39" s="80"/>
    </row>
    <row r="40" spans="1:16" s="25" customFormat="1" x14ac:dyDescent="0.3">
      <c r="A40" s="72"/>
      <c r="B40" s="81"/>
      <c r="C40" s="73"/>
      <c r="D40" s="73"/>
      <c r="E40" s="73"/>
      <c r="F40" s="73"/>
      <c r="G40" s="73"/>
      <c r="H40" s="73"/>
      <c r="I40" s="73"/>
      <c r="J40" s="73"/>
      <c r="K40" s="73"/>
      <c r="L40" s="74"/>
    </row>
    <row r="41" spans="1:16" s="25" customFormat="1" x14ac:dyDescent="0.3">
      <c r="A41" s="72"/>
      <c r="B41" s="197" t="str">
        <f>IF(Intro!$G$23="English",O41,P41)</f>
        <v xml:space="preserve">If any of the calculated capacity utilization rates are higher than 100%, explain why this has occurred.
</v>
      </c>
      <c r="C41" s="198"/>
      <c r="D41" s="198"/>
      <c r="E41" s="198"/>
      <c r="F41" s="198"/>
      <c r="G41" s="198"/>
      <c r="H41" s="198"/>
      <c r="I41" s="198"/>
      <c r="J41" s="198"/>
      <c r="K41" s="198"/>
      <c r="L41" s="199"/>
      <c r="O41" s="25" t="s">
        <v>105</v>
      </c>
      <c r="P41" s="25" t="s">
        <v>152</v>
      </c>
    </row>
    <row r="42" spans="1:16" s="25" customFormat="1" x14ac:dyDescent="0.3">
      <c r="A42" s="72"/>
      <c r="B42" s="81"/>
      <c r="C42" s="73"/>
      <c r="D42" s="73"/>
      <c r="E42" s="73"/>
      <c r="F42" s="73"/>
      <c r="G42" s="73"/>
      <c r="H42" s="73"/>
      <c r="I42" s="73"/>
      <c r="J42" s="73"/>
      <c r="K42" s="73"/>
      <c r="L42" s="74"/>
    </row>
    <row r="43" spans="1:16" s="9" customFormat="1" x14ac:dyDescent="0.3">
      <c r="A43" s="8"/>
      <c r="B43" s="311"/>
      <c r="C43" s="312"/>
      <c r="D43" s="312"/>
      <c r="E43" s="312"/>
      <c r="F43" s="312"/>
      <c r="G43" s="312"/>
      <c r="H43" s="312"/>
      <c r="I43" s="312"/>
      <c r="J43" s="312"/>
      <c r="K43" s="312"/>
      <c r="L43" s="313"/>
      <c r="M43" s="25"/>
    </row>
    <row r="44" spans="1:16" s="9" customFormat="1" x14ac:dyDescent="0.3">
      <c r="A44" s="8"/>
      <c r="B44" s="311"/>
      <c r="C44" s="312"/>
      <c r="D44" s="312"/>
      <c r="E44" s="312"/>
      <c r="F44" s="312"/>
      <c r="G44" s="312"/>
      <c r="H44" s="312"/>
      <c r="I44" s="312"/>
      <c r="J44" s="312"/>
      <c r="K44" s="312"/>
      <c r="L44" s="313"/>
      <c r="M44" s="25"/>
    </row>
    <row r="45" spans="1:16" s="9" customFormat="1" x14ac:dyDescent="0.3">
      <c r="A45" s="8"/>
      <c r="B45" s="311"/>
      <c r="C45" s="312"/>
      <c r="D45" s="312"/>
      <c r="E45" s="312"/>
      <c r="F45" s="312"/>
      <c r="G45" s="312"/>
      <c r="H45" s="312"/>
      <c r="I45" s="312"/>
      <c r="J45" s="312"/>
      <c r="K45" s="312"/>
      <c r="L45" s="313"/>
      <c r="M45" s="25"/>
    </row>
    <row r="46" spans="1:16" s="9" customFormat="1" x14ac:dyDescent="0.3">
      <c r="A46" s="8"/>
      <c r="B46" s="311"/>
      <c r="C46" s="312"/>
      <c r="D46" s="312"/>
      <c r="E46" s="312"/>
      <c r="F46" s="312"/>
      <c r="G46" s="312"/>
      <c r="H46" s="312"/>
      <c r="I46" s="312"/>
      <c r="J46" s="312"/>
      <c r="K46" s="312"/>
      <c r="L46" s="313"/>
      <c r="M46" s="25"/>
    </row>
    <row r="47" spans="1:16" s="9" customFormat="1" x14ac:dyDescent="0.3">
      <c r="A47" s="8"/>
      <c r="B47" s="311"/>
      <c r="C47" s="312"/>
      <c r="D47" s="312"/>
      <c r="E47" s="312"/>
      <c r="F47" s="312"/>
      <c r="G47" s="312"/>
      <c r="H47" s="312"/>
      <c r="I47" s="312"/>
      <c r="J47" s="312"/>
      <c r="K47" s="312"/>
      <c r="L47" s="313"/>
      <c r="M47" s="25"/>
    </row>
    <row r="48" spans="1:16" s="9" customFormat="1" x14ac:dyDescent="0.3">
      <c r="A48" s="8"/>
      <c r="B48" s="311"/>
      <c r="C48" s="312"/>
      <c r="D48" s="312"/>
      <c r="E48" s="312"/>
      <c r="F48" s="312"/>
      <c r="G48" s="312"/>
      <c r="H48" s="312"/>
      <c r="I48" s="312"/>
      <c r="J48" s="312"/>
      <c r="K48" s="312"/>
      <c r="L48" s="313"/>
      <c r="M48" s="25"/>
    </row>
    <row r="49" spans="1:16" s="9" customFormat="1" x14ac:dyDescent="0.3">
      <c r="A49" s="8"/>
      <c r="B49" s="311"/>
      <c r="C49" s="312"/>
      <c r="D49" s="312"/>
      <c r="E49" s="312"/>
      <c r="F49" s="312"/>
      <c r="G49" s="312"/>
      <c r="H49" s="312"/>
      <c r="I49" s="312"/>
      <c r="J49" s="312"/>
      <c r="K49" s="312"/>
      <c r="L49" s="313"/>
      <c r="M49" s="25"/>
    </row>
    <row r="50" spans="1:16" s="9" customFormat="1" x14ac:dyDescent="0.3">
      <c r="A50" s="8"/>
      <c r="B50" s="311"/>
      <c r="C50" s="312"/>
      <c r="D50" s="312"/>
      <c r="E50" s="312"/>
      <c r="F50" s="312"/>
      <c r="G50" s="312"/>
      <c r="H50" s="312"/>
      <c r="I50" s="312"/>
      <c r="J50" s="312"/>
      <c r="K50" s="312"/>
      <c r="L50" s="313"/>
      <c r="M50" s="25"/>
    </row>
    <row r="51" spans="1:16" s="25" customFormat="1" x14ac:dyDescent="0.3">
      <c r="A51" s="72"/>
      <c r="B51" s="82"/>
      <c r="C51" s="83"/>
      <c r="D51" s="83"/>
      <c r="E51" s="83"/>
      <c r="F51" s="83"/>
      <c r="G51" s="83"/>
      <c r="H51" s="83"/>
      <c r="I51" s="83"/>
      <c r="J51" s="83"/>
      <c r="K51" s="83"/>
      <c r="L51" s="84"/>
    </row>
    <row r="52" spans="1:16" s="9" customFormat="1" x14ac:dyDescent="0.3">
      <c r="A52" s="8"/>
      <c r="B52" s="316" t="s">
        <v>25</v>
      </c>
      <c r="C52" s="317"/>
      <c r="D52" s="317"/>
      <c r="E52" s="317"/>
      <c r="F52" s="317"/>
      <c r="G52" s="317"/>
      <c r="H52" s="317"/>
      <c r="I52" s="317"/>
      <c r="J52" s="317"/>
      <c r="K52" s="317"/>
      <c r="L52" s="318"/>
      <c r="M52" s="80"/>
    </row>
    <row r="53" spans="1:16" s="25" customFormat="1" x14ac:dyDescent="0.3">
      <c r="A53" s="72"/>
      <c r="B53" s="81"/>
      <c r="C53" s="73"/>
      <c r="D53" s="73"/>
      <c r="E53" s="73"/>
      <c r="F53" s="73"/>
      <c r="G53" s="73"/>
      <c r="H53" s="73"/>
      <c r="I53" s="73"/>
      <c r="J53" s="73"/>
      <c r="K53" s="73"/>
      <c r="L53" s="74"/>
    </row>
    <row r="54" spans="1:16" s="25" customFormat="1" x14ac:dyDescent="0.3">
      <c r="A54" s="72"/>
      <c r="B54" s="197" t="str">
        <f>IF(Intro!$G$23="English",O54,P54)</f>
        <v>If practical plant capacity has changed since January 1, 2023, explain how this was achieved.</v>
      </c>
      <c r="C54" s="198"/>
      <c r="D54" s="198"/>
      <c r="E54" s="198"/>
      <c r="F54" s="198"/>
      <c r="G54" s="198"/>
      <c r="H54" s="198"/>
      <c r="I54" s="198"/>
      <c r="J54" s="198"/>
      <c r="K54" s="198"/>
      <c r="L54" s="199"/>
      <c r="O54" s="25" t="str">
        <f>"If practical plant capacity has changed since January 1, "&amp;Variables!$B$6&amp;", explain how this was achieved."</f>
        <v>If practical plant capacity has changed since January 1, 2023, explain how this was achieved.</v>
      </c>
      <c r="P54" s="25" t="str">
        <f>"Si la capacité pratique de l’usine a changé depuis le 1er janvier "&amp;Variables!B6&amp;", expliquez comment cela a été réalisé."</f>
        <v>Si la capacité pratique de l’usine a changé depuis le 1er janvier 2023, expliquez comment cela a été réalisé.</v>
      </c>
    </row>
    <row r="55" spans="1:16" s="25" customFormat="1" x14ac:dyDescent="0.3">
      <c r="A55" s="72"/>
      <c r="B55" s="81"/>
      <c r="C55" s="73"/>
      <c r="D55" s="73"/>
      <c r="E55" s="73"/>
      <c r="F55" s="73"/>
      <c r="G55" s="73"/>
      <c r="H55" s="73"/>
      <c r="I55" s="73"/>
      <c r="J55" s="73"/>
      <c r="K55" s="73"/>
      <c r="L55" s="74"/>
    </row>
    <row r="56" spans="1:16" s="9" customFormat="1" x14ac:dyDescent="0.3">
      <c r="A56" s="8"/>
      <c r="B56" s="311"/>
      <c r="C56" s="312"/>
      <c r="D56" s="312"/>
      <c r="E56" s="312"/>
      <c r="F56" s="312"/>
      <c r="G56" s="312"/>
      <c r="H56" s="312"/>
      <c r="I56" s="312"/>
      <c r="J56" s="312"/>
      <c r="K56" s="312"/>
      <c r="L56" s="313"/>
      <c r="M56" s="25"/>
    </row>
    <row r="57" spans="1:16" s="9" customFormat="1" x14ac:dyDescent="0.3">
      <c r="A57" s="8"/>
      <c r="B57" s="311"/>
      <c r="C57" s="312"/>
      <c r="D57" s="312"/>
      <c r="E57" s="312"/>
      <c r="F57" s="312"/>
      <c r="G57" s="312"/>
      <c r="H57" s="312"/>
      <c r="I57" s="312"/>
      <c r="J57" s="312"/>
      <c r="K57" s="312"/>
      <c r="L57" s="313"/>
      <c r="M57" s="25"/>
    </row>
    <row r="58" spans="1:16" s="9" customFormat="1" x14ac:dyDescent="0.3">
      <c r="A58" s="8"/>
      <c r="B58" s="311"/>
      <c r="C58" s="312"/>
      <c r="D58" s="312"/>
      <c r="E58" s="312"/>
      <c r="F58" s="312"/>
      <c r="G58" s="312"/>
      <c r="H58" s="312"/>
      <c r="I58" s="312"/>
      <c r="J58" s="312"/>
      <c r="K58" s="312"/>
      <c r="L58" s="313"/>
      <c r="M58" s="25"/>
    </row>
    <row r="59" spans="1:16" s="9" customFormat="1" x14ac:dyDescent="0.3">
      <c r="A59" s="8"/>
      <c r="B59" s="311"/>
      <c r="C59" s="312"/>
      <c r="D59" s="312"/>
      <c r="E59" s="312"/>
      <c r="F59" s="312"/>
      <c r="G59" s="312"/>
      <c r="H59" s="312"/>
      <c r="I59" s="312"/>
      <c r="J59" s="312"/>
      <c r="K59" s="312"/>
      <c r="L59" s="313"/>
      <c r="M59" s="25"/>
    </row>
    <row r="60" spans="1:16" s="9" customFormat="1" x14ac:dyDescent="0.3">
      <c r="A60" s="8"/>
      <c r="B60" s="311"/>
      <c r="C60" s="312"/>
      <c r="D60" s="312"/>
      <c r="E60" s="312"/>
      <c r="F60" s="312"/>
      <c r="G60" s="312"/>
      <c r="H60" s="312"/>
      <c r="I60" s="312"/>
      <c r="J60" s="312"/>
      <c r="K60" s="312"/>
      <c r="L60" s="313"/>
      <c r="M60" s="25"/>
    </row>
    <row r="61" spans="1:16" s="9" customFormat="1" x14ac:dyDescent="0.3">
      <c r="A61" s="8"/>
      <c r="B61" s="311"/>
      <c r="C61" s="312"/>
      <c r="D61" s="312"/>
      <c r="E61" s="312"/>
      <c r="F61" s="312"/>
      <c r="G61" s="312"/>
      <c r="H61" s="312"/>
      <c r="I61" s="312"/>
      <c r="J61" s="312"/>
      <c r="K61" s="312"/>
      <c r="L61" s="313"/>
      <c r="M61" s="25"/>
    </row>
    <row r="62" spans="1:16" s="9" customFormat="1" x14ac:dyDescent="0.3">
      <c r="A62" s="8"/>
      <c r="B62" s="311"/>
      <c r="C62" s="312"/>
      <c r="D62" s="312"/>
      <c r="E62" s="312"/>
      <c r="F62" s="312"/>
      <c r="G62" s="312"/>
      <c r="H62" s="312"/>
      <c r="I62" s="312"/>
      <c r="J62" s="312"/>
      <c r="K62" s="312"/>
      <c r="L62" s="313"/>
      <c r="M62" s="25"/>
    </row>
    <row r="63" spans="1:16" s="9" customFormat="1" x14ac:dyDescent="0.3">
      <c r="A63" s="8"/>
      <c r="B63" s="311"/>
      <c r="C63" s="312"/>
      <c r="D63" s="312"/>
      <c r="E63" s="312"/>
      <c r="F63" s="312"/>
      <c r="G63" s="312"/>
      <c r="H63" s="312"/>
      <c r="I63" s="312"/>
      <c r="J63" s="312"/>
      <c r="K63" s="312"/>
      <c r="L63" s="313"/>
      <c r="M63" s="25"/>
    </row>
    <row r="64" spans="1:16" s="25" customFormat="1" x14ac:dyDescent="0.3">
      <c r="A64" s="72"/>
      <c r="B64" s="82"/>
      <c r="C64" s="83"/>
      <c r="D64" s="83"/>
      <c r="E64" s="83"/>
      <c r="F64" s="83"/>
      <c r="G64" s="83"/>
      <c r="H64" s="83"/>
      <c r="I64" s="83"/>
      <c r="J64" s="83"/>
      <c r="K64" s="83"/>
      <c r="L64" s="84"/>
    </row>
    <row r="65" spans="1:16" s="9" customFormat="1" x14ac:dyDescent="0.3">
      <c r="A65" s="8"/>
      <c r="B65" s="316" t="s">
        <v>26</v>
      </c>
      <c r="C65" s="317"/>
      <c r="D65" s="317"/>
      <c r="E65" s="317"/>
      <c r="F65" s="317"/>
      <c r="G65" s="317"/>
      <c r="H65" s="317"/>
      <c r="I65" s="317"/>
      <c r="J65" s="317"/>
      <c r="K65" s="317"/>
      <c r="L65" s="318"/>
      <c r="M65" s="80"/>
    </row>
    <row r="66" spans="1:16" s="25" customFormat="1" x14ac:dyDescent="0.3">
      <c r="A66" s="72"/>
      <c r="B66" s="81"/>
      <c r="C66" s="73"/>
      <c r="D66" s="73"/>
      <c r="E66" s="73"/>
      <c r="F66" s="73"/>
      <c r="G66" s="73"/>
      <c r="H66" s="73"/>
      <c r="I66" s="73"/>
      <c r="J66" s="73"/>
      <c r="K66" s="73"/>
      <c r="L66" s="74"/>
    </row>
    <row r="67" spans="1:16" s="25" customFormat="1" x14ac:dyDescent="0.3">
      <c r="A67" s="72"/>
      <c r="B67" s="265" t="str">
        <f>IF(Intro!$G$23="English",O67,P67)</f>
        <v>Describe your firm’s plans to increase or decrease its practical plant capacity of the goods in the next two years, including target dates, target practical plant capacity, the plants involved and the reasons for the change.</v>
      </c>
      <c r="C67" s="266"/>
      <c r="D67" s="266"/>
      <c r="E67" s="266"/>
      <c r="F67" s="266"/>
      <c r="G67" s="266"/>
      <c r="H67" s="266"/>
      <c r="I67" s="266"/>
      <c r="J67" s="266"/>
      <c r="K67" s="266"/>
      <c r="L67" s="267"/>
      <c r="O67" s="25" t="s">
        <v>149</v>
      </c>
      <c r="P67" s="25" t="s">
        <v>106</v>
      </c>
    </row>
    <row r="68" spans="1:16" s="25" customFormat="1" x14ac:dyDescent="0.3">
      <c r="A68" s="72"/>
      <c r="B68" s="265"/>
      <c r="C68" s="266"/>
      <c r="D68" s="266"/>
      <c r="E68" s="266"/>
      <c r="F68" s="266"/>
      <c r="G68" s="266"/>
      <c r="H68" s="266"/>
      <c r="I68" s="266"/>
      <c r="J68" s="266"/>
      <c r="K68" s="266"/>
      <c r="L68" s="267"/>
    </row>
    <row r="69" spans="1:16" s="25" customFormat="1" x14ac:dyDescent="0.3">
      <c r="A69" s="72"/>
      <c r="B69" s="81"/>
      <c r="C69" s="73"/>
      <c r="D69" s="73"/>
      <c r="E69" s="73"/>
      <c r="F69" s="73"/>
      <c r="G69" s="73"/>
      <c r="H69" s="73"/>
      <c r="I69" s="73"/>
      <c r="J69" s="73"/>
      <c r="K69" s="73"/>
      <c r="L69" s="74"/>
    </row>
    <row r="70" spans="1:16" s="9" customFormat="1" x14ac:dyDescent="0.3">
      <c r="A70" s="8"/>
      <c r="B70" s="311"/>
      <c r="C70" s="312"/>
      <c r="D70" s="312"/>
      <c r="E70" s="312"/>
      <c r="F70" s="312"/>
      <c r="G70" s="312"/>
      <c r="H70" s="312"/>
      <c r="I70" s="312"/>
      <c r="J70" s="312"/>
      <c r="K70" s="312"/>
      <c r="L70" s="313"/>
      <c r="M70" s="25"/>
    </row>
    <row r="71" spans="1:16" s="9" customFormat="1" x14ac:dyDescent="0.3">
      <c r="A71" s="8"/>
      <c r="B71" s="311"/>
      <c r="C71" s="312"/>
      <c r="D71" s="312"/>
      <c r="E71" s="312"/>
      <c r="F71" s="312"/>
      <c r="G71" s="312"/>
      <c r="H71" s="312"/>
      <c r="I71" s="312"/>
      <c r="J71" s="312"/>
      <c r="K71" s="312"/>
      <c r="L71" s="313"/>
      <c r="M71" s="25"/>
    </row>
    <row r="72" spans="1:16" s="9" customFormat="1" x14ac:dyDescent="0.3">
      <c r="A72" s="8"/>
      <c r="B72" s="311"/>
      <c r="C72" s="312"/>
      <c r="D72" s="312"/>
      <c r="E72" s="312"/>
      <c r="F72" s="312"/>
      <c r="G72" s="312"/>
      <c r="H72" s="312"/>
      <c r="I72" s="312"/>
      <c r="J72" s="312"/>
      <c r="K72" s="312"/>
      <c r="L72" s="313"/>
      <c r="M72" s="25"/>
    </row>
    <row r="73" spans="1:16" s="9" customFormat="1" x14ac:dyDescent="0.3">
      <c r="A73" s="8"/>
      <c r="B73" s="311"/>
      <c r="C73" s="312"/>
      <c r="D73" s="312"/>
      <c r="E73" s="312"/>
      <c r="F73" s="312"/>
      <c r="G73" s="312"/>
      <c r="H73" s="312"/>
      <c r="I73" s="312"/>
      <c r="J73" s="312"/>
      <c r="K73" s="312"/>
      <c r="L73" s="313"/>
      <c r="M73" s="25"/>
    </row>
    <row r="74" spans="1:16" s="9" customFormat="1" x14ac:dyDescent="0.3">
      <c r="A74" s="8"/>
      <c r="B74" s="311"/>
      <c r="C74" s="312"/>
      <c r="D74" s="312"/>
      <c r="E74" s="312"/>
      <c r="F74" s="312"/>
      <c r="G74" s="312"/>
      <c r="H74" s="312"/>
      <c r="I74" s="312"/>
      <c r="J74" s="312"/>
      <c r="K74" s="312"/>
      <c r="L74" s="313"/>
      <c r="M74" s="25"/>
    </row>
    <row r="75" spans="1:16" s="9" customFormat="1" x14ac:dyDescent="0.3">
      <c r="A75" s="8"/>
      <c r="B75" s="311"/>
      <c r="C75" s="312"/>
      <c r="D75" s="312"/>
      <c r="E75" s="312"/>
      <c r="F75" s="312"/>
      <c r="G75" s="312"/>
      <c r="H75" s="312"/>
      <c r="I75" s="312"/>
      <c r="J75" s="312"/>
      <c r="K75" s="312"/>
      <c r="L75" s="313"/>
      <c r="M75" s="25"/>
    </row>
    <row r="76" spans="1:16" s="9" customFormat="1" x14ac:dyDescent="0.3">
      <c r="A76" s="8"/>
      <c r="B76" s="311"/>
      <c r="C76" s="312"/>
      <c r="D76" s="312"/>
      <c r="E76" s="312"/>
      <c r="F76" s="312"/>
      <c r="G76" s="312"/>
      <c r="H76" s="312"/>
      <c r="I76" s="312"/>
      <c r="J76" s="312"/>
      <c r="K76" s="312"/>
      <c r="L76" s="313"/>
      <c r="M76" s="25"/>
    </row>
    <row r="77" spans="1:16" s="9" customFormat="1" x14ac:dyDescent="0.3">
      <c r="A77" s="8"/>
      <c r="B77" s="311"/>
      <c r="C77" s="312"/>
      <c r="D77" s="312"/>
      <c r="E77" s="312"/>
      <c r="F77" s="312"/>
      <c r="G77" s="312"/>
      <c r="H77" s="312"/>
      <c r="I77" s="312"/>
      <c r="J77" s="312"/>
      <c r="K77" s="312"/>
      <c r="L77" s="313"/>
      <c r="M77" s="25"/>
    </row>
    <row r="78" spans="1:16" s="25" customFormat="1" x14ac:dyDescent="0.3">
      <c r="A78" s="72"/>
      <c r="B78" s="82"/>
      <c r="C78" s="83"/>
      <c r="D78" s="83"/>
      <c r="E78" s="83"/>
      <c r="F78" s="83"/>
      <c r="G78" s="83"/>
      <c r="H78" s="83"/>
      <c r="I78" s="83"/>
      <c r="J78" s="83"/>
      <c r="K78" s="83"/>
      <c r="L78" s="84"/>
    </row>
    <row r="79" spans="1:16" s="9" customFormat="1" x14ac:dyDescent="0.3">
      <c r="A79" s="8"/>
      <c r="B79" s="316" t="s">
        <v>27</v>
      </c>
      <c r="C79" s="317"/>
      <c r="D79" s="317"/>
      <c r="E79" s="317"/>
      <c r="F79" s="317"/>
      <c r="G79" s="317"/>
      <c r="H79" s="317"/>
      <c r="I79" s="317"/>
      <c r="J79" s="317"/>
      <c r="K79" s="317"/>
      <c r="L79" s="318"/>
      <c r="M79" s="80"/>
    </row>
    <row r="80" spans="1:16" s="25" customFormat="1" x14ac:dyDescent="0.3">
      <c r="A80" s="72"/>
      <c r="B80" s="81"/>
      <c r="C80" s="73"/>
      <c r="D80" s="73"/>
      <c r="E80" s="73"/>
      <c r="F80" s="73"/>
      <c r="G80" s="73"/>
      <c r="H80" s="73"/>
      <c r="I80" s="73"/>
      <c r="J80" s="73"/>
      <c r="K80" s="73"/>
      <c r="L80" s="74"/>
    </row>
    <row r="81" spans="1:16" s="25" customFormat="1" ht="14.25" customHeight="1" x14ac:dyDescent="0.3">
      <c r="A81" s="72"/>
      <c r="B81" s="319" t="str">
        <f>IF(Intro!$G$23="English",O81,P81)</f>
        <v>Describe your firm’s plans to increase, decrease or shut down its production of the goods, either at facilities currently producing the goods or currently being used to produce other products, in the next two years. Provide the rationale and assumptions underlying these strategies and objectives.</v>
      </c>
      <c r="C81" s="320"/>
      <c r="D81" s="320"/>
      <c r="E81" s="320"/>
      <c r="F81" s="320"/>
      <c r="G81" s="320"/>
      <c r="H81" s="320"/>
      <c r="I81" s="320"/>
      <c r="J81" s="320"/>
      <c r="K81" s="320"/>
      <c r="L81" s="321"/>
      <c r="O81" s="25" t="s">
        <v>150</v>
      </c>
      <c r="P81" s="25" t="s">
        <v>107</v>
      </c>
    </row>
    <row r="82" spans="1:16" s="25" customFormat="1" x14ac:dyDescent="0.3">
      <c r="A82" s="72"/>
      <c r="B82" s="319"/>
      <c r="C82" s="320"/>
      <c r="D82" s="320"/>
      <c r="E82" s="320"/>
      <c r="F82" s="320"/>
      <c r="G82" s="320"/>
      <c r="H82" s="320"/>
      <c r="I82" s="320"/>
      <c r="J82" s="320"/>
      <c r="K82" s="320"/>
      <c r="L82" s="321"/>
    </row>
    <row r="83" spans="1:16" s="25" customFormat="1" x14ac:dyDescent="0.3">
      <c r="A83" s="72"/>
      <c r="B83" s="81"/>
      <c r="C83" s="73"/>
      <c r="D83" s="73"/>
      <c r="E83" s="73"/>
      <c r="F83" s="73"/>
      <c r="G83" s="73"/>
      <c r="H83" s="73"/>
      <c r="I83" s="73"/>
      <c r="J83" s="73"/>
      <c r="K83" s="73"/>
      <c r="L83" s="74"/>
    </row>
    <row r="84" spans="1:16" s="9" customFormat="1" x14ac:dyDescent="0.3">
      <c r="A84" s="8"/>
      <c r="B84" s="311"/>
      <c r="C84" s="312"/>
      <c r="D84" s="312"/>
      <c r="E84" s="312"/>
      <c r="F84" s="312"/>
      <c r="G84" s="312"/>
      <c r="H84" s="312"/>
      <c r="I84" s="312"/>
      <c r="J84" s="312"/>
      <c r="K84" s="312"/>
      <c r="L84" s="313"/>
      <c r="M84" s="25"/>
    </row>
    <row r="85" spans="1:16" s="9" customFormat="1" x14ac:dyDescent="0.3">
      <c r="A85" s="8"/>
      <c r="B85" s="311"/>
      <c r="C85" s="312"/>
      <c r="D85" s="312"/>
      <c r="E85" s="312"/>
      <c r="F85" s="312"/>
      <c r="G85" s="312"/>
      <c r="H85" s="312"/>
      <c r="I85" s="312"/>
      <c r="J85" s="312"/>
      <c r="K85" s="312"/>
      <c r="L85" s="313"/>
      <c r="M85" s="25"/>
    </row>
    <row r="86" spans="1:16" s="9" customFormat="1" x14ac:dyDescent="0.3">
      <c r="A86" s="8"/>
      <c r="B86" s="311"/>
      <c r="C86" s="312"/>
      <c r="D86" s="312"/>
      <c r="E86" s="312"/>
      <c r="F86" s="312"/>
      <c r="G86" s="312"/>
      <c r="H86" s="312"/>
      <c r="I86" s="312"/>
      <c r="J86" s="312"/>
      <c r="K86" s="312"/>
      <c r="L86" s="313"/>
      <c r="M86" s="25"/>
    </row>
    <row r="87" spans="1:16" s="9" customFormat="1" x14ac:dyDescent="0.3">
      <c r="A87" s="8"/>
      <c r="B87" s="311"/>
      <c r="C87" s="312"/>
      <c r="D87" s="312"/>
      <c r="E87" s="312"/>
      <c r="F87" s="312"/>
      <c r="G87" s="312"/>
      <c r="H87" s="312"/>
      <c r="I87" s="312"/>
      <c r="J87" s="312"/>
      <c r="K87" s="312"/>
      <c r="L87" s="313"/>
      <c r="M87" s="25"/>
    </row>
    <row r="88" spans="1:16" s="9" customFormat="1" x14ac:dyDescent="0.3">
      <c r="A88" s="8"/>
      <c r="B88" s="311"/>
      <c r="C88" s="312"/>
      <c r="D88" s="312"/>
      <c r="E88" s="312"/>
      <c r="F88" s="312"/>
      <c r="G88" s="312"/>
      <c r="H88" s="312"/>
      <c r="I88" s="312"/>
      <c r="J88" s="312"/>
      <c r="K88" s="312"/>
      <c r="L88" s="313"/>
      <c r="M88" s="25"/>
    </row>
    <row r="89" spans="1:16" s="9" customFormat="1" x14ac:dyDescent="0.3">
      <c r="A89" s="8"/>
      <c r="B89" s="311"/>
      <c r="C89" s="312"/>
      <c r="D89" s="312"/>
      <c r="E89" s="312"/>
      <c r="F89" s="312"/>
      <c r="G89" s="312"/>
      <c r="H89" s="312"/>
      <c r="I89" s="312"/>
      <c r="J89" s="312"/>
      <c r="K89" s="312"/>
      <c r="L89" s="313"/>
      <c r="M89" s="25"/>
    </row>
    <row r="90" spans="1:16" s="9" customFormat="1" x14ac:dyDescent="0.3">
      <c r="A90" s="8"/>
      <c r="B90" s="311"/>
      <c r="C90" s="312"/>
      <c r="D90" s="312"/>
      <c r="E90" s="312"/>
      <c r="F90" s="312"/>
      <c r="G90" s="312"/>
      <c r="H90" s="312"/>
      <c r="I90" s="312"/>
      <c r="J90" s="312"/>
      <c r="K90" s="312"/>
      <c r="L90" s="313"/>
      <c r="M90" s="25"/>
    </row>
    <row r="91" spans="1:16" s="9" customFormat="1" x14ac:dyDescent="0.3">
      <c r="A91" s="8"/>
      <c r="B91" s="311"/>
      <c r="C91" s="312"/>
      <c r="D91" s="312"/>
      <c r="E91" s="312"/>
      <c r="F91" s="312"/>
      <c r="G91" s="312"/>
      <c r="H91" s="312"/>
      <c r="I91" s="312"/>
      <c r="J91" s="312"/>
      <c r="K91" s="312"/>
      <c r="L91" s="313"/>
      <c r="M91" s="25"/>
    </row>
    <row r="92" spans="1:16" s="25" customFormat="1" x14ac:dyDescent="0.3">
      <c r="A92" s="72"/>
      <c r="B92" s="82"/>
      <c r="C92" s="83"/>
      <c r="D92" s="83"/>
      <c r="E92" s="83"/>
      <c r="F92" s="83"/>
      <c r="G92" s="83"/>
      <c r="H92" s="83"/>
      <c r="I92" s="83"/>
      <c r="J92" s="83"/>
      <c r="K92" s="83"/>
      <c r="L92" s="84"/>
    </row>
    <row r="93" spans="1:16" s="9" customFormat="1" x14ac:dyDescent="0.3">
      <c r="A93" s="8"/>
      <c r="B93" s="316" t="s">
        <v>30</v>
      </c>
      <c r="C93" s="317"/>
      <c r="D93" s="317"/>
      <c r="E93" s="317"/>
      <c r="F93" s="317"/>
      <c r="G93" s="317"/>
      <c r="H93" s="317"/>
      <c r="I93" s="317"/>
      <c r="J93" s="317"/>
      <c r="K93" s="317"/>
      <c r="L93" s="318"/>
      <c r="M93" s="80"/>
    </row>
    <row r="94" spans="1:16" s="25" customFormat="1" x14ac:dyDescent="0.3">
      <c r="A94" s="72"/>
      <c r="B94" s="81"/>
      <c r="C94" s="73"/>
      <c r="D94" s="73"/>
      <c r="E94" s="73"/>
      <c r="F94" s="73"/>
      <c r="G94" s="73"/>
      <c r="H94" s="73"/>
      <c r="I94" s="73"/>
      <c r="J94" s="73"/>
      <c r="K94" s="73"/>
      <c r="L94" s="74"/>
    </row>
    <row r="95" spans="1:16" s="25" customFormat="1" x14ac:dyDescent="0.3">
      <c r="A95" s="72"/>
      <c r="B95" s="319" t="str">
        <f>IF(Intro!$G$23="English",O95,P95)</f>
        <v>Describe your firm’s plans to change the product mix of the goods produced on the same equipment, in the next two years. Provide the rationale and assumptions underlying these strategies and objectives.</v>
      </c>
      <c r="C95" s="320"/>
      <c r="D95" s="320"/>
      <c r="E95" s="320"/>
      <c r="F95" s="320"/>
      <c r="G95" s="320"/>
      <c r="H95" s="320"/>
      <c r="I95" s="320"/>
      <c r="J95" s="320"/>
      <c r="K95" s="320"/>
      <c r="L95" s="321"/>
      <c r="O95" s="25" t="s">
        <v>151</v>
      </c>
      <c r="P95" s="25" t="s">
        <v>108</v>
      </c>
    </row>
    <row r="96" spans="1:16" s="25" customFormat="1" x14ac:dyDescent="0.3">
      <c r="A96" s="72"/>
      <c r="B96" s="319"/>
      <c r="C96" s="320"/>
      <c r="D96" s="320"/>
      <c r="E96" s="320"/>
      <c r="F96" s="320"/>
      <c r="G96" s="320"/>
      <c r="H96" s="320"/>
      <c r="I96" s="320"/>
      <c r="J96" s="320"/>
      <c r="K96" s="320"/>
      <c r="L96" s="321"/>
    </row>
    <row r="97" spans="1:13" s="25" customFormat="1" x14ac:dyDescent="0.3">
      <c r="A97" s="72"/>
      <c r="B97" s="81"/>
      <c r="C97" s="73"/>
      <c r="D97" s="73"/>
      <c r="E97" s="73"/>
      <c r="F97" s="73"/>
      <c r="G97" s="73"/>
      <c r="H97" s="73"/>
      <c r="I97" s="73"/>
      <c r="J97" s="73"/>
      <c r="K97" s="73"/>
      <c r="L97" s="74"/>
    </row>
    <row r="98" spans="1:13" s="9" customFormat="1" x14ac:dyDescent="0.3">
      <c r="A98" s="8"/>
      <c r="B98" s="311"/>
      <c r="C98" s="312"/>
      <c r="D98" s="312"/>
      <c r="E98" s="312"/>
      <c r="F98" s="312"/>
      <c r="G98" s="312"/>
      <c r="H98" s="312"/>
      <c r="I98" s="312"/>
      <c r="J98" s="312"/>
      <c r="K98" s="312"/>
      <c r="L98" s="313"/>
      <c r="M98" s="25"/>
    </row>
    <row r="99" spans="1:13" s="9" customFormat="1" x14ac:dyDescent="0.3">
      <c r="A99" s="8"/>
      <c r="B99" s="311"/>
      <c r="C99" s="312"/>
      <c r="D99" s="312"/>
      <c r="E99" s="312"/>
      <c r="F99" s="312"/>
      <c r="G99" s="312"/>
      <c r="H99" s="312"/>
      <c r="I99" s="312"/>
      <c r="J99" s="312"/>
      <c r="K99" s="312"/>
      <c r="L99" s="313"/>
      <c r="M99" s="25"/>
    </row>
    <row r="100" spans="1:13" s="9" customFormat="1" x14ac:dyDescent="0.3">
      <c r="A100" s="8"/>
      <c r="B100" s="311"/>
      <c r="C100" s="312"/>
      <c r="D100" s="312"/>
      <c r="E100" s="312"/>
      <c r="F100" s="312"/>
      <c r="G100" s="312"/>
      <c r="H100" s="312"/>
      <c r="I100" s="312"/>
      <c r="J100" s="312"/>
      <c r="K100" s="312"/>
      <c r="L100" s="313"/>
      <c r="M100" s="25"/>
    </row>
    <row r="101" spans="1:13" s="9" customFormat="1" x14ac:dyDescent="0.3">
      <c r="A101" s="8"/>
      <c r="B101" s="311"/>
      <c r="C101" s="312"/>
      <c r="D101" s="312"/>
      <c r="E101" s="312"/>
      <c r="F101" s="312"/>
      <c r="G101" s="312"/>
      <c r="H101" s="312"/>
      <c r="I101" s="312"/>
      <c r="J101" s="312"/>
      <c r="K101" s="312"/>
      <c r="L101" s="313"/>
      <c r="M101" s="25"/>
    </row>
    <row r="102" spans="1:13" s="9" customFormat="1" x14ac:dyDescent="0.3">
      <c r="A102" s="8"/>
      <c r="B102" s="311"/>
      <c r="C102" s="312"/>
      <c r="D102" s="312"/>
      <c r="E102" s="312"/>
      <c r="F102" s="312"/>
      <c r="G102" s="312"/>
      <c r="H102" s="312"/>
      <c r="I102" s="312"/>
      <c r="J102" s="312"/>
      <c r="K102" s="312"/>
      <c r="L102" s="313"/>
      <c r="M102" s="25"/>
    </row>
    <row r="103" spans="1:13" s="9" customFormat="1" x14ac:dyDescent="0.3">
      <c r="A103" s="8"/>
      <c r="B103" s="311"/>
      <c r="C103" s="312"/>
      <c r="D103" s="312"/>
      <c r="E103" s="312"/>
      <c r="F103" s="312"/>
      <c r="G103" s="312"/>
      <c r="H103" s="312"/>
      <c r="I103" s="312"/>
      <c r="J103" s="312"/>
      <c r="K103" s="312"/>
      <c r="L103" s="313"/>
      <c r="M103" s="25"/>
    </row>
    <row r="104" spans="1:13" s="9" customFormat="1" x14ac:dyDescent="0.3">
      <c r="A104" s="8"/>
      <c r="B104" s="311"/>
      <c r="C104" s="312"/>
      <c r="D104" s="312"/>
      <c r="E104" s="312"/>
      <c r="F104" s="312"/>
      <c r="G104" s="312"/>
      <c r="H104" s="312"/>
      <c r="I104" s="312"/>
      <c r="J104" s="312"/>
      <c r="K104" s="312"/>
      <c r="L104" s="313"/>
      <c r="M104" s="25"/>
    </row>
    <row r="105" spans="1:13" s="9" customFormat="1" x14ac:dyDescent="0.3">
      <c r="A105" s="8"/>
      <c r="B105" s="311"/>
      <c r="C105" s="312"/>
      <c r="D105" s="312"/>
      <c r="E105" s="312"/>
      <c r="F105" s="312"/>
      <c r="G105" s="312"/>
      <c r="H105" s="312"/>
      <c r="I105" s="312"/>
      <c r="J105" s="312"/>
      <c r="K105" s="312"/>
      <c r="L105" s="313"/>
      <c r="M105" s="25"/>
    </row>
    <row r="106" spans="1:13" s="25" customFormat="1" x14ac:dyDescent="0.3">
      <c r="A106" s="72"/>
      <c r="B106" s="82"/>
      <c r="C106" s="83"/>
      <c r="D106" s="83"/>
      <c r="E106" s="83"/>
      <c r="F106" s="83"/>
      <c r="G106" s="83"/>
      <c r="H106" s="83"/>
      <c r="I106" s="83"/>
      <c r="J106" s="83"/>
      <c r="K106" s="83"/>
      <c r="L106" s="84"/>
    </row>
  </sheetData>
  <sheetProtection algorithmName="SHA-512" hashValue="rO+fljtvDL2djD8bwwQmNnSVQar7LH1PbZY/Zc21tm22hJCoAc5jv5p0s9FqnQLulhF/FhmpdwEw+Xdu0zH7yw==" saltValue="IBIQ3glOUNBURPJqK+FKDA==" spinCount="100000" sheet="1" objects="1" scenarios="1" selectLockedCells="1"/>
  <mergeCells count="38">
    <mergeCell ref="B93:L93"/>
    <mergeCell ref="B98:L105"/>
    <mergeCell ref="B95:L96"/>
    <mergeCell ref="B30:L37"/>
    <mergeCell ref="B43:L50"/>
    <mergeCell ref="B56:L63"/>
    <mergeCell ref="B70:L77"/>
    <mergeCell ref="B84:L91"/>
    <mergeCell ref="B65:L65"/>
    <mergeCell ref="B67:L68"/>
    <mergeCell ref="B41:L41"/>
    <mergeCell ref="B54:L54"/>
    <mergeCell ref="B39:L39"/>
    <mergeCell ref="B52:L52"/>
    <mergeCell ref="B81:L82"/>
    <mergeCell ref="B79:L79"/>
    <mergeCell ref="B4:L4"/>
    <mergeCell ref="B13:L13"/>
    <mergeCell ref="B9:L9"/>
    <mergeCell ref="B10:L10"/>
    <mergeCell ref="B5:L5"/>
    <mergeCell ref="B6:L6"/>
    <mergeCell ref="B8:L8"/>
    <mergeCell ref="B12:L12"/>
    <mergeCell ref="B23:E23"/>
    <mergeCell ref="B24:E24"/>
    <mergeCell ref="B28:L28"/>
    <mergeCell ref="B20:E20"/>
    <mergeCell ref="B26:L26"/>
    <mergeCell ref="B22:E22"/>
    <mergeCell ref="J17:J18"/>
    <mergeCell ref="K17:K18"/>
    <mergeCell ref="B15:L15"/>
    <mergeCell ref="B19:E19"/>
    <mergeCell ref="B21:E21"/>
    <mergeCell ref="G17:G18"/>
    <mergeCell ref="H17:H18"/>
    <mergeCell ref="I17:I18"/>
  </mergeCells>
  <dataValidations count="3">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84:L84 B70:L70 B56:L56 B30:L33 B43:L43 B86:L88 B45:L47 B58:L60 B72:L74 B98:L101" xr:uid="{3B895ACC-BC95-48CF-9B52-564CFBCF3BF6}">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23:K24 G21:K21" xr:uid="{F776B4C4-FB9F-4E6D-9659-ADBE0E6C3F52}">
      <formula1>1000</formula1>
    </dataValidation>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19:K20 G22:K22" xr:uid="{B2A2681B-6B72-4833-B16C-7963DF3BF9E3}">
      <formula1>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64" min="1"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A90DB-6896-493A-88FE-EE1995C87494}">
  <sheetPr codeName="Sheet8">
    <tabColor rgb="FF92D050"/>
    <pageSetUpPr fitToPage="1"/>
  </sheetPr>
  <dimension ref="A1:P186"/>
  <sheetViews>
    <sheetView showGridLines="0" topLeftCell="A159" zoomScale="84" zoomScaleNormal="50" workbookViewId="0">
      <selection activeCell="T38" sqref="T38"/>
    </sheetView>
  </sheetViews>
  <sheetFormatPr defaultColWidth="9.44140625" defaultRowHeight="14.4" x14ac:dyDescent="0.3"/>
  <cols>
    <col min="1" max="1" width="1.5546875" style="8" customWidth="1"/>
    <col min="2" max="12" width="14.5546875" style="31" customWidth="1"/>
    <col min="13" max="14" width="14.5546875" style="64" customWidth="1"/>
    <col min="15" max="16" width="14.5546875" style="64" hidden="1" customWidth="1"/>
    <col min="17" max="17" width="9.44140625" style="64" customWidth="1"/>
    <col min="18" max="16384" width="9.44140625" style="64"/>
  </cols>
  <sheetData>
    <row r="1" spans="1:16" x14ac:dyDescent="0.3">
      <c r="O1" s="64" t="s">
        <v>286</v>
      </c>
      <c r="P1" s="64" t="s">
        <v>286</v>
      </c>
    </row>
    <row r="2" spans="1:16" x14ac:dyDescent="0.3">
      <c r="B2" s="10" t="str">
        <f>'Pro 1'!B2</f>
        <v>PROTECTED</v>
      </c>
      <c r="C2" s="10"/>
      <c r="D2" s="10"/>
      <c r="O2" s="9" t="s">
        <v>60</v>
      </c>
      <c r="P2" s="9" t="s">
        <v>72</v>
      </c>
    </row>
    <row r="3" spans="1:16" x14ac:dyDescent="0.3">
      <c r="B3" s="2"/>
      <c r="C3" s="2"/>
      <c r="D3" s="2"/>
      <c r="O3" s="5"/>
      <c r="P3" s="5"/>
    </row>
    <row r="4" spans="1:16" s="5" customFormat="1" x14ac:dyDescent="0.3">
      <c r="A4" s="11"/>
      <c r="B4" s="185" t="str">
        <f>Info!B4</f>
        <v>FOREIGN PRODUCERS' QUESTIONNAIRE</v>
      </c>
      <c r="C4" s="186"/>
      <c r="D4" s="186"/>
      <c r="E4" s="186"/>
      <c r="F4" s="186"/>
      <c r="G4" s="186"/>
      <c r="H4" s="186"/>
      <c r="I4" s="186"/>
      <c r="J4" s="186"/>
      <c r="K4" s="186"/>
      <c r="L4" s="187"/>
      <c r="M4" s="7"/>
      <c r="N4" s="7"/>
      <c r="O4" s="6"/>
      <c r="P4" s="6"/>
    </row>
    <row r="5" spans="1:16" s="5" customFormat="1" x14ac:dyDescent="0.3">
      <c r="A5" s="11"/>
      <c r="B5" s="272" t="str">
        <f>Info!B5</f>
        <v>RR-2025-008</v>
      </c>
      <c r="C5" s="273"/>
      <c r="D5" s="273"/>
      <c r="E5" s="273"/>
      <c r="F5" s="273"/>
      <c r="G5" s="273"/>
      <c r="H5" s="273"/>
      <c r="I5" s="273"/>
      <c r="J5" s="273"/>
      <c r="K5" s="273"/>
      <c r="L5" s="274"/>
      <c r="M5" s="7"/>
      <c r="N5" s="7"/>
      <c r="O5" s="6"/>
      <c r="P5" s="6"/>
    </row>
    <row r="6" spans="1:16" s="6" customFormat="1" x14ac:dyDescent="0.3">
      <c r="A6" s="11"/>
      <c r="B6" s="272" t="str">
        <f>Info!B6</f>
        <v>PHOTOVOLTAIC MODULES AND LAMINATES</v>
      </c>
      <c r="C6" s="273"/>
      <c r="D6" s="273"/>
      <c r="E6" s="273"/>
      <c r="F6" s="273"/>
      <c r="G6" s="273"/>
      <c r="H6" s="273"/>
      <c r="I6" s="273"/>
      <c r="J6" s="273"/>
      <c r="K6" s="273"/>
      <c r="L6" s="274"/>
      <c r="O6" s="12"/>
      <c r="P6" s="12"/>
    </row>
    <row r="7" spans="1:16" s="6" customFormat="1" x14ac:dyDescent="0.3">
      <c r="A7" s="11"/>
      <c r="B7" s="108"/>
      <c r="C7" s="109"/>
      <c r="D7" s="109"/>
      <c r="E7" s="109"/>
      <c r="F7" s="109"/>
      <c r="G7" s="109"/>
      <c r="H7" s="109"/>
      <c r="I7" s="109"/>
      <c r="J7" s="109"/>
      <c r="K7" s="109"/>
      <c r="L7" s="110"/>
      <c r="O7" s="23"/>
    </row>
    <row r="8" spans="1:16" s="6" customFormat="1" ht="14.25" customHeight="1" x14ac:dyDescent="0.3">
      <c r="A8" s="11"/>
      <c r="B8" s="346" t="str">
        <f>Public!B8</f>
        <v>The goods in the following questions refer to Photovoltaic modules and laminates as defined in the product description on the Intro tab.</v>
      </c>
      <c r="C8" s="347"/>
      <c r="D8" s="347"/>
      <c r="E8" s="347"/>
      <c r="F8" s="347"/>
      <c r="G8" s="347"/>
      <c r="H8" s="347"/>
      <c r="I8" s="347"/>
      <c r="J8" s="347"/>
      <c r="K8" s="347"/>
      <c r="L8" s="348"/>
      <c r="O8" s="12"/>
      <c r="P8" s="12"/>
    </row>
    <row r="9" spans="1:16" s="6" customFormat="1" x14ac:dyDescent="0.3">
      <c r="A9" s="11"/>
      <c r="B9" s="331" t="str">
        <f>Public!B9</f>
        <v>Product information and a glossary of terms can be found in the Info tab.</v>
      </c>
      <c r="C9" s="332"/>
      <c r="D9" s="332"/>
      <c r="E9" s="332"/>
      <c r="F9" s="332"/>
      <c r="G9" s="332"/>
      <c r="H9" s="332"/>
      <c r="I9" s="332"/>
      <c r="J9" s="332"/>
      <c r="K9" s="332"/>
      <c r="L9" s="333"/>
      <c r="O9" s="12"/>
    </row>
    <row r="10" spans="1:16" s="6" customFormat="1" x14ac:dyDescent="0.3">
      <c r="A10" s="11"/>
      <c r="B10" s="331" t="str">
        <f>'Pro 1'!B10</f>
        <v xml:space="preserve">Use the AddPro tab if more space is needed.
</v>
      </c>
      <c r="C10" s="332"/>
      <c r="D10" s="332"/>
      <c r="E10" s="332"/>
      <c r="F10" s="332"/>
      <c r="G10" s="332"/>
      <c r="H10" s="332"/>
      <c r="I10" s="332"/>
      <c r="J10" s="332"/>
      <c r="K10" s="332"/>
      <c r="L10" s="333"/>
      <c r="O10" s="12"/>
      <c r="P10" s="12"/>
    </row>
    <row r="11" spans="1:16" s="6" customFormat="1" x14ac:dyDescent="0.3">
      <c r="A11" s="11"/>
      <c r="B11" s="111"/>
      <c r="C11" s="112"/>
      <c r="D11" s="112"/>
      <c r="E11" s="109"/>
      <c r="F11" s="109"/>
      <c r="G11" s="109"/>
      <c r="H11" s="109"/>
      <c r="I11" s="109"/>
      <c r="J11" s="109"/>
      <c r="K11" s="109"/>
      <c r="L11" s="110"/>
      <c r="O11" s="12"/>
      <c r="P11" s="12"/>
    </row>
    <row r="12" spans="1:16" s="6" customFormat="1" x14ac:dyDescent="0.3">
      <c r="A12" s="11"/>
      <c r="B12" s="331" t="str">
        <f>IF(Intro!$G$23="English",O12,P12)</f>
        <v>For the questions in this tab, note the following:</v>
      </c>
      <c r="C12" s="332"/>
      <c r="D12" s="332"/>
      <c r="E12" s="332"/>
      <c r="F12" s="332"/>
      <c r="G12" s="332"/>
      <c r="H12" s="332"/>
      <c r="I12" s="332"/>
      <c r="J12" s="332"/>
      <c r="K12" s="332"/>
      <c r="L12" s="333"/>
      <c r="O12" s="12" t="s">
        <v>109</v>
      </c>
      <c r="P12" s="12" t="s">
        <v>110</v>
      </c>
    </row>
    <row r="13" spans="1:16" s="6" customFormat="1" x14ac:dyDescent="0.3">
      <c r="A13" s="11"/>
      <c r="B13" s="331" t="str">
        <f>IF(Intro!$G$23="English",O13,P13)</f>
        <v>• Report only sales of your firm’s production.</v>
      </c>
      <c r="C13" s="332"/>
      <c r="D13" s="332"/>
      <c r="E13" s="332"/>
      <c r="F13" s="332"/>
      <c r="G13" s="332"/>
      <c r="H13" s="332"/>
      <c r="I13" s="332"/>
      <c r="J13" s="332"/>
      <c r="K13" s="332"/>
      <c r="L13" s="333"/>
      <c r="O13" s="12" t="s">
        <v>166</v>
      </c>
      <c r="P13" s="12" t="s">
        <v>170</v>
      </c>
    </row>
    <row r="14" spans="1:16" s="6" customFormat="1" x14ac:dyDescent="0.3">
      <c r="A14" s="11"/>
      <c r="B14" s="331" t="str">
        <f>IF(Intro!$G$23="English",O14,P14)</f>
        <v>• Report all sales to Canadian and foreign associated firms.</v>
      </c>
      <c r="C14" s="332"/>
      <c r="D14" s="332"/>
      <c r="E14" s="332"/>
      <c r="F14" s="332"/>
      <c r="G14" s="332"/>
      <c r="H14" s="332"/>
      <c r="I14" s="332"/>
      <c r="J14" s="332"/>
      <c r="K14" s="332"/>
      <c r="L14" s="333"/>
      <c r="O14" s="12" t="s">
        <v>167</v>
      </c>
      <c r="P14" s="12" t="s">
        <v>171</v>
      </c>
    </row>
    <row r="15" spans="1:16" s="6" customFormat="1" x14ac:dyDescent="0.3">
      <c r="A15" s="11"/>
      <c r="B15" s="331" t="str">
        <f>IF(Intro!$G$23="English",O15,P15)</f>
        <v>• Report all sales as of the date of shipment to the customer or the customer’s warehouse.</v>
      </c>
      <c r="C15" s="332"/>
      <c r="D15" s="332"/>
      <c r="E15" s="332"/>
      <c r="F15" s="332"/>
      <c r="G15" s="332"/>
      <c r="H15" s="332"/>
      <c r="I15" s="332"/>
      <c r="J15" s="332"/>
      <c r="K15" s="332"/>
      <c r="L15" s="333"/>
      <c r="O15" s="12" t="s">
        <v>168</v>
      </c>
      <c r="P15" s="12" t="s">
        <v>172</v>
      </c>
    </row>
    <row r="16" spans="1:16" s="6" customFormat="1" x14ac:dyDescent="0.3">
      <c r="A16" s="11"/>
      <c r="B16" s="334" t="str">
        <f>IF(Intro!$G$23="English",O16,P16)</f>
        <v>• Report all values in Canadian dollars.</v>
      </c>
      <c r="C16" s="335"/>
      <c r="D16" s="335"/>
      <c r="E16" s="335"/>
      <c r="F16" s="335"/>
      <c r="G16" s="335"/>
      <c r="H16" s="335"/>
      <c r="I16" s="335"/>
      <c r="J16" s="335"/>
      <c r="K16" s="335"/>
      <c r="L16" s="336"/>
      <c r="O16" s="12" t="s">
        <v>169</v>
      </c>
      <c r="P16" s="12" t="s">
        <v>173</v>
      </c>
    </row>
    <row r="17" spans="1:16" s="6" customFormat="1" x14ac:dyDescent="0.3">
      <c r="A17" s="11"/>
      <c r="B17" s="13"/>
      <c r="C17" s="13"/>
      <c r="D17" s="13"/>
      <c r="E17" s="14"/>
      <c r="F17" s="14"/>
      <c r="G17" s="14"/>
      <c r="H17" s="14"/>
      <c r="I17" s="14"/>
      <c r="J17" s="14"/>
      <c r="K17" s="14"/>
      <c r="L17" s="14"/>
      <c r="O17" s="12"/>
      <c r="P17" s="12"/>
    </row>
    <row r="18" spans="1:16" x14ac:dyDescent="0.3">
      <c r="B18" s="235" t="str">
        <f>IF(Intro!$G$23="English",O18,P18)</f>
        <v>SALES AND INVENTORIES</v>
      </c>
      <c r="C18" s="236"/>
      <c r="D18" s="236"/>
      <c r="E18" s="236"/>
      <c r="F18" s="236"/>
      <c r="G18" s="236"/>
      <c r="H18" s="236"/>
      <c r="I18" s="236"/>
      <c r="J18" s="236"/>
      <c r="K18" s="236"/>
      <c r="L18" s="237"/>
      <c r="O18" s="90" t="s">
        <v>243</v>
      </c>
      <c r="P18" s="90" t="s">
        <v>244</v>
      </c>
    </row>
    <row r="19" spans="1:16" x14ac:dyDescent="0.3">
      <c r="B19" s="328" t="s">
        <v>22</v>
      </c>
      <c r="C19" s="329"/>
      <c r="D19" s="329"/>
      <c r="E19" s="329"/>
      <c r="F19" s="329"/>
      <c r="G19" s="329"/>
      <c r="H19" s="329"/>
      <c r="I19" s="329"/>
      <c r="J19" s="329"/>
      <c r="K19" s="329"/>
      <c r="L19" s="330"/>
    </row>
    <row r="20" spans="1:16" x14ac:dyDescent="0.3">
      <c r="B20" s="15"/>
      <c r="C20" s="16"/>
      <c r="D20" s="16"/>
      <c r="E20" s="17"/>
      <c r="F20" s="17"/>
      <c r="G20" s="17"/>
      <c r="H20" s="17"/>
      <c r="I20" s="17"/>
      <c r="J20" s="17"/>
      <c r="K20" s="17"/>
      <c r="L20" s="18"/>
    </row>
    <row r="21" spans="1:16" x14ac:dyDescent="0.3">
      <c r="B21" s="197" t="str">
        <f>IF(Intro!$G$23="English",O21,P21)</f>
        <v>Provide the following estimated percentages:</v>
      </c>
      <c r="C21" s="198"/>
      <c r="D21" s="198"/>
      <c r="E21" s="198"/>
      <c r="F21" s="198"/>
      <c r="G21" s="198"/>
      <c r="H21" s="198"/>
      <c r="I21" s="198"/>
      <c r="J21" s="198"/>
      <c r="K21" s="198"/>
      <c r="L21" s="199"/>
      <c r="O21" s="60" t="s">
        <v>55</v>
      </c>
      <c r="P21" s="64" t="s">
        <v>56</v>
      </c>
    </row>
    <row r="22" spans="1:16" x14ac:dyDescent="0.3">
      <c r="B22" s="57"/>
      <c r="C22" s="58"/>
      <c r="D22" s="16"/>
      <c r="E22" s="17"/>
      <c r="F22" s="17"/>
      <c r="G22" s="17"/>
      <c r="H22" s="17"/>
      <c r="I22" s="17"/>
      <c r="J22" s="17"/>
      <c r="K22" s="17"/>
      <c r="L22" s="18"/>
      <c r="O22" s="60"/>
    </row>
    <row r="23" spans="1:16" x14ac:dyDescent="0.3">
      <c r="B23" s="57"/>
      <c r="C23" s="58"/>
      <c r="G23" s="16"/>
      <c r="H23" s="49">
        <f>Variables!$B$6+2</f>
        <v>2025</v>
      </c>
      <c r="I23" s="25"/>
      <c r="J23" s="25"/>
      <c r="K23" s="25"/>
      <c r="L23" s="75"/>
      <c r="O23" s="60"/>
    </row>
    <row r="24" spans="1:16" x14ac:dyDescent="0.3">
      <c r="B24" s="414" t="str">
        <f>IF(Intro!$G$23="English",O24,P24)</f>
        <v>Your firm's sales volume of the goods divided by your firm's total sales volume</v>
      </c>
      <c r="C24" s="415"/>
      <c r="D24" s="415"/>
      <c r="E24" s="415"/>
      <c r="F24" s="416"/>
      <c r="G24" s="404" t="s">
        <v>85</v>
      </c>
      <c r="H24" s="406"/>
      <c r="I24" s="25"/>
      <c r="J24" s="25"/>
      <c r="K24" s="25"/>
      <c r="L24" s="75"/>
      <c r="O24" s="64" t="s">
        <v>293</v>
      </c>
      <c r="P24" s="48" t="s">
        <v>298</v>
      </c>
    </row>
    <row r="25" spans="1:16" x14ac:dyDescent="0.3">
      <c r="B25" s="417"/>
      <c r="C25" s="418"/>
      <c r="D25" s="418"/>
      <c r="E25" s="418"/>
      <c r="F25" s="419"/>
      <c r="G25" s="405"/>
      <c r="H25" s="407"/>
      <c r="I25" s="25"/>
      <c r="J25" s="25"/>
      <c r="K25" s="25"/>
      <c r="L25" s="75"/>
      <c r="P25" s="48"/>
    </row>
    <row r="26" spans="1:16" x14ac:dyDescent="0.3">
      <c r="B26" s="414" t="str">
        <f>IF(Intro!$G$23="English",O26,P26)</f>
        <v>Your firm's sales value of the goods divided by your firm's total sales value</v>
      </c>
      <c r="C26" s="415"/>
      <c r="D26" s="415"/>
      <c r="E26" s="415"/>
      <c r="F26" s="416"/>
      <c r="G26" s="404" t="s">
        <v>85</v>
      </c>
      <c r="H26" s="406"/>
      <c r="I26" s="25"/>
      <c r="J26" s="25"/>
      <c r="K26" s="25"/>
      <c r="L26" s="75"/>
      <c r="O26" s="64" t="s">
        <v>294</v>
      </c>
      <c r="P26" s="48" t="s">
        <v>295</v>
      </c>
    </row>
    <row r="27" spans="1:16" x14ac:dyDescent="0.3">
      <c r="B27" s="417"/>
      <c r="C27" s="418"/>
      <c r="D27" s="418"/>
      <c r="E27" s="418"/>
      <c r="F27" s="419"/>
      <c r="G27" s="405"/>
      <c r="H27" s="407"/>
      <c r="I27" s="25"/>
      <c r="J27" s="25"/>
      <c r="K27" s="25"/>
      <c r="L27" s="75"/>
      <c r="P27" s="48"/>
    </row>
    <row r="28" spans="1:16" x14ac:dyDescent="0.3">
      <c r="B28" s="414" t="str">
        <f>IF(Intro!$G$23="English",O28,P28)</f>
        <v>Your firm's production volume of the goods divided by your home country's total production volume of the goods</v>
      </c>
      <c r="C28" s="415"/>
      <c r="D28" s="415"/>
      <c r="E28" s="415"/>
      <c r="F28" s="416"/>
      <c r="G28" s="404" t="s">
        <v>85</v>
      </c>
      <c r="H28" s="406"/>
      <c r="I28" s="25"/>
      <c r="J28" s="25"/>
      <c r="K28" s="25"/>
      <c r="L28" s="75"/>
      <c r="O28" s="64" t="s">
        <v>296</v>
      </c>
      <c r="P28" s="48" t="s">
        <v>299</v>
      </c>
    </row>
    <row r="29" spans="1:16" x14ac:dyDescent="0.3">
      <c r="B29" s="417"/>
      <c r="C29" s="418"/>
      <c r="D29" s="418"/>
      <c r="E29" s="418"/>
      <c r="F29" s="419"/>
      <c r="G29" s="405"/>
      <c r="H29" s="407"/>
      <c r="I29" s="25"/>
      <c r="J29" s="25"/>
      <c r="K29" s="25"/>
      <c r="L29" s="75"/>
      <c r="P29" s="48"/>
    </row>
    <row r="30" spans="1:16" x14ac:dyDescent="0.3">
      <c r="B30" s="200" t="str">
        <f>IF(Intro!$G$23="English",O30,P30)</f>
        <v xml:space="preserve">Your firm's volume of exports of the goods to Canada divided by your home country's total volume of exports of the goods to Canada </v>
      </c>
      <c r="C30" s="201"/>
      <c r="D30" s="201"/>
      <c r="E30" s="201"/>
      <c r="F30" s="201"/>
      <c r="G30" s="404" t="s">
        <v>85</v>
      </c>
      <c r="H30" s="406"/>
      <c r="I30" s="25"/>
      <c r="J30" s="25"/>
      <c r="K30" s="25"/>
      <c r="L30" s="75"/>
      <c r="O30" s="64" t="s">
        <v>297</v>
      </c>
      <c r="P30" s="48" t="s">
        <v>300</v>
      </c>
    </row>
    <row r="31" spans="1:16" x14ac:dyDescent="0.3">
      <c r="B31" s="204"/>
      <c r="C31" s="205"/>
      <c r="D31" s="205"/>
      <c r="E31" s="205"/>
      <c r="F31" s="205"/>
      <c r="G31" s="405"/>
      <c r="H31" s="407"/>
      <c r="I31" s="25"/>
      <c r="J31" s="25"/>
      <c r="K31" s="25"/>
      <c r="L31" s="75"/>
    </row>
    <row r="32" spans="1:16" x14ac:dyDescent="0.3">
      <c r="B32" s="76"/>
      <c r="C32" s="77"/>
      <c r="D32" s="77"/>
      <c r="E32" s="77"/>
      <c r="F32" s="77"/>
      <c r="G32" s="77"/>
      <c r="H32" s="77"/>
      <c r="I32" s="77"/>
      <c r="J32" s="77"/>
      <c r="K32" s="77"/>
      <c r="L32" s="78"/>
    </row>
    <row r="33" spans="2:16" x14ac:dyDescent="0.3">
      <c r="B33" s="316" t="s">
        <v>23</v>
      </c>
      <c r="C33" s="317"/>
      <c r="D33" s="317"/>
      <c r="E33" s="317"/>
      <c r="F33" s="317"/>
      <c r="G33" s="317"/>
      <c r="H33" s="317"/>
      <c r="I33" s="317"/>
      <c r="J33" s="317"/>
      <c r="K33" s="317"/>
      <c r="L33" s="318"/>
    </row>
    <row r="34" spans="2:16" x14ac:dyDescent="0.3">
      <c r="B34" s="15"/>
      <c r="C34" s="16"/>
      <c r="D34" s="16"/>
      <c r="E34" s="17"/>
      <c r="F34" s="17"/>
      <c r="G34" s="17"/>
      <c r="H34" s="17"/>
      <c r="I34" s="17"/>
      <c r="J34" s="17"/>
      <c r="K34" s="17"/>
      <c r="L34" s="18"/>
    </row>
    <row r="35" spans="2:16" x14ac:dyDescent="0.3">
      <c r="B35" s="197" t="str">
        <f>IF(Intro!$G$23="English",O35,P35)</f>
        <v>Complete the following table for your firm's sales and inventories of the finished goods only.</v>
      </c>
      <c r="C35" s="198"/>
      <c r="D35" s="198"/>
      <c r="E35" s="198"/>
      <c r="F35" s="198"/>
      <c r="G35" s="198"/>
      <c r="H35" s="198"/>
      <c r="I35" s="198"/>
      <c r="J35" s="198"/>
      <c r="K35" s="198"/>
      <c r="L35" s="199"/>
      <c r="O35" s="60" t="s">
        <v>375</v>
      </c>
      <c r="P35" s="64" t="s">
        <v>381</v>
      </c>
    </row>
    <row r="36" spans="2:16" x14ac:dyDescent="0.3">
      <c r="B36" s="57"/>
      <c r="C36" s="58"/>
      <c r="D36" s="16"/>
      <c r="E36" s="17"/>
      <c r="F36" s="17"/>
      <c r="G36" s="17"/>
      <c r="H36" s="17"/>
      <c r="I36" s="17"/>
      <c r="J36" s="17"/>
      <c r="K36" s="17"/>
      <c r="L36" s="18"/>
      <c r="O36" s="60"/>
    </row>
    <row r="37" spans="2:16" x14ac:dyDescent="0.3">
      <c r="B37" s="57"/>
      <c r="C37" s="58"/>
      <c r="D37" s="16"/>
      <c r="F37" s="64"/>
      <c r="G37" s="389">
        <f>Variables!$B$6</f>
        <v>2023</v>
      </c>
      <c r="H37" s="389">
        <f>G37+1</f>
        <v>2024</v>
      </c>
      <c r="I37" s="389">
        <f>H37+1</f>
        <v>2025</v>
      </c>
      <c r="J37" s="389" t="str">
        <f>IF(Intro!$G$23="English",Variables!B9,Variables!C9)</f>
        <v>Jan-Mar 2025</v>
      </c>
      <c r="K37" s="420" t="str">
        <f>IF(Intro!$G$23="English",Variables!B10,Variables!C10)</f>
        <v>Jan-Mar 2026</v>
      </c>
      <c r="L37" s="71"/>
      <c r="O37" s="60"/>
    </row>
    <row r="38" spans="2:16" x14ac:dyDescent="0.3">
      <c r="B38" s="57"/>
      <c r="C38" s="58"/>
      <c r="D38" s="16"/>
      <c r="F38" s="64"/>
      <c r="G38" s="390"/>
      <c r="H38" s="390"/>
      <c r="I38" s="390"/>
      <c r="J38" s="390"/>
      <c r="K38" s="421"/>
      <c r="L38" s="71"/>
      <c r="O38" s="60"/>
    </row>
    <row r="39" spans="2:16" ht="15" customHeight="1" thickBot="1" x14ac:dyDescent="0.35">
      <c r="B39" s="412" t="str">
        <f>IF(Intro!$G$23="English",O39,P39)</f>
        <v>Beginning inventory</v>
      </c>
      <c r="C39" s="413"/>
      <c r="D39" s="413"/>
      <c r="E39" s="430" t="str">
        <f>IF(Intro!$G$23="English",Variables!$B$23,Variables!$C$23)</f>
        <v>Watts</v>
      </c>
      <c r="F39" s="431"/>
      <c r="G39" s="128"/>
      <c r="H39" s="129">
        <f>G52</f>
        <v>0</v>
      </c>
      <c r="I39" s="129">
        <f>H52</f>
        <v>0</v>
      </c>
      <c r="J39" s="129">
        <f>H52</f>
        <v>0</v>
      </c>
      <c r="K39" s="130">
        <f>I52</f>
        <v>0</v>
      </c>
      <c r="L39" s="71"/>
      <c r="O39" s="64" t="s">
        <v>111</v>
      </c>
      <c r="P39" s="64" t="s">
        <v>112</v>
      </c>
    </row>
    <row r="40" spans="2:16" ht="14.4" customHeight="1" x14ac:dyDescent="0.3">
      <c r="B40" s="408" t="str">
        <f>IF(Intro!$G$23="English",O40,P40)</f>
        <v>Sales in country of production</v>
      </c>
      <c r="C40" s="409"/>
      <c r="D40" s="409"/>
      <c r="E40" s="426" t="str">
        <f>IF(Intro!$G$23="English",Variables!$B$23,Variables!$C$23)</f>
        <v>Watts</v>
      </c>
      <c r="F40" s="427"/>
      <c r="G40" s="131"/>
      <c r="H40" s="132"/>
      <c r="I40" s="132"/>
      <c r="J40" s="132"/>
      <c r="K40" s="133"/>
      <c r="L40" s="71"/>
      <c r="O40" s="64" t="s">
        <v>163</v>
      </c>
      <c r="P40" s="64" t="s">
        <v>34</v>
      </c>
    </row>
    <row r="41" spans="2:16" x14ac:dyDescent="0.3">
      <c r="B41" s="410"/>
      <c r="C41" s="411"/>
      <c r="D41" s="411"/>
      <c r="E41" s="428" t="str">
        <f>IF(Intro!$G$23="English",O41,P41)</f>
        <v>Ex Works (CAD)</v>
      </c>
      <c r="F41" s="429"/>
      <c r="G41" s="134"/>
      <c r="H41" s="135"/>
      <c r="I41" s="135"/>
      <c r="J41" s="135"/>
      <c r="K41" s="136"/>
      <c r="L41" s="71"/>
      <c r="O41" s="64" t="s">
        <v>262</v>
      </c>
      <c r="P41" s="64" t="s">
        <v>263</v>
      </c>
    </row>
    <row r="42" spans="2:16" ht="15" customHeight="1" thickBot="1" x14ac:dyDescent="0.35">
      <c r="B42" s="412"/>
      <c r="C42" s="413"/>
      <c r="D42" s="413"/>
      <c r="E42" s="430" t="str">
        <f>"$ / "&amp;IF(Intro!$G$23="English",Variables!$B$24,Variables!$C$24)</f>
        <v>$ / Watt</v>
      </c>
      <c r="F42" s="431"/>
      <c r="G42" s="167" t="str">
        <f>IF(G40=0,"-",G41/G40)</f>
        <v>-</v>
      </c>
      <c r="H42" s="168" t="str">
        <f>IF(H40=0,"-",H41/H40)</f>
        <v>-</v>
      </c>
      <c r="I42" s="168" t="str">
        <f>IF(I40=0,"-",I41/I40)</f>
        <v>-</v>
      </c>
      <c r="J42" s="168" t="str">
        <f>IF(J40=0,"-",J41/J40)</f>
        <v>-</v>
      </c>
      <c r="K42" s="169" t="str">
        <f>IF(K40=0,"-",K41/K40)</f>
        <v>-</v>
      </c>
      <c r="L42" s="71"/>
    </row>
    <row r="43" spans="2:16" ht="14.4" customHeight="1" x14ac:dyDescent="0.3">
      <c r="B43" s="408" t="str">
        <f>IF(Intro!$G$23="English",O43,P43)</f>
        <v>Export sales to Canada</v>
      </c>
      <c r="C43" s="409"/>
      <c r="D43" s="409"/>
      <c r="E43" s="426" t="str">
        <f>IF(Intro!$G$23="English",Variables!$B$23,Variables!$C$23)</f>
        <v>Watts</v>
      </c>
      <c r="F43" s="427"/>
      <c r="G43" s="131"/>
      <c r="H43" s="132"/>
      <c r="I43" s="132"/>
      <c r="J43" s="132"/>
      <c r="K43" s="133"/>
      <c r="L43" s="71"/>
      <c r="O43" s="64" t="s">
        <v>126</v>
      </c>
      <c r="P43" s="64" t="s">
        <v>127</v>
      </c>
    </row>
    <row r="44" spans="2:16" ht="14.1" customHeight="1" x14ac:dyDescent="0.3">
      <c r="B44" s="410"/>
      <c r="C44" s="411"/>
      <c r="D44" s="411"/>
      <c r="E44" s="428" t="str">
        <f>IF(Intro!$G$23="English",O44,P44)</f>
        <v>FOB Country of Export (CAD)</v>
      </c>
      <c r="F44" s="429"/>
      <c r="G44" s="134"/>
      <c r="H44" s="135"/>
      <c r="I44" s="135"/>
      <c r="J44" s="135"/>
      <c r="K44" s="136"/>
      <c r="L44" s="71"/>
      <c r="O44" s="64" t="s">
        <v>264</v>
      </c>
      <c r="P44" s="64" t="s">
        <v>265</v>
      </c>
    </row>
    <row r="45" spans="2:16" ht="15" customHeight="1" thickBot="1" x14ac:dyDescent="0.35">
      <c r="B45" s="412"/>
      <c r="C45" s="413"/>
      <c r="D45" s="413"/>
      <c r="E45" s="430" t="str">
        <f>"$ / "&amp;IF(Intro!$G$23="English",Variables!$B$24,Variables!$C$24)</f>
        <v>$ / Watt</v>
      </c>
      <c r="F45" s="431"/>
      <c r="G45" s="167" t="str">
        <f>IF(G43=0,"-",G44/G43)</f>
        <v>-</v>
      </c>
      <c r="H45" s="168" t="str">
        <f>IF(H43=0,"-",H44/H43)</f>
        <v>-</v>
      </c>
      <c r="I45" s="168" t="str">
        <f>IF(I43=0,"-",I44/I43)</f>
        <v>-</v>
      </c>
      <c r="J45" s="168" t="str">
        <f>IF(J43=0,"-",J44/J43)</f>
        <v>-</v>
      </c>
      <c r="K45" s="169" t="str">
        <f>IF(K43=0,"-",K44/K43)</f>
        <v>-</v>
      </c>
      <c r="L45" s="71"/>
    </row>
    <row r="46" spans="2:16" ht="14.4" customHeight="1" x14ac:dyDescent="0.3">
      <c r="B46" s="408" t="str">
        <f>IF(Intro!$G$23="English",O46,P46)</f>
        <v>Export sales to the United States of America</v>
      </c>
      <c r="C46" s="409"/>
      <c r="D46" s="409"/>
      <c r="E46" s="426" t="str">
        <f>IF(Intro!$G$23="English",Variables!$B$23,Variables!$C$23)</f>
        <v>Watts</v>
      </c>
      <c r="F46" s="427"/>
      <c r="G46" s="131"/>
      <c r="H46" s="132"/>
      <c r="I46" s="132"/>
      <c r="J46" s="132"/>
      <c r="K46" s="133"/>
      <c r="L46" s="71"/>
      <c r="O46" s="64" t="s">
        <v>253</v>
      </c>
      <c r="P46" s="64" t="s">
        <v>254</v>
      </c>
    </row>
    <row r="47" spans="2:16" ht="14.1" customHeight="1" x14ac:dyDescent="0.3">
      <c r="B47" s="410"/>
      <c r="C47" s="411"/>
      <c r="D47" s="411"/>
      <c r="E47" s="428" t="str">
        <f>E44</f>
        <v>FOB Country of Export (CAD)</v>
      </c>
      <c r="F47" s="429"/>
      <c r="G47" s="134"/>
      <c r="H47" s="135"/>
      <c r="I47" s="135"/>
      <c r="J47" s="135"/>
      <c r="K47" s="136"/>
      <c r="L47" s="71"/>
    </row>
    <row r="48" spans="2:16" ht="15" customHeight="1" thickBot="1" x14ac:dyDescent="0.35">
      <c r="B48" s="412"/>
      <c r="C48" s="413"/>
      <c r="D48" s="413"/>
      <c r="E48" s="430" t="str">
        <f>"$ / "&amp;IF(Intro!$G$23="English",Variables!$B$24,Variables!$C$24)</f>
        <v>$ / Watt</v>
      </c>
      <c r="F48" s="431"/>
      <c r="G48" s="167" t="str">
        <f>IF(G46=0,"-",G47/G46)</f>
        <v>-</v>
      </c>
      <c r="H48" s="168" t="str">
        <f>IF(H46=0,"-",H47/H46)</f>
        <v>-</v>
      </c>
      <c r="I48" s="168" t="str">
        <f>IF(I46=0,"-",I47/I46)</f>
        <v>-</v>
      </c>
      <c r="J48" s="168" t="str">
        <f>IF(J46=0,"-",J47/J46)</f>
        <v>-</v>
      </c>
      <c r="K48" s="169" t="str">
        <f>IF(K46=0,"-",K47/K46)</f>
        <v>-</v>
      </c>
      <c r="L48" s="71"/>
    </row>
    <row r="49" spans="1:16" ht="14.4" customHeight="1" x14ac:dyDescent="0.3">
      <c r="B49" s="408" t="str">
        <f>IF(Intro!$G$23="English",O49,P49)</f>
        <v>Export sales to all other countries</v>
      </c>
      <c r="C49" s="409"/>
      <c r="D49" s="409"/>
      <c r="E49" s="426" t="str">
        <f>IF(Intro!$G$23="English",Variables!$B$23,Variables!$C$23)</f>
        <v>Watts</v>
      </c>
      <c r="F49" s="427"/>
      <c r="G49" s="131"/>
      <c r="H49" s="132"/>
      <c r="I49" s="132"/>
      <c r="J49" s="132"/>
      <c r="K49" s="133"/>
      <c r="L49" s="119"/>
      <c r="O49" s="64" t="s">
        <v>129</v>
      </c>
      <c r="P49" s="64" t="s">
        <v>128</v>
      </c>
    </row>
    <row r="50" spans="1:16" ht="14.1" customHeight="1" x14ac:dyDescent="0.3">
      <c r="B50" s="410"/>
      <c r="C50" s="411"/>
      <c r="D50" s="411"/>
      <c r="E50" s="428" t="str">
        <f>E44</f>
        <v>FOB Country of Export (CAD)</v>
      </c>
      <c r="F50" s="429"/>
      <c r="G50" s="134"/>
      <c r="H50" s="135"/>
      <c r="I50" s="135"/>
      <c r="J50" s="135"/>
      <c r="K50" s="136"/>
      <c r="L50" s="119"/>
    </row>
    <row r="51" spans="1:16" ht="15" customHeight="1" thickBot="1" x14ac:dyDescent="0.35">
      <c r="B51" s="412"/>
      <c r="C51" s="413"/>
      <c r="D51" s="413"/>
      <c r="E51" s="430" t="str">
        <f>"$ / "&amp;IF(Intro!$G$23="English",Variables!$B$24,Variables!$C$24)</f>
        <v>$ / Watt</v>
      </c>
      <c r="F51" s="431"/>
      <c r="G51" s="167" t="str">
        <f>IF(G49=0,"-",G50/G49)</f>
        <v>-</v>
      </c>
      <c r="H51" s="168" t="str">
        <f>IF(H49=0,"-",H50/H49)</f>
        <v>-</v>
      </c>
      <c r="I51" s="168" t="str">
        <f>IF(I49=0,"-",I50/I49)</f>
        <v>-</v>
      </c>
      <c r="J51" s="168" t="str">
        <f>IF(J49=0,"-",J50/J49)</f>
        <v>-</v>
      </c>
      <c r="K51" s="169" t="str">
        <f>IF(K49=0,"-",K50/K49)</f>
        <v>-</v>
      </c>
      <c r="L51" s="119"/>
    </row>
    <row r="52" spans="1:16" ht="14.4" customHeight="1" x14ac:dyDescent="0.3">
      <c r="B52" s="408" t="str">
        <f>IF(Intro!$G$23="English",O52,P52)</f>
        <v>Ending inventory</v>
      </c>
      <c r="C52" s="409"/>
      <c r="D52" s="409"/>
      <c r="E52" s="426" t="str">
        <f>IF(Intro!$G$23="English",Variables!$B$23,Variables!$C$23)</f>
        <v>Watts</v>
      </c>
      <c r="F52" s="427"/>
      <c r="G52" s="131"/>
      <c r="H52" s="132"/>
      <c r="I52" s="132"/>
      <c r="J52" s="132"/>
      <c r="K52" s="133"/>
      <c r="L52" s="71"/>
      <c r="O52" s="64" t="s">
        <v>113</v>
      </c>
      <c r="P52" s="64" t="s">
        <v>275</v>
      </c>
    </row>
    <row r="53" spans="1:16" ht="14.4" customHeight="1" x14ac:dyDescent="0.3">
      <c r="B53" s="120"/>
      <c r="C53" s="121"/>
      <c r="D53" s="121"/>
      <c r="E53" s="122"/>
      <c r="F53" s="122"/>
      <c r="G53" s="122"/>
      <c r="H53" s="122"/>
      <c r="I53" s="122"/>
      <c r="J53" s="122"/>
      <c r="K53" s="122"/>
      <c r="L53" s="71"/>
    </row>
    <row r="54" spans="1:16" ht="14.4" customHeight="1" x14ac:dyDescent="0.3">
      <c r="B54" s="265" t="str">
        <f>IF(Intro!$G$23="English",O54,P54)</f>
        <v>List all other countries:</v>
      </c>
      <c r="C54" s="266"/>
      <c r="D54" s="433"/>
      <c r="E54" s="433"/>
      <c r="F54" s="433"/>
      <c r="G54" s="433"/>
      <c r="H54" s="433"/>
      <c r="I54" s="433"/>
      <c r="J54" s="433"/>
      <c r="K54" s="433"/>
      <c r="L54" s="71"/>
      <c r="O54" s="64" t="s">
        <v>301</v>
      </c>
      <c r="P54" s="64" t="s">
        <v>302</v>
      </c>
    </row>
    <row r="55" spans="1:16" x14ac:dyDescent="0.3">
      <c r="B55" s="76"/>
      <c r="C55" s="77"/>
      <c r="D55" s="77"/>
      <c r="E55" s="77"/>
      <c r="F55" s="77"/>
      <c r="G55" s="77"/>
      <c r="H55" s="77"/>
      <c r="I55" s="77"/>
      <c r="J55" s="77"/>
      <c r="K55" s="77"/>
      <c r="L55" s="78"/>
    </row>
    <row r="56" spans="1:16" s="9" customFormat="1" x14ac:dyDescent="0.3">
      <c r="A56" s="8"/>
      <c r="B56" s="316" t="s">
        <v>24</v>
      </c>
      <c r="C56" s="317"/>
      <c r="D56" s="317"/>
      <c r="E56" s="317"/>
      <c r="F56" s="317"/>
      <c r="G56" s="317"/>
      <c r="H56" s="317"/>
      <c r="I56" s="317"/>
      <c r="J56" s="317"/>
      <c r="K56" s="317"/>
      <c r="L56" s="318"/>
      <c r="M56" s="80"/>
    </row>
    <row r="57" spans="1:16" x14ac:dyDescent="0.3">
      <c r="B57" s="70"/>
      <c r="L57" s="71"/>
    </row>
    <row r="58" spans="1:16" x14ac:dyDescent="0.3">
      <c r="B58" s="197" t="str">
        <f>IF(Intro!$G$23="English",O58,P58)</f>
        <v>Explain any changes to your firm's export activity of the goods since January 1, 2023.</v>
      </c>
      <c r="C58" s="198"/>
      <c r="D58" s="198"/>
      <c r="E58" s="198"/>
      <c r="F58" s="198"/>
      <c r="G58" s="198"/>
      <c r="H58" s="198"/>
      <c r="I58" s="198"/>
      <c r="J58" s="198"/>
      <c r="K58" s="198"/>
      <c r="L58" s="199"/>
      <c r="O58" s="64" t="str">
        <f>"Explain any changes to your firm's export activity of the goods since January 1, "&amp;Variables!B6&amp;"."</f>
        <v>Explain any changes to your firm's export activity of the goods since January 1, 2023.</v>
      </c>
      <c r="P58" s="64" t="str">
        <f>"Expliquez tous changements sur les activités d'exportation des marchandises de votre entreprise, depuis le 1er janvier "&amp;Variables!B6&amp;"."</f>
        <v>Expliquez tous changements sur les activités d'exportation des marchandises de votre entreprise, depuis le 1er janvier 2023.</v>
      </c>
    </row>
    <row r="59" spans="1:16" x14ac:dyDescent="0.3">
      <c r="B59" s="70"/>
      <c r="L59" s="71"/>
    </row>
    <row r="60" spans="1:16" s="9" customFormat="1" x14ac:dyDescent="0.3">
      <c r="A60" s="8"/>
      <c r="B60" s="311"/>
      <c r="C60" s="312"/>
      <c r="D60" s="312"/>
      <c r="E60" s="312"/>
      <c r="F60" s="312"/>
      <c r="G60" s="312"/>
      <c r="H60" s="312"/>
      <c r="I60" s="312"/>
      <c r="J60" s="312"/>
      <c r="K60" s="312"/>
      <c r="L60" s="313"/>
      <c r="M60" s="25"/>
    </row>
    <row r="61" spans="1:16" s="9" customFormat="1" x14ac:dyDescent="0.3">
      <c r="A61" s="8"/>
      <c r="B61" s="311"/>
      <c r="C61" s="312"/>
      <c r="D61" s="312"/>
      <c r="E61" s="312"/>
      <c r="F61" s="312"/>
      <c r="G61" s="312"/>
      <c r="H61" s="312"/>
      <c r="I61" s="312"/>
      <c r="J61" s="312"/>
      <c r="K61" s="312"/>
      <c r="L61" s="313"/>
      <c r="M61" s="25"/>
    </row>
    <row r="62" spans="1:16" s="9" customFormat="1" x14ac:dyDescent="0.3">
      <c r="A62" s="8"/>
      <c r="B62" s="311"/>
      <c r="C62" s="312"/>
      <c r="D62" s="312"/>
      <c r="E62" s="312"/>
      <c r="F62" s="312"/>
      <c r="G62" s="312"/>
      <c r="H62" s="312"/>
      <c r="I62" s="312"/>
      <c r="J62" s="312"/>
      <c r="K62" s="312"/>
      <c r="L62" s="313"/>
      <c r="M62" s="25"/>
    </row>
    <row r="63" spans="1:16" s="9" customFormat="1" x14ac:dyDescent="0.3">
      <c r="A63" s="8"/>
      <c r="B63" s="311"/>
      <c r="C63" s="312"/>
      <c r="D63" s="312"/>
      <c r="E63" s="312"/>
      <c r="F63" s="312"/>
      <c r="G63" s="312"/>
      <c r="H63" s="312"/>
      <c r="I63" s="312"/>
      <c r="J63" s="312"/>
      <c r="K63" s="312"/>
      <c r="L63" s="313"/>
      <c r="M63" s="25"/>
    </row>
    <row r="64" spans="1:16" s="9" customFormat="1" x14ac:dyDescent="0.3">
      <c r="A64" s="8"/>
      <c r="B64" s="311"/>
      <c r="C64" s="312"/>
      <c r="D64" s="312"/>
      <c r="E64" s="312"/>
      <c r="F64" s="312"/>
      <c r="G64" s="312"/>
      <c r="H64" s="312"/>
      <c r="I64" s="312"/>
      <c r="J64" s="312"/>
      <c r="K64" s="312"/>
      <c r="L64" s="313"/>
      <c r="M64" s="25"/>
    </row>
    <row r="65" spans="1:16" s="9" customFormat="1" x14ac:dyDescent="0.3">
      <c r="A65" s="8"/>
      <c r="B65" s="311"/>
      <c r="C65" s="312"/>
      <c r="D65" s="312"/>
      <c r="E65" s="312"/>
      <c r="F65" s="312"/>
      <c r="G65" s="312"/>
      <c r="H65" s="312"/>
      <c r="I65" s="312"/>
      <c r="J65" s="312"/>
      <c r="K65" s="312"/>
      <c r="L65" s="313"/>
      <c r="M65" s="25"/>
    </row>
    <row r="66" spans="1:16" s="9" customFormat="1" x14ac:dyDescent="0.3">
      <c r="A66" s="8"/>
      <c r="B66" s="311"/>
      <c r="C66" s="312"/>
      <c r="D66" s="312"/>
      <c r="E66" s="312"/>
      <c r="F66" s="312"/>
      <c r="G66" s="312"/>
      <c r="H66" s="312"/>
      <c r="I66" s="312"/>
      <c r="J66" s="312"/>
      <c r="K66" s="312"/>
      <c r="L66" s="313"/>
      <c r="M66" s="25"/>
    </row>
    <row r="67" spans="1:16" s="9" customFormat="1" x14ac:dyDescent="0.3">
      <c r="A67" s="8"/>
      <c r="B67" s="311"/>
      <c r="C67" s="312"/>
      <c r="D67" s="312"/>
      <c r="E67" s="312"/>
      <c r="F67" s="312"/>
      <c r="G67" s="312"/>
      <c r="H67" s="312"/>
      <c r="I67" s="312"/>
      <c r="J67" s="312"/>
      <c r="K67" s="312"/>
      <c r="L67" s="313"/>
      <c r="M67" s="25"/>
    </row>
    <row r="68" spans="1:16" x14ac:dyDescent="0.3">
      <c r="B68" s="76"/>
      <c r="C68" s="77"/>
      <c r="D68" s="77"/>
      <c r="E68" s="77"/>
      <c r="F68" s="77"/>
      <c r="G68" s="77"/>
      <c r="H68" s="77"/>
      <c r="I68" s="77"/>
      <c r="J68" s="77"/>
      <c r="K68" s="77"/>
      <c r="L68" s="78"/>
    </row>
    <row r="69" spans="1:16" s="9" customFormat="1" x14ac:dyDescent="0.3">
      <c r="A69" s="8"/>
      <c r="B69" s="316" t="s">
        <v>25</v>
      </c>
      <c r="C69" s="317"/>
      <c r="D69" s="317"/>
      <c r="E69" s="317"/>
      <c r="F69" s="317"/>
      <c r="G69" s="317"/>
      <c r="H69" s="317"/>
      <c r="I69" s="317"/>
      <c r="J69" s="317"/>
      <c r="K69" s="317"/>
      <c r="L69" s="318"/>
      <c r="M69" s="80"/>
      <c r="O69" s="64"/>
    </row>
    <row r="70" spans="1:16" x14ac:dyDescent="0.3">
      <c r="B70" s="70"/>
      <c r="L70" s="71"/>
    </row>
    <row r="71" spans="1:16" ht="14.25" customHeight="1" x14ac:dyDescent="0.3">
      <c r="B71" s="265" t="str">
        <f>IF(Intro!$G$23="English",O71,P71)</f>
        <v>Using data provided in Question 1 on the Pro 1 tab with the data provided in Question 2 above, the questionnaire calculates ending inventory as follows:</v>
      </c>
      <c r="C71" s="266"/>
      <c r="D71" s="266"/>
      <c r="E71" s="266"/>
      <c r="F71" s="266"/>
      <c r="G71" s="266"/>
      <c r="H71" s="266"/>
      <c r="I71" s="266"/>
      <c r="J71" s="266"/>
      <c r="K71" s="266"/>
      <c r="L71" s="267"/>
      <c r="O71" s="64" t="s">
        <v>131</v>
      </c>
      <c r="P71" s="64" t="s">
        <v>276</v>
      </c>
    </row>
    <row r="72" spans="1:16" x14ac:dyDescent="0.3">
      <c r="B72" s="70"/>
      <c r="L72" s="71"/>
    </row>
    <row r="73" spans="1:16" x14ac:dyDescent="0.3">
      <c r="B73" s="57"/>
      <c r="C73" s="58"/>
      <c r="D73" s="16"/>
      <c r="E73" s="64"/>
      <c r="G73" s="389">
        <f>Variables!$B$6</f>
        <v>2023</v>
      </c>
      <c r="H73" s="389">
        <f>G73+1</f>
        <v>2024</v>
      </c>
      <c r="I73" s="389">
        <f>H73+1</f>
        <v>2025</v>
      </c>
      <c r="J73" s="389" t="str">
        <f>J37</f>
        <v>Jan-Mar 2025</v>
      </c>
      <c r="K73" s="420" t="str">
        <f>K37</f>
        <v>Jan-Mar 2026</v>
      </c>
      <c r="L73" s="71"/>
      <c r="O73" s="60"/>
    </row>
    <row r="74" spans="1:16" x14ac:dyDescent="0.3">
      <c r="B74" s="57"/>
      <c r="C74" s="58"/>
      <c r="D74" s="16"/>
      <c r="E74" s="64"/>
      <c r="G74" s="390"/>
      <c r="H74" s="390"/>
      <c r="I74" s="390"/>
      <c r="J74" s="390"/>
      <c r="K74" s="422"/>
      <c r="L74" s="71"/>
      <c r="O74" s="60"/>
    </row>
    <row r="75" spans="1:16" x14ac:dyDescent="0.3">
      <c r="B75" s="423" t="str">
        <f>IF(Intro!$G$23="English",O75,P75)</f>
        <v>Ending inventory</v>
      </c>
      <c r="C75" s="424"/>
      <c r="D75" s="424"/>
      <c r="E75" s="425"/>
      <c r="F75" s="118" t="str">
        <f>IF(Intro!$G$23="English",Variables!$B$23,Variables!$C$23)</f>
        <v>Watts</v>
      </c>
      <c r="G75" s="137">
        <f>G39+'Pro 1'!G19-G40-G43-G46-G49</f>
        <v>0</v>
      </c>
      <c r="H75" s="137">
        <f>H39+'Pro 1'!H19-H40-H43-H46-H49</f>
        <v>0</v>
      </c>
      <c r="I75" s="137">
        <f>I39+'Pro 1'!I19-I40-I43-I46-I49</f>
        <v>0</v>
      </c>
      <c r="J75" s="137">
        <f>J39+'Pro 1'!J19-J40-J43-J46-J49</f>
        <v>0</v>
      </c>
      <c r="K75" s="137">
        <f>K39+'Pro 1'!K19-K40-K43-K46-K49</f>
        <v>0</v>
      </c>
      <c r="L75" s="71"/>
      <c r="O75" s="64" t="s">
        <v>113</v>
      </c>
      <c r="P75" s="64" t="s">
        <v>275</v>
      </c>
    </row>
    <row r="76" spans="1:16" ht="14.1" customHeight="1" x14ac:dyDescent="0.3">
      <c r="B76" s="414" t="str">
        <f>IF(Intro!$G$23="English",O76,P76)</f>
        <v>Difference between ending inventory in Question 2 above and the calculated ending inventory.</v>
      </c>
      <c r="C76" s="415"/>
      <c r="D76" s="415"/>
      <c r="E76" s="416"/>
      <c r="F76" s="404" t="str">
        <f>IF(Intro!$G$23="English",Variables!$B$23,Variables!$C$23)</f>
        <v>Watts</v>
      </c>
      <c r="G76" s="402">
        <f>G52-G75</f>
        <v>0</v>
      </c>
      <c r="H76" s="402">
        <f>H52-H75</f>
        <v>0</v>
      </c>
      <c r="I76" s="402">
        <f>I52-I75</f>
        <v>0</v>
      </c>
      <c r="J76" s="402">
        <f>J52-J75</f>
        <v>0</v>
      </c>
      <c r="K76" s="432">
        <f>K52-K75</f>
        <v>0</v>
      </c>
      <c r="L76" s="71"/>
      <c r="O76" s="64" t="s">
        <v>153</v>
      </c>
      <c r="P76" s="64" t="s">
        <v>174</v>
      </c>
    </row>
    <row r="77" spans="1:16" x14ac:dyDescent="0.3">
      <c r="B77" s="417"/>
      <c r="C77" s="418"/>
      <c r="D77" s="418"/>
      <c r="E77" s="419"/>
      <c r="F77" s="405"/>
      <c r="G77" s="403"/>
      <c r="H77" s="403"/>
      <c r="I77" s="403"/>
      <c r="J77" s="403"/>
      <c r="K77" s="432"/>
      <c r="L77" s="71"/>
    </row>
    <row r="78" spans="1:16" x14ac:dyDescent="0.3">
      <c r="B78" s="70"/>
      <c r="L78" s="71"/>
    </row>
    <row r="79" spans="1:16" x14ac:dyDescent="0.3">
      <c r="B79" s="325" t="str">
        <f>IF(Intro!$G$23="English",O79,P79)</f>
        <v>If the volume of ending inventory in Question 2 above differs from the calculated ending inventory, explain why.</v>
      </c>
      <c r="C79" s="326"/>
      <c r="D79" s="326"/>
      <c r="E79" s="326"/>
      <c r="F79" s="326"/>
      <c r="G79" s="326"/>
      <c r="H79" s="326"/>
      <c r="I79" s="326"/>
      <c r="J79" s="326"/>
      <c r="K79" s="326"/>
      <c r="L79" s="327"/>
      <c r="O79" s="24" t="s">
        <v>164</v>
      </c>
      <c r="P79" s="64" t="s">
        <v>175</v>
      </c>
    </row>
    <row r="80" spans="1:16" x14ac:dyDescent="0.3">
      <c r="B80" s="70"/>
      <c r="L80" s="71"/>
    </row>
    <row r="81" spans="1:16" s="9" customFormat="1" x14ac:dyDescent="0.3">
      <c r="A81" s="8"/>
      <c r="B81" s="311"/>
      <c r="C81" s="312"/>
      <c r="D81" s="312"/>
      <c r="E81" s="312"/>
      <c r="F81" s="312"/>
      <c r="G81" s="312"/>
      <c r="H81" s="312"/>
      <c r="I81" s="312"/>
      <c r="J81" s="312"/>
      <c r="K81" s="312"/>
      <c r="L81" s="313"/>
      <c r="M81" s="25"/>
    </row>
    <row r="82" spans="1:16" s="9" customFormat="1" x14ac:dyDescent="0.3">
      <c r="A82" s="8"/>
      <c r="B82" s="311"/>
      <c r="C82" s="312"/>
      <c r="D82" s="312"/>
      <c r="E82" s="312"/>
      <c r="F82" s="312"/>
      <c r="G82" s="312"/>
      <c r="H82" s="312"/>
      <c r="I82" s="312"/>
      <c r="J82" s="312"/>
      <c r="K82" s="312"/>
      <c r="L82" s="313"/>
      <c r="M82" s="25"/>
    </row>
    <row r="83" spans="1:16" s="9" customFormat="1" x14ac:dyDescent="0.3">
      <c r="A83" s="8"/>
      <c r="B83" s="311"/>
      <c r="C83" s="312"/>
      <c r="D83" s="312"/>
      <c r="E83" s="312"/>
      <c r="F83" s="312"/>
      <c r="G83" s="312"/>
      <c r="H83" s="312"/>
      <c r="I83" s="312"/>
      <c r="J83" s="312"/>
      <c r="K83" s="312"/>
      <c r="L83" s="313"/>
      <c r="M83" s="25"/>
    </row>
    <row r="84" spans="1:16" s="9" customFormat="1" x14ac:dyDescent="0.3">
      <c r="A84" s="8"/>
      <c r="B84" s="311"/>
      <c r="C84" s="312"/>
      <c r="D84" s="312"/>
      <c r="E84" s="312"/>
      <c r="F84" s="312"/>
      <c r="G84" s="312"/>
      <c r="H84" s="312"/>
      <c r="I84" s="312"/>
      <c r="J84" s="312"/>
      <c r="K84" s="312"/>
      <c r="L84" s="313"/>
      <c r="M84" s="25"/>
    </row>
    <row r="85" spans="1:16" s="9" customFormat="1" x14ac:dyDescent="0.3">
      <c r="A85" s="8"/>
      <c r="B85" s="311"/>
      <c r="C85" s="312"/>
      <c r="D85" s="312"/>
      <c r="E85" s="312"/>
      <c r="F85" s="312"/>
      <c r="G85" s="312"/>
      <c r="H85" s="312"/>
      <c r="I85" s="312"/>
      <c r="J85" s="312"/>
      <c r="K85" s="312"/>
      <c r="L85" s="313"/>
      <c r="M85" s="25"/>
    </row>
    <row r="86" spans="1:16" s="9" customFormat="1" x14ac:dyDescent="0.3">
      <c r="A86" s="8"/>
      <c r="B86" s="311"/>
      <c r="C86" s="312"/>
      <c r="D86" s="312"/>
      <c r="E86" s="312"/>
      <c r="F86" s="312"/>
      <c r="G86" s="312"/>
      <c r="H86" s="312"/>
      <c r="I86" s="312"/>
      <c r="J86" s="312"/>
      <c r="K86" s="312"/>
      <c r="L86" s="313"/>
      <c r="M86" s="25"/>
    </row>
    <row r="87" spans="1:16" s="9" customFormat="1" x14ac:dyDescent="0.3">
      <c r="A87" s="8"/>
      <c r="B87" s="311"/>
      <c r="C87" s="312"/>
      <c r="D87" s="312"/>
      <c r="E87" s="312"/>
      <c r="F87" s="312"/>
      <c r="G87" s="312"/>
      <c r="H87" s="312"/>
      <c r="I87" s="312"/>
      <c r="J87" s="312"/>
      <c r="K87" s="312"/>
      <c r="L87" s="313"/>
      <c r="M87" s="25"/>
    </row>
    <row r="88" spans="1:16" s="9" customFormat="1" x14ac:dyDescent="0.3">
      <c r="A88" s="8"/>
      <c r="B88" s="311"/>
      <c r="C88" s="312"/>
      <c r="D88" s="312"/>
      <c r="E88" s="312"/>
      <c r="F88" s="312"/>
      <c r="G88" s="312"/>
      <c r="H88" s="312"/>
      <c r="I88" s="312"/>
      <c r="J88" s="312"/>
      <c r="K88" s="312"/>
      <c r="L88" s="313"/>
      <c r="M88" s="25"/>
    </row>
    <row r="89" spans="1:16" x14ac:dyDescent="0.3">
      <c r="B89" s="76"/>
      <c r="C89" s="77"/>
      <c r="D89" s="77"/>
      <c r="E89" s="77"/>
      <c r="F89" s="77"/>
      <c r="G89" s="77"/>
      <c r="H89" s="77"/>
      <c r="I89" s="77"/>
      <c r="J89" s="77"/>
      <c r="K89" s="77"/>
      <c r="L89" s="78"/>
    </row>
    <row r="90" spans="1:16" s="9" customFormat="1" x14ac:dyDescent="0.3">
      <c r="A90" s="8"/>
      <c r="B90" s="316" t="s">
        <v>26</v>
      </c>
      <c r="C90" s="317"/>
      <c r="D90" s="317"/>
      <c r="E90" s="317"/>
      <c r="F90" s="317"/>
      <c r="G90" s="317"/>
      <c r="H90" s="317"/>
      <c r="I90" s="317"/>
      <c r="J90" s="317"/>
      <c r="K90" s="317"/>
      <c r="L90" s="318"/>
      <c r="M90" s="80"/>
      <c r="O90" s="64"/>
    </row>
    <row r="91" spans="1:16" x14ac:dyDescent="0.3">
      <c r="B91" s="70"/>
      <c r="L91" s="71"/>
    </row>
    <row r="92" spans="1:16" x14ac:dyDescent="0.3">
      <c r="B92" s="325" t="str">
        <f>IF(Intro!$G$23="English",O92,P92)</f>
        <v>Report your firm's volumes of finished inventory of the goods produced for the Canadian market.</v>
      </c>
      <c r="C92" s="326"/>
      <c r="D92" s="326" t="e">
        <f>IF(#REF!="English",P92,Q92)</f>
        <v>#REF!</v>
      </c>
      <c r="E92" s="326" t="e">
        <f>IF(#REF!="English",Q92,R92)</f>
        <v>#REF!</v>
      </c>
      <c r="F92" s="326" t="e">
        <f>IF(#REF!="English",R92,S92)</f>
        <v>#REF!</v>
      </c>
      <c r="G92" s="326" t="e">
        <f>IF(#REF!="English",S92,T92)</f>
        <v>#REF!</v>
      </c>
      <c r="H92" s="326" t="e">
        <f>IF(#REF!="English",T92,U92)</f>
        <v>#REF!</v>
      </c>
      <c r="I92" s="326" t="e">
        <f>IF(#REF!="English",U92,V92)</f>
        <v>#REF!</v>
      </c>
      <c r="J92" s="326" t="e">
        <f>IF(#REF!="English",V92,W92)</f>
        <v>#REF!</v>
      </c>
      <c r="K92" s="326" t="e">
        <f>IF(#REF!="English",W92,X92)</f>
        <v>#REF!</v>
      </c>
      <c r="L92" s="327" t="e">
        <f>IF(#REF!="English",X92,Y92)</f>
        <v>#REF!</v>
      </c>
      <c r="O92" s="64" t="s">
        <v>260</v>
      </c>
      <c r="P92" s="64" t="s">
        <v>261</v>
      </c>
    </row>
    <row r="93" spans="1:16" x14ac:dyDescent="0.3">
      <c r="B93" s="70"/>
      <c r="L93" s="71"/>
    </row>
    <row r="94" spans="1:16" x14ac:dyDescent="0.3">
      <c r="B94" s="57"/>
      <c r="C94" s="58"/>
      <c r="D94" s="16"/>
      <c r="G94" s="389">
        <f>Variables!$B$6</f>
        <v>2023</v>
      </c>
      <c r="H94" s="389">
        <f>G94+1</f>
        <v>2024</v>
      </c>
      <c r="I94" s="389">
        <f>H94+1</f>
        <v>2025</v>
      </c>
      <c r="J94" s="389" t="str">
        <f>J37</f>
        <v>Jan-Mar 2025</v>
      </c>
      <c r="K94" s="389" t="str">
        <f>K37</f>
        <v>Jan-Mar 2026</v>
      </c>
      <c r="L94" s="75"/>
      <c r="O94" s="60"/>
    </row>
    <row r="95" spans="1:16" x14ac:dyDescent="0.3">
      <c r="B95" s="57"/>
      <c r="C95" s="58"/>
      <c r="D95" s="16"/>
      <c r="G95" s="390"/>
      <c r="H95" s="390"/>
      <c r="I95" s="390"/>
      <c r="J95" s="390"/>
      <c r="K95" s="390"/>
      <c r="L95" s="75"/>
      <c r="O95" s="60"/>
    </row>
    <row r="96" spans="1:16" ht="14.25" customHeight="1" x14ac:dyDescent="0.3">
      <c r="B96" s="436" t="str">
        <f>IF(Intro!$G$23="English",O96,P96)</f>
        <v>Finished ending inventory for the Canadian market</v>
      </c>
      <c r="C96" s="437"/>
      <c r="D96" s="437"/>
      <c r="E96" s="438"/>
      <c r="F96" s="404" t="str">
        <f>IF(Intro!$G$23="English",Variables!$B$23,Variables!$C$23)</f>
        <v>Watts</v>
      </c>
      <c r="G96" s="434"/>
      <c r="H96" s="434"/>
      <c r="I96" s="434"/>
      <c r="J96" s="434"/>
      <c r="K96" s="434"/>
      <c r="L96" s="75"/>
      <c r="O96" s="64" t="s">
        <v>130</v>
      </c>
      <c r="P96" s="64" t="s">
        <v>176</v>
      </c>
    </row>
    <row r="97" spans="1:16" x14ac:dyDescent="0.3">
      <c r="B97" s="439"/>
      <c r="C97" s="440"/>
      <c r="D97" s="440"/>
      <c r="E97" s="441"/>
      <c r="F97" s="405"/>
      <c r="G97" s="435"/>
      <c r="H97" s="435"/>
      <c r="I97" s="435"/>
      <c r="J97" s="435"/>
      <c r="K97" s="435"/>
      <c r="L97" s="75"/>
    </row>
    <row r="98" spans="1:16" x14ac:dyDescent="0.3">
      <c r="B98" s="76"/>
      <c r="C98" s="77"/>
      <c r="D98" s="77"/>
      <c r="E98" s="77"/>
      <c r="F98" s="77"/>
      <c r="G98" s="77"/>
      <c r="H98" s="77"/>
      <c r="I98" s="77"/>
      <c r="J98" s="77"/>
      <c r="K98" s="77"/>
      <c r="L98" s="78"/>
    </row>
    <row r="99" spans="1:16" s="9" customFormat="1" x14ac:dyDescent="0.3">
      <c r="A99" s="8"/>
      <c r="B99" s="316" t="s">
        <v>27</v>
      </c>
      <c r="C99" s="317"/>
      <c r="D99" s="317"/>
      <c r="E99" s="317"/>
      <c r="F99" s="317"/>
      <c r="G99" s="317"/>
      <c r="H99" s="317"/>
      <c r="I99" s="317"/>
      <c r="J99" s="317"/>
      <c r="K99" s="317"/>
      <c r="L99" s="318"/>
      <c r="M99" s="80"/>
    </row>
    <row r="100" spans="1:16" s="25" customFormat="1" x14ac:dyDescent="0.3">
      <c r="A100" s="72"/>
      <c r="B100" s="81"/>
      <c r="C100" s="73"/>
      <c r="D100" s="73"/>
      <c r="E100" s="73"/>
      <c r="F100" s="73"/>
      <c r="G100" s="73"/>
      <c r="H100" s="73"/>
      <c r="I100" s="73"/>
      <c r="J100" s="73"/>
      <c r="K100" s="73"/>
      <c r="L100" s="74"/>
    </row>
    <row r="101" spans="1:16" s="25" customFormat="1" x14ac:dyDescent="0.3">
      <c r="A101" s="72"/>
      <c r="B101" s="197" t="str">
        <f>IF(Intro!$G$23="English",O101,P101)</f>
        <v>Provide the names and addresses of the top 10 Canadian importers by value to which your firm has sold the goods since January 1, 2023.</v>
      </c>
      <c r="C101" s="198"/>
      <c r="D101" s="198"/>
      <c r="E101" s="198"/>
      <c r="F101" s="198"/>
      <c r="G101" s="198"/>
      <c r="H101" s="198"/>
      <c r="I101" s="198"/>
      <c r="J101" s="198"/>
      <c r="K101" s="198"/>
      <c r="L101" s="199"/>
      <c r="O101" s="64" t="str">
        <f>"Provide the names and addresses of the top 10 Canadian importers by value to which your firm has sold the goods since January 1, "&amp;Variables!B6&amp;"."</f>
        <v>Provide the names and addresses of the top 10 Canadian importers by value to which your firm has sold the goods since January 1, 2023.</v>
      </c>
      <c r="P101" s="48" t="str">
        <f>"Donnez le nom et l'adresse des 10 plus importants importateurs canadiens, en terme de valeurs, à qui votre entreprise a vendu des marchandises depuis le 1er janvier "&amp;Variables!B6&amp;"."</f>
        <v>Donnez le nom et l'adresse des 10 plus importants importateurs canadiens, en terme de valeurs, à qui votre entreprise a vendu des marchandises depuis le 1er janvier 2023.</v>
      </c>
    </row>
    <row r="102" spans="1:16" s="25" customFormat="1" x14ac:dyDescent="0.3">
      <c r="A102" s="72"/>
      <c r="B102" s="81"/>
      <c r="C102" s="73"/>
      <c r="D102" s="73"/>
      <c r="E102" s="73"/>
      <c r="F102" s="73"/>
      <c r="G102" s="73"/>
      <c r="H102" s="73"/>
      <c r="I102" s="73"/>
      <c r="J102" s="73"/>
      <c r="K102" s="73"/>
      <c r="L102" s="74"/>
    </row>
    <row r="103" spans="1:16" x14ac:dyDescent="0.3">
      <c r="B103" s="35"/>
      <c r="C103" s="401" t="str">
        <f>IF(Intro!$G$23="English",O104,P104)</f>
        <v>Firm Name</v>
      </c>
      <c r="D103" s="401"/>
      <c r="E103" s="401"/>
      <c r="F103" s="401"/>
      <c r="G103" s="401" t="str">
        <f>IF(Intro!$G$23="English",O106,P106)</f>
        <v>Firm Address</v>
      </c>
      <c r="H103" s="401"/>
      <c r="I103" s="401"/>
      <c r="J103" s="401"/>
      <c r="K103" s="401"/>
      <c r="L103" s="74"/>
      <c r="O103" s="60"/>
    </row>
    <row r="104" spans="1:16" x14ac:dyDescent="0.3">
      <c r="B104" s="314">
        <v>1</v>
      </c>
      <c r="C104" s="215"/>
      <c r="D104" s="215"/>
      <c r="E104" s="215"/>
      <c r="F104" s="215"/>
      <c r="G104" s="215"/>
      <c r="H104" s="215"/>
      <c r="I104" s="215"/>
      <c r="J104" s="215"/>
      <c r="K104" s="215"/>
      <c r="L104" s="74"/>
      <c r="O104" s="64" t="s">
        <v>44</v>
      </c>
      <c r="P104" s="64" t="s">
        <v>46</v>
      </c>
    </row>
    <row r="105" spans="1:16" x14ac:dyDescent="0.3">
      <c r="B105" s="314"/>
      <c r="C105" s="215"/>
      <c r="D105" s="215"/>
      <c r="E105" s="215"/>
      <c r="F105" s="215"/>
      <c r="G105" s="215"/>
      <c r="H105" s="215"/>
      <c r="I105" s="215"/>
      <c r="J105" s="215"/>
      <c r="K105" s="215"/>
      <c r="L105" s="74"/>
    </row>
    <row r="106" spans="1:16" x14ac:dyDescent="0.3">
      <c r="B106" s="314">
        <v>2</v>
      </c>
      <c r="C106" s="215"/>
      <c r="D106" s="215"/>
      <c r="E106" s="215"/>
      <c r="F106" s="215"/>
      <c r="G106" s="215"/>
      <c r="H106" s="215"/>
      <c r="I106" s="215"/>
      <c r="J106" s="215"/>
      <c r="K106" s="215"/>
      <c r="L106" s="74"/>
      <c r="O106" s="64" t="s">
        <v>9</v>
      </c>
      <c r="P106" s="64" t="s">
        <v>10</v>
      </c>
    </row>
    <row r="107" spans="1:16" x14ac:dyDescent="0.3">
      <c r="B107" s="314"/>
      <c r="C107" s="215"/>
      <c r="D107" s="215"/>
      <c r="E107" s="215"/>
      <c r="F107" s="215"/>
      <c r="G107" s="215"/>
      <c r="H107" s="215"/>
      <c r="I107" s="215"/>
      <c r="J107" s="215"/>
      <c r="K107" s="215"/>
      <c r="L107" s="74"/>
    </row>
    <row r="108" spans="1:16" x14ac:dyDescent="0.3">
      <c r="B108" s="314">
        <v>3</v>
      </c>
      <c r="C108" s="215"/>
      <c r="D108" s="215"/>
      <c r="E108" s="215"/>
      <c r="F108" s="215"/>
      <c r="G108" s="215"/>
      <c r="H108" s="215"/>
      <c r="I108" s="215"/>
      <c r="J108" s="215"/>
      <c r="K108" s="215"/>
      <c r="L108" s="74"/>
      <c r="O108" s="64" t="s">
        <v>44</v>
      </c>
      <c r="P108" s="64" t="s">
        <v>46</v>
      </c>
    </row>
    <row r="109" spans="1:16" x14ac:dyDescent="0.3">
      <c r="B109" s="314"/>
      <c r="C109" s="215"/>
      <c r="D109" s="215"/>
      <c r="E109" s="215"/>
      <c r="F109" s="215"/>
      <c r="G109" s="215"/>
      <c r="H109" s="215"/>
      <c r="I109" s="215"/>
      <c r="J109" s="215"/>
      <c r="K109" s="215"/>
      <c r="L109" s="74"/>
    </row>
    <row r="110" spans="1:16" x14ac:dyDescent="0.3">
      <c r="B110" s="314">
        <v>4</v>
      </c>
      <c r="C110" s="215"/>
      <c r="D110" s="215"/>
      <c r="E110" s="215"/>
      <c r="F110" s="215"/>
      <c r="G110" s="215"/>
      <c r="H110" s="215"/>
      <c r="I110" s="215"/>
      <c r="J110" s="215"/>
      <c r="K110" s="215"/>
      <c r="L110" s="74"/>
      <c r="O110" s="64" t="s">
        <v>9</v>
      </c>
      <c r="P110" s="64" t="s">
        <v>10</v>
      </c>
    </row>
    <row r="111" spans="1:16" x14ac:dyDescent="0.3">
      <c r="B111" s="314"/>
      <c r="C111" s="215"/>
      <c r="D111" s="215"/>
      <c r="E111" s="215"/>
      <c r="F111" s="215"/>
      <c r="G111" s="215"/>
      <c r="H111" s="215"/>
      <c r="I111" s="215"/>
      <c r="J111" s="215"/>
      <c r="K111" s="215"/>
      <c r="L111" s="74"/>
    </row>
    <row r="112" spans="1:16" x14ac:dyDescent="0.3">
      <c r="B112" s="314">
        <v>5</v>
      </c>
      <c r="C112" s="215"/>
      <c r="D112" s="215"/>
      <c r="E112" s="215"/>
      <c r="F112" s="215"/>
      <c r="G112" s="215"/>
      <c r="H112" s="215"/>
      <c r="I112" s="215"/>
      <c r="J112" s="215"/>
      <c r="K112" s="215"/>
      <c r="L112" s="74"/>
      <c r="O112" s="64" t="s">
        <v>44</v>
      </c>
      <c r="P112" s="64" t="s">
        <v>46</v>
      </c>
    </row>
    <row r="113" spans="1:16" x14ac:dyDescent="0.3">
      <c r="B113" s="314"/>
      <c r="C113" s="215"/>
      <c r="D113" s="215"/>
      <c r="E113" s="215"/>
      <c r="F113" s="215"/>
      <c r="G113" s="215"/>
      <c r="H113" s="215"/>
      <c r="I113" s="215"/>
      <c r="J113" s="215"/>
      <c r="K113" s="215"/>
      <c r="L113" s="74"/>
    </row>
    <row r="114" spans="1:16" x14ac:dyDescent="0.3">
      <c r="B114" s="314">
        <v>6</v>
      </c>
      <c r="C114" s="215"/>
      <c r="D114" s="215"/>
      <c r="E114" s="215"/>
      <c r="F114" s="215"/>
      <c r="G114" s="215"/>
      <c r="H114" s="215"/>
      <c r="I114" s="215"/>
      <c r="J114" s="215"/>
      <c r="K114" s="215"/>
      <c r="L114" s="74"/>
      <c r="O114" s="64" t="s">
        <v>9</v>
      </c>
      <c r="P114" s="64" t="s">
        <v>10</v>
      </c>
    </row>
    <row r="115" spans="1:16" x14ac:dyDescent="0.3">
      <c r="B115" s="314"/>
      <c r="C115" s="215"/>
      <c r="D115" s="215"/>
      <c r="E115" s="215"/>
      <c r="F115" s="215"/>
      <c r="G115" s="215"/>
      <c r="H115" s="215"/>
      <c r="I115" s="215"/>
      <c r="J115" s="215"/>
      <c r="K115" s="215"/>
      <c r="L115" s="74"/>
    </row>
    <row r="116" spans="1:16" x14ac:dyDescent="0.3">
      <c r="B116" s="314">
        <v>7</v>
      </c>
      <c r="C116" s="215"/>
      <c r="D116" s="215"/>
      <c r="E116" s="215"/>
      <c r="F116" s="215"/>
      <c r="G116" s="215"/>
      <c r="H116" s="215"/>
      <c r="I116" s="215"/>
      <c r="J116" s="215"/>
      <c r="K116" s="215"/>
      <c r="L116" s="74"/>
      <c r="O116" s="64" t="s">
        <v>44</v>
      </c>
      <c r="P116" s="64" t="s">
        <v>46</v>
      </c>
    </row>
    <row r="117" spans="1:16" x14ac:dyDescent="0.3">
      <c r="B117" s="314"/>
      <c r="C117" s="215"/>
      <c r="D117" s="215"/>
      <c r="E117" s="215"/>
      <c r="F117" s="215"/>
      <c r="G117" s="215"/>
      <c r="H117" s="215"/>
      <c r="I117" s="215"/>
      <c r="J117" s="215"/>
      <c r="K117" s="215"/>
      <c r="L117" s="74"/>
    </row>
    <row r="118" spans="1:16" x14ac:dyDescent="0.3">
      <c r="B118" s="314">
        <v>8</v>
      </c>
      <c r="C118" s="215"/>
      <c r="D118" s="215"/>
      <c r="E118" s="215"/>
      <c r="F118" s="215"/>
      <c r="G118" s="215"/>
      <c r="H118" s="215"/>
      <c r="I118" s="215"/>
      <c r="J118" s="215"/>
      <c r="K118" s="215"/>
      <c r="L118" s="74"/>
      <c r="O118" s="64" t="s">
        <v>9</v>
      </c>
      <c r="P118" s="64" t="s">
        <v>10</v>
      </c>
    </row>
    <row r="119" spans="1:16" x14ac:dyDescent="0.3">
      <c r="B119" s="314"/>
      <c r="C119" s="215"/>
      <c r="D119" s="215"/>
      <c r="E119" s="215"/>
      <c r="F119" s="215"/>
      <c r="G119" s="215"/>
      <c r="H119" s="215"/>
      <c r="I119" s="215"/>
      <c r="J119" s="215"/>
      <c r="K119" s="215"/>
      <c r="L119" s="74"/>
    </row>
    <row r="120" spans="1:16" x14ac:dyDescent="0.3">
      <c r="B120" s="314">
        <v>9</v>
      </c>
      <c r="C120" s="215"/>
      <c r="D120" s="215"/>
      <c r="E120" s="215"/>
      <c r="F120" s="215"/>
      <c r="G120" s="215"/>
      <c r="H120" s="215"/>
      <c r="I120" s="215"/>
      <c r="J120" s="215"/>
      <c r="K120" s="215"/>
      <c r="L120" s="74"/>
      <c r="O120" s="64" t="s">
        <v>44</v>
      </c>
      <c r="P120" s="64" t="s">
        <v>46</v>
      </c>
    </row>
    <row r="121" spans="1:16" x14ac:dyDescent="0.3">
      <c r="B121" s="314"/>
      <c r="C121" s="215"/>
      <c r="D121" s="215"/>
      <c r="E121" s="215"/>
      <c r="F121" s="215"/>
      <c r="G121" s="215"/>
      <c r="H121" s="215"/>
      <c r="I121" s="215"/>
      <c r="J121" s="215"/>
      <c r="K121" s="215"/>
      <c r="L121" s="74"/>
    </row>
    <row r="122" spans="1:16" x14ac:dyDescent="0.3">
      <c r="B122" s="314">
        <v>10</v>
      </c>
      <c r="C122" s="215"/>
      <c r="D122" s="215"/>
      <c r="E122" s="215"/>
      <c r="F122" s="215"/>
      <c r="G122" s="215"/>
      <c r="H122" s="215"/>
      <c r="I122" s="215"/>
      <c r="J122" s="215"/>
      <c r="K122" s="215"/>
      <c r="L122" s="74"/>
      <c r="O122" s="64" t="s">
        <v>9</v>
      </c>
      <c r="P122" s="64" t="s">
        <v>10</v>
      </c>
    </row>
    <row r="123" spans="1:16" x14ac:dyDescent="0.3">
      <c r="B123" s="314"/>
      <c r="C123" s="215"/>
      <c r="D123" s="215"/>
      <c r="E123" s="215"/>
      <c r="F123" s="215"/>
      <c r="G123" s="215"/>
      <c r="H123" s="215"/>
      <c r="I123" s="215"/>
      <c r="J123" s="215"/>
      <c r="K123" s="215"/>
      <c r="L123" s="74"/>
    </row>
    <row r="124" spans="1:16" s="25" customFormat="1" x14ac:dyDescent="0.3">
      <c r="A124" s="72"/>
      <c r="B124" s="82"/>
      <c r="C124" s="83"/>
      <c r="D124" s="83"/>
      <c r="E124" s="83"/>
      <c r="F124" s="83"/>
      <c r="G124" s="83"/>
      <c r="H124" s="83"/>
      <c r="I124" s="83"/>
      <c r="J124" s="83"/>
      <c r="K124" s="83"/>
      <c r="L124" s="84"/>
    </row>
    <row r="125" spans="1:16" s="9" customFormat="1" x14ac:dyDescent="0.3">
      <c r="A125" s="8"/>
      <c r="B125" s="316" t="s">
        <v>30</v>
      </c>
      <c r="C125" s="317"/>
      <c r="D125" s="317"/>
      <c r="E125" s="317"/>
      <c r="F125" s="317"/>
      <c r="G125" s="317"/>
      <c r="H125" s="317"/>
      <c r="I125" s="317"/>
      <c r="J125" s="317"/>
      <c r="K125" s="317"/>
      <c r="L125" s="318"/>
      <c r="M125" s="80"/>
    </row>
    <row r="126" spans="1:16" x14ac:dyDescent="0.3">
      <c r="B126" s="70"/>
      <c r="L126" s="71"/>
    </row>
    <row r="127" spans="1:16" x14ac:dyDescent="0.3">
      <c r="B127" s="265" t="str">
        <f>IF(Intro!$G$23="English",O127,P127)</f>
        <v>Explain how often your firm has completed a certification process for a Canadian purchaser since January 1, 2023. If your firm has failed a certification process, indicate the reasons why.</v>
      </c>
      <c r="C127" s="266"/>
      <c r="D127" s="266"/>
      <c r="E127" s="266"/>
      <c r="F127" s="266"/>
      <c r="G127" s="266"/>
      <c r="H127" s="266"/>
      <c r="I127" s="266"/>
      <c r="J127" s="266"/>
      <c r="K127" s="266"/>
      <c r="L127" s="267"/>
      <c r="O127" s="64" t="str">
        <f>"Explain how often your firm has completed a certification process for a Canadian purchaser since January 1, "&amp;Variables!B6&amp;". If your firm has failed a certification process, indicate the reasons why."</f>
        <v>Explain how often your firm has completed a certification process for a Canadian purchaser since January 1, 2023. If your firm has failed a certification process, indicate the reasons why.</v>
      </c>
      <c r="P127" s="64" t="str">
        <f>"Expliquez combien de fois votre entreprise a mené à bien un processus de certification pour un acheteur canadien depuis le 1er janvier "&amp;Variables!B6&amp;". Si votre firme a échoué un processus de certification, indiquez les raisons."</f>
        <v>Expliquez combien de fois votre entreprise a mené à bien un processus de certification pour un acheteur canadien depuis le 1er janvier 2023. Si votre firme a échoué un processus de certification, indiquez les raisons.</v>
      </c>
    </row>
    <row r="128" spans="1:16" x14ac:dyDescent="0.3">
      <c r="B128" s="265"/>
      <c r="C128" s="266"/>
      <c r="D128" s="266"/>
      <c r="E128" s="266"/>
      <c r="F128" s="266"/>
      <c r="G128" s="266"/>
      <c r="H128" s="266"/>
      <c r="I128" s="266"/>
      <c r="J128" s="266"/>
      <c r="K128" s="266"/>
      <c r="L128" s="267"/>
    </row>
    <row r="129" spans="1:16" x14ac:dyDescent="0.3">
      <c r="B129" s="70"/>
      <c r="L129" s="71"/>
    </row>
    <row r="130" spans="1:16" s="9" customFormat="1" x14ac:dyDescent="0.3">
      <c r="A130" s="8"/>
      <c r="B130" s="311"/>
      <c r="C130" s="312"/>
      <c r="D130" s="312"/>
      <c r="E130" s="312"/>
      <c r="F130" s="312"/>
      <c r="G130" s="312"/>
      <c r="H130" s="312"/>
      <c r="I130" s="312"/>
      <c r="J130" s="312"/>
      <c r="K130" s="312"/>
      <c r="L130" s="313"/>
      <c r="M130" s="25"/>
    </row>
    <row r="131" spans="1:16" s="9" customFormat="1" x14ac:dyDescent="0.3">
      <c r="A131" s="8"/>
      <c r="B131" s="311"/>
      <c r="C131" s="312"/>
      <c r="D131" s="312"/>
      <c r="E131" s="312"/>
      <c r="F131" s="312"/>
      <c r="G131" s="312"/>
      <c r="H131" s="312"/>
      <c r="I131" s="312"/>
      <c r="J131" s="312"/>
      <c r="K131" s="312"/>
      <c r="L131" s="313"/>
      <c r="M131" s="25"/>
    </row>
    <row r="132" spans="1:16" s="9" customFormat="1" x14ac:dyDescent="0.3">
      <c r="A132" s="8"/>
      <c r="B132" s="311"/>
      <c r="C132" s="312"/>
      <c r="D132" s="312"/>
      <c r="E132" s="312"/>
      <c r="F132" s="312"/>
      <c r="G132" s="312"/>
      <c r="H132" s="312"/>
      <c r="I132" s="312"/>
      <c r="J132" s="312"/>
      <c r="K132" s="312"/>
      <c r="L132" s="313"/>
      <c r="M132" s="25"/>
    </row>
    <row r="133" spans="1:16" s="9" customFormat="1" x14ac:dyDescent="0.3">
      <c r="A133" s="8"/>
      <c r="B133" s="311"/>
      <c r="C133" s="312"/>
      <c r="D133" s="312"/>
      <c r="E133" s="312"/>
      <c r="F133" s="312"/>
      <c r="G133" s="312"/>
      <c r="H133" s="312"/>
      <c r="I133" s="312"/>
      <c r="J133" s="312"/>
      <c r="K133" s="312"/>
      <c r="L133" s="313"/>
      <c r="M133" s="25"/>
    </row>
    <row r="134" spans="1:16" s="9" customFormat="1" x14ac:dyDescent="0.3">
      <c r="A134" s="8"/>
      <c r="B134" s="311"/>
      <c r="C134" s="312"/>
      <c r="D134" s="312"/>
      <c r="E134" s="312"/>
      <c r="F134" s="312"/>
      <c r="G134" s="312"/>
      <c r="H134" s="312"/>
      <c r="I134" s="312"/>
      <c r="J134" s="312"/>
      <c r="K134" s="312"/>
      <c r="L134" s="313"/>
      <c r="M134" s="25"/>
    </row>
    <row r="135" spans="1:16" s="9" customFormat="1" x14ac:dyDescent="0.3">
      <c r="A135" s="8"/>
      <c r="B135" s="311"/>
      <c r="C135" s="312"/>
      <c r="D135" s="312"/>
      <c r="E135" s="312"/>
      <c r="F135" s="312"/>
      <c r="G135" s="312"/>
      <c r="H135" s="312"/>
      <c r="I135" s="312"/>
      <c r="J135" s="312"/>
      <c r="K135" s="312"/>
      <c r="L135" s="313"/>
      <c r="M135" s="25"/>
    </row>
    <row r="136" spans="1:16" s="9" customFormat="1" x14ac:dyDescent="0.3">
      <c r="A136" s="8"/>
      <c r="B136" s="311"/>
      <c r="C136" s="312"/>
      <c r="D136" s="312"/>
      <c r="E136" s="312"/>
      <c r="F136" s="312"/>
      <c r="G136" s="312"/>
      <c r="H136" s="312"/>
      <c r="I136" s="312"/>
      <c r="J136" s="312"/>
      <c r="K136" s="312"/>
      <c r="L136" s="313"/>
      <c r="M136" s="25"/>
    </row>
    <row r="137" spans="1:16" s="9" customFormat="1" x14ac:dyDescent="0.3">
      <c r="A137" s="8"/>
      <c r="B137" s="311"/>
      <c r="C137" s="312"/>
      <c r="D137" s="312"/>
      <c r="E137" s="312"/>
      <c r="F137" s="312"/>
      <c r="G137" s="312"/>
      <c r="H137" s="312"/>
      <c r="I137" s="312"/>
      <c r="J137" s="312"/>
      <c r="K137" s="312"/>
      <c r="L137" s="313"/>
      <c r="M137" s="25"/>
    </row>
    <row r="138" spans="1:16" x14ac:dyDescent="0.3">
      <c r="B138" s="76"/>
      <c r="C138" s="77"/>
      <c r="D138" s="77"/>
      <c r="E138" s="77"/>
      <c r="F138" s="77"/>
      <c r="G138" s="77"/>
      <c r="H138" s="77"/>
      <c r="I138" s="77"/>
      <c r="J138" s="77"/>
      <c r="K138" s="77"/>
      <c r="L138" s="78"/>
    </row>
    <row r="139" spans="1:16" s="9" customFormat="1" x14ac:dyDescent="0.3">
      <c r="A139" s="8"/>
      <c r="B139" s="316" t="s">
        <v>31</v>
      </c>
      <c r="C139" s="317"/>
      <c r="D139" s="317"/>
      <c r="E139" s="317"/>
      <c r="F139" s="317"/>
      <c r="G139" s="317"/>
      <c r="H139" s="317"/>
      <c r="I139" s="317"/>
      <c r="J139" s="317"/>
      <c r="K139" s="317"/>
      <c r="L139" s="318"/>
      <c r="M139" s="80"/>
    </row>
    <row r="140" spans="1:16" x14ac:dyDescent="0.3">
      <c r="B140" s="70"/>
      <c r="L140" s="71"/>
    </row>
    <row r="141" spans="1:16" x14ac:dyDescent="0.3">
      <c r="B141" s="265" t="str">
        <f>IF(Intro!$G$23="English",O141,P141)</f>
        <v>Describe your firm’s plans to manage inventory levels in the next two years. Provide the rationale and assumptions underlying these strategies and objectives.</v>
      </c>
      <c r="C141" s="266"/>
      <c r="D141" s="266"/>
      <c r="E141" s="266"/>
      <c r="F141" s="266"/>
      <c r="G141" s="266"/>
      <c r="H141" s="266"/>
      <c r="I141" s="266"/>
      <c r="J141" s="266"/>
      <c r="K141" s="266"/>
      <c r="L141" s="267"/>
      <c r="O141" s="64" t="s">
        <v>165</v>
      </c>
      <c r="P141" s="64" t="s">
        <v>114</v>
      </c>
    </row>
    <row r="142" spans="1:16" x14ac:dyDescent="0.3">
      <c r="B142" s="70"/>
      <c r="L142" s="71"/>
    </row>
    <row r="143" spans="1:16" s="9" customFormat="1" x14ac:dyDescent="0.3">
      <c r="A143" s="8"/>
      <c r="B143" s="311"/>
      <c r="C143" s="312"/>
      <c r="D143" s="312"/>
      <c r="E143" s="312"/>
      <c r="F143" s="312"/>
      <c r="G143" s="312"/>
      <c r="H143" s="312"/>
      <c r="I143" s="312"/>
      <c r="J143" s="312"/>
      <c r="K143" s="312"/>
      <c r="L143" s="313"/>
      <c r="M143" s="25"/>
    </row>
    <row r="144" spans="1:16" s="9" customFormat="1" x14ac:dyDescent="0.3">
      <c r="A144" s="8"/>
      <c r="B144" s="311"/>
      <c r="C144" s="312"/>
      <c r="D144" s="312"/>
      <c r="E144" s="312"/>
      <c r="F144" s="312"/>
      <c r="G144" s="312"/>
      <c r="H144" s="312"/>
      <c r="I144" s="312"/>
      <c r="J144" s="312"/>
      <c r="K144" s="312"/>
      <c r="L144" s="313"/>
      <c r="M144" s="25"/>
    </row>
    <row r="145" spans="1:16" s="9" customFormat="1" x14ac:dyDescent="0.3">
      <c r="A145" s="8"/>
      <c r="B145" s="311"/>
      <c r="C145" s="312"/>
      <c r="D145" s="312"/>
      <c r="E145" s="312"/>
      <c r="F145" s="312"/>
      <c r="G145" s="312"/>
      <c r="H145" s="312"/>
      <c r="I145" s="312"/>
      <c r="J145" s="312"/>
      <c r="K145" s="312"/>
      <c r="L145" s="313"/>
      <c r="M145" s="25"/>
    </row>
    <row r="146" spans="1:16" s="9" customFormat="1" x14ac:dyDescent="0.3">
      <c r="A146" s="8"/>
      <c r="B146" s="311"/>
      <c r="C146" s="312"/>
      <c r="D146" s="312"/>
      <c r="E146" s="312"/>
      <c r="F146" s="312"/>
      <c r="G146" s="312"/>
      <c r="H146" s="312"/>
      <c r="I146" s="312"/>
      <c r="J146" s="312"/>
      <c r="K146" s="312"/>
      <c r="L146" s="313"/>
      <c r="M146" s="25"/>
    </row>
    <row r="147" spans="1:16" s="9" customFormat="1" x14ac:dyDescent="0.3">
      <c r="A147" s="8"/>
      <c r="B147" s="311"/>
      <c r="C147" s="312"/>
      <c r="D147" s="312"/>
      <c r="E147" s="312"/>
      <c r="F147" s="312"/>
      <c r="G147" s="312"/>
      <c r="H147" s="312"/>
      <c r="I147" s="312"/>
      <c r="J147" s="312"/>
      <c r="K147" s="312"/>
      <c r="L147" s="313"/>
      <c r="M147" s="25"/>
    </row>
    <row r="148" spans="1:16" s="9" customFormat="1" x14ac:dyDescent="0.3">
      <c r="A148" s="8"/>
      <c r="B148" s="311"/>
      <c r="C148" s="312"/>
      <c r="D148" s="312"/>
      <c r="E148" s="312"/>
      <c r="F148" s="312"/>
      <c r="G148" s="312"/>
      <c r="H148" s="312"/>
      <c r="I148" s="312"/>
      <c r="J148" s="312"/>
      <c r="K148" s="312"/>
      <c r="L148" s="313"/>
      <c r="M148" s="25"/>
    </row>
    <row r="149" spans="1:16" s="9" customFormat="1" x14ac:dyDescent="0.3">
      <c r="A149" s="8"/>
      <c r="B149" s="311"/>
      <c r="C149" s="312"/>
      <c r="D149" s="312"/>
      <c r="E149" s="312"/>
      <c r="F149" s="312"/>
      <c r="G149" s="312"/>
      <c r="H149" s="312"/>
      <c r="I149" s="312"/>
      <c r="J149" s="312"/>
      <c r="K149" s="312"/>
      <c r="L149" s="313"/>
      <c r="M149" s="25"/>
    </row>
    <row r="150" spans="1:16" s="9" customFormat="1" x14ac:dyDescent="0.3">
      <c r="A150" s="8"/>
      <c r="B150" s="311"/>
      <c r="C150" s="312"/>
      <c r="D150" s="312"/>
      <c r="E150" s="312"/>
      <c r="F150" s="312"/>
      <c r="G150" s="312"/>
      <c r="H150" s="312"/>
      <c r="I150" s="312"/>
      <c r="J150" s="312"/>
      <c r="K150" s="312"/>
      <c r="L150" s="313"/>
      <c r="M150" s="25"/>
    </row>
    <row r="151" spans="1:16" x14ac:dyDescent="0.3">
      <c r="B151" s="76"/>
      <c r="C151" s="77"/>
      <c r="D151" s="77"/>
      <c r="E151" s="77"/>
      <c r="F151" s="77"/>
      <c r="G151" s="77"/>
      <c r="H151" s="77"/>
      <c r="I151" s="77"/>
      <c r="J151" s="77"/>
      <c r="K151" s="77"/>
      <c r="L151" s="78"/>
    </row>
    <row r="152" spans="1:16" s="9" customFormat="1" x14ac:dyDescent="0.3">
      <c r="A152" s="8"/>
      <c r="B152" s="316" t="s">
        <v>32</v>
      </c>
      <c r="C152" s="317"/>
      <c r="D152" s="317"/>
      <c r="E152" s="317"/>
      <c r="F152" s="317"/>
      <c r="G152" s="317"/>
      <c r="H152" s="317"/>
      <c r="I152" s="317"/>
      <c r="J152" s="317"/>
      <c r="K152" s="317"/>
      <c r="L152" s="318"/>
      <c r="M152" s="80"/>
    </row>
    <row r="153" spans="1:16" x14ac:dyDescent="0.3">
      <c r="B153" s="70"/>
      <c r="L153" s="71"/>
    </row>
    <row r="154" spans="1:16" x14ac:dyDescent="0.3">
      <c r="B154" s="319" t="str">
        <f>IF(Intro!$G$23="English",O154,P154)</f>
        <v>Provide your firm’s strategies and objectives for the next two years with respect to the pricing of the goods. Provide the rationale and assumptions underlying these strategies and objectives.</v>
      </c>
      <c r="C154" s="320"/>
      <c r="D154" s="320"/>
      <c r="E154" s="320"/>
      <c r="F154" s="320"/>
      <c r="G154" s="320"/>
      <c r="H154" s="320"/>
      <c r="I154" s="320"/>
      <c r="J154" s="320"/>
      <c r="K154" s="320"/>
      <c r="L154" s="321"/>
      <c r="O154" s="64" t="s">
        <v>124</v>
      </c>
      <c r="P154" s="64" t="s">
        <v>115</v>
      </c>
    </row>
    <row r="155" spans="1:16" x14ac:dyDescent="0.3">
      <c r="B155" s="319"/>
      <c r="C155" s="320"/>
      <c r="D155" s="320"/>
      <c r="E155" s="320"/>
      <c r="F155" s="320"/>
      <c r="G155" s="320"/>
      <c r="H155" s="320"/>
      <c r="I155" s="320"/>
      <c r="J155" s="320"/>
      <c r="K155" s="320"/>
      <c r="L155" s="321"/>
    </row>
    <row r="156" spans="1:16" x14ac:dyDescent="0.3">
      <c r="B156" s="70"/>
      <c r="L156" s="71"/>
    </row>
    <row r="157" spans="1:16" s="9" customFormat="1" x14ac:dyDescent="0.3">
      <c r="A157" s="8"/>
      <c r="B157" s="311"/>
      <c r="C157" s="312"/>
      <c r="D157" s="312"/>
      <c r="E157" s="312"/>
      <c r="F157" s="312"/>
      <c r="G157" s="312"/>
      <c r="H157" s="312"/>
      <c r="I157" s="312"/>
      <c r="J157" s="312"/>
      <c r="K157" s="312"/>
      <c r="L157" s="313"/>
      <c r="M157" s="25"/>
    </row>
    <row r="158" spans="1:16" s="9" customFormat="1" x14ac:dyDescent="0.3">
      <c r="A158" s="8"/>
      <c r="B158" s="311"/>
      <c r="C158" s="312"/>
      <c r="D158" s="312"/>
      <c r="E158" s="312"/>
      <c r="F158" s="312"/>
      <c r="G158" s="312"/>
      <c r="H158" s="312"/>
      <c r="I158" s="312"/>
      <c r="J158" s="312"/>
      <c r="K158" s="312"/>
      <c r="L158" s="313"/>
      <c r="M158" s="25"/>
    </row>
    <row r="159" spans="1:16" s="9" customFormat="1" x14ac:dyDescent="0.3">
      <c r="A159" s="8"/>
      <c r="B159" s="311"/>
      <c r="C159" s="312"/>
      <c r="D159" s="312"/>
      <c r="E159" s="312"/>
      <c r="F159" s="312"/>
      <c r="G159" s="312"/>
      <c r="H159" s="312"/>
      <c r="I159" s="312"/>
      <c r="J159" s="312"/>
      <c r="K159" s="312"/>
      <c r="L159" s="313"/>
      <c r="M159" s="25"/>
    </row>
    <row r="160" spans="1:16" s="9" customFormat="1" x14ac:dyDescent="0.3">
      <c r="A160" s="8"/>
      <c r="B160" s="311"/>
      <c r="C160" s="312"/>
      <c r="D160" s="312"/>
      <c r="E160" s="312"/>
      <c r="F160" s="312"/>
      <c r="G160" s="312"/>
      <c r="H160" s="312"/>
      <c r="I160" s="312"/>
      <c r="J160" s="312"/>
      <c r="K160" s="312"/>
      <c r="L160" s="313"/>
      <c r="M160" s="25"/>
    </row>
    <row r="161" spans="1:16" s="9" customFormat="1" x14ac:dyDescent="0.3">
      <c r="A161" s="8"/>
      <c r="B161" s="311"/>
      <c r="C161" s="312"/>
      <c r="D161" s="312"/>
      <c r="E161" s="312"/>
      <c r="F161" s="312"/>
      <c r="G161" s="312"/>
      <c r="H161" s="312"/>
      <c r="I161" s="312"/>
      <c r="J161" s="312"/>
      <c r="K161" s="312"/>
      <c r="L161" s="313"/>
      <c r="M161" s="25"/>
    </row>
    <row r="162" spans="1:16" s="9" customFormat="1" x14ac:dyDescent="0.3">
      <c r="A162" s="8"/>
      <c r="B162" s="311"/>
      <c r="C162" s="312"/>
      <c r="D162" s="312"/>
      <c r="E162" s="312"/>
      <c r="F162" s="312"/>
      <c r="G162" s="312"/>
      <c r="H162" s="312"/>
      <c r="I162" s="312"/>
      <c r="J162" s="312"/>
      <c r="K162" s="312"/>
      <c r="L162" s="313"/>
      <c r="M162" s="25"/>
    </row>
    <row r="163" spans="1:16" s="9" customFormat="1" x14ac:dyDescent="0.3">
      <c r="A163" s="8"/>
      <c r="B163" s="311"/>
      <c r="C163" s="312"/>
      <c r="D163" s="312"/>
      <c r="E163" s="312"/>
      <c r="F163" s="312"/>
      <c r="G163" s="312"/>
      <c r="H163" s="312"/>
      <c r="I163" s="312"/>
      <c r="J163" s="312"/>
      <c r="K163" s="312"/>
      <c r="L163" s="313"/>
      <c r="M163" s="25"/>
    </row>
    <row r="164" spans="1:16" s="9" customFormat="1" x14ac:dyDescent="0.3">
      <c r="A164" s="8"/>
      <c r="B164" s="311"/>
      <c r="C164" s="312"/>
      <c r="D164" s="312"/>
      <c r="E164" s="312"/>
      <c r="F164" s="312"/>
      <c r="G164" s="312"/>
      <c r="H164" s="312"/>
      <c r="I164" s="312"/>
      <c r="J164" s="312"/>
      <c r="K164" s="312"/>
      <c r="L164" s="313"/>
      <c r="M164" s="25"/>
    </row>
    <row r="165" spans="1:16" x14ac:dyDescent="0.3">
      <c r="B165" s="76"/>
      <c r="C165" s="77"/>
      <c r="D165" s="77"/>
      <c r="E165" s="77"/>
      <c r="F165" s="77"/>
      <c r="G165" s="77"/>
      <c r="H165" s="77"/>
      <c r="I165" s="77"/>
      <c r="J165" s="77"/>
      <c r="K165" s="77"/>
      <c r="L165" s="78"/>
    </row>
    <row r="166" spans="1:16" s="9" customFormat="1" x14ac:dyDescent="0.3">
      <c r="A166" s="8"/>
      <c r="B166" s="316" t="s">
        <v>33</v>
      </c>
      <c r="C166" s="317"/>
      <c r="D166" s="317"/>
      <c r="E166" s="317"/>
      <c r="F166" s="317"/>
      <c r="G166" s="317"/>
      <c r="H166" s="317"/>
      <c r="I166" s="317"/>
      <c r="J166" s="317"/>
      <c r="K166" s="317"/>
      <c r="L166" s="318"/>
      <c r="M166" s="80"/>
    </row>
    <row r="167" spans="1:16" x14ac:dyDescent="0.3">
      <c r="B167" s="70"/>
      <c r="L167" s="71"/>
    </row>
    <row r="168" spans="1:16" x14ac:dyDescent="0.3">
      <c r="B168" s="319" t="str">
        <f>IF(Intro!$G$23="English",O168,P168)</f>
        <v>Provide your firm’s strategies and objectives for the next two years with respect to the export sales of the goods. Provide the rationale and assumptions underlying these strategies and objectives.</v>
      </c>
      <c r="C168" s="320"/>
      <c r="D168" s="320"/>
      <c r="E168" s="320"/>
      <c r="F168" s="320"/>
      <c r="G168" s="320"/>
      <c r="H168" s="320"/>
      <c r="I168" s="320"/>
      <c r="J168" s="320"/>
      <c r="K168" s="320"/>
      <c r="L168" s="321"/>
      <c r="O168" s="64" t="s">
        <v>116</v>
      </c>
      <c r="P168" s="64" t="s">
        <v>117</v>
      </c>
    </row>
    <row r="169" spans="1:16" x14ac:dyDescent="0.3">
      <c r="B169" s="319"/>
      <c r="C169" s="320"/>
      <c r="D169" s="320"/>
      <c r="E169" s="320"/>
      <c r="F169" s="320"/>
      <c r="G169" s="320"/>
      <c r="H169" s="320"/>
      <c r="I169" s="320"/>
      <c r="J169" s="320"/>
      <c r="K169" s="320"/>
      <c r="L169" s="321"/>
    </row>
    <row r="170" spans="1:16" x14ac:dyDescent="0.3">
      <c r="B170" s="70"/>
      <c r="L170" s="71"/>
    </row>
    <row r="171" spans="1:16" s="9" customFormat="1" x14ac:dyDescent="0.3">
      <c r="A171" s="8"/>
      <c r="B171" s="311"/>
      <c r="C171" s="312"/>
      <c r="D171" s="312"/>
      <c r="E171" s="312"/>
      <c r="F171" s="312"/>
      <c r="G171" s="312"/>
      <c r="H171" s="312"/>
      <c r="I171" s="312"/>
      <c r="J171" s="312"/>
      <c r="K171" s="312"/>
      <c r="L171" s="313"/>
      <c r="M171" s="25"/>
    </row>
    <row r="172" spans="1:16" s="9" customFormat="1" x14ac:dyDescent="0.3">
      <c r="A172" s="8"/>
      <c r="B172" s="311"/>
      <c r="C172" s="312"/>
      <c r="D172" s="312"/>
      <c r="E172" s="312"/>
      <c r="F172" s="312"/>
      <c r="G172" s="312"/>
      <c r="H172" s="312"/>
      <c r="I172" s="312"/>
      <c r="J172" s="312"/>
      <c r="K172" s="312"/>
      <c r="L172" s="313"/>
      <c r="M172" s="25"/>
    </row>
    <row r="173" spans="1:16" s="9" customFormat="1" x14ac:dyDescent="0.3">
      <c r="A173" s="8"/>
      <c r="B173" s="311"/>
      <c r="C173" s="312"/>
      <c r="D173" s="312"/>
      <c r="E173" s="312"/>
      <c r="F173" s="312"/>
      <c r="G173" s="312"/>
      <c r="H173" s="312"/>
      <c r="I173" s="312"/>
      <c r="J173" s="312"/>
      <c r="K173" s="312"/>
      <c r="L173" s="313"/>
      <c r="M173" s="25"/>
    </row>
    <row r="174" spans="1:16" s="9" customFormat="1" x14ac:dyDescent="0.3">
      <c r="A174" s="8"/>
      <c r="B174" s="311"/>
      <c r="C174" s="312"/>
      <c r="D174" s="312"/>
      <c r="E174" s="312"/>
      <c r="F174" s="312"/>
      <c r="G174" s="312"/>
      <c r="H174" s="312"/>
      <c r="I174" s="312"/>
      <c r="J174" s="312"/>
      <c r="K174" s="312"/>
      <c r="L174" s="313"/>
      <c r="M174" s="25"/>
    </row>
    <row r="175" spans="1:16" s="9" customFormat="1" x14ac:dyDescent="0.3">
      <c r="A175" s="8"/>
      <c r="B175" s="311"/>
      <c r="C175" s="312"/>
      <c r="D175" s="312"/>
      <c r="E175" s="312"/>
      <c r="F175" s="312"/>
      <c r="G175" s="312"/>
      <c r="H175" s="312"/>
      <c r="I175" s="312"/>
      <c r="J175" s="312"/>
      <c r="K175" s="312"/>
      <c r="L175" s="313"/>
      <c r="M175" s="25"/>
    </row>
    <row r="176" spans="1:16" s="9" customFormat="1" x14ac:dyDescent="0.3">
      <c r="A176" s="8"/>
      <c r="B176" s="311"/>
      <c r="C176" s="312"/>
      <c r="D176" s="312"/>
      <c r="E176" s="312"/>
      <c r="F176" s="312"/>
      <c r="G176" s="312"/>
      <c r="H176" s="312"/>
      <c r="I176" s="312"/>
      <c r="J176" s="312"/>
      <c r="K176" s="312"/>
      <c r="L176" s="313"/>
      <c r="M176" s="25"/>
    </row>
    <row r="177" spans="1:14" s="9" customFormat="1" x14ac:dyDescent="0.3">
      <c r="A177" s="8"/>
      <c r="B177" s="311"/>
      <c r="C177" s="312"/>
      <c r="D177" s="312"/>
      <c r="E177" s="312"/>
      <c r="F177" s="312"/>
      <c r="G177" s="312"/>
      <c r="H177" s="312"/>
      <c r="I177" s="312"/>
      <c r="J177" s="312"/>
      <c r="K177" s="312"/>
      <c r="L177" s="313"/>
      <c r="M177" s="25"/>
    </row>
    <row r="178" spans="1:14" s="9" customFormat="1" x14ac:dyDescent="0.3">
      <c r="A178" s="8"/>
      <c r="B178" s="311"/>
      <c r="C178" s="312"/>
      <c r="D178" s="312"/>
      <c r="E178" s="312"/>
      <c r="F178" s="312"/>
      <c r="G178" s="312"/>
      <c r="H178" s="312"/>
      <c r="I178" s="312"/>
      <c r="J178" s="312"/>
      <c r="K178" s="312"/>
      <c r="L178" s="313"/>
      <c r="M178" s="25"/>
    </row>
    <row r="179" spans="1:14" x14ac:dyDescent="0.3">
      <c r="B179" s="76"/>
      <c r="C179" s="77"/>
      <c r="D179" s="77"/>
      <c r="E179" s="77"/>
      <c r="F179" s="77"/>
      <c r="G179" s="77"/>
      <c r="H179" s="77"/>
      <c r="I179" s="77"/>
      <c r="J179" s="77"/>
      <c r="K179" s="77"/>
      <c r="L179" s="78"/>
    </row>
    <row r="180" spans="1:14" s="27" customFormat="1" x14ac:dyDescent="0.3">
      <c r="A180" s="79"/>
      <c r="B180" s="11"/>
      <c r="C180" s="11"/>
      <c r="N180" s="26"/>
    </row>
    <row r="181" spans="1:14" s="27" customFormat="1" x14ac:dyDescent="0.3">
      <c r="A181" s="79"/>
      <c r="B181" s="11"/>
      <c r="C181" s="11"/>
      <c r="N181" s="26"/>
    </row>
    <row r="182" spans="1:14" s="27" customFormat="1" x14ac:dyDescent="0.3">
      <c r="A182" s="79"/>
      <c r="B182" s="11"/>
      <c r="C182" s="11"/>
      <c r="N182" s="26"/>
    </row>
    <row r="183" spans="1:14" s="27" customFormat="1" x14ac:dyDescent="0.3">
      <c r="A183" s="79"/>
      <c r="B183" s="11"/>
      <c r="C183" s="11"/>
      <c r="N183" s="26"/>
    </row>
    <row r="184" spans="1:14" s="27" customFormat="1" x14ac:dyDescent="0.3">
      <c r="A184" s="79"/>
      <c r="B184" s="11"/>
      <c r="C184" s="11"/>
      <c r="N184" s="26"/>
    </row>
    <row r="185" spans="1:14" s="27" customFormat="1" x14ac:dyDescent="0.3">
      <c r="A185" s="79"/>
      <c r="B185" s="11"/>
      <c r="C185" s="11"/>
      <c r="N185" s="26"/>
    </row>
    <row r="186" spans="1:14" s="27" customFormat="1" x14ac:dyDescent="0.3">
      <c r="A186" s="79"/>
      <c r="B186" s="11"/>
      <c r="C186" s="11"/>
      <c r="N186" s="26"/>
    </row>
  </sheetData>
  <sheetProtection algorithmName="SHA-512" hashValue="KqdXZkv2Apxh6sd2tD5lgu8eDBuMuCfewwwl9khuZUTGS/P6jljeKrJOsrrdmGP4eP/seZ5heMZsQ0nE1oSEmA==" saltValue="65aAP3d99imfeHrWPTHKcA==" spinCount="100000" sheet="1" objects="1" scenarios="1" selectLockedCells="1"/>
  <mergeCells count="135">
    <mergeCell ref="E49:F49"/>
    <mergeCell ref="E50:F50"/>
    <mergeCell ref="E51:F51"/>
    <mergeCell ref="E52:F52"/>
    <mergeCell ref="G76:G77"/>
    <mergeCell ref="B54:C54"/>
    <mergeCell ref="D54:K54"/>
    <mergeCell ref="G96:G97"/>
    <mergeCell ref="H96:H97"/>
    <mergeCell ref="I96:I97"/>
    <mergeCell ref="J96:J97"/>
    <mergeCell ref="K96:K97"/>
    <mergeCell ref="J73:J74"/>
    <mergeCell ref="B96:E97"/>
    <mergeCell ref="K94:K95"/>
    <mergeCell ref="B40:D42"/>
    <mergeCell ref="B52:D52"/>
    <mergeCell ref="B56:L56"/>
    <mergeCell ref="B69:L69"/>
    <mergeCell ref="B60:L67"/>
    <mergeCell ref="G37:G38"/>
    <mergeCell ref="B75:E75"/>
    <mergeCell ref="B76:E77"/>
    <mergeCell ref="F76:F77"/>
    <mergeCell ref="G73:G74"/>
    <mergeCell ref="E40:F40"/>
    <mergeCell ref="E41:F41"/>
    <mergeCell ref="E42:F42"/>
    <mergeCell ref="E43:F43"/>
    <mergeCell ref="E44:F44"/>
    <mergeCell ref="E45:F45"/>
    <mergeCell ref="E46:F46"/>
    <mergeCell ref="E47:F47"/>
    <mergeCell ref="E48:F48"/>
    <mergeCell ref="B71:L71"/>
    <mergeCell ref="B49:D51"/>
    <mergeCell ref="K76:K77"/>
    <mergeCell ref="B46:D48"/>
    <mergeCell ref="E39:F39"/>
    <mergeCell ref="B26:F27"/>
    <mergeCell ref="B28:F29"/>
    <mergeCell ref="G24:G25"/>
    <mergeCell ref="G26:G27"/>
    <mergeCell ref="G28:G29"/>
    <mergeCell ref="B30:F31"/>
    <mergeCell ref="G30:G31"/>
    <mergeCell ref="B33:L33"/>
    <mergeCell ref="B99:L99"/>
    <mergeCell ref="H37:H38"/>
    <mergeCell ref="I37:I38"/>
    <mergeCell ref="J37:J38"/>
    <mergeCell ref="K37:K38"/>
    <mergeCell ref="G94:G95"/>
    <mergeCell ref="H94:H95"/>
    <mergeCell ref="I94:I95"/>
    <mergeCell ref="J94:J95"/>
    <mergeCell ref="B58:L58"/>
    <mergeCell ref="H73:H74"/>
    <mergeCell ref="I73:I74"/>
    <mergeCell ref="B39:D39"/>
    <mergeCell ref="K73:K74"/>
    <mergeCell ref="I76:I77"/>
    <mergeCell ref="J76:J77"/>
    <mergeCell ref="G116:K117"/>
    <mergeCell ref="C118:F119"/>
    <mergeCell ref="B108:B109"/>
    <mergeCell ref="B4:L4"/>
    <mergeCell ref="B5:L5"/>
    <mergeCell ref="B19:L19"/>
    <mergeCell ref="B14:L14"/>
    <mergeCell ref="B9:L9"/>
    <mergeCell ref="B10:L10"/>
    <mergeCell ref="B12:L12"/>
    <mergeCell ref="B13:L13"/>
    <mergeCell ref="B15:L15"/>
    <mergeCell ref="B16:L16"/>
    <mergeCell ref="B6:L6"/>
    <mergeCell ref="B8:L8"/>
    <mergeCell ref="B18:L18"/>
    <mergeCell ref="B35:L35"/>
    <mergeCell ref="B21:L21"/>
    <mergeCell ref="H24:H25"/>
    <mergeCell ref="H26:H27"/>
    <mergeCell ref="H28:H29"/>
    <mergeCell ref="H30:H31"/>
    <mergeCell ref="B43:D45"/>
    <mergeCell ref="B24:F25"/>
    <mergeCell ref="B168:L169"/>
    <mergeCell ref="B171:L178"/>
    <mergeCell ref="B125:L125"/>
    <mergeCell ref="B139:L139"/>
    <mergeCell ref="G103:K103"/>
    <mergeCell ref="B141:L141"/>
    <mergeCell ref="B143:L150"/>
    <mergeCell ref="B152:L152"/>
    <mergeCell ref="B166:L166"/>
    <mergeCell ref="B157:L164"/>
    <mergeCell ref="B120:B121"/>
    <mergeCell ref="C120:F121"/>
    <mergeCell ref="G120:K121"/>
    <mergeCell ref="B122:B123"/>
    <mergeCell ref="C122:F123"/>
    <mergeCell ref="G122:K123"/>
    <mergeCell ref="B154:L155"/>
    <mergeCell ref="B127:L128"/>
    <mergeCell ref="B118:B119"/>
    <mergeCell ref="C104:F105"/>
    <mergeCell ref="G104:K105"/>
    <mergeCell ref="C106:F107"/>
    <mergeCell ref="G106:K107"/>
    <mergeCell ref="C108:F109"/>
    <mergeCell ref="B101:L101"/>
    <mergeCell ref="B92:L92"/>
    <mergeCell ref="B79:L79"/>
    <mergeCell ref="C103:F103"/>
    <mergeCell ref="H76:H77"/>
    <mergeCell ref="G118:K119"/>
    <mergeCell ref="B130:L137"/>
    <mergeCell ref="G110:K111"/>
    <mergeCell ref="B110:B111"/>
    <mergeCell ref="B112:B113"/>
    <mergeCell ref="B114:B115"/>
    <mergeCell ref="B81:L88"/>
    <mergeCell ref="B104:B105"/>
    <mergeCell ref="B106:B107"/>
    <mergeCell ref="F96:F97"/>
    <mergeCell ref="B90:L90"/>
    <mergeCell ref="G108:K109"/>
    <mergeCell ref="C110:F111"/>
    <mergeCell ref="B116:B117"/>
    <mergeCell ref="C112:F113"/>
    <mergeCell ref="G112:K113"/>
    <mergeCell ref="C114:F115"/>
    <mergeCell ref="G114:K115"/>
    <mergeCell ref="C116:F117"/>
  </mergeCells>
  <dataValidations count="4">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81:L81 B130:L133 B157:L157 B171:L174 B60:L60 B83:L85 B159:L161 B63:L65 B143:L146" xr:uid="{D9D34672-88F6-470D-B1E5-438CE002094C}">
      <formula1>1000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G103:G104 C104 G106 G108 G110 G112 G114 G116 G118 C106 C108 C110 C112 C114 C116 C118 G120 G122 C120 C122" xr:uid="{055BD7CC-60F6-4313-A78A-866988C35533}">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45:K45 H42:K42 H39:K39 G42 G51:K51 G48:K48" xr:uid="{F945AE69-1B12-429F-BEE1-5BFE6452C624}">
      <formula1>1000</formula1>
    </dataValidation>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H24:H31 G39:G41 H40:K41 G43:K44 G46:K47 G49:K50 G52:K52 G96:K97" xr:uid="{7269C973-E2E9-4A27-BA1A-990D25537C5A}">
      <formula1>0</formula1>
    </dataValidation>
  </dataValidations>
  <printOptions horizontalCentered="1"/>
  <pageMargins left="0.25" right="0.25" top="0.75" bottom="0.75" header="0.3" footer="0.3"/>
  <pageSetup scale="63" fitToHeight="0" orientation="portrait" r:id="rId1"/>
  <headerFooter>
    <oddFooter>&amp;L&amp;A</oddFooter>
  </headerFooter>
  <rowBreaks count="2" manualBreakCount="2">
    <brk id="68" min="1" max="11" man="1"/>
    <brk id="124" min="1"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CD124-8B56-482D-9A0B-99E14CF2110F}">
  <sheetPr codeName="Sheet9">
    <tabColor rgb="FF92D050"/>
    <pageSetUpPr fitToPage="1"/>
  </sheetPr>
  <dimension ref="A1:Q63"/>
  <sheetViews>
    <sheetView showGridLines="0" topLeftCell="A48" zoomScale="130" zoomScaleNormal="130" workbookViewId="0">
      <selection activeCell="D13" sqref="D13:L22"/>
    </sheetView>
  </sheetViews>
  <sheetFormatPr defaultColWidth="9.44140625" defaultRowHeight="14.4" x14ac:dyDescent="0.3"/>
  <cols>
    <col min="1" max="1" width="1.5546875" style="8" customWidth="1"/>
    <col min="2" max="12" width="14.5546875" style="31" customWidth="1"/>
    <col min="13" max="14" width="14.5546875" style="64" customWidth="1"/>
    <col min="15" max="16" width="14.5546875" style="64" hidden="1" customWidth="1"/>
    <col min="17" max="17" width="9.44140625" style="64" hidden="1" customWidth="1"/>
    <col min="18" max="16384" width="9.44140625" style="64"/>
  </cols>
  <sheetData>
    <row r="1" spans="1:16" ht="14.25" customHeight="1" x14ac:dyDescent="0.3">
      <c r="O1" s="64" t="s">
        <v>286</v>
      </c>
      <c r="P1" s="64" t="s">
        <v>286</v>
      </c>
    </row>
    <row r="2" spans="1:16" x14ac:dyDescent="0.3">
      <c r="B2" s="10" t="str">
        <f>'Pro 1'!B2</f>
        <v>PROTECTED</v>
      </c>
      <c r="C2" s="10"/>
      <c r="D2" s="10"/>
      <c r="O2" s="9" t="s">
        <v>60</v>
      </c>
      <c r="P2" s="9" t="s">
        <v>72</v>
      </c>
    </row>
    <row r="3" spans="1:16" x14ac:dyDescent="0.3">
      <c r="B3" s="2"/>
      <c r="C3" s="2"/>
      <c r="D3" s="2"/>
      <c r="O3" s="5"/>
      <c r="P3" s="5"/>
    </row>
    <row r="4" spans="1:16" s="5" customFormat="1" x14ac:dyDescent="0.3">
      <c r="A4" s="11"/>
      <c r="B4" s="185" t="str">
        <f>Info!B4</f>
        <v>FOREIGN PRODUCERS' QUESTIONNAIRE</v>
      </c>
      <c r="C4" s="186"/>
      <c r="D4" s="186"/>
      <c r="E4" s="186"/>
      <c r="F4" s="186"/>
      <c r="G4" s="186"/>
      <c r="H4" s="186"/>
      <c r="I4" s="186"/>
      <c r="J4" s="186"/>
      <c r="K4" s="186"/>
      <c r="L4" s="187"/>
      <c r="M4" s="7"/>
      <c r="N4" s="7"/>
      <c r="O4" s="6"/>
      <c r="P4" s="6"/>
    </row>
    <row r="5" spans="1:16" s="5" customFormat="1" x14ac:dyDescent="0.3">
      <c r="A5" s="11"/>
      <c r="B5" s="272" t="str">
        <f>Info!B5</f>
        <v>RR-2025-008</v>
      </c>
      <c r="C5" s="273"/>
      <c r="D5" s="273"/>
      <c r="E5" s="273"/>
      <c r="F5" s="273"/>
      <c r="G5" s="273"/>
      <c r="H5" s="273"/>
      <c r="I5" s="273"/>
      <c r="J5" s="273"/>
      <c r="K5" s="273"/>
      <c r="L5" s="274"/>
      <c r="M5" s="7"/>
      <c r="N5" s="7"/>
      <c r="O5" s="6"/>
      <c r="P5" s="6"/>
    </row>
    <row r="6" spans="1:16" s="6" customFormat="1" ht="14.1" customHeight="1" x14ac:dyDescent="0.3">
      <c r="A6" s="11"/>
      <c r="B6" s="275" t="str">
        <f>Info!B6</f>
        <v>PHOTOVOLTAIC MODULES AND LAMINATES</v>
      </c>
      <c r="C6" s="276"/>
      <c r="D6" s="276"/>
      <c r="E6" s="276"/>
      <c r="F6" s="276"/>
      <c r="G6" s="276"/>
      <c r="H6" s="276"/>
      <c r="I6" s="276"/>
      <c r="J6" s="276"/>
      <c r="K6" s="276"/>
      <c r="L6" s="277"/>
      <c r="O6" s="12"/>
      <c r="P6" s="12"/>
    </row>
    <row r="7" spans="1:16" s="6" customFormat="1" x14ac:dyDescent="0.3">
      <c r="A7" s="11"/>
      <c r="B7" s="13"/>
      <c r="C7" s="13"/>
      <c r="D7" s="13"/>
      <c r="E7" s="14"/>
      <c r="F7" s="14"/>
      <c r="G7" s="14"/>
      <c r="H7" s="14"/>
      <c r="I7" s="14"/>
      <c r="J7" s="14"/>
      <c r="K7" s="14"/>
      <c r="L7" s="14"/>
      <c r="O7" s="12"/>
      <c r="P7" s="12"/>
    </row>
    <row r="8" spans="1:16" x14ac:dyDescent="0.3">
      <c r="B8" s="235" t="str">
        <f>IF(Intro!$G$23="English",O8,P8)</f>
        <v>PROTECTED COMMENTS</v>
      </c>
      <c r="C8" s="236"/>
      <c r="D8" s="236"/>
      <c r="E8" s="236"/>
      <c r="F8" s="236"/>
      <c r="G8" s="236"/>
      <c r="H8" s="236"/>
      <c r="I8" s="236"/>
      <c r="J8" s="236"/>
      <c r="K8" s="236"/>
      <c r="L8" s="237"/>
      <c r="O8" s="64" t="s">
        <v>57</v>
      </c>
      <c r="P8" s="64" t="s">
        <v>154</v>
      </c>
    </row>
    <row r="9" spans="1:16" x14ac:dyDescent="0.3">
      <c r="B9" s="15"/>
      <c r="C9" s="16"/>
      <c r="D9" s="16"/>
      <c r="E9" s="17"/>
      <c r="F9" s="17"/>
      <c r="G9" s="17"/>
      <c r="H9" s="17"/>
      <c r="I9" s="17"/>
      <c r="J9" s="17"/>
      <c r="K9" s="17"/>
      <c r="L9" s="18"/>
    </row>
    <row r="10" spans="1:16" x14ac:dyDescent="0.3">
      <c r="B10" s="197" t="str">
        <f>IF(Intro!$G$23="English",O10,P10)</f>
        <v>Should your firm wish to add any comments related to its responses, submit them here. Be sure to indicate the question number being commented on.</v>
      </c>
      <c r="C10" s="198"/>
      <c r="D10" s="198"/>
      <c r="E10" s="198"/>
      <c r="F10" s="198"/>
      <c r="G10" s="198"/>
      <c r="H10" s="198"/>
      <c r="I10" s="198"/>
      <c r="J10" s="198"/>
      <c r="K10" s="198"/>
      <c r="L10" s="199"/>
      <c r="O10" s="60" t="s">
        <v>52</v>
      </c>
      <c r="P10" s="64" t="s">
        <v>148</v>
      </c>
    </row>
    <row r="11" spans="1:16" x14ac:dyDescent="0.3">
      <c r="B11" s="57"/>
      <c r="C11" s="16"/>
      <c r="D11" s="16"/>
      <c r="E11" s="17"/>
      <c r="F11" s="17"/>
      <c r="G11" s="17"/>
      <c r="H11" s="17"/>
      <c r="I11" s="17"/>
      <c r="J11" s="17"/>
      <c r="K11" s="17"/>
      <c r="L11" s="18"/>
      <c r="O11" s="60" t="s">
        <v>280</v>
      </c>
      <c r="P11" s="60" t="s">
        <v>281</v>
      </c>
    </row>
    <row r="12" spans="1:16" ht="28.8" x14ac:dyDescent="0.3">
      <c r="A12" s="8" t="s">
        <v>160</v>
      </c>
      <c r="B12" s="57"/>
      <c r="C12" s="124" t="str">
        <f>IF(Intro!$G$23="English",O11,P11)</f>
        <v>Tab and Question</v>
      </c>
      <c r="D12" s="372" t="str">
        <f>IF(Intro!$G$23="English",O12,P12)</f>
        <v>Comments</v>
      </c>
      <c r="E12" s="373"/>
      <c r="F12" s="373"/>
      <c r="G12" s="373"/>
      <c r="H12" s="373"/>
      <c r="I12" s="373"/>
      <c r="J12" s="373"/>
      <c r="K12" s="373"/>
      <c r="L12" s="374"/>
      <c r="O12" s="60" t="s">
        <v>86</v>
      </c>
      <c r="P12" s="64" t="s">
        <v>87</v>
      </c>
    </row>
    <row r="13" spans="1:16" x14ac:dyDescent="0.3">
      <c r="B13" s="369" t="str">
        <f>IF(Intro!$G$23="English",O13,P13)</f>
        <v>Comment 1</v>
      </c>
      <c r="C13" s="368"/>
      <c r="D13" s="375"/>
      <c r="E13" s="376"/>
      <c r="F13" s="376"/>
      <c r="G13" s="376"/>
      <c r="H13" s="376"/>
      <c r="I13" s="376"/>
      <c r="J13" s="376"/>
      <c r="K13" s="376"/>
      <c r="L13" s="377"/>
      <c r="O13" s="60" t="s">
        <v>88</v>
      </c>
      <c r="P13" s="64" t="s">
        <v>89</v>
      </c>
    </row>
    <row r="14" spans="1:16" x14ac:dyDescent="0.3">
      <c r="B14" s="370"/>
      <c r="C14" s="368"/>
      <c r="D14" s="378"/>
      <c r="E14" s="379"/>
      <c r="F14" s="379"/>
      <c r="G14" s="379"/>
      <c r="H14" s="379"/>
      <c r="I14" s="379"/>
      <c r="J14" s="379"/>
      <c r="K14" s="379"/>
      <c r="L14" s="380"/>
      <c r="O14" s="60"/>
    </row>
    <row r="15" spans="1:16" x14ac:dyDescent="0.3">
      <c r="B15" s="370"/>
      <c r="C15" s="368"/>
      <c r="D15" s="378"/>
      <c r="E15" s="379"/>
      <c r="F15" s="379"/>
      <c r="G15" s="379"/>
      <c r="H15" s="379"/>
      <c r="I15" s="379"/>
      <c r="J15" s="379"/>
      <c r="K15" s="379"/>
      <c r="L15" s="380"/>
      <c r="O15" s="60"/>
    </row>
    <row r="16" spans="1:16" x14ac:dyDescent="0.3">
      <c r="B16" s="370"/>
      <c r="C16" s="368"/>
      <c r="D16" s="378"/>
      <c r="E16" s="379"/>
      <c r="F16" s="379"/>
      <c r="G16" s="379"/>
      <c r="H16" s="379"/>
      <c r="I16" s="379"/>
      <c r="J16" s="379"/>
      <c r="K16" s="379"/>
      <c r="L16" s="380"/>
      <c r="O16" s="60"/>
    </row>
    <row r="17" spans="1:16" x14ac:dyDescent="0.3">
      <c r="B17" s="370"/>
      <c r="C17" s="368"/>
      <c r="D17" s="378"/>
      <c r="E17" s="379"/>
      <c r="F17" s="379"/>
      <c r="G17" s="379"/>
      <c r="H17" s="379"/>
      <c r="I17" s="379"/>
      <c r="J17" s="379"/>
      <c r="K17" s="379"/>
      <c r="L17" s="380"/>
      <c r="O17" s="60"/>
    </row>
    <row r="18" spans="1:16" x14ac:dyDescent="0.3">
      <c r="B18" s="370"/>
      <c r="C18" s="368"/>
      <c r="D18" s="378"/>
      <c r="E18" s="379"/>
      <c r="F18" s="379"/>
      <c r="G18" s="379"/>
      <c r="H18" s="379"/>
      <c r="I18" s="379"/>
      <c r="J18" s="379"/>
      <c r="K18" s="379"/>
      <c r="L18" s="380"/>
      <c r="O18" s="60"/>
    </row>
    <row r="19" spans="1:16" x14ac:dyDescent="0.3">
      <c r="B19" s="370"/>
      <c r="C19" s="368"/>
      <c r="D19" s="378"/>
      <c r="E19" s="379"/>
      <c r="F19" s="379"/>
      <c r="G19" s="379"/>
      <c r="H19" s="379"/>
      <c r="I19" s="379"/>
      <c r="J19" s="379"/>
      <c r="K19" s="379"/>
      <c r="L19" s="380"/>
      <c r="O19" s="60"/>
    </row>
    <row r="20" spans="1:16" x14ac:dyDescent="0.3">
      <c r="B20" s="370"/>
      <c r="C20" s="368"/>
      <c r="D20" s="378"/>
      <c r="E20" s="379"/>
      <c r="F20" s="379"/>
      <c r="G20" s="379"/>
      <c r="H20" s="379"/>
      <c r="I20" s="379"/>
      <c r="J20" s="379"/>
      <c r="K20" s="379"/>
      <c r="L20" s="380"/>
      <c r="O20" s="60"/>
    </row>
    <row r="21" spans="1:16" x14ac:dyDescent="0.3">
      <c r="B21" s="370"/>
      <c r="C21" s="368"/>
      <c r="D21" s="378"/>
      <c r="E21" s="379"/>
      <c r="F21" s="379"/>
      <c r="G21" s="379"/>
      <c r="H21" s="379"/>
      <c r="I21" s="379"/>
      <c r="J21" s="379"/>
      <c r="K21" s="379"/>
      <c r="L21" s="380"/>
      <c r="O21" s="60"/>
    </row>
    <row r="22" spans="1:16" x14ac:dyDescent="0.3">
      <c r="B22" s="371"/>
      <c r="C22" s="368"/>
      <c r="D22" s="381"/>
      <c r="E22" s="382"/>
      <c r="F22" s="382"/>
      <c r="G22" s="382"/>
      <c r="H22" s="382"/>
      <c r="I22" s="382"/>
      <c r="J22" s="382"/>
      <c r="K22" s="382"/>
      <c r="L22" s="383"/>
      <c r="O22" s="60"/>
    </row>
    <row r="23" spans="1:16" x14ac:dyDescent="0.3">
      <c r="B23" s="369" t="str">
        <f>IF(Intro!$G$23="English",O23,P23)</f>
        <v>Comment 2</v>
      </c>
      <c r="C23" s="368"/>
      <c r="D23" s="375"/>
      <c r="E23" s="376"/>
      <c r="F23" s="376"/>
      <c r="G23" s="376"/>
      <c r="H23" s="376"/>
      <c r="I23" s="376"/>
      <c r="J23" s="376"/>
      <c r="K23" s="376"/>
      <c r="L23" s="377"/>
      <c r="O23" s="60" t="s">
        <v>90</v>
      </c>
      <c r="P23" s="64" t="s">
        <v>91</v>
      </c>
    </row>
    <row r="24" spans="1:16" x14ac:dyDescent="0.3">
      <c r="B24" s="370"/>
      <c r="C24" s="368"/>
      <c r="D24" s="378"/>
      <c r="E24" s="379"/>
      <c r="F24" s="379"/>
      <c r="G24" s="379"/>
      <c r="H24" s="379"/>
      <c r="I24" s="379"/>
      <c r="J24" s="379"/>
      <c r="K24" s="379"/>
      <c r="L24" s="380"/>
    </row>
    <row r="25" spans="1:16" x14ac:dyDescent="0.3">
      <c r="B25" s="370"/>
      <c r="C25" s="368"/>
      <c r="D25" s="378"/>
      <c r="E25" s="379"/>
      <c r="F25" s="379"/>
      <c r="G25" s="379"/>
      <c r="H25" s="379"/>
      <c r="I25" s="379"/>
      <c r="J25" s="379"/>
      <c r="K25" s="379"/>
      <c r="L25" s="380"/>
    </row>
    <row r="26" spans="1:16" x14ac:dyDescent="0.3">
      <c r="B26" s="370"/>
      <c r="C26" s="368"/>
      <c r="D26" s="378"/>
      <c r="E26" s="379"/>
      <c r="F26" s="379"/>
      <c r="G26" s="379"/>
      <c r="H26" s="379"/>
      <c r="I26" s="379"/>
      <c r="J26" s="379"/>
      <c r="K26" s="379"/>
      <c r="L26" s="380"/>
      <c r="O26" s="60"/>
    </row>
    <row r="27" spans="1:16" x14ac:dyDescent="0.3">
      <c r="B27" s="370"/>
      <c r="C27" s="368"/>
      <c r="D27" s="378"/>
      <c r="E27" s="379"/>
      <c r="F27" s="379"/>
      <c r="G27" s="379"/>
      <c r="H27" s="379"/>
      <c r="I27" s="379"/>
      <c r="J27" s="379"/>
      <c r="K27" s="379"/>
      <c r="L27" s="380"/>
      <c r="O27" s="60"/>
    </row>
    <row r="28" spans="1:16" x14ac:dyDescent="0.3">
      <c r="B28" s="370"/>
      <c r="C28" s="368"/>
      <c r="D28" s="378"/>
      <c r="E28" s="379"/>
      <c r="F28" s="379"/>
      <c r="G28" s="379"/>
      <c r="H28" s="379"/>
      <c r="I28" s="379"/>
      <c r="J28" s="379"/>
      <c r="K28" s="379"/>
      <c r="L28" s="380"/>
    </row>
    <row r="29" spans="1:16" s="27" customFormat="1" x14ac:dyDescent="0.3">
      <c r="A29" s="79"/>
      <c r="B29" s="370"/>
      <c r="C29" s="368"/>
      <c r="D29" s="378"/>
      <c r="E29" s="379"/>
      <c r="F29" s="379"/>
      <c r="G29" s="379"/>
      <c r="H29" s="379"/>
      <c r="I29" s="379"/>
      <c r="J29" s="379"/>
      <c r="K29" s="379"/>
      <c r="L29" s="380"/>
      <c r="N29" s="26"/>
    </row>
    <row r="30" spans="1:16" x14ac:dyDescent="0.3">
      <c r="B30" s="370"/>
      <c r="C30" s="368"/>
      <c r="D30" s="378"/>
      <c r="E30" s="379"/>
      <c r="F30" s="379"/>
      <c r="G30" s="379"/>
      <c r="H30" s="379"/>
      <c r="I30" s="379"/>
      <c r="J30" s="379"/>
      <c r="K30" s="379"/>
      <c r="L30" s="380"/>
    </row>
    <row r="31" spans="1:16" x14ac:dyDescent="0.3">
      <c r="B31" s="370"/>
      <c r="C31" s="368"/>
      <c r="D31" s="378"/>
      <c r="E31" s="379"/>
      <c r="F31" s="379"/>
      <c r="G31" s="379"/>
      <c r="H31" s="379"/>
      <c r="I31" s="379"/>
      <c r="J31" s="379"/>
      <c r="K31" s="379"/>
      <c r="L31" s="380"/>
    </row>
    <row r="32" spans="1:16" x14ac:dyDescent="0.3">
      <c r="B32" s="371"/>
      <c r="C32" s="368"/>
      <c r="D32" s="381"/>
      <c r="E32" s="382"/>
      <c r="F32" s="382"/>
      <c r="G32" s="382"/>
      <c r="H32" s="382"/>
      <c r="I32" s="382"/>
      <c r="J32" s="382"/>
      <c r="K32" s="382"/>
      <c r="L32" s="383"/>
    </row>
    <row r="33" spans="2:16" x14ac:dyDescent="0.3">
      <c r="B33" s="369" t="str">
        <f>IF(Intro!$G$23="English",O33,P33)</f>
        <v>Comment 3</v>
      </c>
      <c r="C33" s="368"/>
      <c r="D33" s="375"/>
      <c r="E33" s="376"/>
      <c r="F33" s="376"/>
      <c r="G33" s="376"/>
      <c r="H33" s="376"/>
      <c r="I33" s="376"/>
      <c r="J33" s="376"/>
      <c r="K33" s="376"/>
      <c r="L33" s="377"/>
      <c r="O33" s="60" t="s">
        <v>92</v>
      </c>
      <c r="P33" s="64" t="s">
        <v>93</v>
      </c>
    </row>
    <row r="34" spans="2:16" x14ac:dyDescent="0.3">
      <c r="B34" s="370"/>
      <c r="C34" s="368"/>
      <c r="D34" s="378"/>
      <c r="E34" s="379"/>
      <c r="F34" s="379"/>
      <c r="G34" s="379"/>
      <c r="H34" s="379"/>
      <c r="I34" s="379"/>
      <c r="J34" s="379"/>
      <c r="K34" s="379"/>
      <c r="L34" s="380"/>
    </row>
    <row r="35" spans="2:16" x14ac:dyDescent="0.3">
      <c r="B35" s="370"/>
      <c r="C35" s="368"/>
      <c r="D35" s="378"/>
      <c r="E35" s="379"/>
      <c r="F35" s="379"/>
      <c r="G35" s="379"/>
      <c r="H35" s="379"/>
      <c r="I35" s="379"/>
      <c r="J35" s="379"/>
      <c r="K35" s="379"/>
      <c r="L35" s="380"/>
    </row>
    <row r="36" spans="2:16" x14ac:dyDescent="0.3">
      <c r="B36" s="370"/>
      <c r="C36" s="368"/>
      <c r="D36" s="378"/>
      <c r="E36" s="379"/>
      <c r="F36" s="379"/>
      <c r="G36" s="379"/>
      <c r="H36" s="379"/>
      <c r="I36" s="379"/>
      <c r="J36" s="379"/>
      <c r="K36" s="379"/>
      <c r="L36" s="380"/>
    </row>
    <row r="37" spans="2:16" x14ac:dyDescent="0.3">
      <c r="B37" s="370"/>
      <c r="C37" s="368"/>
      <c r="D37" s="378"/>
      <c r="E37" s="379"/>
      <c r="F37" s="379"/>
      <c r="G37" s="379"/>
      <c r="H37" s="379"/>
      <c r="I37" s="379"/>
      <c r="J37" s="379"/>
      <c r="K37" s="379"/>
      <c r="L37" s="380"/>
      <c r="O37" s="60"/>
    </row>
    <row r="38" spans="2:16" x14ac:dyDescent="0.3">
      <c r="B38" s="370"/>
      <c r="C38" s="368"/>
      <c r="D38" s="378"/>
      <c r="E38" s="379"/>
      <c r="F38" s="379"/>
      <c r="G38" s="379"/>
      <c r="H38" s="379"/>
      <c r="I38" s="379"/>
      <c r="J38" s="379"/>
      <c r="K38" s="379"/>
      <c r="L38" s="380"/>
      <c r="O38" s="60"/>
    </row>
    <row r="39" spans="2:16" x14ac:dyDescent="0.3">
      <c r="B39" s="370"/>
      <c r="C39" s="368"/>
      <c r="D39" s="378"/>
      <c r="E39" s="379"/>
      <c r="F39" s="379"/>
      <c r="G39" s="379"/>
      <c r="H39" s="379"/>
      <c r="I39" s="379"/>
      <c r="J39" s="379"/>
      <c r="K39" s="379"/>
      <c r="L39" s="380"/>
    </row>
    <row r="40" spans="2:16" x14ac:dyDescent="0.3">
      <c r="B40" s="370"/>
      <c r="C40" s="368"/>
      <c r="D40" s="378"/>
      <c r="E40" s="379"/>
      <c r="F40" s="379"/>
      <c r="G40" s="379"/>
      <c r="H40" s="379"/>
      <c r="I40" s="379"/>
      <c r="J40" s="379"/>
      <c r="K40" s="379"/>
      <c r="L40" s="380"/>
    </row>
    <row r="41" spans="2:16" x14ac:dyDescent="0.3">
      <c r="B41" s="370"/>
      <c r="C41" s="368"/>
      <c r="D41" s="378"/>
      <c r="E41" s="379"/>
      <c r="F41" s="379"/>
      <c r="G41" s="379"/>
      <c r="H41" s="379"/>
      <c r="I41" s="379"/>
      <c r="J41" s="379"/>
      <c r="K41" s="379"/>
      <c r="L41" s="380"/>
    </row>
    <row r="42" spans="2:16" x14ac:dyDescent="0.3">
      <c r="B42" s="371"/>
      <c r="C42" s="368"/>
      <c r="D42" s="381"/>
      <c r="E42" s="382"/>
      <c r="F42" s="382"/>
      <c r="G42" s="382"/>
      <c r="H42" s="382"/>
      <c r="I42" s="382"/>
      <c r="J42" s="382"/>
      <c r="K42" s="382"/>
      <c r="L42" s="383"/>
    </row>
    <row r="43" spans="2:16" x14ac:dyDescent="0.3">
      <c r="B43" s="369" t="str">
        <f>IF(Intro!$G$23="English",O43,P43)</f>
        <v>Comment 4</v>
      </c>
      <c r="C43" s="368"/>
      <c r="D43" s="375"/>
      <c r="E43" s="376"/>
      <c r="F43" s="376"/>
      <c r="G43" s="376"/>
      <c r="H43" s="376"/>
      <c r="I43" s="376"/>
      <c r="J43" s="376"/>
      <c r="K43" s="376"/>
      <c r="L43" s="377"/>
      <c r="O43" s="60" t="s">
        <v>94</v>
      </c>
      <c r="P43" s="64" t="s">
        <v>95</v>
      </c>
    </row>
    <row r="44" spans="2:16" x14ac:dyDescent="0.3">
      <c r="B44" s="370"/>
      <c r="C44" s="368"/>
      <c r="D44" s="378"/>
      <c r="E44" s="379"/>
      <c r="F44" s="379"/>
      <c r="G44" s="379"/>
      <c r="H44" s="379"/>
      <c r="I44" s="379"/>
      <c r="J44" s="379"/>
      <c r="K44" s="379"/>
      <c r="L44" s="380"/>
    </row>
    <row r="45" spans="2:16" x14ac:dyDescent="0.3">
      <c r="B45" s="370"/>
      <c r="C45" s="368"/>
      <c r="D45" s="378"/>
      <c r="E45" s="379"/>
      <c r="F45" s="379"/>
      <c r="G45" s="379"/>
      <c r="H45" s="379"/>
      <c r="I45" s="379"/>
      <c r="J45" s="379"/>
      <c r="K45" s="379"/>
      <c r="L45" s="380"/>
    </row>
    <row r="46" spans="2:16" x14ac:dyDescent="0.3">
      <c r="B46" s="370"/>
      <c r="C46" s="368"/>
      <c r="D46" s="378"/>
      <c r="E46" s="379"/>
      <c r="F46" s="379"/>
      <c r="G46" s="379"/>
      <c r="H46" s="379"/>
      <c r="I46" s="379"/>
      <c r="J46" s="379"/>
      <c r="K46" s="379"/>
      <c r="L46" s="380"/>
      <c r="O46" s="60"/>
    </row>
    <row r="47" spans="2:16" x14ac:dyDescent="0.3">
      <c r="B47" s="370"/>
      <c r="C47" s="368"/>
      <c r="D47" s="378"/>
      <c r="E47" s="379"/>
      <c r="F47" s="379"/>
      <c r="G47" s="379"/>
      <c r="H47" s="379"/>
      <c r="I47" s="379"/>
      <c r="J47" s="379"/>
      <c r="K47" s="379"/>
      <c r="L47" s="380"/>
      <c r="O47" s="60"/>
    </row>
    <row r="48" spans="2:16" x14ac:dyDescent="0.3">
      <c r="B48" s="370"/>
      <c r="C48" s="368"/>
      <c r="D48" s="378"/>
      <c r="E48" s="379"/>
      <c r="F48" s="379"/>
      <c r="G48" s="379"/>
      <c r="H48" s="379"/>
      <c r="I48" s="379"/>
      <c r="J48" s="379"/>
      <c r="K48" s="379"/>
      <c r="L48" s="380"/>
    </row>
    <row r="49" spans="1:16" x14ac:dyDescent="0.3">
      <c r="B49" s="370"/>
      <c r="C49" s="368"/>
      <c r="D49" s="378"/>
      <c r="E49" s="379"/>
      <c r="F49" s="379"/>
      <c r="G49" s="379"/>
      <c r="H49" s="379"/>
      <c r="I49" s="379"/>
      <c r="J49" s="379"/>
      <c r="K49" s="379"/>
      <c r="L49" s="380"/>
    </row>
    <row r="50" spans="1:16" x14ac:dyDescent="0.3">
      <c r="B50" s="370"/>
      <c r="C50" s="368"/>
      <c r="D50" s="378"/>
      <c r="E50" s="379"/>
      <c r="F50" s="379"/>
      <c r="G50" s="379"/>
      <c r="H50" s="379"/>
      <c r="I50" s="379"/>
      <c r="J50" s="379"/>
      <c r="K50" s="379"/>
      <c r="L50" s="380"/>
    </row>
    <row r="51" spans="1:16" x14ac:dyDescent="0.3">
      <c r="B51" s="370"/>
      <c r="C51" s="368"/>
      <c r="D51" s="378"/>
      <c r="E51" s="379"/>
      <c r="F51" s="379"/>
      <c r="G51" s="379"/>
      <c r="H51" s="379"/>
      <c r="I51" s="379"/>
      <c r="J51" s="379"/>
      <c r="K51" s="379"/>
      <c r="L51" s="380"/>
    </row>
    <row r="52" spans="1:16" x14ac:dyDescent="0.3">
      <c r="B52" s="371"/>
      <c r="C52" s="368"/>
      <c r="D52" s="381"/>
      <c r="E52" s="382"/>
      <c r="F52" s="382"/>
      <c r="G52" s="382"/>
      <c r="H52" s="382"/>
      <c r="I52" s="382"/>
      <c r="J52" s="382"/>
      <c r="K52" s="382"/>
      <c r="L52" s="383"/>
    </row>
    <row r="53" spans="1:16" x14ac:dyDescent="0.3">
      <c r="B53" s="369" t="str">
        <f>IF(Intro!$G$23="English",O53,P53)</f>
        <v>Comment 5</v>
      </c>
      <c r="C53" s="368"/>
      <c r="D53" s="375"/>
      <c r="E53" s="376"/>
      <c r="F53" s="376"/>
      <c r="G53" s="376"/>
      <c r="H53" s="376"/>
      <c r="I53" s="376"/>
      <c r="J53" s="376"/>
      <c r="K53" s="376"/>
      <c r="L53" s="377"/>
      <c r="O53" s="60" t="s">
        <v>96</v>
      </c>
      <c r="P53" s="64" t="s">
        <v>97</v>
      </c>
    </row>
    <row r="54" spans="1:16" x14ac:dyDescent="0.3">
      <c r="B54" s="370"/>
      <c r="C54" s="368"/>
      <c r="D54" s="378"/>
      <c r="E54" s="379"/>
      <c r="F54" s="379"/>
      <c r="G54" s="379"/>
      <c r="H54" s="379"/>
      <c r="I54" s="379"/>
      <c r="J54" s="379"/>
      <c r="K54" s="379"/>
      <c r="L54" s="380"/>
    </row>
    <row r="55" spans="1:16" x14ac:dyDescent="0.3">
      <c r="B55" s="370"/>
      <c r="C55" s="368"/>
      <c r="D55" s="378"/>
      <c r="E55" s="379"/>
      <c r="F55" s="379"/>
      <c r="G55" s="379"/>
      <c r="H55" s="379"/>
      <c r="I55" s="379"/>
      <c r="J55" s="379"/>
      <c r="K55" s="379"/>
      <c r="L55" s="380"/>
    </row>
    <row r="56" spans="1:16" x14ac:dyDescent="0.3">
      <c r="B56" s="370"/>
      <c r="C56" s="368"/>
      <c r="D56" s="378"/>
      <c r="E56" s="379"/>
      <c r="F56" s="379"/>
      <c r="G56" s="379"/>
      <c r="H56" s="379"/>
      <c r="I56" s="379"/>
      <c r="J56" s="379"/>
      <c r="K56" s="379"/>
      <c r="L56" s="380"/>
      <c r="O56" s="60"/>
    </row>
    <row r="57" spans="1:16" x14ac:dyDescent="0.3">
      <c r="B57" s="370"/>
      <c r="C57" s="368"/>
      <c r="D57" s="378"/>
      <c r="E57" s="379"/>
      <c r="F57" s="379"/>
      <c r="G57" s="379"/>
      <c r="H57" s="379"/>
      <c r="I57" s="379"/>
      <c r="J57" s="379"/>
      <c r="K57" s="379"/>
      <c r="L57" s="380"/>
      <c r="O57" s="60"/>
    </row>
    <row r="58" spans="1:16" x14ac:dyDescent="0.3">
      <c r="B58" s="370"/>
      <c r="C58" s="368"/>
      <c r="D58" s="378"/>
      <c r="E58" s="379"/>
      <c r="F58" s="379"/>
      <c r="G58" s="379"/>
      <c r="H58" s="379"/>
      <c r="I58" s="379"/>
      <c r="J58" s="379"/>
      <c r="K58" s="379"/>
      <c r="L58" s="380"/>
    </row>
    <row r="59" spans="1:16" x14ac:dyDescent="0.3">
      <c r="B59" s="370"/>
      <c r="C59" s="368"/>
      <c r="D59" s="378"/>
      <c r="E59" s="379"/>
      <c r="F59" s="379"/>
      <c r="G59" s="379"/>
      <c r="H59" s="379"/>
      <c r="I59" s="379"/>
      <c r="J59" s="379"/>
      <c r="K59" s="379"/>
      <c r="L59" s="380"/>
    </row>
    <row r="60" spans="1:16" x14ac:dyDescent="0.3">
      <c r="B60" s="370"/>
      <c r="C60" s="368"/>
      <c r="D60" s="378"/>
      <c r="E60" s="379"/>
      <c r="F60" s="379"/>
      <c r="G60" s="379"/>
      <c r="H60" s="379"/>
      <c r="I60" s="379"/>
      <c r="J60" s="379"/>
      <c r="K60" s="379"/>
      <c r="L60" s="380"/>
    </row>
    <row r="61" spans="1:16" x14ac:dyDescent="0.3">
      <c r="B61" s="370"/>
      <c r="C61" s="368"/>
      <c r="D61" s="378"/>
      <c r="E61" s="379"/>
      <c r="F61" s="379"/>
      <c r="G61" s="379"/>
      <c r="H61" s="379"/>
      <c r="I61" s="379"/>
      <c r="J61" s="379"/>
      <c r="K61" s="379"/>
      <c r="L61" s="380"/>
    </row>
    <row r="62" spans="1:16" x14ac:dyDescent="0.3">
      <c r="B62" s="388"/>
      <c r="C62" s="384"/>
      <c r="D62" s="385"/>
      <c r="E62" s="386"/>
      <c r="F62" s="386"/>
      <c r="G62" s="386"/>
      <c r="H62" s="386"/>
      <c r="I62" s="386"/>
      <c r="J62" s="386"/>
      <c r="K62" s="386"/>
      <c r="L62" s="387"/>
    </row>
    <row r="63" spans="1:16" s="27" customFormat="1" x14ac:dyDescent="0.3">
      <c r="A63" s="79"/>
      <c r="B63" s="11"/>
      <c r="N63" s="26"/>
    </row>
  </sheetData>
  <sheetProtection algorithmName="SHA-512" hashValue="ghqAARVSqf/DDOdBTG7Bj0HEB8ewFVRfV5mQMztgCqniV99KkIM53nMcCBRdt68CavrH1Fgkl3fhcGlKuPtdMA==" saltValue="KSRi09T80rvAQOybaLaKhA==" spinCount="100000" sheet="1" objects="1" scenarios="1" selectLockedCells="1"/>
  <mergeCells count="21">
    <mergeCell ref="B43:B52"/>
    <mergeCell ref="B53:B62"/>
    <mergeCell ref="C33:C42"/>
    <mergeCell ref="D33:L42"/>
    <mergeCell ref="C43:C52"/>
    <mergeCell ref="D43:L52"/>
    <mergeCell ref="C53:C62"/>
    <mergeCell ref="D53:L62"/>
    <mergeCell ref="B33:B42"/>
    <mergeCell ref="B4:L4"/>
    <mergeCell ref="B5:L5"/>
    <mergeCell ref="B6:L6"/>
    <mergeCell ref="B10:L10"/>
    <mergeCell ref="B8:L8"/>
    <mergeCell ref="B13:B22"/>
    <mergeCell ref="B23:B32"/>
    <mergeCell ref="D12:L12"/>
    <mergeCell ref="C13:C22"/>
    <mergeCell ref="D13:L22"/>
    <mergeCell ref="C23:C32"/>
    <mergeCell ref="D23:L32"/>
  </mergeCells>
  <printOptions horizontalCentered="1"/>
  <pageMargins left="0.25" right="0.25" top="0.75" bottom="0.75" header="0.3" footer="0.3"/>
  <pageSetup scale="63" fitToHeight="0" orientation="portrait" r:id="rId1"/>
  <headerFooter>
    <oddFooter>&amp;L&amp;A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b n P z W M R V D G K l A A A A 9 w A A A B I A H A B D b 2 5 m a W c v U G F j a 2 F n Z S 5 4 b W w g o h g A K K A U A A A A A A A A A A A A A A A A A A A A A A A A A A A A h Y + x D o I w G I R f h X S n L T U Y Q 0 o Z X C U x I R r X p l R o h B 9 D i + X d H H w k X 0 G M o m 6 O d / d d c n e / 3 n g 2 t k 1 w 0 b 0 1 H a Q o w h Q F G l R X G q h S N L h j u E K Z 4 F u p T r L S w Q S D T U Z r U l Q 7 d 0 4 I 8 d 5 j v 8 B d X x F G a U Q O + a Z Q t W 5 l a M A 6 C U q j T 6 v 8 3 0 K C 7 1 9 j B M M R o z i O l z G m n M w u z w 1 8 C T Y N f q Y / J l 8 P j R t 6 L T S E u 4 K T W X L y P i E e U E s D B B Q A A g A I A G 5 z 8 1 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u c / N Y K I p H u A 4 A A A A R A A A A E w A c A E Z v c m 1 1 b G F z L 1 N l Y 3 R p b 2 4 x L m 0 g o h g A K K A U A A A A A A A A A A A A A A A A A A A A A A A A A A A A K 0 5 N L s n M z 1 M I h t C G 1 g B Q S w E C L Q A U A A I A C A B u c / N Y x F U M Y q U A A A D 3 A A A A E g A A A A A A A A A A A A A A A A A A A A A A Q 2 9 u Z m l n L 1 B h Y 2 t h Z 2 U u e G 1 s U E s B A i 0 A F A A C A A g A b n P z W A / K 6 a u k A A A A 6 Q A A A B M A A A A A A A A A A A A A A A A A 8 Q A A A F t D b 2 5 0 Z W 5 0 X 1 R 5 c G V z X S 5 4 b W x Q S w E C L Q A U A A I A C A B u c / N Y 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J V 5 7 E D P R 9 E K F + / 4 4 c v I a G g A A A A A C A A A A A A A D Z g A A w A A A A B A A A A A q a N R e j R Q 9 3 V g M M f n d g 4 R c A A A A A A S A A A C g A A A A E A A A A P W Y D / s / r g + F w p 5 4 8 2 k N / i 1 Q A A A A u u Y x 4 8 v 7 Z 7 A W F Z D L T r + f l W s w i W 4 L L w u O Q l n 8 9 v v T Q t S Q r Q 2 X p J X l V 4 U S q U U s b b D 2 8 C M U B k U x x 4 y B u Z w v 5 c k w C E r 5 9 v U t 9 N f y s S y g 4 Z d 6 Q p 8 U A A A A m a J X x i V S 2 3 D m C s + C H 6 u L r 4 C 0 h U g = < / D a t a M a s h u p > 
</file>

<file path=customXml/itemProps1.xml><?xml version="1.0" encoding="utf-8"?>
<ds:datastoreItem xmlns:ds="http://schemas.openxmlformats.org/officeDocument/2006/customXml" ds:itemID="{858B37D3-E5BF-4B21-9672-144BEDE5082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18</vt:i4>
      </vt:variant>
    </vt:vector>
  </HeadingPairs>
  <TitlesOfParts>
    <vt:vector size="29" baseType="lpstr">
      <vt:lpstr>Variables</vt:lpstr>
      <vt:lpstr>Intro</vt:lpstr>
      <vt:lpstr>Info</vt:lpstr>
      <vt:lpstr>Public</vt:lpstr>
      <vt:lpstr>Grades|Nuances</vt:lpstr>
      <vt:lpstr>AddPub</vt:lpstr>
      <vt:lpstr>Pro 1</vt:lpstr>
      <vt:lpstr>Pro 2</vt:lpstr>
      <vt:lpstr>AddPro</vt:lpstr>
      <vt:lpstr>Confirm</vt:lpstr>
      <vt:lpstr>DB</vt:lpstr>
      <vt:lpstr>AddPro!Print_Area</vt:lpstr>
      <vt:lpstr>AddPub!Print_Area</vt:lpstr>
      <vt:lpstr>Confirm!Print_Area</vt:lpstr>
      <vt:lpstr>'Grades|Nuances'!Print_Area</vt:lpstr>
      <vt:lpstr>Info!Print_Area</vt:lpstr>
      <vt:lpstr>Intro!Print_Area</vt:lpstr>
      <vt:lpstr>'Pro 1'!Print_Area</vt:lpstr>
      <vt:lpstr>'Pro 2'!Print_Area</vt:lpstr>
      <vt:lpstr>Public!Print_Area</vt:lpstr>
      <vt:lpstr>AddPro!Print_Titles</vt:lpstr>
      <vt:lpstr>AddPub!Print_Titles</vt:lpstr>
      <vt:lpstr>Confirm!Print_Titles</vt:lpstr>
      <vt:lpstr>'Grades|Nuances'!Print_Titles</vt:lpstr>
      <vt:lpstr>Info!Print_Titles</vt:lpstr>
      <vt:lpstr>Intro!Print_Titles</vt:lpstr>
      <vt:lpstr>'Pro 1'!Print_Titles</vt:lpstr>
      <vt:lpstr>'Pro 2'!Print_Titles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Jeffrey, Shawn</cp:lastModifiedBy>
  <cp:lastPrinted>2025-03-31T17:31:33Z</cp:lastPrinted>
  <dcterms:created xsi:type="dcterms:W3CDTF">2023-04-14T19:41:00Z</dcterms:created>
  <dcterms:modified xsi:type="dcterms:W3CDTF">2026-06-29T18:05:38Z</dcterms:modified>
</cp:coreProperties>
</file>