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F39623A1-5AB1-4A0E-8344-36B30613A830}" xr6:coauthVersionLast="47" xr6:coauthVersionMax="47" xr10:uidLastSave="{00000000-0000-0000-0000-000000000000}"/>
  <workbookProtection workbookAlgorithmName="SHA-512" workbookHashValue="VL9vAmYtOdUPmbupMHapyKB8CJI6A2U0tQYSD8tbBVZJvcB82nE2uM6iEcBU+sMeyYtcwncO8jg8p+Mvjs/2YA==" workbookSaltValue="fYG6+67NOIBjgRBlcgaN4w==" workbookSpinCount="100000" lockStructure="1"/>
  <bookViews>
    <workbookView xWindow="-110" yWindow="-110" windowWidth="25820" windowHeight="13900" tabRatio="738" firstSheet="1" activeTab="1" xr2:uid="{28C13B86-152E-4458-AD7D-0C762FA22288}"/>
  </bookViews>
  <sheets>
    <sheet name="Variables" sheetId="24" state="hidden" r:id="rId1"/>
    <sheet name="Intro" sheetId="25" r:id="rId2"/>
    <sheet name="Info" sheetId="26" r:id="rId3"/>
    <sheet name="Public" sheetId="27" r:id="rId4"/>
    <sheet name="AddPub" sheetId="28" r:id="rId5"/>
    <sheet name="Pro 1" sheetId="29" r:id="rId6"/>
    <sheet name="Pro 2" sheetId="30" r:id="rId7"/>
    <sheet name="AddPro" sheetId="33" r:id="rId8"/>
    <sheet name="Confirm" sheetId="34" r:id="rId9"/>
    <sheet name="DBFirm" sheetId="36" state="hidden" r:id="rId10"/>
    <sheet name="DB" sheetId="37" state="hidden" r:id="rId11"/>
    <sheet name="DataTab" sheetId="35" state="hidden" r:id="rId12"/>
  </sheets>
  <definedNames>
    <definedName name="assocfirms">#REF!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7">AddPro!$B$1:$L$62</definedName>
    <definedName name="_xlnm.Print_Area" localSheetId="4">AddPub!$B$1:$L$62</definedName>
    <definedName name="_xlnm.Print_Area" localSheetId="8">Confirm!$B$1:$L$43</definedName>
    <definedName name="_xlnm.Print_Area" localSheetId="2">Info!$B$1:$L$27</definedName>
    <definedName name="_xlnm.Print_Area" localSheetId="1">Intro!$B$1:$L$131</definedName>
    <definedName name="_xlnm.Print_Area" localSheetId="5">'Pro 1'!$B$1:$L$108</definedName>
    <definedName name="_xlnm.Print_Area" localSheetId="6">'Pro 2'!$B$1:$L$183</definedName>
    <definedName name="_xlnm.Print_Area" localSheetId="3">Public!$B$1:$L$240</definedName>
    <definedName name="_xlnm.Print_Titles" localSheetId="7">AddPro!$1:$7</definedName>
    <definedName name="_xlnm.Print_Titles" localSheetId="4">AddPub!$1:$7</definedName>
    <definedName name="_xlnm.Print_Titles" localSheetId="8">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3">Public!$1:$7</definedName>
    <definedName name="quest8" localSheetId="7">AddPro!#REF!</definedName>
    <definedName name="quest8" localSheetId="4">AddPub!#REF!</definedName>
    <definedName name="quest8" localSheetId="8">Confirm!#REF!</definedName>
    <definedName name="quest8" localSheetId="2">Info!#REF!</definedName>
    <definedName name="quest8" localSheetId="1">Intro!#REF!</definedName>
    <definedName name="quest8" localSheetId="5">'Pro 1'!#REF!</definedName>
    <definedName name="quest8" localSheetId="6">'Pro 2'!#REF!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8" i="25" l="1"/>
  <c r="H10" i="25"/>
  <c r="B130" i="25" l="1"/>
  <c r="E130" i="25"/>
  <c r="J130" i="25"/>
  <c r="I25" i="37"/>
  <c r="H25" i="37"/>
  <c r="G25" i="37"/>
  <c r="F25" i="37"/>
  <c r="I24" i="37"/>
  <c r="H24" i="37"/>
  <c r="G24" i="37"/>
  <c r="F24" i="37"/>
  <c r="I23" i="37"/>
  <c r="H23" i="37"/>
  <c r="G23" i="37"/>
  <c r="F23" i="37"/>
  <c r="I20" i="37"/>
  <c r="H20" i="37"/>
  <c r="G20" i="37"/>
  <c r="F20" i="37"/>
  <c r="E25" i="37"/>
  <c r="E24" i="37"/>
  <c r="E23" i="37"/>
  <c r="E26" i="37" s="1"/>
  <c r="E20" i="37"/>
  <c r="I12" i="37"/>
  <c r="H12" i="37"/>
  <c r="G12" i="37"/>
  <c r="F12" i="37"/>
  <c r="I11" i="37"/>
  <c r="H11" i="37"/>
  <c r="G11" i="37"/>
  <c r="F11" i="37"/>
  <c r="I8" i="37"/>
  <c r="H8" i="37"/>
  <c r="G8" i="37"/>
  <c r="F8" i="37"/>
  <c r="E12" i="37"/>
  <c r="E11" i="37"/>
  <c r="E8" i="37"/>
  <c r="C4" i="37"/>
  <c r="I16" i="37" l="1"/>
  <c r="E17" i="37"/>
  <c r="E16" i="37"/>
  <c r="A5" i="36"/>
  <c r="K26" i="37" l="1"/>
  <c r="I26" i="37"/>
  <c r="H26" i="37"/>
  <c r="K25" i="37"/>
  <c r="K24" i="37"/>
  <c r="K23" i="37"/>
  <c r="G26" i="37"/>
  <c r="F26" i="37"/>
  <c r="K22" i="37"/>
  <c r="K20" i="37"/>
  <c r="K18" i="37"/>
  <c r="I17" i="37"/>
  <c r="H17" i="37"/>
  <c r="G17" i="37"/>
  <c r="F17" i="37"/>
  <c r="K17" i="37"/>
  <c r="H16" i="37"/>
  <c r="K16" i="37"/>
  <c r="K15" i="37"/>
  <c r="K13" i="37"/>
  <c r="I13" i="37"/>
  <c r="I18" i="37" s="1"/>
  <c r="H13" i="37"/>
  <c r="H18" i="37" s="1"/>
  <c r="K12" i="37"/>
  <c r="K11" i="37"/>
  <c r="G16" i="37"/>
  <c r="F16" i="37"/>
  <c r="K10" i="37"/>
  <c r="K8" i="37"/>
  <c r="A6" i="36"/>
  <c r="A7" i="36" s="1"/>
  <c r="A8" i="36" s="1"/>
  <c r="A9" i="36" s="1"/>
  <c r="E13" i="37" l="1"/>
  <c r="E18" i="37" s="1"/>
  <c r="F13" i="37"/>
  <c r="F18" i="37" s="1"/>
  <c r="G13" i="37"/>
  <c r="G18" i="37" s="1"/>
  <c r="C58" i="25" l="1"/>
  <c r="C57" i="25"/>
  <c r="B55" i="25"/>
  <c r="C20" i="24" l="1"/>
  <c r="C8" i="24"/>
  <c r="C2" i="24"/>
  <c r="B53" i="33"/>
  <c r="B43" i="33"/>
  <c r="B33" i="33"/>
  <c r="B23" i="33"/>
  <c r="B13" i="33"/>
  <c r="D12" i="33"/>
  <c r="C12" i="33"/>
  <c r="C12" i="28"/>
  <c r="B23" i="28"/>
  <c r="B33" i="28"/>
  <c r="B43" i="28"/>
  <c r="B53" i="28"/>
  <c r="O66" i="25"/>
  <c r="P66" i="25"/>
  <c r="O65" i="25"/>
  <c r="P65" i="25"/>
  <c r="J11" i="34"/>
  <c r="E40" i="34"/>
  <c r="F9" i="36" s="1"/>
  <c r="B54" i="30"/>
  <c r="B10" i="25" l="1"/>
  <c r="F35" i="34"/>
  <c r="J5" i="36" s="1"/>
  <c r="G35" i="34"/>
  <c r="K5" i="36" s="1"/>
  <c r="H35" i="34"/>
  <c r="L5" i="36" s="1"/>
  <c r="I35" i="34"/>
  <c r="M5" i="36" s="1"/>
  <c r="E35" i="34"/>
  <c r="I5" i="36" s="1"/>
  <c r="D12" i="28"/>
  <c r="P8" i="27"/>
  <c r="P104" i="30"/>
  <c r="O104" i="30"/>
  <c r="P74" i="27" l="1"/>
  <c r="E36" i="34"/>
  <c r="I6" i="36" s="1"/>
  <c r="P200" i="27"/>
  <c r="D41" i="30" l="1"/>
  <c r="D44" i="30"/>
  <c r="D47" i="30" s="1"/>
  <c r="D50" i="30" l="1"/>
  <c r="B17" i="34" l="1"/>
  <c r="E65" i="25"/>
  <c r="D28" i="24"/>
  <c r="D27" i="24"/>
  <c r="B6" i="26"/>
  <c r="B6" i="25"/>
  <c r="O56" i="29"/>
  <c r="O200" i="27"/>
  <c r="P63" i="25"/>
  <c r="O63" i="25"/>
  <c r="F38" i="34"/>
  <c r="J8" i="36" s="1"/>
  <c r="G38" i="34"/>
  <c r="K8" i="36" s="1"/>
  <c r="H38" i="34"/>
  <c r="L8" i="36" s="1"/>
  <c r="I38" i="34"/>
  <c r="M8" i="36" s="1"/>
  <c r="E38" i="34"/>
  <c r="I8" i="36" s="1"/>
  <c r="G63" i="30"/>
  <c r="K48" i="30"/>
  <c r="J48" i="30"/>
  <c r="I48" i="30"/>
  <c r="H48" i="30"/>
  <c r="G48" i="30"/>
  <c r="D48" i="30"/>
  <c r="D46" i="30"/>
  <c r="B46" i="30"/>
  <c r="B38" i="34" s="1"/>
  <c r="F39" i="34"/>
  <c r="J9" i="36" s="1"/>
  <c r="G39" i="34"/>
  <c r="K9" i="36" s="1"/>
  <c r="H39" i="34"/>
  <c r="L9" i="36" s="1"/>
  <c r="I39" i="34"/>
  <c r="M9" i="36" s="1"/>
  <c r="F36" i="34"/>
  <c r="J6" i="36" s="1"/>
  <c r="G36" i="34"/>
  <c r="K6" i="36" s="1"/>
  <c r="H36" i="34"/>
  <c r="L6" i="36" s="1"/>
  <c r="I36" i="34"/>
  <c r="M6" i="36" s="1"/>
  <c r="F37" i="34"/>
  <c r="J7" i="36" s="1"/>
  <c r="G37" i="34"/>
  <c r="K7" i="36" s="1"/>
  <c r="H37" i="34"/>
  <c r="L7" i="36" s="1"/>
  <c r="I37" i="34"/>
  <c r="M7" i="36" s="1"/>
  <c r="E39" i="34"/>
  <c r="I9" i="36" s="1"/>
  <c r="E37" i="34"/>
  <c r="I7" i="36" s="1"/>
  <c r="E47" i="27"/>
  <c r="B35" i="34" l="1"/>
  <c r="B28" i="34"/>
  <c r="B8" i="34"/>
  <c r="B9" i="34"/>
  <c r="B8" i="33"/>
  <c r="B12" i="29"/>
  <c r="B2" i="29"/>
  <c r="B2" i="33" s="1"/>
  <c r="B8" i="28"/>
  <c r="B212" i="27"/>
  <c r="B197" i="27"/>
  <c r="B12" i="27"/>
  <c r="O8" i="27"/>
  <c r="B19" i="26"/>
  <c r="B4" i="26"/>
  <c r="B97" i="25"/>
  <c r="B69" i="25"/>
  <c r="B75" i="25"/>
  <c r="B61" i="25"/>
  <c r="C29" i="25"/>
  <c r="B25" i="25"/>
  <c r="B5" i="25"/>
  <c r="P130" i="30"/>
  <c r="B185" i="27"/>
  <c r="B2" i="30" l="1"/>
  <c r="B65" i="25"/>
  <c r="D40" i="30"/>
  <c r="D42" i="30"/>
  <c r="D43" i="30"/>
  <c r="D45" i="30"/>
  <c r="D49" i="30"/>
  <c r="D51" i="30"/>
  <c r="D52" i="30"/>
  <c r="B26" i="30"/>
  <c r="B28" i="30"/>
  <c r="B30" i="30"/>
  <c r="D20" i="26" l="1"/>
  <c r="B20" i="26"/>
  <c r="O130" i="30" l="1"/>
  <c r="K76" i="27"/>
  <c r="I76" i="27"/>
  <c r="G76" i="27"/>
  <c r="E76" i="27"/>
  <c r="C76" i="27"/>
  <c r="O74" i="27"/>
  <c r="O28" i="27"/>
  <c r="K39" i="30" l="1"/>
  <c r="K63" i="30" s="1"/>
  <c r="J39" i="30"/>
  <c r="J63" i="30" s="1"/>
  <c r="K37" i="30"/>
  <c r="K61" i="30" s="1"/>
  <c r="J37" i="30"/>
  <c r="J97" i="30" s="1"/>
  <c r="J42" i="30"/>
  <c r="K42" i="30"/>
  <c r="J45" i="30"/>
  <c r="K45" i="30"/>
  <c r="J51" i="30"/>
  <c r="K51" i="30"/>
  <c r="K97" i="30" l="1"/>
  <c r="J64" i="30"/>
  <c r="K64" i="30"/>
  <c r="J61" i="30"/>
  <c r="K19" i="29"/>
  <c r="I33" i="34" s="1"/>
  <c r="J19" i="29"/>
  <c r="H33" i="34" s="1"/>
  <c r="J23" i="29"/>
  <c r="J26" i="29" s="1"/>
  <c r="K23" i="29"/>
  <c r="J25" i="29"/>
  <c r="K25" i="29"/>
  <c r="K26" i="29"/>
  <c r="P13" i="34" l="1"/>
  <c r="O13" i="34"/>
  <c r="D15" i="35"/>
  <c r="E15" i="35"/>
  <c r="C15" i="35"/>
  <c r="D14" i="35"/>
  <c r="E14" i="35"/>
  <c r="C14" i="35"/>
  <c r="D13" i="35"/>
  <c r="E13" i="35"/>
  <c r="C13" i="35"/>
  <c r="D10" i="35"/>
  <c r="E10" i="35"/>
  <c r="C10" i="35"/>
  <c r="D3" i="35"/>
  <c r="E3" i="35"/>
  <c r="C3" i="35"/>
  <c r="D7" i="35"/>
  <c r="E7" i="35"/>
  <c r="C7" i="35"/>
  <c r="D6" i="35"/>
  <c r="E6" i="35"/>
  <c r="C6" i="35"/>
  <c r="O215" i="27" l="1"/>
  <c r="O82" i="30"/>
  <c r="P82" i="30"/>
  <c r="P56" i="29"/>
  <c r="P215" i="27"/>
  <c r="P28" i="27"/>
  <c r="I39" i="30" l="1"/>
  <c r="I63" i="30" s="1"/>
  <c r="H39" i="30"/>
  <c r="H63" i="30" s="1"/>
  <c r="I51" i="30"/>
  <c r="H51" i="30"/>
  <c r="G51" i="30"/>
  <c r="I45" i="30"/>
  <c r="H45" i="30"/>
  <c r="G45" i="30"/>
  <c r="I42" i="30"/>
  <c r="H42" i="30"/>
  <c r="G42" i="30"/>
  <c r="I25" i="29"/>
  <c r="H25" i="29"/>
  <c r="G25" i="29"/>
  <c r="I23" i="29"/>
  <c r="E8" i="35" s="1"/>
  <c r="H23" i="29"/>
  <c r="D8" i="35" s="1"/>
  <c r="G23" i="29"/>
  <c r="O229" i="27"/>
  <c r="B229" i="27" s="1"/>
  <c r="I26" i="29" l="1"/>
  <c r="H26" i="29"/>
  <c r="H64" i="30"/>
  <c r="I64" i="30"/>
  <c r="G26" i="29"/>
  <c r="C8" i="35"/>
  <c r="B129" i="25" l="1"/>
  <c r="E129" i="25"/>
  <c r="J129" i="25"/>
  <c r="D24" i="26" l="1"/>
  <c r="B24" i="26"/>
  <c r="G106" i="30" l="1"/>
  <c r="C106" i="30"/>
  <c r="B40" i="34" l="1"/>
  <c r="B40" i="30"/>
  <c r="B36" i="34" s="1"/>
  <c r="B130" i="30" l="1"/>
  <c r="B104" i="30"/>
  <c r="B82" i="30"/>
  <c r="H23" i="30"/>
  <c r="B24" i="30"/>
  <c r="B22" i="30"/>
  <c r="F99" i="30"/>
  <c r="B99" i="30"/>
  <c r="G97" i="30"/>
  <c r="L95" i="30"/>
  <c r="K95" i="30"/>
  <c r="J95" i="30"/>
  <c r="I95" i="30"/>
  <c r="H95" i="30"/>
  <c r="G95" i="30"/>
  <c r="F95" i="30"/>
  <c r="E95" i="30"/>
  <c r="D95" i="30"/>
  <c r="B95" i="30"/>
  <c r="H97" i="30" l="1"/>
  <c r="I97" i="30" s="1"/>
  <c r="G64" i="30" l="1"/>
  <c r="B28" i="27" l="1"/>
  <c r="B6" i="29" l="1"/>
  <c r="B6" i="34"/>
  <c r="B6" i="30"/>
  <c r="B6" i="28"/>
  <c r="B6" i="27"/>
  <c r="B6" i="33"/>
  <c r="E33" i="34"/>
  <c r="B30" i="34"/>
  <c r="B15" i="34"/>
  <c r="I14" i="34"/>
  <c r="H14" i="34"/>
  <c r="G14" i="34"/>
  <c r="F14" i="34"/>
  <c r="E14" i="34"/>
  <c r="B14" i="34"/>
  <c r="B13" i="34"/>
  <c r="B12" i="34"/>
  <c r="B172" i="30"/>
  <c r="B158" i="30"/>
  <c r="B145" i="30"/>
  <c r="B69" i="30"/>
  <c r="F64" i="30"/>
  <c r="B64" i="30"/>
  <c r="F63" i="30"/>
  <c r="G61" i="30"/>
  <c r="B59" i="30"/>
  <c r="B52" i="30"/>
  <c r="B63" i="30" s="1"/>
  <c r="B49" i="30"/>
  <c r="B39" i="34" s="1"/>
  <c r="B43" i="30"/>
  <c r="B37" i="34" s="1"/>
  <c r="D39" i="30"/>
  <c r="B39" i="30"/>
  <c r="G37" i="30"/>
  <c r="B35" i="30"/>
  <c r="B19" i="30"/>
  <c r="B17" i="30"/>
  <c r="B16" i="30"/>
  <c r="B15" i="30"/>
  <c r="B14" i="30"/>
  <c r="B13" i="30"/>
  <c r="B12" i="30"/>
  <c r="B97" i="29"/>
  <c r="B83" i="29"/>
  <c r="B69" i="29"/>
  <c r="B56" i="29"/>
  <c r="B43" i="29"/>
  <c r="B30" i="29"/>
  <c r="B26" i="29"/>
  <c r="B25" i="29"/>
  <c r="B24" i="29"/>
  <c r="B23" i="29"/>
  <c r="B22" i="29"/>
  <c r="F21" i="29"/>
  <c r="G19" i="29"/>
  <c r="B15" i="29"/>
  <c r="P10" i="29"/>
  <c r="B10" i="29" s="1"/>
  <c r="B10" i="30" s="1"/>
  <c r="B13" i="28"/>
  <c r="B10" i="28"/>
  <c r="B10" i="33" s="1"/>
  <c r="B215" i="27"/>
  <c r="B200" i="27"/>
  <c r="B74" i="27"/>
  <c r="J47" i="27"/>
  <c r="G47" i="27"/>
  <c r="C47" i="27"/>
  <c r="B42" i="27"/>
  <c r="B15" i="27"/>
  <c r="B10" i="27"/>
  <c r="B9" i="27"/>
  <c r="B8" i="27"/>
  <c r="B15" i="26"/>
  <c r="B12" i="26"/>
  <c r="B10" i="26"/>
  <c r="L8" i="26"/>
  <c r="K8" i="26"/>
  <c r="J8" i="26"/>
  <c r="I8" i="26"/>
  <c r="H8" i="26"/>
  <c r="G8" i="26"/>
  <c r="F8" i="26"/>
  <c r="E8" i="26"/>
  <c r="C8" i="26"/>
  <c r="B8" i="26"/>
  <c r="J128" i="25"/>
  <c r="E128" i="25"/>
  <c r="B128" i="25"/>
  <c r="B126" i="25"/>
  <c r="L124" i="25"/>
  <c r="K124" i="25"/>
  <c r="J124" i="25"/>
  <c r="I124" i="25"/>
  <c r="H124" i="25"/>
  <c r="G124" i="25"/>
  <c r="E124" i="25"/>
  <c r="D124" i="25"/>
  <c r="C124" i="25"/>
  <c r="B119" i="25"/>
  <c r="B121" i="25"/>
  <c r="B117" i="25"/>
  <c r="L115" i="25"/>
  <c r="K115" i="25"/>
  <c r="J115" i="25"/>
  <c r="I115" i="25"/>
  <c r="H115" i="25"/>
  <c r="G115" i="25"/>
  <c r="E115" i="25"/>
  <c r="D115" i="25"/>
  <c r="C115" i="25"/>
  <c r="B115" i="25"/>
  <c r="B112" i="25"/>
  <c r="B107" i="25"/>
  <c r="B105" i="25"/>
  <c r="B103" i="25"/>
  <c r="B101" i="25"/>
  <c r="B99" i="25"/>
  <c r="B85" i="25"/>
  <c r="B84" i="25"/>
  <c r="B81" i="25"/>
  <c r="B79" i="25"/>
  <c r="B77" i="25"/>
  <c r="P71" i="25"/>
  <c r="O71" i="25"/>
  <c r="C71" i="25" s="1"/>
  <c r="B63" i="25"/>
  <c r="B27" i="25"/>
  <c r="L25" i="25"/>
  <c r="K25" i="25"/>
  <c r="J25" i="25"/>
  <c r="I25" i="25"/>
  <c r="H25" i="25"/>
  <c r="G25" i="25"/>
  <c r="E25" i="25"/>
  <c r="D25" i="25"/>
  <c r="C25" i="25"/>
  <c r="B5" i="26"/>
  <c r="F22" i="29" l="1"/>
  <c r="F24" i="29"/>
  <c r="F23" i="29"/>
  <c r="B4" i="27"/>
  <c r="B4" i="29"/>
  <c r="B4" i="30"/>
  <c r="B4" i="34"/>
  <c r="B4" i="28"/>
  <c r="B4" i="33"/>
  <c r="B8" i="30"/>
  <c r="B8" i="29"/>
  <c r="B9" i="30"/>
  <c r="B9" i="29"/>
  <c r="B5" i="29"/>
  <c r="B5" i="34"/>
  <c r="B5" i="30"/>
  <c r="B5" i="28"/>
  <c r="B5" i="33"/>
  <c r="B5" i="27"/>
  <c r="H19" i="29"/>
  <c r="I19" i="29" s="1"/>
  <c r="E15" i="34"/>
  <c r="H37" i="30"/>
  <c r="H61" i="30"/>
  <c r="I61" i="30" s="1"/>
  <c r="F33" i="34"/>
  <c r="G33" i="34" s="1"/>
  <c r="F15" i="34" l="1"/>
  <c r="I37" i="30"/>
  <c r="H15" i="34" s="1"/>
  <c r="G15" i="34" l="1"/>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50714375-DA09-4A3D-8B30-08DBBB9A5F21}">
      <text>
        <r>
          <rPr>
            <sz val="9"/>
            <color indexed="81"/>
            <rFont val="Tahoma"/>
            <family val="2"/>
          </rPr>
          <t>If there is more than one type (i.e. dumping for China, dumping &amp; subsidizing for Korea), you must manually modify the Intro paragraph.</t>
        </r>
      </text>
    </comment>
    <comment ref="A17" authorId="0" shapeId="0" xr:uid="{61BFE4A6-4A5E-41A5-882C-A2CCF078E2EB}">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tc={BC75492B-0976-424B-9FF3-EDE70BEBA5FF}</author>
  </authors>
  <commentList>
    <comment ref="O1" authorId="0" shapeId="0" xr:uid="{BC75492B-0976-424B-9FF3-EDE70BEBA5F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<sst xmlns="http://schemas.openxmlformats.org/spreadsheetml/2006/main" count="499" uniqueCount="372">
  <si>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</si>
  <si>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</si>
  <si>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</si>
  <si>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</si>
  <si>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</si>
  <si>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</si>
  <si>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</si>
  <si>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</si>
  <si>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</si>
  <si>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</si>
  <si>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</si>
  <si>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</si>
  <si>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</si>
  <si>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</si>
  <si>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</si>
  <si>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</si>
  <si>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</si>
  <si>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</si>
  <si>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</si>
  <si>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</si>
  <si>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</si>
  <si>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</si>
  <si>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</si>
  <si>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</si>
  <si>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</si>
  <si>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</si>
  <si>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</si>
  <si>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</si>
  <si>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</si>
  <si>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</si>
  <si>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</si>
  <si>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</si>
  <si>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</si>
  <si>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</si>
  <si>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</si>
  <si>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</si>
  <si>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</si>
  <si>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</si>
  <si>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</si>
  <si>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</si>
  <si>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</si>
  <si>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</si>
  <si>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</si>
  <si>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</si>
  <si>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</si>
  <si>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</si>
  <si>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</si>
  <si>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</si>
  <si>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</si>
  <si>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</si>
  <si>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</si>
  <si>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</si>
  <si>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</si>
  <si>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</si>
  <si>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</si>
  <si>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</si>
  <si>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</si>
  <si>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</si>
  <si>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Production</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</si>
  <si>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</si>
  <si>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</si>
  <si>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</si>
  <si>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</si>
  <si>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</si>
  <si>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</si>
  <si>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</si>
  <si>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</si>
  <si>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</si>
  <si>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</si>
  <si>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</si>
  <si>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</si>
  <si>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</si>
  <si>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</si>
  <si>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</si>
  <si>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</si>
  <si>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 xml:space="preserve">The undersigned certifies that the information supplied herein is complete and correct to the best of his/her knowledge and belief.
</t>
  </si>
  <si>
    <t xml:space="preserve">Le ou la soussignée déclare que, pour autant qu'il ou elle sache, les renseignements fournis aux présentes sont complets et exacts.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</si>
  <si>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</si>
  <si>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</si>
  <si>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</si>
  <si>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</si>
  <si>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</si>
  <si>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</si>
  <si>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</si>
  <si>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</si>
  <si>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</si>
  <si>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</si>
  <si>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</si>
  <si>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</si>
  <si>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</si>
  <si>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</si>
  <si>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</si>
  <si>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</si>
  <si>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</si>
  <si>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</si>
  <si>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</si>
  <si>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</si>
  <si>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</si>
  <si>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</si>
  <si>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</si>
  <si>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</si>
  <si>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</si>
  <si>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</si>
  <si>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</si>
  <si>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</si>
  <si>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</si>
  <si>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</si>
  <si>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</si>
  <si>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</si>
  <si>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</si>
  <si>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</si>
  <si>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</si>
  <si>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</si>
  <si>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</si>
  <si>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</si>
  <si>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</si>
  <si>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</si>
  <si>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</si>
  <si>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</si>
  <si>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</si>
  <si>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</si>
  <si>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</si>
  <si>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</si>
  <si>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</si>
  <si>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</si>
  <si>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</si>
  <si>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</si>
  <si>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</si>
  <si>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</si>
  <si>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</si>
  <si>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</si>
  <si>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</si>
  <si>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</si>
  <si>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</si>
  <si>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</si>
  <si>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Other countries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</si>
  <si>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</si>
  <si>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</si>
  <si>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</si>
  <si>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</si>
  <si>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</si>
  <si>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Practical plant capacity</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</si>
  <si>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</si>
  <si>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</si>
  <si>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</si>
  <si>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</si>
  <si>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</si>
  <si>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</si>
  <si>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</si>
  <si>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</si>
  <si>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</si>
  <si>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</si>
  <si>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</si>
  <si>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</si>
  <si>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</si>
  <si>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</si>
  <si>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</si>
  <si>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</si>
  <si>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</si>
  <si>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</si>
  <si>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</si>
  <si>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</si>
  <si>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</si>
  <si>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</si>
  <si>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</si>
  <si>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</si>
  <si>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Practical plant capacity (tonnes)</t>
  </si>
  <si>
    <t>Production (tonnes)</t>
  </si>
  <si>
    <t>Subject goods</t>
  </si>
  <si>
    <t>Other goods produced on the same equipment</t>
  </si>
  <si>
    <t>Total - Production</t>
  </si>
  <si>
    <t>Domestic sales (tonnes)</t>
  </si>
  <si>
    <t>Export sales (tonnes)</t>
  </si>
  <si>
    <t>Canada</t>
  </si>
  <si>
    <t>United States</t>
  </si>
  <si>
    <t>-------</t>
  </si>
  <si>
    <t>Int period 1</t>
  </si>
  <si>
    <t>Int period 2</t>
  </si>
  <si>
    <t>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</si>
  <si>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</si>
  <si>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</si>
  <si>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</si>
  <si>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HS codes</t>
  </si>
  <si>
    <t>Date of change</t>
  </si>
  <si>
    <t>First Year of POI</t>
  </si>
  <si>
    <t>Last Day of POI</t>
  </si>
  <si>
    <t>Last Year of POI</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</si>
  <si>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</si>
  <si>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</si>
  <si>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</si>
  <si>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</si>
  <si>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</si>
  <si>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</si>
  <si>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</si>
  <si>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</si>
  <si>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</si>
  <si>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</si>
  <si>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Production of products produced using the same equipment other than the goods</t>
  </si>
  <si>
    <t>Production de produits fabriqués avec le même équipement autre que les marchandises</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</si>
  <si>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</si>
  <si>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</si>
  <si>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</si>
  <si>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</si>
  <si>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</si>
  <si>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Analyst 1</t>
  </si>
  <si>
    <t>Analyst 2</t>
  </si>
  <si>
    <t>Additional Product Info</t>
  </si>
  <si>
    <t>Unit of measure (plural)</t>
  </si>
  <si>
    <t>Unit of measure (singular)</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</si>
  <si>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</si>
  <si>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</si>
  <si>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</si>
  <si>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</si>
  <si>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</si>
  <si>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</si>
  <si>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</si>
  <si>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</si>
  <si>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</si>
  <si>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</si>
  <si>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QUESTIONNAIRE À L'INTENTION DES PRODUCTEURS ÉTRANGERS</t>
  </si>
  <si>
    <t>QUESTIONNAIRE OUTLINE</t>
  </si>
  <si>
    <t>APERÇU DU QUESTIONNAIRE</t>
  </si>
  <si>
    <t>GLOSSARY</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</si>
  <si>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</si>
  <si>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GENERAL FIRM INFORMATION</t>
  </si>
  <si>
    <t>INFORMATIONS GÉNÉRALES SUR L'ENTREPRISE</t>
  </si>
  <si>
    <t>PRODUCTION</t>
  </si>
  <si>
    <t>SALES</t>
  </si>
  <si>
    <t>VENTES</t>
  </si>
  <si>
    <t>MARKETS</t>
  </si>
  <si>
    <t>MARCHÉS</t>
  </si>
  <si>
    <t>PROTECTED</t>
  </si>
  <si>
    <t>PROTÉGÉ</t>
  </si>
  <si>
    <t>PRODUCTION AND CAPACITY</t>
  </si>
  <si>
    <t>PRODUCTION ET CAPACITÉ</t>
  </si>
  <si>
    <t>• Report sales value as net delivered selling value (see definition in Glossary).</t>
  </si>
  <si>
    <t>SALES AND INVENTORIES</t>
  </si>
  <si>
    <t>VENTES ET STOCKS</t>
  </si>
  <si>
    <t>GENERAL</t>
  </si>
  <si>
    <t>GÉNÉRAL</t>
  </si>
  <si>
    <t>PRODUCTION AND SALES</t>
  </si>
  <si>
    <t>PRODUCTION ET VENTES</t>
  </si>
  <si>
    <t>La capacité pratique des usines</t>
  </si>
  <si>
    <t>Export sales to the United States of America</t>
  </si>
  <si>
    <t>Ventes à l'exportation aux États-Unis d'Amérique</t>
  </si>
  <si>
    <t>Report your firm's volumes of finished inventory of the goods produced for the Canadian market.</t>
  </si>
  <si>
    <t>Indiquez les volumes du stock des marchandises finies produites pour le marché canadien.</t>
  </si>
  <si>
    <t>Drop down lists</t>
  </si>
  <si>
    <t>Yes</t>
  </si>
  <si>
    <t>Oui</t>
  </si>
  <si>
    <t>No</t>
  </si>
  <si>
    <t>Non</t>
  </si>
  <si>
    <t>Intro, Confirm</t>
  </si>
  <si>
    <t>If no, explain.</t>
  </si>
  <si>
    <t>Si non, expliquez.</t>
  </si>
  <si>
    <t>Ex Works (CAD)</t>
  </si>
  <si>
    <t>à l'usine (CAD)</t>
  </si>
  <si>
    <t>FOB Country of Export (CAD)</t>
  </si>
  <si>
    <t>FOB pays d'exportation (CAD)</t>
  </si>
  <si>
    <t>China</t>
  </si>
  <si>
    <t>Si l'un ou l'autre des taux d'utilisation de la capacité, tel que calculé, est supérieur à 100 %, expliquez.</t>
  </si>
  <si>
    <t>• Déclarez la valeur des ventes comme la valeur de vente nette rendue (voir définition dans le Glossaire).</t>
  </si>
  <si>
    <t>DEVEZ-VOUS REMPLIR CE QUESTIONNAIRE?</t>
  </si>
  <si>
    <t>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t>
  </si>
  <si>
    <t>Remplir le tableau suivant pour les ventes et les stocks des marchandises par votre entreprise.</t>
  </si>
  <si>
    <t>en Chine</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</si>
  <si>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</si>
  <si>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</si>
  <si>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Type d'affiliation</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</si>
  <si>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</si>
  <si>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</si>
  <si>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</si>
  <si>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</si>
  <si>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</si>
  <si>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</si>
  <si>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</si>
  <si>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</si>
  <si>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When adding or modifying columns, please ensure the total of all column widths in a tab equals 1760 pixels to allow for consistent scaling when exported to PDF.</t>
  </si>
  <si>
    <t>i.e. columns B-L should be 160 pixels each.</t>
  </si>
  <si>
    <t>hiddenc</t>
  </si>
  <si>
    <t>Your firm's sales volume of the goods divided by your firm's total sales volume</t>
  </si>
  <si>
    <t>Your firm's sales value of the goods divided by your firm's total sales value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</si>
  <si>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</si>
  <si>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</si>
  <si>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La valeur des ventes des marchandises de votre entreprise divisée par la valeur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</si>
  <si>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</si>
  <si>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</si>
  <si>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Le volume des ventes des marchandises de votre entreprise divisé par le volume des ventes totales de votre entreprise</t>
  </si>
  <si>
    <t>List all other countries:</t>
  </si>
  <si>
    <t>Précisez tous les autres pays:</t>
  </si>
  <si>
    <t>Export markets</t>
  </si>
  <si>
    <t>Marchés d'exportation</t>
  </si>
  <si>
    <t>Complete the following table for your firm's sales and inventories of the goods.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</si>
  <si>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</si>
  <si>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</si>
  <si>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</si>
  <si>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dumping and the subsidizing</t>
  </si>
  <si>
    <t>le dumping et le subventionnement </t>
  </si>
  <si>
    <t>la Chine</t>
  </si>
  <si>
    <t>Jan-Mar 2025</t>
  </si>
  <si>
    <t>janv.-mars 2025</t>
  </si>
  <si>
    <t>Jan-Mar 2026</t>
  </si>
  <si>
    <t>janv.-mars 2026</t>
  </si>
  <si>
    <t>Nicole Lalonde</t>
  </si>
  <si>
    <t xml:space="preserve">nicole.lalonde@tribunal.gc.ca </t>
  </si>
  <si>
    <t>Paula Place</t>
  </si>
  <si>
    <t>paula.place@tribunal.gc.ca</t>
  </si>
  <si>
    <t>https://www.cbsa-asfc.gc.ca/sima-lmsi/i-e/ubc2026/ubc2026-in-eng.html#3-2</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</si>
  <si>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</si>
  <si>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metres</t>
  </si>
  <si>
    <t>mètres</t>
  </si>
  <si>
    <t>mètre</t>
  </si>
  <si>
    <t>metre</t>
  </si>
  <si>
    <t>343-574-8274</t>
  </si>
  <si>
    <t>343-574-3196</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</si>
  <si>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</si>
  <si>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</si>
  <si>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</si>
  <si>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</si>
  <si>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unarmoured building cables</t>
  </si>
  <si>
    <t>câbles de bâtiments non armés</t>
  </si>
  <si>
    <t>August 20, 2026</t>
  </si>
  <si>
    <t>20 août 2026</t>
  </si>
  <si>
    <t>Company:</t>
  </si>
  <si>
    <t>Respondent Type:</t>
  </si>
  <si>
    <t>Activity:</t>
  </si>
  <si>
    <t>Country:</t>
  </si>
  <si>
    <t>Subject/Non:</t>
  </si>
  <si>
    <t>Other Country:</t>
  </si>
  <si>
    <t>Trade Level:</t>
  </si>
  <si>
    <t>Sales To:</t>
  </si>
  <si>
    <t>Foreign Producer  |  Producteur étranger</t>
  </si>
  <si>
    <t>-</t>
  </si>
  <si>
    <t>Sales to Home Market | Ventes sur le marché intérieur</t>
  </si>
  <si>
    <t>Export Sales |  Ventes à l'exportation</t>
  </si>
  <si>
    <t>United States  |  États-Unis</t>
  </si>
  <si>
    <t>Other Countries  |  Autres pays</t>
  </si>
  <si>
    <t>I-2025</t>
  </si>
  <si>
    <t>I-2026</t>
  </si>
  <si>
    <t>Jan. - Mar.  |  janv. - mars</t>
  </si>
  <si>
    <t>Autres marchandises produites sur le même équipement</t>
  </si>
  <si>
    <t>Utilization rate (%)</t>
  </si>
  <si>
    <t>Taux d'utilisation (%)</t>
  </si>
  <si>
    <t>Total - Utilization rate (%)</t>
  </si>
  <si>
    <t>Total - Taux d'utilisation (%)</t>
  </si>
  <si>
    <t xml:space="preserve">États-Unis </t>
  </si>
  <si>
    <t>Autres pays</t>
  </si>
  <si>
    <t>Total - Export sales</t>
  </si>
  <si>
    <t xml:space="preserve">Total - Ventes à l'exportation </t>
  </si>
  <si>
    <t>Capacité pratique des usines (mètres)</t>
  </si>
  <si>
    <t>NQ-2026-00X</t>
  </si>
  <si>
    <t>Production (metres)</t>
  </si>
  <si>
    <t>Practical plant capacity (metres)</t>
  </si>
  <si>
    <t>Production (mètres)</t>
  </si>
  <si>
    <t>Domestic sales (metres)</t>
  </si>
  <si>
    <t>Ventes nationales (mètres)</t>
  </si>
  <si>
    <t>Export sales (metres)</t>
  </si>
  <si>
    <t>Ventes à l'exportation  (mètres)</t>
  </si>
  <si>
    <t>Marchandises en cause</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</si>
  <si>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</si>
  <si>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</si>
  <si>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</si>
  <si>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</si>
  <si>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</si>
  <si>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FOREIGN PRODUCER QUESTIONNAIRE | QUESTIONNAIRE À L'INTENTION DES PRODUCTEURS ÉTRANGERS</t>
  </si>
  <si>
    <t>FOREIGN PRODUCER QUESTIONNAIRE</t>
  </si>
  <si>
    <t>Analyst 3</t>
  </si>
  <si>
    <t>Jornette Dangbedji</t>
  </si>
  <si>
    <t>jornette.dangbedji@tribunal.gc.ca</t>
  </si>
  <si>
    <t>613-408-8743</t>
  </si>
  <si>
    <t>Stock de clôture des marchandises finies pour le marché canadien</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</si>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</sst>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_(#,##0_);_(\(#,##0\);_(* &quot;-&quot;_);_(_ \ \ \ \ \ \ \ @"/>
    <numFmt numFmtId="168" formatCode="_-* #,##0_-;\-* #,##0_-;_-* &quot;-&quot;??_-;_-@_-"/>
  </numFmts>
  <fonts count="35"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9"/>
      <color indexed="81"/>
      <name val="Tahoma"/>
      <family val="2"/>
    </font>
    <font>
      <u/>
      <sz val="11"/>
      <color theme="10"/>
      <name val="Calibri"/>
      <family val="2"/>
      <scheme val="minor"/>
    </font>
    <font>
      <b/>
      <u/>
      <sz val="10"/>
      <color theme="0"/>
      <name val="Calibri Light"/>
      <family val="2"/>
      <scheme val="major"/>
    </font>
    <font>
      <b/>
      <sz val="10"/>
      <color theme="1"/>
      <name val="Calibri"/>
      <family val="2"/>
      <scheme val="minor"/>
    </font>
    <font>
      <sz val="10"/>
      <color theme="1"/>
      <name val="Calibri"/>
      <family val="2"/>
      <scheme val="minor"/>
    </font>
    <font>
      <b/>
      <sz val="10.5"/>
      <color rgb="FFFF0000"/>
      <name val="Calibri"/>
      <family val="2"/>
    </font>
    <font>
      <sz val="10"/>
      <name val="Calibri"/>
      <family val="2"/>
    </font>
    <font>
      <b/>
      <sz val="10"/>
      <color rgb="FFC00000"/>
      <name val="Calibri"/>
      <family val="2"/>
    </font>
    <font>
      <b/>
      <sz val="10"/>
      <color rgb="FF000000"/>
      <name val="Calibri"/>
      <family val="2"/>
    </font>
    <font>
      <b/>
      <sz val="10"/>
      <name val="Calibri"/>
      <family val="2"/>
    </font>
    <font>
      <b/>
      <u/>
      <sz val="10"/>
      <name val="Calibri"/>
      <family val="2"/>
    </font>
    <font>
      <sz val="10"/>
      <name val="Calibri"/>
      <family val="2"/>
      <scheme val="minor"/>
    </font>
    <font>
      <b/>
      <sz val="11"/>
      <color theme="1"/>
      <name val="Calibri"/>
      <family val="2"/>
      <scheme val="minor"/>
    </font>
    <font>
      <b/>
      <sz val="1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C000"/>
        <bgColor indexed="64"/>
      </patternFill>
    </fill>
    <fill>
      <patternFill patternType="solid">
        <fgColor rgb="FFFFD966"/>
        <bgColor indexed="64"/>
      </patternFill>
    </fill>
    <fill>
      <patternFill patternType="solid">
        <fgColor rgb="FFFFF2CC"/>
        <bgColor indexed="64"/>
      </patternFill>
    </fill>
    <fill>
      <patternFill patternType="solid">
        <fgColor rgb="FFFFFFFF"/>
        <bgColor rgb="FF000000"/>
      </patternFill>
    </fill>
    <fill>
      <patternFill patternType="solid">
        <fgColor rgb="FFFFC000"/>
        <bgColor rgb="FF000000"/>
      </patternFill>
    </fill>
    <fill>
      <patternFill patternType="solid">
        <fgColor rgb="FFFFFF00"/>
        <bgColor rgb="FF000000"/>
      </patternFill>
    </fill>
    <fill>
      <patternFill patternType="solid">
        <fgColor rgb="FFFFFF00"/>
        <bgColor indexed="64"/>
      </patternFill>
    </fill>
  </fills>
  <borders count="6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bottom style="thin">
        <color auto="1"/>
      </bottom>
      <diagonal/>
    </border>
    <border>
      <left style="thin">
        <color theme="4" tint="0.39997558519241921"/>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theme="4" tint="0.39997558519241921"/>
      </bottom>
      <diagonal/>
    </border>
    <border>
      <left/>
      <right/>
      <top/>
      <bottom style="thin">
        <color theme="4" tint="0.39997558519241921"/>
      </bottom>
      <diagonal/>
    </border>
    <border>
      <left/>
      <right style="medium">
        <color indexed="64"/>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cellStyleXfs>
  <cellXfs count="388">
    <xf numFmtId="0" fontId="0" fillId="0" borderId="0" xfId="0"/>
    <xf numFmtId="0" fontId="10" fillId="2" borderId="0" xfId="0" applyFont="1" applyFill="1" applyAlignment="1">
      <alignment vertical="top" wrapText="1"/>
    </xf>
    <xf numFmtId="0" fontId="0" fillId="0" borderId="4" xfId="0" applyBorder="1"/>
    <xf numFmtId="0" fontId="10" fillId="2" borderId="0" xfId="0" applyFont="1" applyFill="1" applyAlignment="1">
      <alignment vertical="top"/>
    </xf>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0" fillId="0" borderId="6" xfId="0" applyBorder="1"/>
    <xf numFmtId="0" fontId="0" fillId="0" borderId="7" xfId="0" applyBorder="1"/>
    <xf numFmtId="0" fontId="0" fillId="0" borderId="10" xfId="0" applyBorder="1"/>
    <xf numFmtId="0" fontId="0" fillId="0" borderId="8" xfId="0" applyBorder="1"/>
    <xf numFmtId="0" fontId="10" fillId="2" borderId="4" xfId="0" applyFont="1" applyFill="1" applyBorder="1" applyAlignment="1">
      <alignment vertical="top" wrapText="1"/>
    </xf>
    <xf numFmtId="0" fontId="0" fillId="0" borderId="0" xfId="0" quotePrefix="1"/>
    <xf numFmtId="0" fontId="0" fillId="0" borderId="3" xfId="0" applyBorder="1"/>
    <xf numFmtId="0" fontId="0" fillId="0" borderId="11" xfId="0" applyBorder="1"/>
    <xf numFmtId="0" fontId="0" fillId="0" borderId="5" xfId="0" applyBorder="1"/>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8" fillId="2" borderId="0" xfId="0" applyFont="1" applyFill="1" applyAlignment="1">
      <alignment horizontal="left" vertical="top"/>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7" fillId="2" borderId="6" xfId="0" applyFont="1" applyFill="1" applyBorder="1" applyAlignment="1">
      <alignment horizontal="left" vertical="top" wrapText="1"/>
    </xf>
    <xf numFmtId="0" fontId="4" fillId="2" borderId="4" xfId="0" applyFont="1" applyFill="1" applyBorder="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0" fillId="0" borderId="0" xfId="0" applyFont="1" applyAlignment="1">
      <alignment vertical="top"/>
    </xf>
    <xf numFmtId="0" fontId="10" fillId="6" borderId="0" xfId="0" applyFont="1" applyFill="1"/>
    <xf numFmtId="0" fontId="10" fillId="0" borderId="0" xfId="0" applyFont="1"/>
    <xf numFmtId="0" fontId="10" fillId="6" borderId="0" xfId="0" applyFont="1" applyFill="1" applyAlignment="1">
      <alignment vertical="top"/>
    </xf>
    <xf numFmtId="15" fontId="10" fillId="0" borderId="0" xfId="0" quotePrefix="1" applyNumberFormat="1" applyFont="1"/>
    <xf numFmtId="0" fontId="10" fillId="2" borderId="6"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0" fontId="10" fillId="6" borderId="0" xfId="0" applyFont="1" applyFill="1" applyAlignment="1">
      <alignment wrapText="1"/>
    </xf>
    <xf numFmtId="0" fontId="10" fillId="6" borderId="0" xfId="0" applyFont="1" applyFill="1" applyAlignment="1">
      <alignment vertical="top" wrapText="1"/>
    </xf>
    <xf numFmtId="0" fontId="16" fillId="6" borderId="0" xfId="0" applyFont="1" applyFill="1"/>
    <xf numFmtId="0" fontId="16" fillId="0" borderId="0" xfId="0" applyFont="1"/>
    <xf numFmtId="0" fontId="10" fillId="0" borderId="0" xfId="0" applyFont="1" applyAlignment="1">
      <alignment horizontal="left"/>
    </xf>
    <xf numFmtId="0" fontId="8" fillId="2" borderId="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8" fillId="2" borderId="0" xfId="0" applyFont="1" applyFill="1" applyAlignment="1">
      <alignment vertical="center" wrapText="1"/>
    </xf>
    <xf numFmtId="0" fontId="18" fillId="8" borderId="0" xfId="0" applyFont="1" applyFill="1" applyAlignment="1">
      <alignment vertical="center"/>
    </xf>
    <xf numFmtId="0" fontId="11" fillId="0" borderId="0" xfId="0" applyFont="1"/>
    <xf numFmtId="0" fontId="18" fillId="0" borderId="0" xfId="0" applyFont="1" applyAlignment="1">
      <alignment vertical="center"/>
    </xf>
    <xf numFmtId="0" fontId="18" fillId="2" borderId="0" xfId="0" applyFont="1" applyFill="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wrapText="1"/>
    </xf>
    <xf numFmtId="0" fontId="12" fillId="2" borderId="6" xfId="0" applyFont="1" applyFill="1" applyBorder="1" applyAlignment="1">
      <alignment vertical="top" wrapText="1"/>
    </xf>
    <xf numFmtId="0" fontId="12" fillId="2" borderId="26" xfId="0" applyFont="1" applyFill="1" applyBorder="1" applyAlignment="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8" fillId="2" borderId="13" xfId="0" applyFont="1" applyFill="1" applyBorder="1" applyAlignment="1">
      <alignment horizontal="center" vertical="center" wrapText="1"/>
    </xf>
    <xf numFmtId="0" fontId="11" fillId="4" borderId="13" xfId="1" applyNumberFormat="1" applyFont="1" applyFill="1" applyBorder="1" applyAlignment="1" applyProtection="1">
      <alignment horizontal="center" vertical="top" wrapText="1"/>
      <protection locked="0"/>
    </xf>
    <xf numFmtId="1" fontId="11" fillId="5" borderId="13" xfId="1" applyNumberFormat="1" applyFont="1" applyFill="1" applyBorder="1" applyAlignment="1" applyProtection="1">
      <alignment horizontal="center" vertical="top" wrapText="1"/>
    </xf>
    <xf numFmtId="0" fontId="17" fillId="4" borderId="13" xfId="1" applyNumberFormat="1" applyFont="1" applyFill="1" applyBorder="1" applyAlignment="1" applyProtection="1">
      <alignment horizontal="center" vertical="center" wrapText="1"/>
      <protection locked="0"/>
    </xf>
    <xf numFmtId="0" fontId="5" fillId="2" borderId="0" xfId="0" applyFont="1" applyFill="1" applyAlignment="1">
      <alignment horizontal="left" vertical="top"/>
    </xf>
    <xf numFmtId="1" fontId="9" fillId="7" borderId="13" xfId="0" applyNumberFormat="1" applyFont="1" applyFill="1" applyBorder="1" applyAlignment="1">
      <alignment horizontal="center" vertical="top" wrapText="1"/>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165" fontId="11" fillId="4" borderId="13" xfId="2" applyNumberFormat="1" applyFont="1" applyFill="1" applyBorder="1" applyAlignment="1" applyProtection="1">
      <alignment horizontal="right" vertical="center"/>
      <protection locked="0"/>
    </xf>
    <xf numFmtId="165" fontId="11" fillId="4" borderId="32" xfId="2" applyNumberFormat="1" applyFont="1" applyFill="1" applyBorder="1" applyAlignment="1" applyProtection="1">
      <alignment horizontal="right" vertical="center"/>
      <protection locked="0"/>
    </xf>
    <xf numFmtId="165" fontId="11" fillId="5" borderId="13" xfId="2" applyNumberFormat="1" applyFont="1" applyFill="1" applyBorder="1" applyAlignment="1" applyProtection="1">
      <alignment horizontal="right" vertical="center"/>
    </xf>
    <xf numFmtId="165" fontId="11" fillId="4" borderId="13" xfId="2" applyNumberFormat="1" applyFont="1" applyFill="1" applyBorder="1" applyAlignment="1" applyProtection="1">
      <alignment horizontal="right" vertical="top"/>
      <protection locked="0"/>
    </xf>
    <xf numFmtId="165" fontId="11" fillId="4" borderId="15"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165" fontId="11" fillId="5" borderId="13" xfId="2" applyNumberFormat="1" applyFont="1" applyFill="1" applyBorder="1" applyAlignment="1" applyProtection="1">
      <alignment horizontal="right" vertical="top"/>
    </xf>
    <xf numFmtId="0" fontId="8" fillId="2" borderId="0" xfId="0" applyFont="1" applyFill="1" applyAlignment="1">
      <alignment horizontal="right" vertical="top" wrapText="1" indent="1"/>
    </xf>
    <xf numFmtId="0" fontId="9" fillId="2" borderId="0" xfId="0" applyFont="1" applyFill="1" applyAlignment="1">
      <alignment horizontal="center" vertical="center"/>
    </xf>
    <xf numFmtId="0" fontId="9" fillId="7" borderId="13" xfId="0" applyFont="1" applyFill="1" applyBorder="1" applyAlignment="1">
      <alignment horizontal="center" vertical="center" wrapText="1"/>
    </xf>
    <xf numFmtId="0" fontId="11" fillId="0" borderId="0" xfId="0" applyFont="1" applyAlignment="1">
      <alignment horizontal="left"/>
    </xf>
    <xf numFmtId="0" fontId="10" fillId="0" borderId="0" xfId="0" quotePrefix="1" applyFont="1"/>
    <xf numFmtId="49" fontId="10" fillId="0" borderId="0" xfId="0" quotePrefix="1" applyNumberFormat="1" applyFont="1"/>
    <xf numFmtId="0" fontId="22" fillId="0" borderId="0" xfId="3" applyAlignment="1"/>
    <xf numFmtId="0" fontId="6" fillId="0" borderId="0" xfId="0" applyFont="1" applyAlignment="1">
      <alignment vertical="top" wrapText="1"/>
    </xf>
    <xf numFmtId="0" fontId="8" fillId="0" borderId="6" xfId="0" applyFont="1" applyBorder="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8" fillId="0" borderId="4" xfId="0" applyFont="1" applyBorder="1" applyAlignment="1">
      <alignment horizontal="left" vertical="top"/>
    </xf>
    <xf numFmtId="0" fontId="8" fillId="0" borderId="4" xfId="0" applyFont="1" applyBorder="1" applyAlignment="1">
      <alignment horizontal="left" vertical="top" wrapText="1"/>
    </xf>
    <xf numFmtId="0" fontId="23" fillId="3" borderId="44" xfId="0" applyFont="1" applyFill="1" applyBorder="1"/>
    <xf numFmtId="0" fontId="23" fillId="3" borderId="45" xfId="0" applyFont="1" applyFill="1" applyBorder="1"/>
    <xf numFmtId="165" fontId="23" fillId="3" borderId="45" xfId="2" applyNumberFormat="1" applyFont="1" applyFill="1" applyBorder="1"/>
    <xf numFmtId="165" fontId="23" fillId="3" borderId="45" xfId="2" applyNumberFormat="1" applyFont="1" applyFill="1" applyBorder="1" applyAlignment="1">
      <alignment horizontal="left"/>
    </xf>
    <xf numFmtId="165" fontId="23" fillId="3" borderId="46" xfId="2" applyNumberFormat="1" applyFont="1" applyFill="1" applyBorder="1"/>
    <xf numFmtId="0" fontId="23" fillId="3" borderId="45" xfId="0" applyFont="1" applyFill="1" applyBorder="1" applyAlignment="1">
      <alignment horizontal="center"/>
    </xf>
    <xf numFmtId="0" fontId="23" fillId="3" borderId="47" xfId="0" applyFont="1" applyFill="1" applyBorder="1" applyAlignment="1">
      <alignment horizontal="center"/>
    </xf>
    <xf numFmtId="0" fontId="24" fillId="9" borderId="48" xfId="0" applyFont="1" applyFill="1" applyBorder="1"/>
    <xf numFmtId="0" fontId="24" fillId="10" borderId="49" xfId="0" applyFont="1" applyFill="1" applyBorder="1"/>
    <xf numFmtId="165" fontId="24" fillId="10" borderId="49" xfId="2" applyNumberFormat="1" applyFont="1" applyFill="1" applyBorder="1"/>
    <xf numFmtId="165" fontId="24" fillId="10" borderId="49" xfId="2" applyNumberFormat="1" applyFont="1" applyFill="1" applyBorder="1" applyAlignment="1">
      <alignment horizontal="left"/>
    </xf>
    <xf numFmtId="1" fontId="24" fillId="9" borderId="50" xfId="0" applyNumberFormat="1" applyFont="1" applyFill="1" applyBorder="1" applyAlignment="1">
      <alignment horizontal="center"/>
    </xf>
    <xf numFmtId="1" fontId="24" fillId="9" borderId="11" xfId="0" applyNumberFormat="1" applyFont="1" applyFill="1" applyBorder="1" applyAlignment="1">
      <alignment horizontal="center"/>
    </xf>
    <xf numFmtId="1" fontId="24" fillId="9" borderId="51" xfId="0" applyNumberFormat="1" applyFont="1" applyFill="1" applyBorder="1" applyAlignment="1">
      <alignment horizontal="center"/>
    </xf>
    <xf numFmtId="0" fontId="25" fillId="2" borderId="48" xfId="0" applyFont="1" applyFill="1" applyBorder="1"/>
    <xf numFmtId="0" fontId="25" fillId="2" borderId="49" xfId="0" applyFont="1" applyFill="1" applyBorder="1"/>
    <xf numFmtId="165" fontId="25" fillId="2" borderId="49" xfId="2" applyNumberFormat="1" applyFont="1" applyFill="1" applyBorder="1"/>
    <xf numFmtId="165" fontId="25" fillId="2" borderId="49" xfId="2" applyNumberFormat="1" applyFont="1" applyFill="1" applyBorder="1" applyAlignment="1">
      <alignment horizontal="left"/>
    </xf>
    <xf numFmtId="1" fontId="25" fillId="9" borderId="52" xfId="0" applyNumberFormat="1" applyFont="1" applyFill="1" applyBorder="1" applyAlignment="1">
      <alignment horizontal="center"/>
    </xf>
    <xf numFmtId="1" fontId="25" fillId="9" borderId="0" xfId="0" applyNumberFormat="1" applyFont="1" applyFill="1" applyAlignment="1">
      <alignment horizontal="center"/>
    </xf>
    <xf numFmtId="1" fontId="25" fillId="9" borderId="53" xfId="0" applyNumberFormat="1" applyFont="1" applyFill="1" applyBorder="1" applyAlignment="1">
      <alignment horizontal="center"/>
    </xf>
    <xf numFmtId="0" fontId="25" fillId="11" borderId="48" xfId="0" applyFont="1" applyFill="1" applyBorder="1"/>
    <xf numFmtId="0" fontId="25" fillId="11" borderId="49" xfId="0" applyFont="1" applyFill="1" applyBorder="1"/>
    <xf numFmtId="165" fontId="25" fillId="11" borderId="49" xfId="2" applyNumberFormat="1" applyFont="1" applyFill="1" applyBorder="1"/>
    <xf numFmtId="165" fontId="25" fillId="11" borderId="49" xfId="2" applyNumberFormat="1" applyFont="1" applyFill="1" applyBorder="1" applyAlignment="1">
      <alignment horizontal="left"/>
    </xf>
    <xf numFmtId="165" fontId="25" fillId="9" borderId="49" xfId="2" applyNumberFormat="1" applyFont="1" applyFill="1" applyBorder="1"/>
    <xf numFmtId="1" fontId="25" fillId="9" borderId="54" xfId="0" applyNumberFormat="1" applyFont="1" applyFill="1" applyBorder="1" applyAlignment="1">
      <alignment horizontal="center"/>
    </xf>
    <xf numFmtId="1" fontId="25" fillId="9" borderId="55" xfId="0" applyNumberFormat="1" applyFont="1" applyFill="1" applyBorder="1" applyAlignment="1">
      <alignment horizontal="center"/>
    </xf>
    <xf numFmtId="1" fontId="25" fillId="9" borderId="56" xfId="0" applyNumberFormat="1" applyFont="1" applyFill="1" applyBorder="1" applyAlignment="1">
      <alignment horizontal="center"/>
    </xf>
    <xf numFmtId="0" fontId="23" fillId="3" borderId="10" xfId="0" applyFont="1" applyFill="1" applyBorder="1" applyAlignment="1">
      <alignment horizontal="center"/>
    </xf>
    <xf numFmtId="49" fontId="26" fillId="0" borderId="0" xfId="0" applyNumberFormat="1" applyFont="1" applyAlignment="1">
      <alignment horizontal="center" vertical="top"/>
    </xf>
    <xf numFmtId="0" fontId="27" fillId="12" borderId="57" xfId="0" applyFont="1" applyFill="1" applyBorder="1"/>
    <xf numFmtId="0" fontId="27" fillId="12" borderId="58" xfId="0" applyFont="1" applyFill="1" applyBorder="1"/>
    <xf numFmtId="0" fontId="27" fillId="12" borderId="59" xfId="0" applyFont="1" applyFill="1" applyBorder="1"/>
    <xf numFmtId="0" fontId="27" fillId="12" borderId="52" xfId="0" applyFont="1" applyFill="1" applyBorder="1"/>
    <xf numFmtId="0" fontId="28" fillId="12" borderId="0" xfId="0" applyFont="1" applyFill="1"/>
    <xf numFmtId="0" fontId="27" fillId="12" borderId="0" xfId="0" applyFont="1" applyFill="1"/>
    <xf numFmtId="0" fontId="27" fillId="12" borderId="53" xfId="0" applyFont="1" applyFill="1" applyBorder="1"/>
    <xf numFmtId="0" fontId="29" fillId="12" borderId="0" xfId="0" applyFont="1" applyFill="1"/>
    <xf numFmtId="0" fontId="27" fillId="12" borderId="0" xfId="0" applyFont="1" applyFill="1" applyAlignment="1">
      <alignment horizontal="left"/>
    </xf>
    <xf numFmtId="0" fontId="30" fillId="12" borderId="0" xfId="0" applyFont="1" applyFill="1" applyAlignment="1">
      <alignment horizontal="centerContinuous"/>
    </xf>
    <xf numFmtId="166" fontId="30" fillId="12" borderId="0" xfId="0" applyNumberFormat="1" applyFont="1" applyFill="1" applyAlignment="1">
      <alignment horizontal="center"/>
    </xf>
    <xf numFmtId="166" fontId="31" fillId="12" borderId="0" xfId="0" applyNumberFormat="1" applyFont="1" applyFill="1"/>
    <xf numFmtId="0" fontId="31" fillId="12" borderId="0" xfId="0" applyFont="1" applyFill="1"/>
    <xf numFmtId="0" fontId="30" fillId="12" borderId="52" xfId="0" applyFont="1" applyFill="1" applyBorder="1"/>
    <xf numFmtId="0" fontId="30" fillId="12" borderId="0" xfId="0" applyFont="1" applyFill="1"/>
    <xf numFmtId="166" fontId="27" fillId="13" borderId="0" xfId="2" applyNumberFormat="1" applyFont="1" applyFill="1" applyBorder="1" applyAlignment="1">
      <alignment horizontal="right"/>
    </xf>
    <xf numFmtId="166" fontId="27" fillId="12" borderId="0" xfId="2" applyNumberFormat="1" applyFont="1" applyFill="1" applyBorder="1" applyAlignment="1">
      <alignment horizontal="right"/>
    </xf>
    <xf numFmtId="0" fontId="30" fillId="12" borderId="53" xfId="0" applyFont="1" applyFill="1" applyBorder="1"/>
    <xf numFmtId="167" fontId="27" fillId="12" borderId="0" xfId="2" applyNumberFormat="1" applyFont="1" applyFill="1" applyBorder="1"/>
    <xf numFmtId="0" fontId="27" fillId="12" borderId="0" xfId="0" applyFont="1" applyFill="1" applyAlignment="1">
      <alignment horizontal="left" indent="1"/>
    </xf>
    <xf numFmtId="0" fontId="30" fillId="12" borderId="0" xfId="0" applyFont="1" applyFill="1" applyAlignment="1">
      <alignment horizontal="left"/>
    </xf>
    <xf numFmtId="166" fontId="27" fillId="14" borderId="11" xfId="2" applyNumberFormat="1" applyFont="1" applyFill="1" applyBorder="1" applyAlignment="1">
      <alignment horizontal="right"/>
    </xf>
    <xf numFmtId="166" fontId="32" fillId="15" borderId="0" xfId="2" applyNumberFormat="1" applyFont="1" applyFill="1" applyBorder="1" applyAlignment="1">
      <alignment horizontal="right"/>
    </xf>
    <xf numFmtId="166" fontId="32" fillId="15" borderId="10" xfId="2" applyNumberFormat="1" applyFont="1" applyFill="1" applyBorder="1" applyAlignment="1">
      <alignment horizontal="right"/>
    </xf>
    <xf numFmtId="0" fontId="30" fillId="12" borderId="0" xfId="0" applyFont="1" applyFill="1" applyAlignment="1">
      <alignment horizontal="left" wrapText="1"/>
    </xf>
    <xf numFmtId="168" fontId="30" fillId="12" borderId="52" xfId="2" applyNumberFormat="1" applyFont="1" applyFill="1" applyBorder="1"/>
    <xf numFmtId="0" fontId="31" fillId="12" borderId="0" xfId="0" applyFont="1" applyFill="1" applyAlignment="1">
      <alignment wrapText="1"/>
    </xf>
    <xf numFmtId="0" fontId="30" fillId="12" borderId="0" xfId="0" applyFont="1" applyFill="1" applyAlignment="1">
      <alignment wrapText="1"/>
    </xf>
    <xf numFmtId="3" fontId="27" fillId="12" borderId="0" xfId="0" applyNumberFormat="1" applyFont="1" applyFill="1" applyAlignment="1">
      <alignment horizontal="left" indent="1"/>
    </xf>
    <xf numFmtId="168" fontId="30" fillId="12" borderId="60" xfId="2" applyNumberFormat="1" applyFont="1" applyFill="1" applyBorder="1"/>
    <xf numFmtId="0" fontId="30" fillId="12" borderId="61" xfId="0" applyFont="1" applyFill="1" applyBorder="1" applyAlignment="1">
      <alignment horizontal="left"/>
    </xf>
    <xf numFmtId="166" fontId="27" fillId="12" borderId="61" xfId="2" applyNumberFormat="1" applyFont="1" applyFill="1" applyBorder="1" applyAlignment="1">
      <alignment horizontal="right"/>
    </xf>
    <xf numFmtId="0" fontId="27" fillId="12" borderId="62" xfId="0" applyFont="1" applyFill="1" applyBorder="1"/>
    <xf numFmtId="0" fontId="27" fillId="12" borderId="0" xfId="0" applyFont="1" applyFill="1" applyAlignment="1">
      <alignment horizontal="left" vertical="top" wrapText="1" indent="1"/>
    </xf>
    <xf numFmtId="0" fontId="27" fillId="12" borderId="0" xfId="0" applyFont="1" applyFill="1" applyAlignment="1">
      <alignment horizontal="left" vertical="top" indent="1"/>
    </xf>
    <xf numFmtId="0" fontId="29" fillId="12" borderId="0" xfId="0" applyFont="1" applyFill="1" applyAlignment="1">
      <alignment horizontal="left"/>
    </xf>
    <xf numFmtId="0" fontId="22" fillId="0" borderId="0" xfId="3" applyBorder="1" applyAlignment="1" applyProtection="1">
      <alignment vertical="top"/>
      <protection locked="0"/>
    </xf>
    <xf numFmtId="0" fontId="8" fillId="0" borderId="0" xfId="0" applyFont="1" applyAlignment="1" applyProtection="1">
      <alignment horizontal="left" vertical="top" wrapText="1"/>
      <protection locked="0"/>
    </xf>
    <xf numFmtId="164" fontId="11" fillId="5" borderId="34" xfId="2" applyFont="1" applyFill="1" applyBorder="1" applyAlignment="1" applyProtection="1">
      <alignment horizontal="right" vertical="center"/>
    </xf>
    <xf numFmtId="1" fontId="11" fillId="5" borderId="15" xfId="1" applyNumberFormat="1" applyFont="1" applyFill="1" applyBorder="1" applyAlignment="1" applyProtection="1">
      <alignment horizontal="center" vertical="center" wrapText="1"/>
    </xf>
    <xf numFmtId="0" fontId="8" fillId="7" borderId="24"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25" xfId="0" applyFont="1" applyFill="1" applyBorder="1" applyAlignment="1">
      <alignment horizontal="center" vertical="top" wrapText="1"/>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9" fillId="2" borderId="0" xfId="0" applyFont="1" applyFill="1" applyAlignment="1">
      <alignment horizontal="left" vertical="top"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13" xfId="0" applyBorder="1" applyAlignment="1">
      <alignment horizontal="left" vertical="center"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4" xfId="0" applyFont="1" applyFill="1" applyBorder="1" applyAlignment="1">
      <alignment horizontal="left" vertical="top"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33" fillId="4" borderId="15" xfId="0" applyFont="1" applyFill="1" applyBorder="1" applyAlignment="1" applyProtection="1">
      <alignment horizontal="center" vertical="center" wrapText="1"/>
      <protection locked="0"/>
    </xf>
    <xf numFmtId="0" fontId="33" fillId="4" borderId="16" xfId="0" applyFont="1" applyFill="1" applyBorder="1" applyAlignment="1" applyProtection="1">
      <alignment horizontal="center" vertical="center" wrapText="1"/>
      <protection locked="0"/>
    </xf>
    <xf numFmtId="0" fontId="22" fillId="0" borderId="0" xfId="3" applyBorder="1" applyAlignment="1" applyProtection="1">
      <alignment vertical="top"/>
      <protection locked="0"/>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11" fillId="7" borderId="15" xfId="1" applyNumberFormat="1" applyFont="1" applyFill="1" applyBorder="1" applyAlignment="1" applyProtection="1">
      <alignment horizontal="left" vertical="center" wrapText="1" indent="2"/>
    </xf>
    <xf numFmtId="0" fontId="11" fillId="7" borderId="16" xfId="1" applyNumberFormat="1" applyFont="1" applyFill="1" applyBorder="1" applyAlignment="1" applyProtection="1">
      <alignment horizontal="left" vertical="center" wrapText="1" indent="2"/>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34" fillId="2" borderId="6" xfId="0" applyFont="1" applyFill="1" applyBorder="1" applyAlignment="1">
      <alignment horizontal="right" vertical="center" wrapText="1" indent="1"/>
    </xf>
    <xf numFmtId="0" fontId="34" fillId="2" borderId="0" xfId="0" applyFont="1" applyFill="1" applyAlignment="1">
      <alignment horizontal="right" vertical="center" wrapText="1" inden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33" fillId="2" borderId="0" xfId="0" applyFont="1" applyFill="1" applyAlignment="1">
      <alignment horizontal="left" vertical="center" wrapText="1" indent="1"/>
    </xf>
    <xf numFmtId="0" fontId="33" fillId="2" borderId="4" xfId="0" applyFont="1" applyFill="1" applyBorder="1" applyAlignment="1">
      <alignment horizontal="left" vertical="center" wrapText="1" indent="1"/>
    </xf>
    <xf numFmtId="0" fontId="10" fillId="6" borderId="0" xfId="0" applyFont="1" applyFill="1" applyAlignment="1">
      <alignment horizontal="center"/>
    </xf>
    <xf numFmtId="0" fontId="0" fillId="0" borderId="6"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12" fillId="2" borderId="12" xfId="0" applyFont="1" applyFill="1" applyBorder="1" applyAlignment="1">
      <alignment vertical="center" wrapText="1"/>
    </xf>
    <xf numFmtId="0" fontId="8" fillId="2" borderId="12" xfId="0" applyFont="1" applyFill="1" applyBorder="1" applyAlignment="1">
      <alignment horizontal="left" vertical="center"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24" xfId="0" applyFont="1" applyFill="1" applyBorder="1" applyAlignment="1">
      <alignment horizontal="center" vertical="center"/>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7" borderId="1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8" fillId="7" borderId="13" xfId="0" applyFont="1" applyFill="1" applyBorder="1" applyAlignment="1">
      <alignment horizontal="left" vertical="top" wrapText="1"/>
    </xf>
    <xf numFmtId="0" fontId="8" fillId="7" borderId="25"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28" xfId="0" applyFont="1" applyFill="1" applyBorder="1" applyAlignment="1">
      <alignment horizontal="center" vertical="center"/>
    </xf>
    <xf numFmtId="0" fontId="8" fillId="2" borderId="38" xfId="0" applyFont="1" applyFill="1" applyBorder="1" applyAlignment="1">
      <alignment horizontal="left" vertical="top" wrapText="1"/>
    </xf>
    <xf numFmtId="0" fontId="8" fillId="2" borderId="39" xfId="0" applyFont="1" applyFill="1" applyBorder="1" applyAlignment="1">
      <alignment horizontal="left" vertical="top" wrapText="1"/>
    </xf>
    <xf numFmtId="0" fontId="11" fillId="4" borderId="13" xfId="1" applyNumberFormat="1" applyFont="1" applyFill="1" applyBorder="1" applyAlignment="1" applyProtection="1">
      <alignment horizontal="left" vertical="top"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7" xfId="0" applyFont="1" applyFill="1" applyBorder="1" applyAlignment="1">
      <alignment horizontal="left" vertical="top" wrapText="1"/>
    </xf>
    <xf numFmtId="0" fontId="11" fillId="4" borderId="27" xfId="1" applyNumberFormat="1" applyFont="1" applyFill="1" applyBorder="1" applyAlignment="1" applyProtection="1">
      <alignment horizontal="left" vertical="top" wrapText="1"/>
      <protection locked="0"/>
    </xf>
    <xf numFmtId="0" fontId="9" fillId="7" borderId="13" xfId="0" applyFont="1" applyFill="1" applyBorder="1" applyAlignment="1">
      <alignment horizontal="center"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2" borderId="24" xfId="0" applyFont="1" applyFill="1" applyBorder="1" applyAlignment="1">
      <alignment horizontal="left" vertical="top" wrapText="1"/>
    </xf>
    <xf numFmtId="0" fontId="8"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2" borderId="13" xfId="0" applyFont="1" applyFill="1" applyBorder="1" applyAlignment="1">
      <alignment horizontal="center" vertical="center" wrapText="1"/>
    </xf>
    <xf numFmtId="0" fontId="0" fillId="0" borderId="13" xfId="0" applyBorder="1" applyAlignment="1">
      <alignment horizontal="center" vertical="center" wrapText="1"/>
    </xf>
    <xf numFmtId="165" fontId="11" fillId="4" borderId="13" xfId="2" applyNumberFormat="1" applyFont="1" applyFill="1" applyBorder="1" applyAlignment="1" applyProtection="1">
      <alignment horizontal="center" vertical="center"/>
      <protection locked="0"/>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32" xfId="0" applyFont="1" applyFill="1" applyBorder="1" applyAlignment="1">
      <alignment horizontal="right" vertical="top" wrapText="1" indent="1"/>
    </xf>
    <xf numFmtId="0" fontId="8" fillId="2" borderId="13" xfId="0" applyFont="1" applyFill="1" applyBorder="1" applyAlignment="1">
      <alignment horizontal="right" vertical="top" wrapText="1" indent="1"/>
    </xf>
    <xf numFmtId="0" fontId="8" fillId="2" borderId="2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9" xfId="0" applyFont="1" applyFill="1" applyBorder="1" applyAlignment="1">
      <alignment horizontal="left" vertical="center" wrapText="1" indent="1"/>
    </xf>
    <xf numFmtId="165" fontId="11" fillId="5" borderId="15" xfId="2" applyNumberFormat="1" applyFont="1" applyFill="1" applyBorder="1" applyAlignment="1" applyProtection="1">
      <alignment vertical="center"/>
    </xf>
    <xf numFmtId="165" fontId="11" fillId="5" borderId="37"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1" fontId="9" fillId="7" borderId="15" xfId="0" applyNumberFormat="1" applyFont="1" applyFill="1" applyBorder="1" applyAlignment="1">
      <alignment horizontal="center" vertical="center" wrapText="1"/>
    </xf>
    <xf numFmtId="1" fontId="9" fillId="7" borderId="16" xfId="0" applyNumberFormat="1" applyFont="1" applyFill="1" applyBorder="1" applyAlignment="1">
      <alignment horizontal="center"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right" vertical="top" wrapText="1" indent="1"/>
    </xf>
    <xf numFmtId="0" fontId="8" fillId="2" borderId="16" xfId="0" applyFont="1" applyFill="1" applyBorder="1" applyAlignment="1">
      <alignment horizontal="right" vertical="top" wrapText="1" inden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65" fontId="11" fillId="4" borderId="15" xfId="2" applyNumberFormat="1" applyFont="1" applyFill="1" applyBorder="1" applyAlignment="1" applyProtection="1">
      <alignment horizontal="center" vertical="center"/>
      <protection locked="0"/>
    </xf>
    <xf numFmtId="165" fontId="11" fillId="4" borderId="16" xfId="2" applyNumberFormat="1" applyFont="1" applyFill="1" applyBorder="1" applyAlignment="1" applyProtection="1">
      <alignment horizontal="center" vertical="center"/>
      <protection locked="0"/>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49" fontId="8" fillId="4" borderId="0" xfId="0" applyNumberFormat="1" applyFont="1" applyFill="1" applyAlignment="1" applyProtection="1">
      <alignment horizontal="left" vertical="top" wrapText="1"/>
      <protection locked="0"/>
    </xf>
    <xf numFmtId="0" fontId="12" fillId="7" borderId="13" xfId="0" applyFont="1" applyFill="1" applyBorder="1" applyAlignment="1">
      <alignment horizontal="center" vertical="top" wrapText="1"/>
    </xf>
    <xf numFmtId="0" fontId="9" fillId="2" borderId="30" xfId="0" applyFont="1" applyFill="1" applyBorder="1" applyAlignment="1">
      <alignment horizontal="center" vertical="center"/>
    </xf>
    <xf numFmtId="0" fontId="9" fillId="2" borderId="26" xfId="0" applyFont="1" applyFill="1" applyBorder="1" applyAlignment="1">
      <alignment horizontal="center" vertical="center"/>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18"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0" fontId="8" fillId="2" borderId="38"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1" fontId="11" fillId="5" borderId="17" xfId="1" applyNumberFormat="1" applyFont="1" applyFill="1" applyBorder="1" applyAlignment="1" applyProtection="1">
      <alignment horizontal="left" vertical="center" wrapText="1"/>
    </xf>
    <xf numFmtId="1" fontId="11" fillId="5" borderId="14" xfId="1" applyNumberFormat="1" applyFont="1" applyFill="1" applyBorder="1" applyAlignment="1" applyProtection="1">
      <alignment horizontal="left" vertical="center" wrapText="1"/>
    </xf>
    <xf numFmtId="1" fontId="11" fillId="5" borderId="18" xfId="1" applyNumberFormat="1" applyFont="1" applyFill="1" applyBorder="1" applyAlignment="1" applyProtection="1">
      <alignment horizontal="left" vertical="center" wrapText="1"/>
    </xf>
    <xf numFmtId="1" fontId="11" fillId="5" borderId="19" xfId="1" applyNumberFormat="1" applyFont="1" applyFill="1" applyBorder="1" applyAlignment="1" applyProtection="1">
      <alignment horizontal="left" vertical="center" wrapText="1"/>
    </xf>
    <xf numFmtId="1" fontId="11" fillId="5" borderId="0" xfId="1" applyNumberFormat="1" applyFont="1" applyFill="1" applyBorder="1" applyAlignment="1" applyProtection="1">
      <alignment horizontal="left" vertical="center" wrapText="1"/>
    </xf>
    <xf numFmtId="1" fontId="11" fillId="5" borderId="20" xfId="1" applyNumberFormat="1" applyFont="1" applyFill="1" applyBorder="1" applyAlignment="1" applyProtection="1">
      <alignment horizontal="left" vertical="center" wrapText="1"/>
    </xf>
    <xf numFmtId="1" fontId="11" fillId="5" borderId="21" xfId="1" applyNumberFormat="1" applyFont="1" applyFill="1" applyBorder="1" applyAlignment="1" applyProtection="1">
      <alignment horizontal="left" vertical="center" wrapText="1"/>
    </xf>
    <xf numFmtId="1" fontId="11" fillId="5" borderId="22" xfId="1" applyNumberFormat="1" applyFont="1" applyFill="1" applyBorder="1" applyAlignment="1" applyProtection="1">
      <alignment horizontal="left" vertical="center" wrapText="1"/>
    </xf>
    <xf numFmtId="1" fontId="11" fillId="5" borderId="23" xfId="1" applyNumberFormat="1" applyFont="1" applyFill="1" applyBorder="1" applyAlignment="1" applyProtection="1">
      <alignment horizontal="left" vertical="center" wrapText="1"/>
    </xf>
    <xf numFmtId="166" fontId="30" fillId="12" borderId="10" xfId="0" applyNumberFormat="1" applyFont="1" applyFill="1" applyBorder="1" applyAlignment="1">
      <alignment horizontal="center"/>
    </xf>
  </cellXfs>
  <cellStyles count="4">
    <cellStyle name="Comma" xfId="2" builtinId="3"/>
    <cellStyle name="Comma 15 10" xfId="1" xr:uid="{144EF839-2C7D-414D-AA0E-B046310C202D}"/>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11</xdr:col>
      <xdr:colOff>974725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3DB4CE85-26C2-4D03-B3BE-9BDEFB7567E4}"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8:17.73" personId="{3DB4CE85-26C2-4D03-B3BE-9BDEFB7567E4}" id="{BC75492B-0976-424B-9FF3-EDE70BEBA5FF}">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8"/>
  <sheetViews>
    <sheetView showGridLines="0" zoomScaleNormal="100" workbookViewId="0"/>
  </sheetViews>
  <sheetFormatPr defaultColWidth="9.1796875" defaultRowHeight="14" x14ac:dyDescent="0.35"/>
  <cols>
    <col min="1" max="1" width="24.453125" style="53" bestFit="1" customWidth="1"/>
    <col min="2" max="2" width="20.54296875" style="54" bestFit="1" customWidth="1"/>
    <col min="3" max="3" width="22.1796875" style="54" bestFit="1" customWidth="1"/>
    <col min="4" max="4" width="12.453125" style="54" bestFit="1" customWidth="1"/>
    <col min="5" max="16384" width="9.1796875" style="54"/>
  </cols>
  <sheetData>
    <row r="1" spans="1:6" s="74" customFormat="1" x14ac:dyDescent="0.35">
      <c r="A1" s="74" t="s">
        <v>142</v>
      </c>
      <c r="B1" s="74" t="s">
        <v>59</v>
      </c>
      <c r="C1" s="74" t="s">
        <v>60</v>
      </c>
      <c r="F1" s="74" t="s">
        <v>61</v>
      </c>
    </row>
    <row r="2" spans="1:6" x14ac:dyDescent="0.35">
      <c r="A2" s="53" t="s">
        <v>62</v>
      </c>
      <c r="B2" s="54" t="s">
        <v>363</v>
      </c>
      <c r="C2" s="54" t="str">
        <f>B2</f>
        <v>NQ-2026-003</v>
      </c>
      <c r="F2" s="54" t="s">
        <v>165</v>
      </c>
    </row>
    <row r="3" spans="1:6" x14ac:dyDescent="0.35">
      <c r="A3" s="53" t="s">
        <v>63</v>
      </c>
      <c r="B3" s="54" t="s">
        <v>319</v>
      </c>
      <c r="C3" s="84" t="s">
        <v>320</v>
      </c>
      <c r="F3" s="54" t="s">
        <v>163</v>
      </c>
    </row>
    <row r="4" spans="1:6" x14ac:dyDescent="0.35">
      <c r="A4" s="53" t="s">
        <v>128</v>
      </c>
      <c r="B4" s="54" t="s">
        <v>296</v>
      </c>
      <c r="C4" s="117" t="s">
        <v>297</v>
      </c>
      <c r="F4" s="54" t="s">
        <v>164</v>
      </c>
    </row>
    <row r="5" spans="1:6" ht="28" x14ac:dyDescent="0.35">
      <c r="A5" s="72" t="s">
        <v>203</v>
      </c>
      <c r="B5" s="54" t="s">
        <v>259</v>
      </c>
      <c r="C5" s="54" t="s">
        <v>298</v>
      </c>
      <c r="D5" s="54" t="s">
        <v>265</v>
      </c>
    </row>
    <row r="6" spans="1:6" x14ac:dyDescent="0.35">
      <c r="A6" s="55" t="s">
        <v>184</v>
      </c>
      <c r="B6" s="76">
        <v>2023</v>
      </c>
      <c r="C6" s="76">
        <v>2023</v>
      </c>
      <c r="F6" s="75" t="s">
        <v>209</v>
      </c>
    </row>
    <row r="7" spans="1:6" x14ac:dyDescent="0.35">
      <c r="A7" s="55" t="s">
        <v>185</v>
      </c>
      <c r="B7" s="56" t="s">
        <v>359</v>
      </c>
      <c r="C7" s="118" t="s">
        <v>360</v>
      </c>
      <c r="F7" s="54" t="s">
        <v>277</v>
      </c>
    </row>
    <row r="8" spans="1:6" x14ac:dyDescent="0.35">
      <c r="A8" s="55" t="s">
        <v>186</v>
      </c>
      <c r="B8" s="76">
        <v>2026</v>
      </c>
      <c r="C8" s="76">
        <f>B8</f>
        <v>2026</v>
      </c>
      <c r="F8" s="54" t="s">
        <v>278</v>
      </c>
    </row>
    <row r="9" spans="1:6" x14ac:dyDescent="0.35">
      <c r="A9" s="53" t="s">
        <v>176</v>
      </c>
      <c r="B9" s="54" t="s">
        <v>299</v>
      </c>
      <c r="C9" s="54" t="s">
        <v>300</v>
      </c>
      <c r="F9" s="76" t="s">
        <v>210</v>
      </c>
    </row>
    <row r="10" spans="1:6" x14ac:dyDescent="0.35">
      <c r="A10" s="53" t="s">
        <v>177</v>
      </c>
      <c r="B10" s="54" t="s">
        <v>301</v>
      </c>
      <c r="C10" s="54" t="s">
        <v>302</v>
      </c>
    </row>
    <row r="11" spans="1:6" x14ac:dyDescent="0.35">
      <c r="A11" s="53" t="s">
        <v>64</v>
      </c>
      <c r="B11" s="119" t="s">
        <v>321</v>
      </c>
      <c r="C11" s="56" t="s">
        <v>322</v>
      </c>
    </row>
    <row r="13" spans="1:6" x14ac:dyDescent="0.35">
      <c r="A13" s="53" t="s">
        <v>204</v>
      </c>
      <c r="B13" s="54" t="s">
        <v>303</v>
      </c>
      <c r="C13" s="54" t="s">
        <v>304</v>
      </c>
      <c r="D13" s="84" t="s">
        <v>313</v>
      </c>
    </row>
    <row r="14" spans="1:6" x14ac:dyDescent="0.35">
      <c r="A14" s="53" t="s">
        <v>205</v>
      </c>
      <c r="B14" s="54" t="s">
        <v>305</v>
      </c>
      <c r="C14" s="54" t="s">
        <v>306</v>
      </c>
      <c r="D14" s="54" t="s">
        <v>314</v>
      </c>
    </row>
    <row r="15" spans="1:6" x14ac:dyDescent="0.35">
      <c r="A15" s="53" t="s">
        <v>366</v>
      </c>
      <c r="B15" s="52" t="s">
        <v>367</v>
      </c>
      <c r="C15" s="52" t="s">
        <v>368</v>
      </c>
      <c r="D15" s="54" t="s">
        <v>369</v>
      </c>
    </row>
    <row r="16" spans="1:6" x14ac:dyDescent="0.35">
      <c r="A16" s="53" t="s">
        <v>67</v>
      </c>
      <c r="B16" s="54" t="s">
        <v>361</v>
      </c>
      <c r="C16" s="54" t="s">
        <v>362</v>
      </c>
    </row>
    <row r="17" spans="1:4" ht="14.5" x14ac:dyDescent="0.35">
      <c r="A17" s="73" t="s">
        <v>206</v>
      </c>
      <c r="B17" s="120" t="s">
        <v>307</v>
      </c>
      <c r="C17" s="120" t="s">
        <v>371</v>
      </c>
    </row>
    <row r="19" spans="1:4" x14ac:dyDescent="0.35">
      <c r="A19" s="53" t="s">
        <v>68</v>
      </c>
      <c r="B19" s="56" t="s">
        <v>183</v>
      </c>
      <c r="C19" s="56" t="s">
        <v>183</v>
      </c>
    </row>
    <row r="20" spans="1:4" x14ac:dyDescent="0.35">
      <c r="A20" s="53" t="s">
        <v>69</v>
      </c>
      <c r="B20" s="76" t="s">
        <v>308</v>
      </c>
      <c r="C20" s="76" t="str">
        <f>B20</f>
        <v>8544.49.00.19 • 8544.49.00.90 • 7408.11.10.00 • 7408.19.00.10 • 7605.29.00.00 • 7614.90.00.00</v>
      </c>
    </row>
    <row r="21" spans="1:4" x14ac:dyDescent="0.35">
      <c r="A21" s="53" t="s">
        <v>70</v>
      </c>
      <c r="B21" s="56" t="s">
        <v>182</v>
      </c>
    </row>
    <row r="23" spans="1:4" x14ac:dyDescent="0.35">
      <c r="A23" s="53" t="s">
        <v>207</v>
      </c>
      <c r="B23" s="52" t="s">
        <v>309</v>
      </c>
      <c r="C23" s="52" t="s">
        <v>310</v>
      </c>
    </row>
    <row r="24" spans="1:4" x14ac:dyDescent="0.35">
      <c r="A24" s="53" t="s">
        <v>208</v>
      </c>
      <c r="B24" s="52" t="s">
        <v>312</v>
      </c>
      <c r="C24" s="52" t="s">
        <v>311</v>
      </c>
    </row>
    <row r="26" spans="1:4" x14ac:dyDescent="0.35">
      <c r="A26" s="267" t="s">
        <v>247</v>
      </c>
      <c r="B26" s="267"/>
      <c r="C26" s="267"/>
      <c r="D26" s="267"/>
    </row>
    <row r="27" spans="1:4" x14ac:dyDescent="0.35">
      <c r="A27" s="53" t="s">
        <v>252</v>
      </c>
      <c r="B27" s="54" t="s">
        <v>248</v>
      </c>
      <c r="C27" s="54" t="s">
        <v>249</v>
      </c>
      <c r="D27" s="53" t="str">
        <f>IF(Intro!$G$21="English",B27,C27)</f>
        <v>Oui</v>
      </c>
    </row>
    <row r="28" spans="1:4" x14ac:dyDescent="0.35">
      <c r="B28" s="54" t="s">
        <v>250</v>
      </c>
      <c r="C28" s="54" t="s">
        <v>251</v>
      </c>
      <c r="D28" s="53" t="str">
        <f>IF(Intro!$G$21="English",B28,C28)</f>
        <v>Non</v>
      </c>
    </row>
  </sheetData>
  <sheetProtection algorithmName="SHA-512" hashValue="gzaAjf7y2qIAxl3TvpYrvB64B5rdStXQOWrcd+fRsr0pZsynHL/rc6qnVevskc6rgBBtdp9ZlImVTovz8O3d3A==" saltValue="CvZWt5xJEvdUUil8KgOWNg==" spinCount="100000" sheet="1" objects="1" scenarios="1" selectLockedCells="1"/>
  <mergeCells count="1">
    <mergeCell ref="A26:D26"/>
  </mergeCells>
  <phoneticPr fontId="15" type="noConversion"/>
  <dataValidations count="1">
    <dataValidation type="list" allowBlank="1" showInputMessage="1" showErrorMessage="1" sqref="B4" xr:uid="{F1E2FCCA-6116-4052-824C-1FC0464C3C1A}">
      <formula1>"dumping, dumping and the subsidizing"</formula1>
    </dataValidation>
  </dataValidations>
  <hyperlinks>
    <hyperlink ref="B17" r:id="rId1" location="3-2" xr:uid="{0CB8904D-9DB7-4A38-B76F-98B15D428EB2}"/>
    <hyperlink ref="C17" r:id="rId2" location="3-2" xr:uid="{AC53F0E1-AEF5-43DB-859E-C59C5254586E}"/>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784B5-5FB0-4541-ADD1-9D2F10744191}">
  <sheetPr>
    <tabColor rgb="FFFF0000"/>
  </sheetPr>
  <dimension ref="A3:M9"/>
  <sheetViews>
    <sheetView workbookViewId="0">
      <selection activeCell="C4" sqref="C4"/>
    </sheetView>
  </sheetViews>
  <sheetFormatPr defaultRowHeight="14.5" x14ac:dyDescent="0.35"/>
  <cols>
    <col min="1" max="1" width="27.81640625" customWidth="1"/>
    <col min="2" max="2" width="36.1796875" bestFit="1" customWidth="1"/>
    <col min="3" max="3" width="27" customWidth="1"/>
    <col min="4" max="4" width="26.81640625" bestFit="1" customWidth="1"/>
    <col min="5" max="5" width="15.1796875" customWidth="1"/>
    <col min="6" max="6" width="17" customWidth="1"/>
    <col min="7" max="7" width="22.81640625" customWidth="1"/>
    <col min="8" max="8" width="27.1796875" bestFit="1" customWidth="1"/>
    <col min="9" max="13" width="8.81640625" customWidth="1"/>
  </cols>
  <sheetData>
    <row r="3" spans="1:13" ht="15" thickBot="1" x14ac:dyDescent="0.4"/>
    <row r="4" spans="1:13" x14ac:dyDescent="0.35">
      <c r="A4" s="127" t="s">
        <v>323</v>
      </c>
      <c r="B4" s="128" t="s">
        <v>324</v>
      </c>
      <c r="C4" s="128" t="s">
        <v>325</v>
      </c>
      <c r="D4" s="129" t="s">
        <v>326</v>
      </c>
      <c r="E4" s="129" t="s">
        <v>327</v>
      </c>
      <c r="F4" s="129" t="s">
        <v>328</v>
      </c>
      <c r="G4" s="130" t="s">
        <v>329</v>
      </c>
      <c r="H4" s="131" t="s">
        <v>330</v>
      </c>
      <c r="I4" s="132">
        <v>2023</v>
      </c>
      <c r="J4" s="132">
        <v>2024</v>
      </c>
      <c r="K4" s="156">
        <v>2025</v>
      </c>
      <c r="L4" s="156" t="s">
        <v>337</v>
      </c>
      <c r="M4" s="133" t="s">
        <v>338</v>
      </c>
    </row>
    <row r="5" spans="1:13" x14ac:dyDescent="0.35">
      <c r="A5" s="134">
        <f>Intro!E77</f>
        <v>0</v>
      </c>
      <c r="B5" s="135" t="s">
        <v>331</v>
      </c>
      <c r="C5" s="135" t="s">
        <v>58</v>
      </c>
      <c r="D5" s="136" t="s">
        <v>332</v>
      </c>
      <c r="E5" s="136" t="s">
        <v>332</v>
      </c>
      <c r="F5" s="136"/>
      <c r="G5" s="137" t="s">
        <v>332</v>
      </c>
      <c r="H5" s="136" t="s">
        <v>332</v>
      </c>
      <c r="I5" s="138" t="str">
        <f>Confirm!E35</f>
        <v>-</v>
      </c>
      <c r="J5" s="139" t="str">
        <f>Confirm!F35</f>
        <v>-</v>
      </c>
      <c r="K5" s="139" t="str">
        <f>Confirm!G35</f>
        <v>-</v>
      </c>
      <c r="L5" s="139" t="str">
        <f>Confirm!H35</f>
        <v>-</v>
      </c>
      <c r="M5" s="140" t="str">
        <f>Confirm!I35</f>
        <v>-</v>
      </c>
    </row>
    <row r="6" spans="1:13" x14ac:dyDescent="0.35">
      <c r="A6" s="141">
        <f>A5</f>
        <v>0</v>
      </c>
      <c r="B6" s="142" t="s">
        <v>331</v>
      </c>
      <c r="C6" s="142" t="s">
        <v>333</v>
      </c>
      <c r="D6" s="143" t="s">
        <v>332</v>
      </c>
      <c r="E6" s="143" t="s">
        <v>332</v>
      </c>
      <c r="F6" s="143"/>
      <c r="G6" s="144" t="s">
        <v>332</v>
      </c>
      <c r="H6" s="143" t="s">
        <v>332</v>
      </c>
      <c r="I6" s="145" t="str">
        <f>Confirm!E36</f>
        <v>-</v>
      </c>
      <c r="J6" s="146" t="str">
        <f>Confirm!F36</f>
        <v>-</v>
      </c>
      <c r="K6" s="146" t="str">
        <f>Confirm!G36</f>
        <v>-</v>
      </c>
      <c r="L6" s="146" t="str">
        <f>Confirm!H36</f>
        <v>-</v>
      </c>
      <c r="M6" s="147" t="str">
        <f>Confirm!I36</f>
        <v>-</v>
      </c>
    </row>
    <row r="7" spans="1:13" x14ac:dyDescent="0.35">
      <c r="A7" s="148">
        <f>A6</f>
        <v>0</v>
      </c>
      <c r="B7" s="149" t="s">
        <v>331</v>
      </c>
      <c r="C7" s="149" t="s">
        <v>334</v>
      </c>
      <c r="D7" s="150" t="s">
        <v>173</v>
      </c>
      <c r="E7" s="150" t="s">
        <v>332</v>
      </c>
      <c r="F7" s="150"/>
      <c r="G7" s="151" t="s">
        <v>332</v>
      </c>
      <c r="H7" s="150" t="s">
        <v>332</v>
      </c>
      <c r="I7" s="145" t="str">
        <f>Confirm!E37</f>
        <v>-</v>
      </c>
      <c r="J7" s="146" t="str">
        <f>Confirm!F37</f>
        <v>-</v>
      </c>
      <c r="K7" s="146" t="str">
        <f>Confirm!G37</f>
        <v>-</v>
      </c>
      <c r="L7" s="146" t="str">
        <f>Confirm!H37</f>
        <v>-</v>
      </c>
      <c r="M7" s="147" t="str">
        <f>Confirm!I37</f>
        <v>-</v>
      </c>
    </row>
    <row r="8" spans="1:13" x14ac:dyDescent="0.35">
      <c r="A8" s="141">
        <f>A7</f>
        <v>0</v>
      </c>
      <c r="B8" s="142" t="s">
        <v>331</v>
      </c>
      <c r="C8" s="142" t="s">
        <v>334</v>
      </c>
      <c r="D8" s="143" t="s">
        <v>335</v>
      </c>
      <c r="E8" s="143" t="s">
        <v>332</v>
      </c>
      <c r="F8" s="143"/>
      <c r="G8" s="144" t="s">
        <v>332</v>
      </c>
      <c r="H8" s="143" t="s">
        <v>332</v>
      </c>
      <c r="I8" s="145" t="str">
        <f>Confirm!E38</f>
        <v>-</v>
      </c>
      <c r="J8" s="146" t="str">
        <f>Confirm!F38</f>
        <v>-</v>
      </c>
      <c r="K8" s="146" t="str">
        <f>Confirm!G38</f>
        <v>-</v>
      </c>
      <c r="L8" s="146" t="str">
        <f>Confirm!H38</f>
        <v>-</v>
      </c>
      <c r="M8" s="147" t="str">
        <f>Confirm!I38</f>
        <v>-</v>
      </c>
    </row>
    <row r="9" spans="1:13" x14ac:dyDescent="0.35">
      <c r="A9" s="148">
        <f>A8</f>
        <v>0</v>
      </c>
      <c r="B9" s="149" t="s">
        <v>331</v>
      </c>
      <c r="C9" s="149" t="s">
        <v>334</v>
      </c>
      <c r="D9" s="150" t="s">
        <v>336</v>
      </c>
      <c r="E9" s="150" t="s">
        <v>332</v>
      </c>
      <c r="F9" s="152" t="str">
        <f>Confirm!E40</f>
        <v>-</v>
      </c>
      <c r="G9" s="151" t="s">
        <v>332</v>
      </c>
      <c r="H9" s="150" t="s">
        <v>332</v>
      </c>
      <c r="I9" s="153" t="str">
        <f>Confirm!E39</f>
        <v>-</v>
      </c>
      <c r="J9" s="154" t="str">
        <f>Confirm!F39</f>
        <v>-</v>
      </c>
      <c r="K9" s="154" t="str">
        <f>Confirm!G39</f>
        <v>-</v>
      </c>
      <c r="L9" s="154" t="str">
        <f>Confirm!H39</f>
        <v>-</v>
      </c>
      <c r="M9" s="155" t="str">
        <f>Confirm!I39</f>
        <v>-</v>
      </c>
    </row>
  </sheetData>
  <sheetProtection algorithmName="SHA-512" hashValue="AwKIqtEZY77WGiQVLgSlVKlTJSeurROnL09vpqjMTmQwtwv28VIJYpnLP8wex0Aza8bXhrwi1Gtntp/c2ke6Dw==" saltValue="N0M5SvWxh03kF/dNRt4HLg=="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94021-0905-436E-82AE-61BBD8E634AB}">
  <sheetPr>
    <tabColor rgb="FFFF0000"/>
  </sheetPr>
  <dimension ref="B1:N27"/>
  <sheetViews>
    <sheetView workbookViewId="0">
      <selection activeCell="C4" sqref="C4"/>
    </sheetView>
  </sheetViews>
  <sheetFormatPr defaultColWidth="9.1796875" defaultRowHeight="14.5" x14ac:dyDescent="0.35"/>
  <cols>
    <col min="2" max="2" width="3.453125" customWidth="1"/>
    <col min="3" max="3" width="35.81640625" customWidth="1"/>
    <col min="4" max="4" width="9.1796875" hidden="1" customWidth="1"/>
    <col min="5" max="9" width="10.54296875" customWidth="1"/>
    <col min="10" max="10" width="1.81640625" customWidth="1"/>
    <col min="11" max="11" width="35.81640625" customWidth="1"/>
    <col min="12" max="12" width="4.453125" customWidth="1"/>
    <col min="14" max="14" width="23.54296875" style="157" bestFit="1" customWidth="1"/>
  </cols>
  <sheetData>
    <row r="1" spans="2:12" ht="15" thickBot="1" x14ac:dyDescent="0.4"/>
    <row r="2" spans="2:12" x14ac:dyDescent="0.35">
      <c r="B2" s="158"/>
      <c r="C2" s="159"/>
      <c r="D2" s="159"/>
      <c r="E2" s="159"/>
      <c r="F2" s="159"/>
      <c r="G2" s="159"/>
      <c r="H2" s="159"/>
      <c r="I2" s="159"/>
      <c r="J2" s="159"/>
      <c r="K2" s="159"/>
      <c r="L2" s="160"/>
    </row>
    <row r="3" spans="2:12" x14ac:dyDescent="0.35">
      <c r="B3" s="161"/>
      <c r="C3" s="162" t="s">
        <v>350</v>
      </c>
      <c r="D3" s="162"/>
      <c r="E3" s="163"/>
      <c r="F3" s="163"/>
      <c r="G3" s="163"/>
      <c r="H3" s="163"/>
      <c r="I3" s="163"/>
      <c r="J3" s="163"/>
      <c r="K3" s="163"/>
      <c r="L3" s="164"/>
    </row>
    <row r="4" spans="2:12" x14ac:dyDescent="0.35">
      <c r="B4" s="161"/>
      <c r="C4" s="193">
        <f>Intro!E77</f>
        <v>0</v>
      </c>
      <c r="D4" s="165"/>
      <c r="E4" s="163"/>
      <c r="F4" s="163"/>
      <c r="G4" s="163"/>
      <c r="H4" s="163"/>
      <c r="I4" s="163"/>
      <c r="J4" s="163"/>
      <c r="K4" s="163"/>
      <c r="L4" s="164"/>
    </row>
    <row r="5" spans="2:12" x14ac:dyDescent="0.35">
      <c r="B5" s="161"/>
      <c r="C5" s="166"/>
      <c r="D5" s="166"/>
      <c r="E5" s="167"/>
      <c r="F5" s="167"/>
      <c r="G5" s="167"/>
      <c r="H5" s="387" t="s">
        <v>339</v>
      </c>
      <c r="I5" s="387"/>
      <c r="J5" s="168"/>
      <c r="K5" s="168"/>
      <c r="L5" s="164"/>
    </row>
    <row r="6" spans="2:12" x14ac:dyDescent="0.35">
      <c r="B6" s="161"/>
      <c r="C6" s="169"/>
      <c r="D6" s="169"/>
      <c r="E6" s="170">
        <v>2023</v>
      </c>
      <c r="F6" s="170">
        <v>2024</v>
      </c>
      <c r="G6" s="170">
        <v>2025</v>
      </c>
      <c r="H6" s="170">
        <v>2025</v>
      </c>
      <c r="I6" s="170">
        <v>2026</v>
      </c>
      <c r="J6" s="170"/>
      <c r="K6" s="170"/>
      <c r="L6" s="164"/>
    </row>
    <row r="7" spans="2:12" x14ac:dyDescent="0.35">
      <c r="B7" s="161"/>
      <c r="C7" s="163"/>
      <c r="D7" s="163"/>
      <c r="E7" s="163"/>
      <c r="F7" s="163"/>
      <c r="G7" s="163"/>
      <c r="H7" s="163"/>
      <c r="I7" s="163"/>
      <c r="J7" s="163"/>
      <c r="K7" s="163"/>
      <c r="L7" s="164"/>
    </row>
    <row r="8" spans="2:12" x14ac:dyDescent="0.35">
      <c r="B8" s="171"/>
      <c r="C8" s="172" t="s">
        <v>352</v>
      </c>
      <c r="D8" s="172" t="s">
        <v>349</v>
      </c>
      <c r="E8" s="173">
        <f>'Pro 1'!G24</f>
        <v>0</v>
      </c>
      <c r="F8" s="173">
        <f>'Pro 1'!H24</f>
        <v>0</v>
      </c>
      <c r="G8" s="173">
        <f>'Pro 1'!I24</f>
        <v>0</v>
      </c>
      <c r="H8" s="173">
        <f>'Pro 1'!J24</f>
        <v>0</v>
      </c>
      <c r="I8" s="173">
        <f>'Pro 1'!K24</f>
        <v>0</v>
      </c>
      <c r="J8" s="174"/>
      <c r="K8" s="172" t="str">
        <f>D8</f>
        <v>Capacité pratique des usines (mètres)</v>
      </c>
      <c r="L8" s="175"/>
    </row>
    <row r="9" spans="2:12" x14ac:dyDescent="0.35">
      <c r="B9" s="171"/>
      <c r="C9" s="163"/>
      <c r="D9" s="163"/>
      <c r="E9" s="176"/>
      <c r="F9" s="176"/>
      <c r="G9" s="176"/>
      <c r="H9" s="176"/>
      <c r="I9" s="176"/>
      <c r="J9" s="176"/>
      <c r="K9" s="163"/>
      <c r="L9" s="175"/>
    </row>
    <row r="10" spans="2:12" x14ac:dyDescent="0.35">
      <c r="B10" s="161"/>
      <c r="C10" s="172" t="s">
        <v>351</v>
      </c>
      <c r="D10" s="172" t="s">
        <v>353</v>
      </c>
      <c r="E10" s="176"/>
      <c r="F10" s="176"/>
      <c r="G10" s="176"/>
      <c r="H10" s="176"/>
      <c r="I10" s="176"/>
      <c r="J10" s="176"/>
      <c r="K10" s="172" t="str">
        <f t="shared" ref="K10:K26" si="0">D10</f>
        <v>Production (mètres)</v>
      </c>
      <c r="L10" s="164"/>
    </row>
    <row r="11" spans="2:12" x14ac:dyDescent="0.35">
      <c r="B11" s="161"/>
      <c r="C11" s="192" t="s">
        <v>168</v>
      </c>
      <c r="D11" s="192" t="s">
        <v>358</v>
      </c>
      <c r="E11" s="173">
        <f>'Pro 1'!G21</f>
        <v>0</v>
      </c>
      <c r="F11" s="173">
        <f>'Pro 1'!H21</f>
        <v>0</v>
      </c>
      <c r="G11" s="173">
        <f>'Pro 1'!I21</f>
        <v>0</v>
      </c>
      <c r="H11" s="173">
        <f>'Pro 1'!J21</f>
        <v>0</v>
      </c>
      <c r="I11" s="173">
        <f>'Pro 1'!K21</f>
        <v>0</v>
      </c>
      <c r="J11" s="174"/>
      <c r="K11" s="192" t="str">
        <f t="shared" si="0"/>
        <v>Marchandises en cause</v>
      </c>
      <c r="L11" s="164"/>
    </row>
    <row r="12" spans="2:12" ht="25.5" customHeight="1" x14ac:dyDescent="0.35">
      <c r="B12" s="161"/>
      <c r="C12" s="191" t="s">
        <v>169</v>
      </c>
      <c r="D12" s="191" t="s">
        <v>340</v>
      </c>
      <c r="E12" s="173">
        <f>'Pro 1'!G22</f>
        <v>0</v>
      </c>
      <c r="F12" s="173">
        <f>'Pro 1'!H22</f>
        <v>0</v>
      </c>
      <c r="G12" s="173">
        <f>'Pro 1'!I22</f>
        <v>0</v>
      </c>
      <c r="H12" s="173">
        <f>'Pro 1'!J22</f>
        <v>0</v>
      </c>
      <c r="I12" s="173">
        <f>'Pro 1'!K22</f>
        <v>0</v>
      </c>
      <c r="J12" s="174"/>
      <c r="K12" s="191" t="str">
        <f t="shared" si="0"/>
        <v>Autres marchandises produites sur le même équipement</v>
      </c>
      <c r="L12" s="164"/>
    </row>
    <row r="13" spans="2:12" x14ac:dyDescent="0.35">
      <c r="B13" s="161"/>
      <c r="C13" s="178" t="s">
        <v>170</v>
      </c>
      <c r="D13" s="178" t="s">
        <v>170</v>
      </c>
      <c r="E13" s="179">
        <f>SUM(E11:E12)</f>
        <v>0</v>
      </c>
      <c r="F13" s="179">
        <f>SUM(F11:F12)</f>
        <v>0</v>
      </c>
      <c r="G13" s="179">
        <f>SUM(G11:G12)</f>
        <v>0</v>
      </c>
      <c r="H13" s="179">
        <f>SUM(H11:H12)</f>
        <v>0</v>
      </c>
      <c r="I13" s="179">
        <f>SUM(I11:I12)</f>
        <v>0</v>
      </c>
      <c r="J13" s="174"/>
      <c r="K13" s="178" t="str">
        <f t="shared" si="0"/>
        <v>Total - Production</v>
      </c>
      <c r="L13" s="164"/>
    </row>
    <row r="14" spans="2:12" x14ac:dyDescent="0.35">
      <c r="B14" s="161"/>
      <c r="C14" s="177"/>
      <c r="D14" s="177"/>
      <c r="E14" s="163"/>
      <c r="F14" s="163"/>
      <c r="G14" s="163"/>
      <c r="H14" s="163"/>
      <c r="I14" s="163"/>
      <c r="J14" s="163"/>
      <c r="K14" s="177"/>
      <c r="L14" s="164"/>
    </row>
    <row r="15" spans="2:12" x14ac:dyDescent="0.35">
      <c r="B15" s="161"/>
      <c r="C15" s="172" t="s">
        <v>341</v>
      </c>
      <c r="D15" s="172" t="s">
        <v>342</v>
      </c>
      <c r="E15" s="163"/>
      <c r="F15" s="163"/>
      <c r="G15" s="163"/>
      <c r="H15" s="163"/>
      <c r="I15" s="163"/>
      <c r="J15" s="163"/>
      <c r="K15" s="172" t="str">
        <f t="shared" si="0"/>
        <v>Taux d'utilisation (%)</v>
      </c>
      <c r="L15" s="164"/>
    </row>
    <row r="16" spans="2:12" x14ac:dyDescent="0.35">
      <c r="B16" s="161"/>
      <c r="C16" s="177" t="s">
        <v>168</v>
      </c>
      <c r="D16" s="177" t="s">
        <v>358</v>
      </c>
      <c r="E16" s="180">
        <f t="shared" ref="E16:I18" si="1">IF(ISERROR(E11/E$8*100),0,(E11/E$8*100))</f>
        <v>0</v>
      </c>
      <c r="F16" s="180">
        <f t="shared" si="1"/>
        <v>0</v>
      </c>
      <c r="G16" s="180">
        <f t="shared" si="1"/>
        <v>0</v>
      </c>
      <c r="H16" s="180">
        <f t="shared" si="1"/>
        <v>0</v>
      </c>
      <c r="I16" s="180">
        <f t="shared" si="1"/>
        <v>0</v>
      </c>
      <c r="J16" s="174"/>
      <c r="K16" s="192" t="str">
        <f t="shared" si="0"/>
        <v>Marchandises en cause</v>
      </c>
      <c r="L16" s="164"/>
    </row>
    <row r="17" spans="2:12" ht="25.5" customHeight="1" x14ac:dyDescent="0.35">
      <c r="B17" s="161"/>
      <c r="C17" s="191" t="s">
        <v>169</v>
      </c>
      <c r="D17" s="191" t="s">
        <v>340</v>
      </c>
      <c r="E17" s="181">
        <f t="shared" si="1"/>
        <v>0</v>
      </c>
      <c r="F17" s="181">
        <f t="shared" si="1"/>
        <v>0</v>
      </c>
      <c r="G17" s="181">
        <f t="shared" si="1"/>
        <v>0</v>
      </c>
      <c r="H17" s="181">
        <f t="shared" si="1"/>
        <v>0</v>
      </c>
      <c r="I17" s="181">
        <f t="shared" si="1"/>
        <v>0</v>
      </c>
      <c r="J17" s="174"/>
      <c r="K17" s="191" t="str">
        <f t="shared" si="0"/>
        <v>Autres marchandises produites sur le même équipement</v>
      </c>
      <c r="L17" s="164"/>
    </row>
    <row r="18" spans="2:12" ht="15" customHeight="1" x14ac:dyDescent="0.35">
      <c r="B18" s="161"/>
      <c r="C18" s="182" t="s">
        <v>343</v>
      </c>
      <c r="D18" s="182" t="s">
        <v>344</v>
      </c>
      <c r="E18" s="180">
        <f t="shared" si="1"/>
        <v>0</v>
      </c>
      <c r="F18" s="180">
        <f t="shared" si="1"/>
        <v>0</v>
      </c>
      <c r="G18" s="180">
        <f t="shared" si="1"/>
        <v>0</v>
      </c>
      <c r="H18" s="180">
        <f t="shared" si="1"/>
        <v>0</v>
      </c>
      <c r="I18" s="180">
        <f t="shared" si="1"/>
        <v>0</v>
      </c>
      <c r="J18" s="174"/>
      <c r="K18" s="182" t="str">
        <f t="shared" si="0"/>
        <v>Total - Taux d'utilisation (%)</v>
      </c>
      <c r="L18" s="164"/>
    </row>
    <row r="19" spans="2:12" x14ac:dyDescent="0.35">
      <c r="B19" s="183"/>
      <c r="C19" s="184"/>
      <c r="D19" s="184"/>
      <c r="E19" s="163"/>
      <c r="F19" s="163"/>
      <c r="G19" s="163"/>
      <c r="H19" s="163"/>
      <c r="I19" s="163"/>
      <c r="J19" s="163"/>
      <c r="K19" s="184"/>
      <c r="L19" s="164"/>
    </row>
    <row r="20" spans="2:12" x14ac:dyDescent="0.35">
      <c r="B20" s="183"/>
      <c r="C20" s="172" t="s">
        <v>354</v>
      </c>
      <c r="D20" s="172" t="s">
        <v>355</v>
      </c>
      <c r="E20" s="173">
        <f>'Pro 2'!G40</f>
        <v>0</v>
      </c>
      <c r="F20" s="173">
        <f>'Pro 2'!H40</f>
        <v>0</v>
      </c>
      <c r="G20" s="173">
        <f>'Pro 2'!I40</f>
        <v>0</v>
      </c>
      <c r="H20" s="173">
        <f>'Pro 2'!J40</f>
        <v>0</v>
      </c>
      <c r="I20" s="173">
        <f>'Pro 2'!K40</f>
        <v>0</v>
      </c>
      <c r="J20" s="174"/>
      <c r="K20" s="172" t="str">
        <f t="shared" si="0"/>
        <v>Ventes nationales (mètres)</v>
      </c>
      <c r="L20" s="164"/>
    </row>
    <row r="21" spans="2:12" x14ac:dyDescent="0.35">
      <c r="B21" s="183"/>
      <c r="C21" s="185"/>
      <c r="D21" s="185"/>
      <c r="E21" s="163"/>
      <c r="F21" s="163"/>
      <c r="G21" s="163"/>
      <c r="H21" s="163"/>
      <c r="I21" s="163"/>
      <c r="J21" s="163"/>
      <c r="K21" s="185"/>
      <c r="L21" s="164"/>
    </row>
    <row r="22" spans="2:12" x14ac:dyDescent="0.35">
      <c r="B22" s="183"/>
      <c r="C22" s="172" t="s">
        <v>356</v>
      </c>
      <c r="D22" s="172" t="s">
        <v>357</v>
      </c>
      <c r="E22" s="174"/>
      <c r="F22" s="174"/>
      <c r="G22" s="174"/>
      <c r="H22" s="174"/>
      <c r="I22" s="174"/>
      <c r="J22" s="174"/>
      <c r="K22" s="172" t="str">
        <f t="shared" si="0"/>
        <v>Ventes à l'exportation  (mètres)</v>
      </c>
      <c r="L22" s="164"/>
    </row>
    <row r="23" spans="2:12" x14ac:dyDescent="0.35">
      <c r="B23" s="183"/>
      <c r="C23" s="186" t="s">
        <v>173</v>
      </c>
      <c r="D23" s="186" t="s">
        <v>173</v>
      </c>
      <c r="E23" s="173">
        <f>'Pro 2'!G43</f>
        <v>0</v>
      </c>
      <c r="F23" s="173">
        <f>'Pro 2'!H43</f>
        <v>0</v>
      </c>
      <c r="G23" s="173">
        <f>'Pro 2'!I43</f>
        <v>0</v>
      </c>
      <c r="H23" s="173">
        <f>'Pro 2'!J43</f>
        <v>0</v>
      </c>
      <c r="I23" s="173">
        <f>'Pro 2'!K43</f>
        <v>0</v>
      </c>
      <c r="J23" s="174"/>
      <c r="K23" s="186" t="str">
        <f t="shared" si="0"/>
        <v>Canada</v>
      </c>
      <c r="L23" s="164"/>
    </row>
    <row r="24" spans="2:12" x14ac:dyDescent="0.35">
      <c r="B24" s="183"/>
      <c r="C24" s="186" t="s">
        <v>174</v>
      </c>
      <c r="D24" s="186" t="s">
        <v>345</v>
      </c>
      <c r="E24" s="173">
        <f>'Pro 2'!G46</f>
        <v>0</v>
      </c>
      <c r="F24" s="173">
        <f>'Pro 2'!H46</f>
        <v>0</v>
      </c>
      <c r="G24" s="173">
        <f>'Pro 2'!I46</f>
        <v>0</v>
      </c>
      <c r="H24" s="173">
        <f>'Pro 2'!J46</f>
        <v>0</v>
      </c>
      <c r="I24" s="173">
        <f>'Pro 2'!K46</f>
        <v>0</v>
      </c>
      <c r="J24" s="174"/>
      <c r="K24" s="186" t="str">
        <f t="shared" si="0"/>
        <v xml:space="preserve">États-Unis </v>
      </c>
      <c r="L24" s="164"/>
    </row>
    <row r="25" spans="2:12" x14ac:dyDescent="0.35">
      <c r="B25" s="183"/>
      <c r="C25" s="186" t="s">
        <v>135</v>
      </c>
      <c r="D25" s="186" t="s">
        <v>346</v>
      </c>
      <c r="E25" s="173">
        <f>'Pro 2'!G49</f>
        <v>0</v>
      </c>
      <c r="F25" s="173">
        <f>'Pro 2'!H49</f>
        <v>0</v>
      </c>
      <c r="G25" s="173">
        <f>'Pro 2'!I49</f>
        <v>0</v>
      </c>
      <c r="H25" s="173">
        <f>'Pro 2'!J49</f>
        <v>0</v>
      </c>
      <c r="I25" s="173">
        <f>'Pro 2'!K49</f>
        <v>0</v>
      </c>
      <c r="J25" s="174"/>
      <c r="K25" s="186" t="str">
        <f>D25</f>
        <v>Autres pays</v>
      </c>
      <c r="L25" s="164"/>
    </row>
    <row r="26" spans="2:12" x14ac:dyDescent="0.35">
      <c r="B26" s="183"/>
      <c r="C26" s="178" t="s">
        <v>347</v>
      </c>
      <c r="D26" s="178" t="s">
        <v>348</v>
      </c>
      <c r="E26" s="179">
        <f>SUM(E23:E25)</f>
        <v>0</v>
      </c>
      <c r="F26" s="179">
        <f t="shared" ref="F26:I26" si="2">SUM(F23:F25)</f>
        <v>0</v>
      </c>
      <c r="G26" s="179">
        <f t="shared" si="2"/>
        <v>0</v>
      </c>
      <c r="H26" s="179">
        <f t="shared" si="2"/>
        <v>0</v>
      </c>
      <c r="I26" s="179">
        <f t="shared" si="2"/>
        <v>0</v>
      </c>
      <c r="J26" s="174"/>
      <c r="K26" s="178" t="str">
        <f t="shared" si="0"/>
        <v xml:space="preserve">Total - Ventes à l'exportation </v>
      </c>
      <c r="L26" s="164"/>
    </row>
    <row r="27" spans="2:12" ht="15" thickBot="1" x14ac:dyDescent="0.4">
      <c r="B27" s="187"/>
      <c r="C27" s="188"/>
      <c r="D27" s="188"/>
      <c r="E27" s="189"/>
      <c r="F27" s="189"/>
      <c r="G27" s="189"/>
      <c r="H27" s="189"/>
      <c r="I27" s="189"/>
      <c r="J27" s="189"/>
      <c r="K27" s="188"/>
      <c r="L27" s="190"/>
    </row>
  </sheetData>
  <sheetProtection algorithmName="SHA-512" hashValue="ZHJEdPGu4DBLFQNgXgsifuDgpW0ko1sL1VzQNQ6MQa9dK/nsmwFaMNEc68gXKbwiH7fIEsbG7s9+N72h6BfyYw==" saltValue="IXDsuD5fHP+QUuUmag56MA==" spinCount="100000" sheet="1" objects="1" scenarios="1" selectLockedCells="1"/>
  <mergeCells count="1">
    <mergeCell ref="H5:I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A6C7-6E64-4364-83CA-95DAAD20CE2A}">
  <sheetPr codeName="Sheet11">
    <tabColor rgb="FFFF0000"/>
  </sheetPr>
  <dimension ref="B3:E15"/>
  <sheetViews>
    <sheetView workbookViewId="0">
      <selection activeCell="H10" sqref="H10"/>
    </sheetView>
  </sheetViews>
  <sheetFormatPr defaultRowHeight="14.5" x14ac:dyDescent="0.35"/>
  <cols>
    <col min="2" max="2" width="48.54296875" customWidth="1"/>
  </cols>
  <sheetData>
    <row r="3" spans="2:5" x14ac:dyDescent="0.35">
      <c r="B3" s="17" t="s">
        <v>166</v>
      </c>
      <c r="C3" s="18">
        <f>'Pro 1'!G24</f>
        <v>0</v>
      </c>
      <c r="D3" s="18">
        <f>'Pro 1'!H24</f>
        <v>0</v>
      </c>
      <c r="E3" s="19">
        <f>'Pro 1'!I24</f>
        <v>0</v>
      </c>
    </row>
    <row r="4" spans="2:5" x14ac:dyDescent="0.35">
      <c r="B4" s="11"/>
      <c r="E4" s="2"/>
    </row>
    <row r="5" spans="2:5" x14ac:dyDescent="0.35">
      <c r="B5" s="11" t="s">
        <v>167</v>
      </c>
      <c r="E5" s="2"/>
    </row>
    <row r="6" spans="2:5" x14ac:dyDescent="0.35">
      <c r="B6" s="11" t="s">
        <v>168</v>
      </c>
      <c r="C6">
        <f>'Pro 1'!G21</f>
        <v>0</v>
      </c>
      <c r="D6">
        <f>'Pro 1'!H21</f>
        <v>0</v>
      </c>
      <c r="E6" s="2">
        <f>'Pro 1'!I21</f>
        <v>0</v>
      </c>
    </row>
    <row r="7" spans="2:5" x14ac:dyDescent="0.35">
      <c r="B7" s="11" t="s">
        <v>169</v>
      </c>
      <c r="C7">
        <f>'Pro 1'!G22</f>
        <v>0</v>
      </c>
      <c r="D7">
        <f>'Pro 1'!H22</f>
        <v>0</v>
      </c>
      <c r="E7" s="2">
        <f>'Pro 1'!I22</f>
        <v>0</v>
      </c>
    </row>
    <row r="8" spans="2:5" x14ac:dyDescent="0.35">
      <c r="B8" s="12" t="s">
        <v>170</v>
      </c>
      <c r="C8" s="13">
        <f>'Pro 1'!G23</f>
        <v>0</v>
      </c>
      <c r="D8" s="13">
        <f>'Pro 1'!H23</f>
        <v>0</v>
      </c>
      <c r="E8" s="14">
        <f>'Pro 1'!I23</f>
        <v>0</v>
      </c>
    </row>
    <row r="9" spans="2:5" x14ac:dyDescent="0.35">
      <c r="B9" s="16" t="s">
        <v>175</v>
      </c>
    </row>
    <row r="10" spans="2:5" x14ac:dyDescent="0.35">
      <c r="B10" s="17" t="s">
        <v>171</v>
      </c>
      <c r="C10" s="18">
        <f>'Pro 2'!G40</f>
        <v>0</v>
      </c>
      <c r="D10" s="18">
        <f>'Pro 2'!H40</f>
        <v>0</v>
      </c>
      <c r="E10" s="19">
        <f>'Pro 2'!I40</f>
        <v>0</v>
      </c>
    </row>
    <row r="11" spans="2:5" x14ac:dyDescent="0.35">
      <c r="B11" s="11"/>
      <c r="E11" s="2"/>
    </row>
    <row r="12" spans="2:5" x14ac:dyDescent="0.35">
      <c r="B12" s="11" t="s">
        <v>172</v>
      </c>
      <c r="E12" s="2"/>
    </row>
    <row r="13" spans="2:5" x14ac:dyDescent="0.35">
      <c r="B13" s="11" t="s">
        <v>173</v>
      </c>
      <c r="C13">
        <f>'Pro 2'!G43</f>
        <v>0</v>
      </c>
      <c r="D13">
        <f>'Pro 2'!H43</f>
        <v>0</v>
      </c>
      <c r="E13" s="2">
        <f>'Pro 2'!I43</f>
        <v>0</v>
      </c>
    </row>
    <row r="14" spans="2:5" x14ac:dyDescent="0.35">
      <c r="B14" s="11" t="s">
        <v>174</v>
      </c>
      <c r="C14" t="e">
        <f>'Pro 2'!#REF!</f>
        <v>#REF!</v>
      </c>
      <c r="D14" t="e">
        <f>'Pro 2'!#REF!</f>
        <v>#REF!</v>
      </c>
      <c r="E14" s="2" t="e">
        <f>'Pro 2'!#REF!</f>
        <v>#REF!</v>
      </c>
    </row>
    <row r="15" spans="2:5" x14ac:dyDescent="0.35">
      <c r="B15" s="12" t="s">
        <v>135</v>
      </c>
      <c r="C15" s="13">
        <f>'Pro 2'!G49</f>
        <v>0</v>
      </c>
      <c r="D15" s="13">
        <f>'Pro 2'!H49</f>
        <v>0</v>
      </c>
      <c r="E15" s="14">
        <f>'Pro 2'!I49</f>
        <v>0</v>
      </c>
    </row>
  </sheetData>
  <sheetProtection algorithmName="SHA-512" hashValue="9YQzvMkzD6DbkxaeluSsDGS+V9KJKYYKVAA+vVYp++4T4cyltOyjHQeiycMgKzr0zu9NemtXGMmDH9ueCq4qQA==" saltValue="C+Wuxt+BHDNZ8zeHnEXca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31"/>
  <sheetViews>
    <sheetView showGridLines="0" tabSelected="1" zoomScaleNormal="100" workbookViewId="0">
      <selection activeCell="G21" sqref="G21:G22"/>
    </sheetView>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23" width="9.453125" style="3" customWidth="1"/>
    <col min="24" max="16384" width="9.453125" style="3"/>
  </cols>
  <sheetData>
    <row r="1" spans="1:16" x14ac:dyDescent="0.35">
      <c r="O1" s="3" t="s">
        <v>279</v>
      </c>
      <c r="P1" s="3" t="s">
        <v>279</v>
      </c>
    </row>
    <row r="2" spans="1:16" x14ac:dyDescent="0.35">
      <c r="B2" s="22" t="s">
        <v>0</v>
      </c>
      <c r="C2" s="22"/>
      <c r="O2" s="21" t="s">
        <v>59</v>
      </c>
      <c r="P2" s="21" t="s">
        <v>71</v>
      </c>
    </row>
    <row r="3" spans="1:16" x14ac:dyDescent="0.35">
      <c r="B3" s="5"/>
      <c r="C3" s="5"/>
      <c r="O3" s="4"/>
      <c r="P3" s="4"/>
    </row>
    <row r="4" spans="1:16" s="8" customFormat="1" x14ac:dyDescent="0.35">
      <c r="A4" s="23"/>
      <c r="B4" s="219" t="s">
        <v>364</v>
      </c>
      <c r="C4" s="220"/>
      <c r="D4" s="220"/>
      <c r="E4" s="220"/>
      <c r="F4" s="220"/>
      <c r="G4" s="220"/>
      <c r="H4" s="220"/>
      <c r="I4" s="220"/>
      <c r="J4" s="220"/>
      <c r="K4" s="220"/>
      <c r="L4" s="221"/>
      <c r="M4" s="6"/>
      <c r="N4" s="6"/>
      <c r="O4" s="7"/>
      <c r="P4" s="7"/>
    </row>
    <row r="5" spans="1:16" s="8" customFormat="1" x14ac:dyDescent="0.35">
      <c r="A5" s="23"/>
      <c r="B5" s="222" t="str">
        <f>Variables!B2</f>
        <v>NQ-2026-003</v>
      </c>
      <c r="C5" s="223"/>
      <c r="D5" s="223"/>
      <c r="E5" s="223"/>
      <c r="F5" s="223"/>
      <c r="G5" s="223"/>
      <c r="H5" s="223"/>
      <c r="I5" s="223"/>
      <c r="J5" s="223"/>
      <c r="K5" s="223"/>
      <c r="L5" s="224"/>
      <c r="M5" s="6"/>
      <c r="N5" s="6"/>
      <c r="O5" s="7"/>
      <c r="P5" s="7"/>
    </row>
    <row r="6" spans="1:16" s="9" customFormat="1" x14ac:dyDescent="0.35">
      <c r="A6" s="23"/>
      <c r="B6" s="225" t="str">
        <f>UPPER(Variables!B3&amp;" | "&amp;Variables!C3)</f>
        <v>UNARMOURED BUILDING CABLES | CÂBLES DE BÂTIMENTS NON ARMÉS</v>
      </c>
      <c r="C6" s="226"/>
      <c r="D6" s="226"/>
      <c r="E6" s="226"/>
      <c r="F6" s="226"/>
      <c r="G6" s="226"/>
      <c r="H6" s="226"/>
      <c r="I6" s="226"/>
      <c r="J6" s="226"/>
      <c r="K6" s="226"/>
      <c r="L6" s="227"/>
      <c r="O6" s="24"/>
      <c r="P6" s="24"/>
    </row>
    <row r="7" spans="1:16" s="9" customFormat="1" x14ac:dyDescent="0.35">
      <c r="A7" s="23"/>
      <c r="B7" s="25"/>
      <c r="C7" s="25"/>
      <c r="D7" s="26"/>
      <c r="E7" s="26"/>
      <c r="F7" s="26"/>
      <c r="G7" s="26"/>
      <c r="H7" s="26"/>
      <c r="I7" s="26"/>
      <c r="J7" s="26"/>
      <c r="K7" s="26"/>
      <c r="L7" s="26"/>
      <c r="O7" s="24"/>
      <c r="P7" s="24"/>
    </row>
    <row r="8" spans="1:16" s="8" customFormat="1" x14ac:dyDescent="0.35">
      <c r="A8" s="23"/>
      <c r="B8" s="213" t="s">
        <v>211</v>
      </c>
      <c r="C8" s="214"/>
      <c r="D8" s="214"/>
      <c r="E8" s="214"/>
      <c r="F8" s="214"/>
      <c r="G8" s="214"/>
      <c r="H8" s="214"/>
      <c r="I8" s="214"/>
      <c r="J8" s="214"/>
      <c r="K8" s="214"/>
      <c r="L8" s="215"/>
      <c r="M8" s="6"/>
      <c r="N8" s="6"/>
      <c r="O8" s="7"/>
      <c r="P8" s="7"/>
    </row>
    <row r="9" spans="1:16" x14ac:dyDescent="0.35">
      <c r="B9" s="27"/>
      <c r="C9" s="28"/>
      <c r="D9" s="29"/>
      <c r="E9" s="29"/>
      <c r="F9" s="29"/>
      <c r="G9" s="29"/>
      <c r="H9" s="29"/>
      <c r="I9" s="29"/>
      <c r="J9" s="29"/>
      <c r="K9" s="29"/>
      <c r="L9" s="30"/>
      <c r="O9" s="203" t="s">
        <v>269</v>
      </c>
      <c r="P9" s="203"/>
    </row>
    <row r="10" spans="1:16" s="38" customFormat="1" x14ac:dyDescent="0.35">
      <c r="A10" s="58"/>
      <c r="B10" s="210"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211"/>
      <c r="D10" s="211"/>
      <c r="E10" s="211"/>
      <c r="F10" s="211"/>
      <c r="G10" s="50"/>
      <c r="H10" s="228" t="str">
        <f>"Le Tribunal canadien du commerce extérieur (le Tribunal) a ouvert une enquête concernant "&amp;Variables!C4&amp;" 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228"/>
      <c r="J10" s="228"/>
      <c r="K10" s="228"/>
      <c r="L10" s="229"/>
      <c r="O10" s="203"/>
      <c r="P10" s="203"/>
    </row>
    <row r="11" spans="1:16" s="38" customFormat="1" x14ac:dyDescent="0.35">
      <c r="A11" s="58"/>
      <c r="B11" s="210"/>
      <c r="C11" s="211"/>
      <c r="D11" s="211"/>
      <c r="E11" s="211"/>
      <c r="F11" s="211"/>
      <c r="G11" s="50"/>
      <c r="H11" s="228"/>
      <c r="I11" s="228"/>
      <c r="J11" s="228"/>
      <c r="K11" s="228"/>
      <c r="L11" s="229"/>
      <c r="O11" s="203"/>
      <c r="P11" s="203"/>
    </row>
    <row r="12" spans="1:16" s="38" customFormat="1" x14ac:dyDescent="0.35">
      <c r="A12" s="58"/>
      <c r="B12" s="210"/>
      <c r="C12" s="211"/>
      <c r="D12" s="211"/>
      <c r="E12" s="211"/>
      <c r="F12" s="211"/>
      <c r="G12" s="50"/>
      <c r="H12" s="228"/>
      <c r="I12" s="228"/>
      <c r="J12" s="228"/>
      <c r="K12" s="228"/>
      <c r="L12" s="229"/>
      <c r="O12" s="203"/>
      <c r="P12" s="203"/>
    </row>
    <row r="13" spans="1:16" s="38" customFormat="1" x14ac:dyDescent="0.35">
      <c r="A13" s="58"/>
      <c r="B13" s="210"/>
      <c r="C13" s="211"/>
      <c r="D13" s="211"/>
      <c r="E13" s="211"/>
      <c r="F13" s="211"/>
      <c r="G13" s="50"/>
      <c r="H13" s="228"/>
      <c r="I13" s="228"/>
      <c r="J13" s="228"/>
      <c r="K13" s="228"/>
      <c r="L13" s="229"/>
      <c r="O13" s="203"/>
      <c r="P13" s="203"/>
    </row>
    <row r="14" spans="1:16" s="38" customFormat="1" x14ac:dyDescent="0.35">
      <c r="A14" s="58"/>
      <c r="B14" s="210"/>
      <c r="C14" s="211"/>
      <c r="D14" s="211"/>
      <c r="E14" s="211"/>
      <c r="F14" s="211"/>
      <c r="G14" s="50"/>
      <c r="H14" s="228"/>
      <c r="I14" s="228"/>
      <c r="J14" s="228"/>
      <c r="K14" s="228"/>
      <c r="L14" s="229"/>
      <c r="O14" s="203"/>
      <c r="P14" s="203"/>
    </row>
    <row r="15" spans="1:16" s="38" customFormat="1" x14ac:dyDescent="0.35">
      <c r="A15" s="58"/>
      <c r="B15" s="210"/>
      <c r="C15" s="211"/>
      <c r="D15" s="211"/>
      <c r="E15" s="211"/>
      <c r="F15" s="211"/>
      <c r="G15" s="50"/>
      <c r="H15" s="228"/>
      <c r="I15" s="228"/>
      <c r="J15" s="228"/>
      <c r="K15" s="228"/>
      <c r="L15" s="229"/>
      <c r="O15" s="203"/>
      <c r="P15" s="203"/>
    </row>
    <row r="16" spans="1:16" s="38" customFormat="1" x14ac:dyDescent="0.35">
      <c r="A16" s="58"/>
      <c r="B16" s="210"/>
      <c r="C16" s="211"/>
      <c r="D16" s="211"/>
      <c r="E16" s="211"/>
      <c r="F16" s="211"/>
      <c r="G16" s="50"/>
      <c r="H16" s="228"/>
      <c r="I16" s="228"/>
      <c r="J16" s="228"/>
      <c r="K16" s="228"/>
      <c r="L16" s="229"/>
      <c r="O16" s="203"/>
      <c r="P16" s="203"/>
    </row>
    <row r="17" spans="1:16" s="38" customFormat="1" x14ac:dyDescent="0.35">
      <c r="A17" s="58"/>
      <c r="B17" s="68"/>
      <c r="C17" s="69"/>
      <c r="D17" s="69"/>
      <c r="E17" s="69"/>
      <c r="F17" s="69"/>
      <c r="G17" s="69"/>
      <c r="H17" s="69"/>
      <c r="I17" s="69"/>
      <c r="J17" s="69"/>
      <c r="K17" s="69"/>
      <c r="L17" s="70"/>
      <c r="O17" s="203"/>
      <c r="P17" s="203"/>
    </row>
    <row r="18" spans="1:16" s="9" customFormat="1" x14ac:dyDescent="0.35">
      <c r="A18" s="23"/>
      <c r="B18" s="25"/>
      <c r="C18" s="25"/>
      <c r="D18" s="26"/>
      <c r="E18" s="26"/>
      <c r="F18" s="26"/>
      <c r="G18" s="26"/>
      <c r="H18" s="26"/>
      <c r="I18" s="26"/>
      <c r="J18" s="26"/>
      <c r="K18" s="26"/>
      <c r="L18" s="26"/>
      <c r="O18" s="24"/>
      <c r="P18" s="24"/>
    </row>
    <row r="19" spans="1:16" s="8" customFormat="1" x14ac:dyDescent="0.35">
      <c r="A19" s="23"/>
      <c r="B19" s="213" t="s">
        <v>212</v>
      </c>
      <c r="C19" s="214"/>
      <c r="D19" s="214"/>
      <c r="E19" s="214"/>
      <c r="F19" s="214"/>
      <c r="G19" s="214"/>
      <c r="H19" s="214"/>
      <c r="I19" s="214"/>
      <c r="J19" s="214"/>
      <c r="K19" s="214"/>
      <c r="L19" s="215"/>
      <c r="M19" s="6"/>
      <c r="N19" s="6"/>
      <c r="O19" s="7"/>
      <c r="P19" s="7"/>
    </row>
    <row r="20" spans="1:16" x14ac:dyDescent="0.35">
      <c r="B20" s="27"/>
      <c r="C20" s="28"/>
      <c r="D20" s="29"/>
      <c r="E20" s="29"/>
      <c r="F20" s="29"/>
      <c r="G20" s="29"/>
      <c r="H20" s="29"/>
      <c r="I20" s="29"/>
      <c r="J20" s="29"/>
      <c r="K20" s="29"/>
      <c r="L20" s="30"/>
    </row>
    <row r="21" spans="1:16" x14ac:dyDescent="0.35">
      <c r="B21" s="260" t="s">
        <v>72</v>
      </c>
      <c r="C21" s="261"/>
      <c r="D21" s="261"/>
      <c r="E21" s="261"/>
      <c r="F21" s="261"/>
      <c r="G21" s="236" t="s">
        <v>71</v>
      </c>
      <c r="H21" s="265" t="s">
        <v>151</v>
      </c>
      <c r="I21" s="265"/>
      <c r="J21" s="265"/>
      <c r="K21" s="265"/>
      <c r="L21" s="266"/>
      <c r="O21" s="31"/>
    </row>
    <row r="22" spans="1:16" x14ac:dyDescent="0.35">
      <c r="B22" s="260"/>
      <c r="C22" s="261"/>
      <c r="D22" s="261"/>
      <c r="E22" s="261"/>
      <c r="F22" s="261"/>
      <c r="G22" s="237"/>
      <c r="H22" s="265"/>
      <c r="I22" s="265"/>
      <c r="J22" s="265"/>
      <c r="K22" s="265"/>
      <c r="L22" s="266"/>
      <c r="O22" s="31"/>
    </row>
    <row r="23" spans="1:16" s="38" customFormat="1" x14ac:dyDescent="0.35">
      <c r="A23" s="58"/>
      <c r="B23" s="68"/>
      <c r="C23" s="69"/>
      <c r="D23" s="69"/>
      <c r="E23" s="69"/>
      <c r="F23" s="69"/>
      <c r="G23" s="69"/>
      <c r="H23" s="69"/>
      <c r="I23" s="69"/>
      <c r="J23" s="69"/>
      <c r="K23" s="69"/>
      <c r="L23" s="70"/>
    </row>
    <row r="24" spans="1:16" s="9" customFormat="1" x14ac:dyDescent="0.35">
      <c r="A24" s="23"/>
      <c r="B24" s="25"/>
      <c r="C24" s="25"/>
      <c r="D24" s="26"/>
      <c r="E24" s="26"/>
      <c r="F24" s="26"/>
      <c r="G24" s="26"/>
      <c r="H24" s="26"/>
      <c r="I24" s="26"/>
      <c r="J24" s="26"/>
      <c r="K24" s="26"/>
      <c r="L24" s="26"/>
      <c r="O24" s="24"/>
      <c r="P24" s="24"/>
    </row>
    <row r="25" spans="1:16" s="8" customFormat="1" x14ac:dyDescent="0.35">
      <c r="A25" s="23"/>
      <c r="B25" s="213" t="str">
        <f>IF(Intro!$G$21="English",O25,P25)</f>
        <v>LA DÉFINITION "DES MARCHANDISES"</v>
      </c>
      <c r="C25" s="214" t="str">
        <f>UPPER(IF(Intro!$G$21="English",P25,Q25))</f>
        <v/>
      </c>
      <c r="D25" s="214" t="str">
        <f>UPPER(IF(Intro!$G$21="English",Q25,R25))</f>
        <v/>
      </c>
      <c r="E25" s="214" t="str">
        <f>UPPER(IF(Intro!$G$21="English",R25,S25))</f>
        <v/>
      </c>
      <c r="F25" s="214"/>
      <c r="G25" s="214" t="str">
        <f>UPPER(IF(Intro!$G$21="English",S25,T25))</f>
        <v/>
      </c>
      <c r="H25" s="214" t="str">
        <f>UPPER(IF(Intro!$G$21="English",T25,U25))</f>
        <v/>
      </c>
      <c r="I25" s="214" t="str">
        <f>UPPER(IF(Intro!$G$21="English",U25,V25))</f>
        <v/>
      </c>
      <c r="J25" s="214" t="str">
        <f>UPPER(IF(Intro!$G$21="English",V25,W25))</f>
        <v/>
      </c>
      <c r="K25" s="214" t="str">
        <f>UPPER(IF(Intro!$G$21="English",W25,X25))</f>
        <v/>
      </c>
      <c r="L25" s="215" t="str">
        <f>UPPER(IF(Intro!$G$21="English",X25,Y25))</f>
        <v/>
      </c>
      <c r="M25" s="9"/>
      <c r="N25" s="6"/>
      <c r="O25" s="9" t="s">
        <v>213</v>
      </c>
      <c r="P25" s="9" t="s">
        <v>214</v>
      </c>
    </row>
    <row r="26" spans="1:16" x14ac:dyDescent="0.35">
      <c r="B26" s="27"/>
      <c r="C26" s="28"/>
      <c r="D26" s="29"/>
      <c r="E26" s="29"/>
      <c r="F26" s="29"/>
      <c r="G26" s="29"/>
      <c r="H26" s="29"/>
      <c r="I26" s="29"/>
      <c r="J26" s="29"/>
      <c r="K26" s="29"/>
      <c r="L26" s="30"/>
    </row>
    <row r="27" spans="1:16" s="38" customFormat="1" x14ac:dyDescent="0.35">
      <c r="A27" s="58"/>
      <c r="B27" s="210" t="str">
        <f>IF(Intro!$G$21="English",O27,P27)</f>
        <v>Les références aux « marchandises » dans ce questionnaire font référence à :</v>
      </c>
      <c r="C27" s="211"/>
      <c r="D27" s="211"/>
      <c r="E27" s="211"/>
      <c r="F27" s="211"/>
      <c r="G27" s="211"/>
      <c r="H27" s="211"/>
      <c r="I27" s="211"/>
      <c r="J27" s="211"/>
      <c r="K27" s="211"/>
      <c r="L27" s="212"/>
      <c r="O27" s="3" t="s">
        <v>121</v>
      </c>
      <c r="P27" s="3" t="s">
        <v>122</v>
      </c>
    </row>
    <row r="28" spans="1:16" s="38" customFormat="1" x14ac:dyDescent="0.35">
      <c r="A28" s="58"/>
      <c r="B28" s="210"/>
      <c r="C28" s="211"/>
      <c r="D28" s="211"/>
      <c r="E28" s="211"/>
      <c r="F28" s="211"/>
      <c r="G28" s="211"/>
      <c r="H28" s="211"/>
      <c r="I28" s="211"/>
      <c r="J28" s="211"/>
      <c r="K28" s="211"/>
      <c r="L28" s="212"/>
      <c r="O28" s="3"/>
      <c r="P28" s="3"/>
    </row>
    <row r="29" spans="1:16" s="38" customFormat="1" x14ac:dyDescent="0.35">
      <c r="A29" s="58"/>
      <c r="B29" s="67"/>
      <c r="C29" s="239" t="str">
        <f>IF(Intro!$G$21="English",Variables!B16,Variables!C16)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c r="D29" s="240"/>
      <c r="E29" s="240"/>
      <c r="F29" s="240"/>
      <c r="G29" s="240"/>
      <c r="H29" s="240"/>
      <c r="I29" s="240"/>
      <c r="J29" s="240"/>
      <c r="K29" s="241"/>
      <c r="L29" s="51"/>
      <c r="O29" s="3"/>
      <c r="P29" s="3"/>
    </row>
    <row r="30" spans="1:16" s="38" customFormat="1" x14ac:dyDescent="0.35">
      <c r="A30" s="58"/>
      <c r="B30" s="67"/>
      <c r="C30" s="242"/>
      <c r="D30" s="243"/>
      <c r="E30" s="243"/>
      <c r="F30" s="243"/>
      <c r="G30" s="243"/>
      <c r="H30" s="243"/>
      <c r="I30" s="243"/>
      <c r="J30" s="243"/>
      <c r="K30" s="244"/>
      <c r="L30" s="51"/>
      <c r="O30" s="3"/>
      <c r="P30" s="3"/>
    </row>
    <row r="31" spans="1:16" s="38" customFormat="1" x14ac:dyDescent="0.35">
      <c r="A31" s="58"/>
      <c r="B31" s="67"/>
      <c r="C31" s="242"/>
      <c r="D31" s="243"/>
      <c r="E31" s="243"/>
      <c r="F31" s="243"/>
      <c r="G31" s="243"/>
      <c r="H31" s="243"/>
      <c r="I31" s="243"/>
      <c r="J31" s="243"/>
      <c r="K31" s="244"/>
      <c r="L31" s="51"/>
      <c r="O31" s="3"/>
      <c r="P31" s="3"/>
    </row>
    <row r="32" spans="1:16" s="38" customFormat="1" x14ac:dyDescent="0.35">
      <c r="A32" s="58"/>
      <c r="B32" s="67"/>
      <c r="C32" s="242"/>
      <c r="D32" s="243"/>
      <c r="E32" s="243"/>
      <c r="F32" s="243"/>
      <c r="G32" s="243"/>
      <c r="H32" s="243"/>
      <c r="I32" s="243"/>
      <c r="J32" s="243"/>
      <c r="K32" s="244"/>
      <c r="L32" s="51"/>
      <c r="O32" s="3"/>
      <c r="P32" s="3"/>
    </row>
    <row r="33" spans="1:16" s="38" customFormat="1" x14ac:dyDescent="0.35">
      <c r="A33" s="58"/>
      <c r="B33" s="67"/>
      <c r="C33" s="242"/>
      <c r="D33" s="243"/>
      <c r="E33" s="243"/>
      <c r="F33" s="243"/>
      <c r="G33" s="243"/>
      <c r="H33" s="243"/>
      <c r="I33" s="243"/>
      <c r="J33" s="243"/>
      <c r="K33" s="244"/>
      <c r="L33" s="51"/>
      <c r="O33" s="3"/>
      <c r="P33" s="3"/>
    </row>
    <row r="34" spans="1:16" s="38" customFormat="1" x14ac:dyDescent="0.35">
      <c r="A34" s="58"/>
      <c r="B34" s="67"/>
      <c r="C34" s="242"/>
      <c r="D34" s="243"/>
      <c r="E34" s="243"/>
      <c r="F34" s="243"/>
      <c r="G34" s="243"/>
      <c r="H34" s="243"/>
      <c r="I34" s="243"/>
      <c r="J34" s="243"/>
      <c r="K34" s="244"/>
      <c r="L34" s="51"/>
      <c r="O34" s="3"/>
      <c r="P34" s="3"/>
    </row>
    <row r="35" spans="1:16" s="38" customFormat="1" x14ac:dyDescent="0.35">
      <c r="A35" s="58"/>
      <c r="B35" s="67"/>
      <c r="C35" s="242"/>
      <c r="D35" s="243"/>
      <c r="E35" s="243"/>
      <c r="F35" s="243"/>
      <c r="G35" s="243"/>
      <c r="H35" s="243"/>
      <c r="I35" s="243"/>
      <c r="J35" s="243"/>
      <c r="K35" s="244"/>
      <c r="L35" s="51"/>
      <c r="O35" s="3"/>
      <c r="P35" s="3"/>
    </row>
    <row r="36" spans="1:16" s="38" customFormat="1" x14ac:dyDescent="0.35">
      <c r="A36" s="58"/>
      <c r="B36" s="67"/>
      <c r="C36" s="242"/>
      <c r="D36" s="243"/>
      <c r="E36" s="243"/>
      <c r="F36" s="243"/>
      <c r="G36" s="243"/>
      <c r="H36" s="243"/>
      <c r="I36" s="243"/>
      <c r="J36" s="243"/>
      <c r="K36" s="244"/>
      <c r="L36" s="51"/>
      <c r="O36" s="3"/>
      <c r="P36" s="3"/>
    </row>
    <row r="37" spans="1:16" s="38" customFormat="1" x14ac:dyDescent="0.35">
      <c r="A37" s="58"/>
      <c r="B37" s="67"/>
      <c r="C37" s="242"/>
      <c r="D37" s="243"/>
      <c r="E37" s="243"/>
      <c r="F37" s="243"/>
      <c r="G37" s="243"/>
      <c r="H37" s="243"/>
      <c r="I37" s="243"/>
      <c r="J37" s="243"/>
      <c r="K37" s="244"/>
      <c r="L37" s="51"/>
      <c r="O37" s="3"/>
      <c r="P37" s="3"/>
    </row>
    <row r="38" spans="1:16" s="38" customFormat="1" x14ac:dyDescent="0.35">
      <c r="A38" s="58"/>
      <c r="B38" s="67"/>
      <c r="C38" s="242"/>
      <c r="D38" s="243"/>
      <c r="E38" s="243"/>
      <c r="F38" s="243"/>
      <c r="G38" s="243"/>
      <c r="H38" s="243"/>
      <c r="I38" s="243"/>
      <c r="J38" s="243"/>
      <c r="K38" s="244"/>
      <c r="L38" s="51"/>
      <c r="O38" s="3"/>
      <c r="P38" s="3"/>
    </row>
    <row r="39" spans="1:16" s="38" customFormat="1" x14ac:dyDescent="0.35">
      <c r="A39" s="58"/>
      <c r="B39" s="67"/>
      <c r="C39" s="242"/>
      <c r="D39" s="243"/>
      <c r="E39" s="243"/>
      <c r="F39" s="243"/>
      <c r="G39" s="243"/>
      <c r="H39" s="243"/>
      <c r="I39" s="243"/>
      <c r="J39" s="243"/>
      <c r="K39" s="244"/>
      <c r="L39" s="51"/>
      <c r="O39" s="3"/>
      <c r="P39" s="3"/>
    </row>
    <row r="40" spans="1:16" s="38" customFormat="1" x14ac:dyDescent="0.35">
      <c r="A40" s="58"/>
      <c r="B40" s="67"/>
      <c r="C40" s="242"/>
      <c r="D40" s="243"/>
      <c r="E40" s="243"/>
      <c r="F40" s="243"/>
      <c r="G40" s="243"/>
      <c r="H40" s="243"/>
      <c r="I40" s="243"/>
      <c r="J40" s="243"/>
      <c r="K40" s="244"/>
      <c r="L40" s="51"/>
      <c r="O40" s="3"/>
      <c r="P40" s="3"/>
    </row>
    <row r="41" spans="1:16" s="38" customFormat="1" x14ac:dyDescent="0.35">
      <c r="A41" s="58"/>
      <c r="B41" s="67"/>
      <c r="C41" s="242"/>
      <c r="D41" s="243"/>
      <c r="E41" s="243"/>
      <c r="F41" s="243"/>
      <c r="G41" s="243"/>
      <c r="H41" s="243"/>
      <c r="I41" s="243"/>
      <c r="J41" s="243"/>
      <c r="K41" s="244"/>
      <c r="L41" s="51"/>
      <c r="O41" s="3"/>
      <c r="P41" s="3"/>
    </row>
    <row r="42" spans="1:16" s="38" customFormat="1" x14ac:dyDescent="0.35">
      <c r="A42" s="58"/>
      <c r="B42" s="67"/>
      <c r="C42" s="242"/>
      <c r="D42" s="243"/>
      <c r="E42" s="243"/>
      <c r="F42" s="243"/>
      <c r="G42" s="243"/>
      <c r="H42" s="243"/>
      <c r="I42" s="243"/>
      <c r="J42" s="243"/>
      <c r="K42" s="244"/>
      <c r="L42" s="51"/>
      <c r="O42" s="3"/>
      <c r="P42" s="3"/>
    </row>
    <row r="43" spans="1:16" s="38" customFormat="1" x14ac:dyDescent="0.35">
      <c r="A43" s="58"/>
      <c r="B43" s="67"/>
      <c r="C43" s="242"/>
      <c r="D43" s="243"/>
      <c r="E43" s="243"/>
      <c r="F43" s="243"/>
      <c r="G43" s="243"/>
      <c r="H43" s="243"/>
      <c r="I43" s="243"/>
      <c r="J43" s="243"/>
      <c r="K43" s="244"/>
      <c r="L43" s="51"/>
      <c r="O43" s="3"/>
      <c r="P43" s="3"/>
    </row>
    <row r="44" spans="1:16" s="38" customFormat="1" x14ac:dyDescent="0.35">
      <c r="A44" s="58"/>
      <c r="B44" s="67"/>
      <c r="C44" s="242"/>
      <c r="D44" s="243"/>
      <c r="E44" s="243"/>
      <c r="F44" s="243"/>
      <c r="G44" s="243"/>
      <c r="H44" s="243"/>
      <c r="I44" s="243"/>
      <c r="J44" s="243"/>
      <c r="K44" s="244"/>
      <c r="L44" s="51"/>
      <c r="O44" s="3"/>
      <c r="P44" s="3"/>
    </row>
    <row r="45" spans="1:16" s="38" customFormat="1" x14ac:dyDescent="0.35">
      <c r="A45" s="58"/>
      <c r="B45" s="67"/>
      <c r="C45" s="242"/>
      <c r="D45" s="243"/>
      <c r="E45" s="243"/>
      <c r="F45" s="243"/>
      <c r="G45" s="243"/>
      <c r="H45" s="243"/>
      <c r="I45" s="243"/>
      <c r="J45" s="243"/>
      <c r="K45" s="244"/>
      <c r="L45" s="51"/>
      <c r="O45" s="3"/>
      <c r="P45" s="3"/>
    </row>
    <row r="46" spans="1:16" s="38" customFormat="1" x14ac:dyDescent="0.35">
      <c r="A46" s="58"/>
      <c r="B46" s="67"/>
      <c r="C46" s="242"/>
      <c r="D46" s="243"/>
      <c r="E46" s="243"/>
      <c r="F46" s="243"/>
      <c r="G46" s="243"/>
      <c r="H46" s="243"/>
      <c r="I46" s="243"/>
      <c r="J46" s="243"/>
      <c r="K46" s="244"/>
      <c r="L46" s="51"/>
      <c r="O46" s="3"/>
      <c r="P46" s="3"/>
    </row>
    <row r="47" spans="1:16" s="38" customFormat="1" x14ac:dyDescent="0.35">
      <c r="A47" s="58"/>
      <c r="B47" s="67"/>
      <c r="C47" s="242"/>
      <c r="D47" s="243"/>
      <c r="E47" s="243"/>
      <c r="F47" s="243"/>
      <c r="G47" s="243"/>
      <c r="H47" s="243"/>
      <c r="I47" s="243"/>
      <c r="J47" s="243"/>
      <c r="K47" s="244"/>
      <c r="L47" s="51"/>
      <c r="O47" s="3"/>
      <c r="P47" s="3"/>
    </row>
    <row r="48" spans="1:16" s="38" customFormat="1" x14ac:dyDescent="0.35">
      <c r="A48" s="58"/>
      <c r="B48" s="67"/>
      <c r="C48" s="242"/>
      <c r="D48" s="243"/>
      <c r="E48" s="243"/>
      <c r="F48" s="243"/>
      <c r="G48" s="243"/>
      <c r="H48" s="243"/>
      <c r="I48" s="243"/>
      <c r="J48" s="243"/>
      <c r="K48" s="244"/>
      <c r="L48" s="51"/>
      <c r="O48" s="3"/>
      <c r="P48" s="3"/>
    </row>
    <row r="49" spans="1:16" s="38" customFormat="1" x14ac:dyDescent="0.35">
      <c r="A49" s="58"/>
      <c r="B49" s="67"/>
      <c r="C49" s="242"/>
      <c r="D49" s="243"/>
      <c r="E49" s="243"/>
      <c r="F49" s="243"/>
      <c r="G49" s="243"/>
      <c r="H49" s="243"/>
      <c r="I49" s="243"/>
      <c r="J49" s="243"/>
      <c r="K49" s="244"/>
      <c r="L49" s="51"/>
      <c r="O49" s="3"/>
      <c r="P49" s="3"/>
    </row>
    <row r="50" spans="1:16" s="38" customFormat="1" x14ac:dyDescent="0.35">
      <c r="A50" s="58"/>
      <c r="B50" s="67"/>
      <c r="C50" s="242"/>
      <c r="D50" s="243"/>
      <c r="E50" s="243"/>
      <c r="F50" s="243"/>
      <c r="G50" s="243"/>
      <c r="H50" s="243"/>
      <c r="I50" s="243"/>
      <c r="J50" s="243"/>
      <c r="K50" s="244"/>
      <c r="L50" s="51"/>
      <c r="O50" s="3"/>
      <c r="P50" s="3"/>
    </row>
    <row r="51" spans="1:16" s="38" customFormat="1" x14ac:dyDescent="0.35">
      <c r="A51" s="58"/>
      <c r="B51" s="67"/>
      <c r="C51" s="242"/>
      <c r="D51" s="243"/>
      <c r="E51" s="243"/>
      <c r="F51" s="243"/>
      <c r="G51" s="243"/>
      <c r="H51" s="243"/>
      <c r="I51" s="243"/>
      <c r="J51" s="243"/>
      <c r="K51" s="244"/>
      <c r="L51" s="51"/>
      <c r="O51" s="3"/>
      <c r="P51" s="3"/>
    </row>
    <row r="52" spans="1:16" s="38" customFormat="1" x14ac:dyDescent="0.35">
      <c r="A52" s="58"/>
      <c r="B52" s="67"/>
      <c r="C52" s="242"/>
      <c r="D52" s="243"/>
      <c r="E52" s="243"/>
      <c r="F52" s="243"/>
      <c r="G52" s="243"/>
      <c r="H52" s="243"/>
      <c r="I52" s="243"/>
      <c r="J52" s="243"/>
      <c r="K52" s="244"/>
      <c r="L52" s="51"/>
      <c r="O52" s="3"/>
      <c r="P52" s="3"/>
    </row>
    <row r="53" spans="1:16" s="38" customFormat="1" x14ac:dyDescent="0.35">
      <c r="A53" s="58"/>
      <c r="B53" s="67"/>
      <c r="C53" s="245"/>
      <c r="D53" s="246"/>
      <c r="E53" s="246"/>
      <c r="F53" s="246"/>
      <c r="G53" s="246"/>
      <c r="H53" s="246"/>
      <c r="I53" s="246"/>
      <c r="J53" s="246"/>
      <c r="K53" s="247"/>
      <c r="L53" s="51"/>
      <c r="O53" s="3"/>
      <c r="P53" s="3"/>
    </row>
    <row r="54" spans="1:16" s="38" customFormat="1" x14ac:dyDescent="0.35">
      <c r="A54" s="58"/>
      <c r="B54" s="210"/>
      <c r="C54" s="211"/>
      <c r="D54" s="211"/>
      <c r="E54" s="211"/>
      <c r="F54" s="211"/>
      <c r="G54" s="211"/>
      <c r="H54" s="211"/>
      <c r="I54" s="211"/>
      <c r="J54" s="211"/>
      <c r="K54" s="211"/>
      <c r="L54" s="212"/>
      <c r="O54" s="3"/>
      <c r="P54" s="3"/>
    </row>
    <row r="55" spans="1:16" s="52" customFormat="1" ht="14.15" customHeight="1" x14ac:dyDescent="0.35">
      <c r="A55" s="121"/>
      <c r="B55" s="262" t="str">
        <f>IF(Intro!$G$21="English",O55,P55)</f>
        <v>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v>
      </c>
      <c r="C55" s="263"/>
      <c r="D55" s="263"/>
      <c r="E55" s="263"/>
      <c r="F55" s="263"/>
      <c r="G55" s="263"/>
      <c r="H55" s="263"/>
      <c r="I55" s="263"/>
      <c r="J55" s="263"/>
      <c r="K55" s="263"/>
      <c r="L55" s="264"/>
      <c r="O55" s="52" t="s">
        <v>315</v>
      </c>
      <c r="P55" s="52" t="s">
        <v>316</v>
      </c>
    </row>
    <row r="56" spans="1:16" s="52" customFormat="1" x14ac:dyDescent="0.35">
      <c r="A56" s="121"/>
      <c r="B56" s="262"/>
      <c r="C56" s="263"/>
      <c r="D56" s="263"/>
      <c r="E56" s="263"/>
      <c r="F56" s="263"/>
      <c r="G56" s="263"/>
      <c r="H56" s="263"/>
      <c r="I56" s="263"/>
      <c r="J56" s="263"/>
      <c r="K56" s="263"/>
      <c r="L56" s="264"/>
    </row>
    <row r="57" spans="1:16" s="52" customFormat="1" ht="14.5" x14ac:dyDescent="0.35">
      <c r="A57" s="121"/>
      <c r="B57" s="122" t="s">
        <v>317</v>
      </c>
      <c r="C57" s="238" t="str">
        <f>HYPERLINK(Variables!B17)</f>
        <v>https://www.cbsa-asfc.gc.ca/sima-lmsi/i-e/ubc2026/ubc2026-in-eng.html#3-2</v>
      </c>
      <c r="D57" s="238"/>
      <c r="E57" s="238"/>
      <c r="F57" s="238"/>
      <c r="G57" s="238"/>
      <c r="I57" s="124"/>
      <c r="J57" s="124"/>
      <c r="K57" s="124"/>
      <c r="L57" s="125"/>
    </row>
    <row r="58" spans="1:16" s="52" customFormat="1" ht="14.5" x14ac:dyDescent="0.35">
      <c r="A58" s="121"/>
      <c r="B58" s="122" t="s">
        <v>318</v>
      </c>
      <c r="C58" s="194" t="str">
        <f>HYPERLINK(Variables!C17)</f>
        <v>https://www.cbsa-asfc.gc.ca/sima-lmsi/i-e/ubc2026/ubc2026-in-fra.html#3-2</v>
      </c>
      <c r="D58" s="195"/>
      <c r="E58" s="195"/>
      <c r="F58" s="195"/>
      <c r="G58" s="195"/>
      <c r="H58" s="123"/>
      <c r="I58" s="123"/>
      <c r="J58" s="123"/>
      <c r="K58" s="123"/>
      <c r="L58" s="126"/>
    </row>
    <row r="59" spans="1:16" s="38" customFormat="1" x14ac:dyDescent="0.35">
      <c r="A59" s="58"/>
      <c r="B59" s="68"/>
      <c r="C59" s="69"/>
      <c r="D59" s="69"/>
      <c r="E59" s="69"/>
      <c r="F59" s="69"/>
      <c r="G59" s="69"/>
      <c r="H59" s="69"/>
      <c r="I59" s="69"/>
      <c r="J59" s="69"/>
      <c r="K59" s="69"/>
      <c r="L59" s="70"/>
    </row>
    <row r="60" spans="1:16" s="9" customFormat="1" x14ac:dyDescent="0.35">
      <c r="A60" s="23"/>
      <c r="B60" s="25"/>
      <c r="C60" s="25"/>
      <c r="D60" s="26"/>
      <c r="E60" s="26"/>
      <c r="F60" s="26"/>
      <c r="G60" s="26"/>
      <c r="H60" s="26"/>
      <c r="I60" s="26"/>
      <c r="J60" s="26"/>
      <c r="K60" s="26"/>
      <c r="L60" s="26"/>
      <c r="O60" s="24"/>
      <c r="P60" s="24"/>
    </row>
    <row r="61" spans="1:16" s="8" customFormat="1" x14ac:dyDescent="0.35">
      <c r="A61" s="23"/>
      <c r="B61" s="213" t="str">
        <f>IF(Intro!$G$21="English",O61,P61)</f>
        <v>DEVEZ-VOUS REMPLIR CE QUESTIONNAIRE?</v>
      </c>
      <c r="C61" s="214"/>
      <c r="D61" s="214"/>
      <c r="E61" s="214"/>
      <c r="F61" s="214"/>
      <c r="G61" s="214"/>
      <c r="H61" s="214"/>
      <c r="I61" s="214"/>
      <c r="J61" s="214"/>
      <c r="K61" s="214"/>
      <c r="L61" s="215"/>
      <c r="M61" s="6"/>
      <c r="N61" s="6"/>
      <c r="O61" s="3" t="s">
        <v>215</v>
      </c>
      <c r="P61" s="3" t="s">
        <v>262</v>
      </c>
    </row>
    <row r="62" spans="1:16" x14ac:dyDescent="0.35">
      <c r="B62" s="27"/>
      <c r="C62" s="28"/>
      <c r="D62" s="29"/>
      <c r="E62" s="29"/>
      <c r="F62" s="29"/>
      <c r="G62" s="29"/>
      <c r="H62" s="29"/>
      <c r="I62" s="29"/>
      <c r="J62" s="29"/>
      <c r="K62" s="29"/>
      <c r="L62" s="30"/>
    </row>
    <row r="63" spans="1:16" s="38" customFormat="1" x14ac:dyDescent="0.35">
      <c r="A63" s="58"/>
      <c r="B63" s="210" t="str">
        <f>IF(Intro!$G$21="English",O63,P63)</f>
        <v>Votre entreprise a-t-elle produit les marchandises à tout moment depuis le 1er janvier 2023?</v>
      </c>
      <c r="C63" s="211"/>
      <c r="D63" s="211"/>
      <c r="E63" s="211"/>
      <c r="F63" s="211"/>
      <c r="G63" s="211"/>
      <c r="H63" s="211"/>
      <c r="I63" s="211"/>
      <c r="J63" s="211"/>
      <c r="K63" s="211"/>
      <c r="L63" s="212"/>
      <c r="O63" s="31" t="str">
        <f>"Has your firm produced the goods at any time since January 1, "&amp;Variables!B6&amp;"?"</f>
        <v>Has your firm produced the goods at any time since January 1, 2023?</v>
      </c>
      <c r="P63" s="3" t="str">
        <f>"Votre entreprise a-t-elle produit les marchandises à tout moment depuis le 1er janvier "&amp;Variables!B6&amp;"?"</f>
        <v>Votre entreprise a-t-elle produit les marchandises à tout moment depuis le 1er janvier 2023?</v>
      </c>
    </row>
    <row r="64" spans="1:16" s="38" customFormat="1" x14ac:dyDescent="0.35">
      <c r="A64" s="58"/>
      <c r="B64" s="67"/>
      <c r="C64" s="59"/>
      <c r="D64" s="59"/>
      <c r="E64" s="59"/>
      <c r="F64" s="59"/>
      <c r="G64" s="59"/>
      <c r="H64" s="59"/>
      <c r="I64" s="59"/>
      <c r="J64" s="59"/>
      <c r="K64" s="59"/>
      <c r="L64" s="60"/>
      <c r="O64" s="3" t="s">
        <v>136</v>
      </c>
      <c r="P64" s="3" t="s">
        <v>266</v>
      </c>
    </row>
    <row r="65" spans="1:16" x14ac:dyDescent="0.35">
      <c r="B65" s="248" t="str">
        <f>IF(Intro!$G$21="English",O64,P64)</f>
        <v>Sélectionnez oui ou non</v>
      </c>
      <c r="C65" s="249"/>
      <c r="D65" s="250"/>
      <c r="E65" s="252" t="str">
        <f>IF(D65="Yes",O65,IF(D65="Oui",P65,IF(D65="No",O66,IF(D65="Non",P66,""))))</f>
        <v/>
      </c>
      <c r="F65" s="252"/>
      <c r="G65" s="252"/>
      <c r="H65" s="252"/>
      <c r="I65" s="252"/>
      <c r="J65" s="252"/>
      <c r="K65" s="252"/>
      <c r="L65" s="60"/>
      <c r="O65" s="3" t="str">
        <f>"Complete all tabs in this questionnaire and submit it by "&amp;Variables!B11&amp;"."</f>
        <v>Complete all tabs in this questionnaire and submit it by August 20, 2026.</v>
      </c>
      <c r="P65" s="3" t="str">
        <f>"Remplissez tous les onglets de ce questionnaire et retournez-le avant le "&amp;Variables!C11&amp;"."</f>
        <v>Remplissez tous les onglets de ce questionnaire et retournez-le avant le 20 août 2026.</v>
      </c>
    </row>
    <row r="66" spans="1:16" x14ac:dyDescent="0.35">
      <c r="B66" s="248"/>
      <c r="C66" s="249"/>
      <c r="D66" s="251"/>
      <c r="E66" s="253"/>
      <c r="F66" s="253"/>
      <c r="G66" s="253"/>
      <c r="H66" s="253"/>
      <c r="I66" s="253"/>
      <c r="J66" s="253"/>
      <c r="K66" s="253"/>
      <c r="L66" s="60"/>
      <c r="O66" s="3" t="str">
        <f>"Complete this tab only and submit it by "&amp;Variables!B11&amp;"."</f>
        <v>Complete this tab only and submit it by August 20, 2026.</v>
      </c>
      <c r="P66" s="3" t="str">
        <f>"Remplissez cet onglet uniquement et soumettez-le avant le "&amp;Variables!C11&amp;"."</f>
        <v>Remplissez cet onglet uniquement et soumettez-le avant le 20 août 2026.</v>
      </c>
    </row>
    <row r="67" spans="1:16" s="38" customFormat="1" x14ac:dyDescent="0.35">
      <c r="A67" s="58"/>
      <c r="B67" s="68"/>
      <c r="C67" s="69"/>
      <c r="D67" s="69"/>
      <c r="E67" s="69"/>
      <c r="F67" s="69"/>
      <c r="G67" s="69"/>
      <c r="H67" s="69"/>
      <c r="I67" s="69"/>
      <c r="J67" s="69"/>
      <c r="K67" s="69"/>
      <c r="L67" s="70"/>
    </row>
    <row r="68" spans="1:16" s="9" customFormat="1" x14ac:dyDescent="0.35">
      <c r="A68" s="23"/>
      <c r="B68" s="25"/>
      <c r="C68" s="25"/>
      <c r="D68" s="26"/>
      <c r="E68" s="26"/>
      <c r="F68" s="26"/>
      <c r="G68" s="26"/>
      <c r="H68" s="26"/>
      <c r="I68" s="26"/>
      <c r="J68" s="26"/>
      <c r="K68" s="26"/>
      <c r="L68" s="26"/>
      <c r="O68" s="24"/>
      <c r="P68" s="24"/>
    </row>
    <row r="69" spans="1:16" s="8" customFormat="1" x14ac:dyDescent="0.35">
      <c r="A69" s="23"/>
      <c r="B69" s="213" t="str">
        <f>IF(Intro!$G$21="English",O69,P69)</f>
        <v>DATE D'ÉCHÉANCE DU QUESTIONNAIRE</v>
      </c>
      <c r="C69" s="214"/>
      <c r="D69" s="214"/>
      <c r="E69" s="214"/>
      <c r="F69" s="214"/>
      <c r="G69" s="214"/>
      <c r="H69" s="214"/>
      <c r="I69" s="214"/>
      <c r="J69" s="214"/>
      <c r="K69" s="214"/>
      <c r="L69" s="215"/>
      <c r="M69" s="9"/>
      <c r="N69" s="6"/>
      <c r="O69" s="7" t="s">
        <v>1</v>
      </c>
      <c r="P69" s="7" t="s">
        <v>2</v>
      </c>
    </row>
    <row r="70" spans="1:16" x14ac:dyDescent="0.35">
      <c r="B70" s="32"/>
      <c r="C70" s="33"/>
      <c r="D70" s="34"/>
      <c r="E70" s="34"/>
      <c r="F70" s="34"/>
      <c r="G70" s="34"/>
      <c r="H70" s="34"/>
      <c r="I70" s="34"/>
      <c r="J70" s="34"/>
      <c r="K70" s="34"/>
      <c r="L70" s="35"/>
    </row>
    <row r="71" spans="1:16" s="38" customFormat="1" x14ac:dyDescent="0.35">
      <c r="A71" s="58"/>
      <c r="B71" s="67"/>
      <c r="C71" s="254" t="str">
        <f>IF(Intro!$G$21="English",O71,P71)</f>
        <v>20 août 2026</v>
      </c>
      <c r="D71" s="255"/>
      <c r="E71" s="255"/>
      <c r="F71" s="255"/>
      <c r="G71" s="255"/>
      <c r="H71" s="255"/>
      <c r="I71" s="255"/>
      <c r="J71" s="255"/>
      <c r="K71" s="256"/>
      <c r="L71" s="61"/>
      <c r="O71" s="46" t="str">
        <f>Variables!B11</f>
        <v>August 20, 2026</v>
      </c>
      <c r="P71" s="46" t="str">
        <f>Variables!C11</f>
        <v>20 août 2026</v>
      </c>
    </row>
    <row r="72" spans="1:16" s="38" customFormat="1" x14ac:dyDescent="0.35">
      <c r="A72" s="58"/>
      <c r="B72" s="67"/>
      <c r="C72" s="257"/>
      <c r="D72" s="258"/>
      <c r="E72" s="258"/>
      <c r="F72" s="258"/>
      <c r="G72" s="258"/>
      <c r="H72" s="258"/>
      <c r="I72" s="258"/>
      <c r="J72" s="258"/>
      <c r="K72" s="259"/>
      <c r="L72" s="61"/>
      <c r="O72" s="46"/>
      <c r="P72" s="46"/>
    </row>
    <row r="73" spans="1:16" s="38" customFormat="1" x14ac:dyDescent="0.35">
      <c r="A73" s="58"/>
      <c r="B73" s="68"/>
      <c r="C73" s="69"/>
      <c r="D73" s="69"/>
      <c r="E73" s="69"/>
      <c r="F73" s="69"/>
      <c r="G73" s="69"/>
      <c r="H73" s="69"/>
      <c r="I73" s="69"/>
      <c r="J73" s="69"/>
      <c r="K73" s="69"/>
      <c r="L73" s="70"/>
    </row>
    <row r="74" spans="1:16" s="9" customFormat="1" x14ac:dyDescent="0.35">
      <c r="A74" s="23"/>
      <c r="B74" s="25"/>
      <c r="C74" s="25"/>
      <c r="D74" s="26"/>
      <c r="E74" s="26"/>
      <c r="F74" s="26"/>
      <c r="G74" s="26"/>
      <c r="H74" s="26"/>
      <c r="I74" s="26"/>
      <c r="J74" s="26"/>
      <c r="K74" s="26"/>
      <c r="L74" s="26"/>
      <c r="O74" s="24"/>
      <c r="P74" s="24"/>
    </row>
    <row r="75" spans="1:16" x14ac:dyDescent="0.35">
      <c r="B75" s="213" t="str">
        <f>IF(Intro!$G$21="English",O75,P75)</f>
        <v>RENSEIGNEMENTS SUR L’ENTREPRISE</v>
      </c>
      <c r="C75" s="214"/>
      <c r="D75" s="214"/>
      <c r="E75" s="214"/>
      <c r="F75" s="214"/>
      <c r="G75" s="214"/>
      <c r="H75" s="214"/>
      <c r="I75" s="214"/>
      <c r="J75" s="214"/>
      <c r="K75" s="214"/>
      <c r="L75" s="215"/>
      <c r="M75" s="38"/>
      <c r="O75" s="3" t="s">
        <v>7</v>
      </c>
      <c r="P75" s="3" t="s">
        <v>8</v>
      </c>
    </row>
    <row r="76" spans="1:16" x14ac:dyDescent="0.35">
      <c r="B76" s="27"/>
      <c r="C76" s="28"/>
      <c r="D76" s="29"/>
      <c r="E76" s="29"/>
      <c r="F76" s="29"/>
      <c r="G76" s="29"/>
      <c r="H76" s="29"/>
      <c r="I76" s="29"/>
      <c r="J76" s="29"/>
      <c r="K76" s="29"/>
      <c r="L76" s="30"/>
    </row>
    <row r="77" spans="1:16" x14ac:dyDescent="0.35">
      <c r="B77" s="204" t="str">
        <f>IF(Intro!$G$21="English",O77,P77)</f>
        <v>Dénomination sociale (en français et en anglais, le cas échéant)</v>
      </c>
      <c r="C77" s="205"/>
      <c r="D77" s="205"/>
      <c r="E77" s="206"/>
      <c r="F77" s="206"/>
      <c r="G77" s="206"/>
      <c r="H77" s="206"/>
      <c r="I77" s="206"/>
      <c r="J77" s="206"/>
      <c r="K77" s="206"/>
      <c r="L77" s="207"/>
      <c r="O77" s="31" t="s">
        <v>149</v>
      </c>
      <c r="P77" s="3" t="s">
        <v>150</v>
      </c>
    </row>
    <row r="78" spans="1:16" x14ac:dyDescent="0.35">
      <c r="B78" s="204"/>
      <c r="C78" s="205"/>
      <c r="D78" s="205"/>
      <c r="E78" s="206"/>
      <c r="F78" s="206"/>
      <c r="G78" s="206"/>
      <c r="H78" s="206"/>
      <c r="I78" s="206"/>
      <c r="J78" s="206"/>
      <c r="K78" s="206"/>
      <c r="L78" s="207"/>
      <c r="O78" s="31"/>
    </row>
    <row r="79" spans="1:16" x14ac:dyDescent="0.35">
      <c r="B79" s="204" t="str">
        <f>IF(Intro!$G$21="English",O79,P79)</f>
        <v>Adresse de l'entreprise</v>
      </c>
      <c r="C79" s="205"/>
      <c r="D79" s="205"/>
      <c r="E79" s="206"/>
      <c r="F79" s="206"/>
      <c r="G79" s="206"/>
      <c r="H79" s="206"/>
      <c r="I79" s="206"/>
      <c r="J79" s="206"/>
      <c r="K79" s="206"/>
      <c r="L79" s="207"/>
      <c r="O79" s="31" t="s">
        <v>9</v>
      </c>
      <c r="P79" s="3" t="s">
        <v>10</v>
      </c>
    </row>
    <row r="80" spans="1:16" x14ac:dyDescent="0.35">
      <c r="B80" s="208"/>
      <c r="C80" s="209"/>
      <c r="D80" s="209"/>
      <c r="E80" s="206"/>
      <c r="F80" s="206"/>
      <c r="G80" s="206"/>
      <c r="H80" s="206"/>
      <c r="I80" s="206"/>
      <c r="J80" s="206"/>
      <c r="K80" s="206"/>
      <c r="L80" s="207"/>
      <c r="O80" s="31"/>
    </row>
    <row r="81" spans="1:16" x14ac:dyDescent="0.35">
      <c r="B81" s="204" t="str">
        <f>IF(Intro!$G$21="English",O81,P81)</f>
        <v>Adresse du site Web</v>
      </c>
      <c r="C81" s="205"/>
      <c r="D81" s="205"/>
      <c r="E81" s="206"/>
      <c r="F81" s="206"/>
      <c r="G81" s="206"/>
      <c r="H81" s="206"/>
      <c r="I81" s="206"/>
      <c r="J81" s="206"/>
      <c r="K81" s="206"/>
      <c r="L81" s="207"/>
      <c r="O81" s="31" t="s">
        <v>11</v>
      </c>
      <c r="P81" s="3" t="s">
        <v>12</v>
      </c>
    </row>
    <row r="82" spans="1:16" x14ac:dyDescent="0.35">
      <c r="B82" s="208"/>
      <c r="C82" s="209"/>
      <c r="D82" s="209"/>
      <c r="E82" s="206"/>
      <c r="F82" s="206"/>
      <c r="G82" s="206"/>
      <c r="H82" s="206"/>
      <c r="I82" s="206"/>
      <c r="J82" s="206"/>
      <c r="K82" s="206"/>
      <c r="L82" s="207"/>
      <c r="O82" s="31"/>
    </row>
    <row r="83" spans="1:16" x14ac:dyDescent="0.35">
      <c r="B83" s="78"/>
      <c r="C83" s="79"/>
      <c r="D83" s="80"/>
      <c r="E83" s="80"/>
      <c r="F83" s="80"/>
      <c r="G83" s="80"/>
      <c r="H83" s="80"/>
      <c r="I83" s="80"/>
      <c r="J83" s="80"/>
      <c r="K83" s="80"/>
      <c r="L83" s="81"/>
    </row>
    <row r="84" spans="1:16" s="38" customFormat="1" x14ac:dyDescent="0.35">
      <c r="A84" s="58"/>
      <c r="B84" s="87" t="str">
        <f>IF(Intro!$G$21="English",O84,P84)</f>
        <v xml:space="preserve">Si votre entreprise a plus d’un emplacement, d’une installation ou d’un point de vente, transmettez une réponse consolidée au questionnaire.
</v>
      </c>
      <c r="C84" s="82"/>
      <c r="D84" s="82"/>
      <c r="E84" s="82"/>
      <c r="F84" s="82"/>
      <c r="G84" s="82"/>
      <c r="H84" s="82"/>
      <c r="I84" s="82"/>
      <c r="J84" s="82"/>
      <c r="K84" s="82"/>
      <c r="L84" s="88"/>
      <c r="O84" s="38" t="s">
        <v>137</v>
      </c>
      <c r="P84" s="38" t="s">
        <v>138</v>
      </c>
    </row>
    <row r="85" spans="1:16" x14ac:dyDescent="0.35">
      <c r="B85" s="204" t="str">
        <f>IF(Intro!$G$21="English",O85,P85)</f>
        <v>Fournissez les noms et adresses des autres emplacements, installations et points de vente au Canada au nom de laquelle votre entreprise répond. </v>
      </c>
      <c r="C85" s="205"/>
      <c r="D85" s="205"/>
      <c r="E85" s="206"/>
      <c r="F85" s="206"/>
      <c r="G85" s="206"/>
      <c r="H85" s="206"/>
      <c r="I85" s="206"/>
      <c r="J85" s="206"/>
      <c r="K85" s="206"/>
      <c r="L85" s="207"/>
      <c r="M85" s="38"/>
      <c r="O85" s="31" t="s">
        <v>73</v>
      </c>
      <c r="P85" s="3" t="s">
        <v>74</v>
      </c>
    </row>
    <row r="86" spans="1:16" x14ac:dyDescent="0.35">
      <c r="B86" s="204"/>
      <c r="C86" s="205"/>
      <c r="D86" s="205"/>
      <c r="E86" s="206"/>
      <c r="F86" s="206"/>
      <c r="G86" s="206"/>
      <c r="H86" s="206"/>
      <c r="I86" s="206"/>
      <c r="J86" s="206"/>
      <c r="K86" s="206"/>
      <c r="L86" s="207"/>
      <c r="M86" s="38"/>
      <c r="O86" s="31"/>
    </row>
    <row r="87" spans="1:16" x14ac:dyDescent="0.35">
      <c r="B87" s="204"/>
      <c r="C87" s="205"/>
      <c r="D87" s="205"/>
      <c r="E87" s="206"/>
      <c r="F87" s="206"/>
      <c r="G87" s="206"/>
      <c r="H87" s="206"/>
      <c r="I87" s="206"/>
      <c r="J87" s="206"/>
      <c r="K87" s="206"/>
      <c r="L87" s="207"/>
      <c r="M87" s="38"/>
      <c r="O87" s="31"/>
    </row>
    <row r="88" spans="1:16" x14ac:dyDescent="0.35">
      <c r="B88" s="204"/>
      <c r="C88" s="205"/>
      <c r="D88" s="205"/>
      <c r="E88" s="206"/>
      <c r="F88" s="206"/>
      <c r="G88" s="206"/>
      <c r="H88" s="206"/>
      <c r="I88" s="206"/>
      <c r="J88" s="206"/>
      <c r="K88" s="206"/>
      <c r="L88" s="207"/>
      <c r="M88" s="38"/>
      <c r="O88" s="31"/>
    </row>
    <row r="89" spans="1:16" x14ac:dyDescent="0.35">
      <c r="B89" s="204"/>
      <c r="C89" s="205"/>
      <c r="D89" s="205"/>
      <c r="E89" s="206"/>
      <c r="F89" s="206"/>
      <c r="G89" s="206"/>
      <c r="H89" s="206"/>
      <c r="I89" s="206"/>
      <c r="J89" s="206"/>
      <c r="K89" s="206"/>
      <c r="L89" s="207"/>
      <c r="M89" s="38"/>
      <c r="O89" s="31"/>
    </row>
    <row r="90" spans="1:16" x14ac:dyDescent="0.35">
      <c r="B90" s="204"/>
      <c r="C90" s="205"/>
      <c r="D90" s="205"/>
      <c r="E90" s="206"/>
      <c r="F90" s="206"/>
      <c r="G90" s="206"/>
      <c r="H90" s="206"/>
      <c r="I90" s="206"/>
      <c r="J90" s="206"/>
      <c r="K90" s="206"/>
      <c r="L90" s="207"/>
      <c r="M90" s="38"/>
      <c r="O90" s="31"/>
    </row>
    <row r="91" spans="1:16" x14ac:dyDescent="0.35">
      <c r="B91" s="204"/>
      <c r="C91" s="205"/>
      <c r="D91" s="205"/>
      <c r="E91" s="206"/>
      <c r="F91" s="206"/>
      <c r="G91" s="206"/>
      <c r="H91" s="206"/>
      <c r="I91" s="206"/>
      <c r="J91" s="206"/>
      <c r="K91" s="206"/>
      <c r="L91" s="207"/>
      <c r="M91" s="38"/>
      <c r="O91" s="31"/>
    </row>
    <row r="92" spans="1:16" x14ac:dyDescent="0.35">
      <c r="B92" s="204"/>
      <c r="C92" s="205"/>
      <c r="D92" s="205"/>
      <c r="E92" s="206"/>
      <c r="F92" s="206"/>
      <c r="G92" s="206"/>
      <c r="H92" s="206"/>
      <c r="I92" s="206"/>
      <c r="J92" s="206"/>
      <c r="K92" s="206"/>
      <c r="L92" s="207"/>
      <c r="M92" s="38"/>
      <c r="O92" s="31"/>
    </row>
    <row r="93" spans="1:16" x14ac:dyDescent="0.35">
      <c r="B93" s="204"/>
      <c r="C93" s="205"/>
      <c r="D93" s="205"/>
      <c r="E93" s="206"/>
      <c r="F93" s="206"/>
      <c r="G93" s="206"/>
      <c r="H93" s="206"/>
      <c r="I93" s="206"/>
      <c r="J93" s="206"/>
      <c r="K93" s="206"/>
      <c r="L93" s="207"/>
      <c r="M93" s="38"/>
      <c r="O93" s="31"/>
    </row>
    <row r="94" spans="1:16" x14ac:dyDescent="0.35">
      <c r="B94" s="204"/>
      <c r="C94" s="205"/>
      <c r="D94" s="205"/>
      <c r="E94" s="206"/>
      <c r="F94" s="206"/>
      <c r="G94" s="206"/>
      <c r="H94" s="206"/>
      <c r="I94" s="206"/>
      <c r="J94" s="206"/>
      <c r="K94" s="206"/>
      <c r="L94" s="207"/>
      <c r="M94" s="38"/>
      <c r="O94" s="31"/>
    </row>
    <row r="95" spans="1:16" s="38" customFormat="1" x14ac:dyDescent="0.35">
      <c r="A95" s="58"/>
      <c r="B95" s="68"/>
      <c r="C95" s="69"/>
      <c r="D95" s="69"/>
      <c r="E95" s="69"/>
      <c r="F95" s="69"/>
      <c r="G95" s="69"/>
      <c r="H95" s="69"/>
      <c r="I95" s="69"/>
      <c r="J95" s="69"/>
      <c r="K95" s="69"/>
      <c r="L95" s="70"/>
    </row>
    <row r="97" spans="1:16" x14ac:dyDescent="0.35">
      <c r="B97" s="213" t="str">
        <f>IF(Intro!$G$21="English",O97,P97)</f>
        <v>ATTESTATION</v>
      </c>
      <c r="C97" s="214"/>
      <c r="D97" s="214"/>
      <c r="E97" s="214"/>
      <c r="F97" s="214"/>
      <c r="G97" s="214"/>
      <c r="H97" s="214"/>
      <c r="I97" s="214"/>
      <c r="J97" s="214"/>
      <c r="K97" s="214"/>
      <c r="L97" s="215"/>
      <c r="M97" s="38"/>
      <c r="O97" s="3" t="s">
        <v>5</v>
      </c>
      <c r="P97" s="3" t="s">
        <v>6</v>
      </c>
    </row>
    <row r="98" spans="1:16" x14ac:dyDescent="0.35">
      <c r="B98" s="27"/>
      <c r="C98" s="28"/>
      <c r="D98" s="29"/>
      <c r="E98" s="29"/>
      <c r="F98" s="29"/>
      <c r="G98" s="29"/>
      <c r="H98" s="29"/>
      <c r="I98" s="29"/>
      <c r="J98" s="29"/>
      <c r="K98" s="29"/>
      <c r="L98" s="30"/>
    </row>
    <row r="99" spans="1:16" s="38" customFormat="1" x14ac:dyDescent="0.35">
      <c r="A99" s="58"/>
      <c r="B99" s="210" t="str">
        <f>IF(Intro!$G$21="English",O99,P99)</f>
        <v xml:space="preserve">Le ou la soussignée déclare que, pour autant qu'il ou elle sache, les renseignements fournis aux présentes sont complets et exacts.
</v>
      </c>
      <c r="C99" s="211"/>
      <c r="D99" s="211"/>
      <c r="E99" s="211"/>
      <c r="F99" s="211"/>
      <c r="G99" s="211"/>
      <c r="H99" s="211"/>
      <c r="I99" s="211"/>
      <c r="J99" s="211"/>
      <c r="K99" s="211"/>
      <c r="L99" s="212"/>
      <c r="O99" s="38" t="s">
        <v>75</v>
      </c>
      <c r="P99" s="38" t="s">
        <v>76</v>
      </c>
    </row>
    <row r="100" spans="1:16" s="38" customFormat="1" x14ac:dyDescent="0.35">
      <c r="A100" s="58"/>
      <c r="B100" s="67"/>
      <c r="C100" s="59"/>
      <c r="D100" s="59"/>
      <c r="E100" s="59"/>
      <c r="F100" s="59"/>
      <c r="G100" s="59"/>
      <c r="H100" s="59"/>
      <c r="I100" s="59"/>
      <c r="J100" s="59"/>
      <c r="K100" s="59"/>
      <c r="L100" s="60"/>
    </row>
    <row r="101" spans="1:16" x14ac:dyDescent="0.35">
      <c r="B101" s="204" t="str">
        <f>IF(Intro!$G$21="English",O101,P101)</f>
        <v>Nom du représentant autorisé</v>
      </c>
      <c r="C101" s="205"/>
      <c r="D101" s="205"/>
      <c r="E101" s="206"/>
      <c r="F101" s="206"/>
      <c r="G101" s="206"/>
      <c r="H101" s="206"/>
      <c r="I101" s="206"/>
      <c r="J101" s="206"/>
      <c r="K101" s="206"/>
      <c r="L101" s="207"/>
      <c r="O101" s="31" t="s">
        <v>13</v>
      </c>
      <c r="P101" s="3" t="s">
        <v>14</v>
      </c>
    </row>
    <row r="102" spans="1:16" x14ac:dyDescent="0.35">
      <c r="B102" s="204"/>
      <c r="C102" s="205"/>
      <c r="D102" s="205"/>
      <c r="E102" s="206"/>
      <c r="F102" s="206"/>
      <c r="G102" s="206"/>
      <c r="H102" s="206"/>
      <c r="I102" s="206"/>
      <c r="J102" s="206"/>
      <c r="K102" s="206"/>
      <c r="L102" s="207"/>
      <c r="O102" s="31"/>
    </row>
    <row r="103" spans="1:16" x14ac:dyDescent="0.35">
      <c r="B103" s="204" t="str">
        <f>IF(Intro!$G$21="English",O103,P103)</f>
        <v>Titre du représentant autorisé</v>
      </c>
      <c r="C103" s="205"/>
      <c r="D103" s="205"/>
      <c r="E103" s="206"/>
      <c r="F103" s="206"/>
      <c r="G103" s="206"/>
      <c r="H103" s="206"/>
      <c r="I103" s="206"/>
      <c r="J103" s="206"/>
      <c r="K103" s="206"/>
      <c r="L103" s="207"/>
      <c r="O103" s="31" t="s">
        <v>15</v>
      </c>
      <c r="P103" s="3" t="s">
        <v>16</v>
      </c>
    </row>
    <row r="104" spans="1:16" x14ac:dyDescent="0.35">
      <c r="B104" s="208"/>
      <c r="C104" s="209"/>
      <c r="D104" s="209"/>
      <c r="E104" s="206"/>
      <c r="F104" s="206"/>
      <c r="G104" s="206"/>
      <c r="H104" s="206"/>
      <c r="I104" s="206"/>
      <c r="J104" s="206"/>
      <c r="K104" s="206"/>
      <c r="L104" s="207"/>
      <c r="O104" s="31"/>
    </row>
    <row r="105" spans="1:16" x14ac:dyDescent="0.35">
      <c r="B105" s="204" t="str">
        <f>IF(Intro!$G$21="English",O105,P105)</f>
        <v>Adresse de courrier électronique</v>
      </c>
      <c r="C105" s="205"/>
      <c r="D105" s="205"/>
      <c r="E105" s="206"/>
      <c r="F105" s="206"/>
      <c r="G105" s="206"/>
      <c r="H105" s="206"/>
      <c r="I105" s="206"/>
      <c r="J105" s="206"/>
      <c r="K105" s="206"/>
      <c r="L105" s="207"/>
      <c r="O105" s="31" t="s">
        <v>17</v>
      </c>
      <c r="P105" s="3" t="s">
        <v>38</v>
      </c>
    </row>
    <row r="106" spans="1:16" x14ac:dyDescent="0.35">
      <c r="B106" s="208"/>
      <c r="C106" s="209"/>
      <c r="D106" s="209"/>
      <c r="E106" s="206"/>
      <c r="F106" s="206"/>
      <c r="G106" s="206"/>
      <c r="H106" s="206"/>
      <c r="I106" s="206"/>
      <c r="J106" s="206"/>
      <c r="K106" s="206"/>
      <c r="L106" s="207"/>
      <c r="O106" s="31"/>
    </row>
    <row r="107" spans="1:16" x14ac:dyDescent="0.35">
      <c r="B107" s="204" t="str">
        <f>IF(Intro!$G$21="English",O107,P107)</f>
        <v>Téléphone</v>
      </c>
      <c r="C107" s="205"/>
      <c r="D107" s="205"/>
      <c r="E107" s="206"/>
      <c r="F107" s="206"/>
      <c r="G107" s="206"/>
      <c r="H107" s="206"/>
      <c r="I107" s="206"/>
      <c r="J107" s="206"/>
      <c r="K107" s="206"/>
      <c r="L107" s="207"/>
      <c r="O107" s="31" t="s">
        <v>18</v>
      </c>
      <c r="P107" s="3" t="s">
        <v>19</v>
      </c>
    </row>
    <row r="108" spans="1:16" x14ac:dyDescent="0.35">
      <c r="B108" s="208"/>
      <c r="C108" s="209"/>
      <c r="D108" s="209"/>
      <c r="E108" s="206"/>
      <c r="F108" s="206"/>
      <c r="G108" s="206"/>
      <c r="H108" s="206"/>
      <c r="I108" s="206"/>
      <c r="J108" s="206"/>
      <c r="K108" s="206"/>
      <c r="L108" s="207"/>
      <c r="O108" s="31"/>
    </row>
    <row r="109" spans="1:16" x14ac:dyDescent="0.35">
      <c r="B109" s="204" t="s">
        <v>21</v>
      </c>
      <c r="C109" s="205"/>
      <c r="D109" s="205"/>
      <c r="E109" s="206"/>
      <c r="F109" s="206"/>
      <c r="G109" s="206"/>
      <c r="H109" s="206"/>
      <c r="I109" s="206"/>
      <c r="J109" s="206"/>
      <c r="K109" s="206"/>
      <c r="L109" s="207"/>
      <c r="M109" s="38"/>
      <c r="O109" s="31"/>
    </row>
    <row r="110" spans="1:16" x14ac:dyDescent="0.35">
      <c r="B110" s="204"/>
      <c r="C110" s="205"/>
      <c r="D110" s="205"/>
      <c r="E110" s="206"/>
      <c r="F110" s="206"/>
      <c r="G110" s="206"/>
      <c r="H110" s="206"/>
      <c r="I110" s="206"/>
      <c r="J110" s="206"/>
      <c r="K110" s="206"/>
      <c r="L110" s="207"/>
      <c r="M110" s="38"/>
      <c r="O110" s="31"/>
    </row>
    <row r="111" spans="1:16" s="38" customFormat="1" x14ac:dyDescent="0.35">
      <c r="A111" s="58"/>
      <c r="B111" s="67"/>
      <c r="C111" s="59"/>
      <c r="D111" s="59"/>
      <c r="E111" s="59"/>
      <c r="F111" s="59"/>
      <c r="G111" s="59"/>
      <c r="H111" s="59"/>
      <c r="I111" s="59"/>
      <c r="J111" s="59"/>
      <c r="K111" s="59"/>
      <c r="L111" s="60"/>
    </row>
    <row r="112" spans="1:16" ht="21" x14ac:dyDescent="0.35">
      <c r="B112" s="201" t="str">
        <f>IF(Intro!$G$21="English",O112,P112)</f>
        <v>Je comprends que le fait de cocher cette case constitue ma signature juridiquement contraignante.</v>
      </c>
      <c r="C112" s="202"/>
      <c r="D112" s="202"/>
      <c r="E112" s="202"/>
      <c r="F112" s="202"/>
      <c r="G112" s="202"/>
      <c r="H112" s="202"/>
      <c r="I112" s="202"/>
      <c r="J112" s="96"/>
      <c r="K112" s="41"/>
      <c r="L112" s="42"/>
      <c r="O112" s="31" t="s">
        <v>36</v>
      </c>
      <c r="P112" s="3" t="s">
        <v>37</v>
      </c>
    </row>
    <row r="113" spans="1:16" s="38" customFormat="1" x14ac:dyDescent="0.35">
      <c r="A113" s="58"/>
      <c r="B113" s="68"/>
      <c r="C113" s="69"/>
      <c r="D113" s="69"/>
      <c r="E113" s="69"/>
      <c r="F113" s="69"/>
      <c r="G113" s="69"/>
      <c r="H113" s="69"/>
      <c r="I113" s="69"/>
      <c r="J113" s="69"/>
      <c r="K113" s="69"/>
      <c r="L113" s="70"/>
    </row>
    <row r="114" spans="1:16" s="9" customFormat="1" x14ac:dyDescent="0.35">
      <c r="A114" s="23"/>
      <c r="B114" s="25"/>
      <c r="C114" s="25"/>
      <c r="D114" s="26"/>
      <c r="E114" s="26"/>
      <c r="F114" s="26"/>
      <c r="G114" s="26"/>
      <c r="H114" s="26"/>
      <c r="I114" s="26"/>
      <c r="J114" s="26"/>
      <c r="K114" s="26"/>
      <c r="L114" s="26"/>
      <c r="O114" s="24"/>
      <c r="P114" s="24"/>
    </row>
    <row r="115" spans="1:16" s="8" customFormat="1" x14ac:dyDescent="0.35">
      <c r="A115" s="23"/>
      <c r="B115" s="213" t="str">
        <f>UPPER(IF(Intro!$G$21="English",O115,P115))</f>
        <v>TRANSMISSION DU QUESTIONNAIRE REMPLI</v>
      </c>
      <c r="C115" s="214" t="str">
        <f>UPPER(IF(Intro!$G$21="English",P115,Q115))</f>
        <v/>
      </c>
      <c r="D115" s="214" t="str">
        <f>UPPER(IF(Intro!$G$21="English",Q115,R115))</f>
        <v/>
      </c>
      <c r="E115" s="214" t="str">
        <f>UPPER(IF(Intro!$G$21="English",R115,S115))</f>
        <v/>
      </c>
      <c r="F115" s="214"/>
      <c r="G115" s="214" t="str">
        <f>UPPER(IF(Intro!$G$21="English",S115,T115))</f>
        <v/>
      </c>
      <c r="H115" s="214" t="str">
        <f>UPPER(IF(Intro!$G$21="English",T115,U115))</f>
        <v/>
      </c>
      <c r="I115" s="214" t="str">
        <f>UPPER(IF(Intro!$G$21="English",U115,V115))</f>
        <v/>
      </c>
      <c r="J115" s="214" t="str">
        <f>UPPER(IF(Intro!$G$21="English",V115,W115))</f>
        <v/>
      </c>
      <c r="K115" s="214" t="str">
        <f>UPPER(IF(Intro!$G$21="English",W115,X115))</f>
        <v/>
      </c>
      <c r="L115" s="215" t="str">
        <f>UPPER(IF(Intro!$G$21="English",X115,Y115))</f>
        <v/>
      </c>
      <c r="M115" s="9"/>
      <c r="N115" s="6"/>
      <c r="O115" s="7" t="s">
        <v>39</v>
      </c>
      <c r="P115" s="7" t="s">
        <v>3</v>
      </c>
    </row>
    <row r="116" spans="1:16" x14ac:dyDescent="0.35">
      <c r="B116" s="27"/>
      <c r="C116" s="28"/>
      <c r="D116" s="29"/>
      <c r="E116" s="29"/>
      <c r="F116" s="29"/>
      <c r="G116" s="29"/>
      <c r="H116" s="29"/>
      <c r="I116" s="29"/>
      <c r="J116" s="29"/>
      <c r="K116" s="29"/>
      <c r="L116" s="30"/>
    </row>
    <row r="117" spans="1:16" s="38" customFormat="1" x14ac:dyDescent="0.35">
      <c r="A117" s="58"/>
      <c r="B117" s="210" t="str">
        <f>IF(Intro!$G$21="English",O117,P117)</f>
        <v>Veuillez retourner le questionnaire rempli en utilisant l’une des options suivantes :</v>
      </c>
      <c r="C117" s="211"/>
      <c r="D117" s="211"/>
      <c r="E117" s="211"/>
      <c r="F117" s="211"/>
      <c r="G117" s="211"/>
      <c r="H117" s="211"/>
      <c r="I117" s="211"/>
      <c r="J117" s="211"/>
      <c r="K117" s="211"/>
      <c r="L117" s="212"/>
      <c r="O117" s="3" t="s">
        <v>77</v>
      </c>
      <c r="P117" s="3" t="s">
        <v>4</v>
      </c>
    </row>
    <row r="118" spans="1:16" s="38" customFormat="1" x14ac:dyDescent="0.35">
      <c r="A118" s="58"/>
      <c r="B118" s="216"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18" s="217"/>
      <c r="D118" s="217"/>
      <c r="E118" s="217"/>
      <c r="F118" s="217"/>
      <c r="G118" s="217"/>
      <c r="H118" s="217"/>
      <c r="I118" s="217"/>
      <c r="J118" s="217"/>
      <c r="K118" s="217"/>
      <c r="L118" s="218"/>
      <c r="O118" s="3"/>
      <c r="P118" s="3"/>
    </row>
    <row r="119" spans="1:16" s="38" customFormat="1" x14ac:dyDescent="0.35">
      <c r="A119" s="58"/>
      <c r="B119" s="230" t="str">
        <f>IF(Intro!$G$21="English",O119,P119)</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19" s="231"/>
      <c r="D119" s="231"/>
      <c r="E119" s="231"/>
      <c r="F119" s="231"/>
      <c r="G119" s="231"/>
      <c r="H119" s="231"/>
      <c r="I119" s="231"/>
      <c r="J119" s="231"/>
      <c r="K119" s="231"/>
      <c r="L119" s="232"/>
      <c r="O119" s="3" t="s">
        <v>139</v>
      </c>
      <c r="P119" s="3" t="s">
        <v>140</v>
      </c>
    </row>
    <row r="120" spans="1:16" s="38" customFormat="1" x14ac:dyDescent="0.35">
      <c r="A120" s="58"/>
      <c r="B120" s="230"/>
      <c r="C120" s="231"/>
      <c r="D120" s="231"/>
      <c r="E120" s="231"/>
      <c r="F120" s="231"/>
      <c r="G120" s="231"/>
      <c r="H120" s="231"/>
      <c r="I120" s="231"/>
      <c r="J120" s="231"/>
      <c r="K120" s="231"/>
      <c r="L120" s="232"/>
      <c r="O120" s="3"/>
      <c r="P120" s="3"/>
    </row>
    <row r="121" spans="1:16" s="38" customFormat="1" x14ac:dyDescent="0.35">
      <c r="A121" s="58"/>
      <c r="B121" s="233" t="str">
        <f>IF(Intro!$G$21="English",O121,P121)</f>
        <v>2. Par courriel à l'adresse tcce-citt@tribunal.gc.ca si vous acceptez les risques connexes et vous transmettez des renseignements qui sont ceux de votre entreprise seulement.</v>
      </c>
      <c r="C121" s="234"/>
      <c r="D121" s="234"/>
      <c r="E121" s="234"/>
      <c r="F121" s="234"/>
      <c r="G121" s="234"/>
      <c r="H121" s="234"/>
      <c r="I121" s="234"/>
      <c r="J121" s="234"/>
      <c r="K121" s="234"/>
      <c r="L121" s="235"/>
      <c r="O121" s="3" t="s">
        <v>216</v>
      </c>
      <c r="P121" s="3" t="s">
        <v>217</v>
      </c>
    </row>
    <row r="122" spans="1:16" s="38" customFormat="1" x14ac:dyDescent="0.35">
      <c r="A122" s="58"/>
      <c r="B122" s="68"/>
      <c r="C122" s="69"/>
      <c r="D122" s="69"/>
      <c r="E122" s="69"/>
      <c r="F122" s="69"/>
      <c r="G122" s="69"/>
      <c r="H122" s="69"/>
      <c r="I122" s="69"/>
      <c r="J122" s="69"/>
      <c r="K122" s="69"/>
      <c r="L122" s="70"/>
    </row>
    <row r="124" spans="1:16" s="8" customFormat="1" x14ac:dyDescent="0.35">
      <c r="A124" s="23"/>
      <c r="B124" s="213" t="s">
        <v>218</v>
      </c>
      <c r="C124" s="214" t="str">
        <f>UPPER(IF(Intro!$G$21="English",P124,Q124))</f>
        <v/>
      </c>
      <c r="D124" s="214" t="str">
        <f>UPPER(IF(Intro!$G$21="English",Q124,R124))</f>
        <v/>
      </c>
      <c r="E124" s="214" t="str">
        <f>UPPER(IF(Intro!$G$21="English",R124,S124))</f>
        <v/>
      </c>
      <c r="F124" s="214"/>
      <c r="G124" s="214" t="str">
        <f>UPPER(IF(Intro!$G$21="English",S124,T124))</f>
        <v/>
      </c>
      <c r="H124" s="214" t="str">
        <f>UPPER(IF(Intro!$G$21="English",T124,U124))</f>
        <v/>
      </c>
      <c r="I124" s="214" t="str">
        <f>UPPER(IF(Intro!$G$21="English",U124,V124))</f>
        <v/>
      </c>
      <c r="J124" s="214" t="str">
        <f>UPPER(IF(Intro!$G$21="English",V124,W124))</f>
        <v/>
      </c>
      <c r="K124" s="214" t="str">
        <f>UPPER(IF(Intro!$G$21="English",W124,X124))</f>
        <v/>
      </c>
      <c r="L124" s="215" t="str">
        <f>UPPER(IF(Intro!$G$21="English",X124,Y124))</f>
        <v/>
      </c>
      <c r="M124" s="9"/>
      <c r="N124" s="6"/>
      <c r="O124" s="7"/>
      <c r="P124" s="7"/>
    </row>
    <row r="125" spans="1:16" x14ac:dyDescent="0.35">
      <c r="B125" s="27"/>
      <c r="C125" s="28"/>
      <c r="D125" s="29"/>
      <c r="E125" s="29"/>
      <c r="F125" s="29"/>
      <c r="G125" s="29"/>
      <c r="H125" s="29"/>
      <c r="I125" s="29"/>
      <c r="J125" s="29"/>
      <c r="K125" s="29"/>
      <c r="L125" s="30"/>
    </row>
    <row r="126" spans="1:16" s="38" customFormat="1" x14ac:dyDescent="0.35">
      <c r="A126" s="58"/>
      <c r="B126" s="210" t="str">
        <f>IF(Intro!$G$21="English",O126,P126)</f>
        <v xml:space="preserve">Toutes les questions relatives au présent questionnaire doivent être adressées à :
</v>
      </c>
      <c r="C126" s="211"/>
      <c r="D126" s="211"/>
      <c r="E126" s="211"/>
      <c r="F126" s="211"/>
      <c r="G126" s="211"/>
      <c r="H126" s="211"/>
      <c r="I126" s="211"/>
      <c r="J126" s="211"/>
      <c r="K126" s="211"/>
      <c r="L126" s="212"/>
      <c r="O126" s="3" t="s">
        <v>147</v>
      </c>
      <c r="P126" s="3" t="s">
        <v>148</v>
      </c>
    </row>
    <row r="127" spans="1:16" s="38" customFormat="1" x14ac:dyDescent="0.35">
      <c r="A127" s="58"/>
      <c r="B127" s="48"/>
      <c r="C127" s="49"/>
      <c r="D127" s="49"/>
      <c r="E127" s="49"/>
      <c r="F127" s="49"/>
      <c r="G127" s="49"/>
      <c r="H127" s="49"/>
      <c r="I127" s="49"/>
      <c r="J127" s="49"/>
      <c r="K127" s="49"/>
      <c r="L127" s="77"/>
      <c r="O127" s="3"/>
      <c r="P127" s="3"/>
    </row>
    <row r="128" spans="1:16" x14ac:dyDescent="0.35">
      <c r="B128" s="198" t="str">
        <f>Variables!B13</f>
        <v>Nicole Lalonde</v>
      </c>
      <c r="C128" s="199"/>
      <c r="D128" s="199"/>
      <c r="E128" s="199" t="str">
        <f>Variables!C13</f>
        <v xml:space="preserve">nicole.lalonde@tribunal.gc.ca </v>
      </c>
      <c r="F128" s="199"/>
      <c r="G128" s="199"/>
      <c r="H128" s="199"/>
      <c r="I128" s="199"/>
      <c r="J128" s="199" t="str">
        <f>Variables!D13</f>
        <v>343-574-8274</v>
      </c>
      <c r="K128" s="199"/>
      <c r="L128" s="200"/>
      <c r="O128" s="31"/>
    </row>
    <row r="129" spans="1:15" x14ac:dyDescent="0.35">
      <c r="B129" s="198" t="str">
        <f>Variables!B14</f>
        <v>Paula Place</v>
      </c>
      <c r="C129" s="199"/>
      <c r="D129" s="199"/>
      <c r="E129" s="199" t="str">
        <f>Variables!C14</f>
        <v>paula.place@tribunal.gc.ca</v>
      </c>
      <c r="F129" s="199"/>
      <c r="G129" s="199"/>
      <c r="H129" s="199"/>
      <c r="I129" s="199"/>
      <c r="J129" s="199" t="str">
        <f>Variables!D14</f>
        <v>343-574-3196</v>
      </c>
      <c r="K129" s="199"/>
      <c r="L129" s="200"/>
      <c r="O129" s="31"/>
    </row>
    <row r="130" spans="1:15" x14ac:dyDescent="0.35">
      <c r="B130" s="198" t="str">
        <f>Variables!B15</f>
        <v>Jornette Dangbedji</v>
      </c>
      <c r="C130" s="199"/>
      <c r="D130" s="199"/>
      <c r="E130" s="199" t="str">
        <f>Variables!C15</f>
        <v>jornette.dangbedji@tribunal.gc.ca</v>
      </c>
      <c r="F130" s="199"/>
      <c r="G130" s="199"/>
      <c r="H130" s="199"/>
      <c r="I130" s="199"/>
      <c r="J130" s="199" t="str">
        <f>Variables!D15</f>
        <v>613-408-8743</v>
      </c>
      <c r="K130" s="199"/>
      <c r="L130" s="200"/>
      <c r="O130" s="31"/>
    </row>
    <row r="131" spans="1:15" s="38" customFormat="1" x14ac:dyDescent="0.35">
      <c r="A131" s="58"/>
      <c r="B131" s="68"/>
      <c r="C131" s="69"/>
      <c r="D131" s="69"/>
      <c r="E131" s="69"/>
      <c r="F131" s="69"/>
      <c r="G131" s="69"/>
      <c r="H131" s="69"/>
      <c r="I131" s="69"/>
      <c r="J131" s="69"/>
      <c r="K131" s="69"/>
      <c r="L131" s="70"/>
    </row>
  </sheetData>
  <sheetProtection algorithmName="SHA-512" hashValue="RF9mUmiO3db58itutkAeO8VcAKpyI01nWz+2PnSIcQCYzWKwQiqxOuPj+u55J7ZufBdQO196YxA4NKyHAQpnhw==" saltValue="YSqtw+7suPjBdWHNpjjDoA==" spinCount="100000" sheet="1" objects="1" scenarios="1" selectLockedCells="1"/>
  <mergeCells count="63">
    <mergeCell ref="B19:L19"/>
    <mergeCell ref="B77:D78"/>
    <mergeCell ref="E77:L78"/>
    <mergeCell ref="B63:L63"/>
    <mergeCell ref="B61:L61"/>
    <mergeCell ref="B54:L54"/>
    <mergeCell ref="B28:L28"/>
    <mergeCell ref="C29:K53"/>
    <mergeCell ref="B65:C66"/>
    <mergeCell ref="D65:D66"/>
    <mergeCell ref="E65:K66"/>
    <mergeCell ref="C71:K72"/>
    <mergeCell ref="B69:L69"/>
    <mergeCell ref="B21:F22"/>
    <mergeCell ref="B55:L56"/>
    <mergeCell ref="H21:L22"/>
    <mergeCell ref="B129:D129"/>
    <mergeCell ref="E128:I128"/>
    <mergeCell ref="E129:I129"/>
    <mergeCell ref="J128:L128"/>
    <mergeCell ref="J129:L129"/>
    <mergeCell ref="B128:D128"/>
    <mergeCell ref="E81:L82"/>
    <mergeCell ref="B81:D82"/>
    <mergeCell ref="B99:L99"/>
    <mergeCell ref="B97:L97"/>
    <mergeCell ref="B85:D94"/>
    <mergeCell ref="E85:L94"/>
    <mergeCell ref="B25:L25"/>
    <mergeCell ref="B27:L27"/>
    <mergeCell ref="B79:D80"/>
    <mergeCell ref="E79:L80"/>
    <mergeCell ref="G21:G22"/>
    <mergeCell ref="B75:L75"/>
    <mergeCell ref="C57:G57"/>
    <mergeCell ref="B115:L115"/>
    <mergeCell ref="B117:L117"/>
    <mergeCell ref="B119:L120"/>
    <mergeCell ref="B121:L121"/>
    <mergeCell ref="B105:D106"/>
    <mergeCell ref="B107:D108"/>
    <mergeCell ref="B4:L4"/>
    <mergeCell ref="B5:L5"/>
    <mergeCell ref="B8:L8"/>
    <mergeCell ref="B6:L6"/>
    <mergeCell ref="B10:F16"/>
    <mergeCell ref="H10:L16"/>
    <mergeCell ref="B130:D130"/>
    <mergeCell ref="E130:I130"/>
    <mergeCell ref="J130:L130"/>
    <mergeCell ref="B112:I112"/>
    <mergeCell ref="O9:P17"/>
    <mergeCell ref="B101:D102"/>
    <mergeCell ref="E101:L102"/>
    <mergeCell ref="B109:D110"/>
    <mergeCell ref="E103:L104"/>
    <mergeCell ref="E105:L106"/>
    <mergeCell ref="E107:L108"/>
    <mergeCell ref="E109:L110"/>
    <mergeCell ref="B103:D104"/>
    <mergeCell ref="B126:L126"/>
    <mergeCell ref="B124:L124"/>
    <mergeCell ref="B118:L118"/>
  </mergeCells>
  <dataValidations count="2">
    <dataValidation type="list" allowBlank="1" showInputMessage="1" showErrorMessage="1" sqref="J112"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4"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3C8C3E-1AA1-449A-9801-3B06EB7E8B4C}">
          <x14:formula1>
            <xm:f>Variables!$D$27:$D$28</xm:f>
          </x14:formula1>
          <xm:sqref>D65:D66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27"/>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9" width="9.453125" style="3" customWidth="1"/>
    <col min="20" max="16384" width="9.453125" style="3"/>
  </cols>
  <sheetData>
    <row r="1" spans="1:16" x14ac:dyDescent="0.35">
      <c r="A1" s="20">
        <v>8</v>
      </c>
      <c r="O1" s="3" t="s">
        <v>279</v>
      </c>
      <c r="P1" s="3" t="s">
        <v>279</v>
      </c>
    </row>
    <row r="2" spans="1:16" x14ac:dyDescent="0.35">
      <c r="B2" s="22" t="s">
        <v>0</v>
      </c>
      <c r="C2" s="22"/>
      <c r="D2" s="22"/>
      <c r="O2" s="21" t="s">
        <v>59</v>
      </c>
      <c r="P2" s="21" t="s">
        <v>71</v>
      </c>
    </row>
    <row r="3" spans="1:16" x14ac:dyDescent="0.35">
      <c r="B3" s="5"/>
      <c r="C3" s="5"/>
      <c r="D3" s="5"/>
      <c r="O3" s="4"/>
      <c r="P3" s="4"/>
    </row>
    <row r="4" spans="1:16" s="8" customFormat="1" x14ac:dyDescent="0.35">
      <c r="A4" s="23"/>
      <c r="B4" s="219" t="str">
        <f>IF(Intro!$G$21="English",O4,P4)</f>
        <v>QUESTIONNAIRE À L'INTENTION DES PRODUCTEURS ÉTRANGERS</v>
      </c>
      <c r="C4" s="220"/>
      <c r="D4" s="220"/>
      <c r="E4" s="220"/>
      <c r="F4" s="220"/>
      <c r="G4" s="220"/>
      <c r="H4" s="220"/>
      <c r="I4" s="220"/>
      <c r="J4" s="220"/>
      <c r="K4" s="220"/>
      <c r="L4" s="221"/>
      <c r="M4" s="6"/>
      <c r="N4" s="6"/>
      <c r="O4" s="83" t="s">
        <v>365</v>
      </c>
      <c r="P4" s="83" t="s">
        <v>219</v>
      </c>
    </row>
    <row r="5" spans="1:16" s="8" customFormat="1" x14ac:dyDescent="0.35">
      <c r="A5" s="23"/>
      <c r="B5" s="222" t="str">
        <f>Intro!B5</f>
        <v>NQ-2026-003</v>
      </c>
      <c r="C5" s="223"/>
      <c r="D5" s="223"/>
      <c r="E5" s="223"/>
      <c r="F5" s="223"/>
      <c r="G5" s="223"/>
      <c r="H5" s="223"/>
      <c r="I5" s="223"/>
      <c r="J5" s="223"/>
      <c r="K5" s="223"/>
      <c r="L5" s="224"/>
      <c r="M5" s="6"/>
      <c r="N5" s="6"/>
      <c r="O5" s="7"/>
      <c r="P5" s="7"/>
    </row>
    <row r="6" spans="1:16" s="9" customFormat="1" x14ac:dyDescent="0.35">
      <c r="A6" s="23"/>
      <c r="B6" s="225" t="str">
        <f>UPPER(IF(Intro!$G$21="English",Variables!B3,Variables!C3))</f>
        <v>CÂBLES DE BÂTIMENTS NON ARMÉS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s="8" customFormat="1" x14ac:dyDescent="0.35">
      <c r="A8" s="23"/>
      <c r="B8" s="213" t="str">
        <f>UPPER(IF(Intro!$G$21="English",O8,P8))</f>
        <v>APERÇU DU QUESTIONNAIRE</v>
      </c>
      <c r="C8" s="214" t="str">
        <f>UPPER(IF(Intro!$G$21="English",P8,Q8))</f>
        <v/>
      </c>
      <c r="D8" s="214"/>
      <c r="E8" s="214" t="str">
        <f>UPPER(IF(Intro!$G$21="English",Q8,R8))</f>
        <v/>
      </c>
      <c r="F8" s="214" t="str">
        <f>UPPER(IF(Intro!$G$21="English",R8,S8))</f>
        <v/>
      </c>
      <c r="G8" s="214" t="str">
        <f>UPPER(IF(Intro!$G$21="English",S8,T8))</f>
        <v/>
      </c>
      <c r="H8" s="214" t="str">
        <f>UPPER(IF(Intro!$G$21="English",T8,U8))</f>
        <v/>
      </c>
      <c r="I8" s="214" t="str">
        <f>UPPER(IF(Intro!$G$21="English",U8,V8))</f>
        <v/>
      </c>
      <c r="J8" s="214" t="str">
        <f>UPPER(IF(Intro!$G$21="English",V8,W8))</f>
        <v/>
      </c>
      <c r="K8" s="214" t="str">
        <f>UPPER(IF(Intro!$G$21="English",W8,X8))</f>
        <v/>
      </c>
      <c r="L8" s="215" t="str">
        <f>UPPER(IF(Intro!$G$21="English",X8,Y8))</f>
        <v/>
      </c>
      <c r="M8" s="9"/>
      <c r="N8" s="6"/>
      <c r="O8" s="84" t="s">
        <v>220</v>
      </c>
      <c r="P8" s="84" t="s">
        <v>221</v>
      </c>
    </row>
    <row r="9" spans="1:16" x14ac:dyDescent="0.35">
      <c r="B9" s="27"/>
      <c r="C9" s="28"/>
      <c r="D9" s="28"/>
      <c r="E9" s="29"/>
      <c r="F9" s="29"/>
      <c r="G9" s="29"/>
      <c r="H9" s="29"/>
      <c r="I9" s="29"/>
      <c r="J9" s="29"/>
      <c r="K9" s="29"/>
      <c r="L9" s="30"/>
    </row>
    <row r="10" spans="1:16" s="38" customFormat="1" x14ac:dyDescent="0.35">
      <c r="A10" s="58"/>
      <c r="B10" s="210" t="str">
        <f>IF(Intro!$G$21="English",O10,P10)</f>
        <v xml:space="preserve">Le présent questionnaire est divisé en deux parties :
</v>
      </c>
      <c r="C10" s="211"/>
      <c r="D10" s="211"/>
      <c r="E10" s="211"/>
      <c r="F10" s="211"/>
      <c r="G10" s="211"/>
      <c r="H10" s="211"/>
      <c r="I10" s="211"/>
      <c r="J10" s="211"/>
      <c r="K10" s="211"/>
      <c r="L10" s="212"/>
      <c r="O10" s="3" t="s">
        <v>78</v>
      </c>
      <c r="P10" s="3" t="s">
        <v>79</v>
      </c>
    </row>
    <row r="11" spans="1:16" s="38" customFormat="1" x14ac:dyDescent="0.35">
      <c r="A11" s="58"/>
      <c r="B11" s="48"/>
      <c r="C11" s="49"/>
      <c r="D11" s="49"/>
      <c r="E11" s="49"/>
      <c r="F11" s="49"/>
      <c r="G11" s="49"/>
      <c r="H11" s="49"/>
      <c r="I11" s="49"/>
      <c r="J11" s="49"/>
      <c r="K11" s="49"/>
      <c r="L11" s="77"/>
      <c r="O11" s="3"/>
      <c r="P11" s="3"/>
    </row>
    <row r="12" spans="1:16" s="38" customFormat="1" ht="14.25" customHeight="1" x14ac:dyDescent="0.35">
      <c r="A12" s="58"/>
      <c r="B12" s="210"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11"/>
      <c r="D12" s="211"/>
      <c r="E12" s="211"/>
      <c r="F12" s="211"/>
      <c r="G12" s="211"/>
      <c r="H12" s="211"/>
      <c r="I12" s="211"/>
      <c r="J12" s="211"/>
      <c r="K12" s="211"/>
      <c r="L12" s="212"/>
      <c r="O12" s="3" t="s">
        <v>80</v>
      </c>
      <c r="P12" s="3" t="s">
        <v>81</v>
      </c>
    </row>
    <row r="13" spans="1:16" s="38" customFormat="1" x14ac:dyDescent="0.35">
      <c r="A13" s="58"/>
      <c r="B13" s="210"/>
      <c r="C13" s="211"/>
      <c r="D13" s="211"/>
      <c r="E13" s="211"/>
      <c r="F13" s="211"/>
      <c r="G13" s="211"/>
      <c r="H13" s="211"/>
      <c r="I13" s="211"/>
      <c r="J13" s="211"/>
      <c r="K13" s="211"/>
      <c r="L13" s="212"/>
      <c r="O13" s="3"/>
      <c r="P13" s="3"/>
    </row>
    <row r="14" spans="1:16" s="38" customFormat="1" x14ac:dyDescent="0.35">
      <c r="A14" s="58"/>
      <c r="B14" s="48"/>
      <c r="C14" s="49"/>
      <c r="D14" s="49"/>
      <c r="E14" s="49"/>
      <c r="F14" s="49"/>
      <c r="G14" s="49"/>
      <c r="H14" s="49"/>
      <c r="I14" s="49"/>
      <c r="J14" s="49"/>
      <c r="K14" s="49"/>
      <c r="L14" s="77"/>
      <c r="O14" s="3"/>
      <c r="P14" s="3"/>
    </row>
    <row r="15" spans="1:16" s="38" customFormat="1" x14ac:dyDescent="0.35">
      <c r="A15" s="58"/>
      <c r="B15" s="210"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11"/>
      <c r="D15" s="211"/>
      <c r="E15" s="211"/>
      <c r="F15" s="211"/>
      <c r="G15" s="211"/>
      <c r="H15" s="211"/>
      <c r="I15" s="211"/>
      <c r="J15" s="211"/>
      <c r="K15" s="211"/>
      <c r="L15" s="212"/>
      <c r="O15" s="3" t="s">
        <v>82</v>
      </c>
      <c r="P15" s="3" t="s">
        <v>83</v>
      </c>
    </row>
    <row r="16" spans="1:16" s="38" customFormat="1" x14ac:dyDescent="0.35">
      <c r="A16" s="58"/>
      <c r="B16" s="268"/>
      <c r="C16" s="269"/>
      <c r="D16" s="269"/>
      <c r="E16" s="269"/>
      <c r="F16" s="269"/>
      <c r="G16" s="269"/>
      <c r="H16" s="269"/>
      <c r="I16" s="269"/>
      <c r="J16" s="269"/>
      <c r="K16" s="269"/>
      <c r="L16" s="270"/>
      <c r="O16" s="3"/>
      <c r="P16" s="3"/>
    </row>
    <row r="17" spans="1:18" s="38" customFormat="1" x14ac:dyDescent="0.35">
      <c r="A17" s="58"/>
      <c r="B17" s="68"/>
      <c r="C17" s="69"/>
      <c r="D17" s="69"/>
      <c r="E17" s="69"/>
      <c r="F17" s="69"/>
      <c r="G17" s="69"/>
      <c r="H17" s="69"/>
      <c r="I17" s="69"/>
      <c r="J17" s="69"/>
      <c r="K17" s="69"/>
      <c r="L17" s="70"/>
    </row>
    <row r="18" spans="1:18" s="9" customFormat="1" x14ac:dyDescent="0.35">
      <c r="A18" s="23"/>
      <c r="B18" s="25"/>
      <c r="C18" s="25"/>
      <c r="D18" s="25"/>
      <c r="E18" s="26"/>
      <c r="F18" s="26"/>
      <c r="G18" s="26"/>
      <c r="H18" s="26"/>
      <c r="I18" s="26"/>
      <c r="J18" s="26"/>
      <c r="K18" s="26"/>
      <c r="L18" s="26"/>
      <c r="O18" s="24"/>
      <c r="P18" s="24"/>
    </row>
    <row r="19" spans="1:18" s="8" customFormat="1" x14ac:dyDescent="0.35">
      <c r="A19" s="23"/>
      <c r="B19" s="213" t="str">
        <f>IF(Intro!$G$21="English",O19,P19)</f>
        <v>GLOSSAIRE</v>
      </c>
      <c r="C19" s="214" t="s">
        <v>145</v>
      </c>
      <c r="D19" s="214"/>
      <c r="E19" s="214" t="s">
        <v>146</v>
      </c>
      <c r="F19" s="214" t="s">
        <v>146</v>
      </c>
      <c r="G19" s="214" t="s">
        <v>146</v>
      </c>
      <c r="H19" s="214" t="s">
        <v>146</v>
      </c>
      <c r="I19" s="214" t="s">
        <v>146</v>
      </c>
      <c r="J19" s="214" t="s">
        <v>146</v>
      </c>
      <c r="K19" s="214" t="s">
        <v>146</v>
      </c>
      <c r="L19" s="215" t="s">
        <v>146</v>
      </c>
      <c r="M19" s="9"/>
      <c r="N19" s="6"/>
      <c r="O19" s="9" t="s">
        <v>222</v>
      </c>
      <c r="P19" s="9" t="s">
        <v>145</v>
      </c>
    </row>
    <row r="20" spans="1:18" s="38" customFormat="1" ht="14.15" customHeight="1" x14ac:dyDescent="0.35">
      <c r="A20" s="58"/>
      <c r="B20" s="271" t="str">
        <f>IF(Intro!$G$21="English",O20,P20)</f>
        <v>La capacité pratique des usines</v>
      </c>
      <c r="C20" s="271"/>
      <c r="D20" s="272" t="str">
        <f>IF(Intro!$G$21="English",O21,P21)</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20" s="272"/>
      <c r="F20" s="272"/>
      <c r="G20" s="272"/>
      <c r="H20" s="272"/>
      <c r="I20" s="272"/>
      <c r="J20" s="272"/>
      <c r="K20" s="272"/>
      <c r="L20" s="272"/>
      <c r="O20" s="3" t="s">
        <v>141</v>
      </c>
      <c r="P20" s="3" t="s">
        <v>242</v>
      </c>
    </row>
    <row r="21" spans="1:18" x14ac:dyDescent="0.35">
      <c r="B21" s="271"/>
      <c r="C21" s="271"/>
      <c r="D21" s="272"/>
      <c r="E21" s="272"/>
      <c r="F21" s="272"/>
      <c r="G21" s="272"/>
      <c r="H21" s="272"/>
      <c r="I21" s="272"/>
      <c r="J21" s="272"/>
      <c r="K21" s="272"/>
      <c r="L21" s="272"/>
      <c r="O21" s="3" t="s">
        <v>223</v>
      </c>
      <c r="P21" s="3" t="s">
        <v>267</v>
      </c>
    </row>
    <row r="22" spans="1:18" x14ac:dyDescent="0.35">
      <c r="B22" s="271"/>
      <c r="C22" s="271"/>
      <c r="D22" s="272"/>
      <c r="E22" s="272"/>
      <c r="F22" s="272"/>
      <c r="G22" s="272"/>
      <c r="H22" s="272"/>
      <c r="I22" s="272"/>
      <c r="J22" s="272"/>
      <c r="K22" s="272"/>
      <c r="L22" s="272"/>
    </row>
    <row r="23" spans="1:18" x14ac:dyDescent="0.35">
      <c r="B23" s="271"/>
      <c r="C23" s="271"/>
      <c r="D23" s="272"/>
      <c r="E23" s="272"/>
      <c r="F23" s="272"/>
      <c r="G23" s="272"/>
      <c r="H23" s="272"/>
      <c r="I23" s="272"/>
      <c r="J23" s="272"/>
      <c r="K23" s="272"/>
      <c r="L23" s="272"/>
    </row>
    <row r="24" spans="1:18" s="38" customFormat="1" ht="14.15" customHeight="1" x14ac:dyDescent="0.35">
      <c r="A24" s="58"/>
      <c r="B24" s="271" t="str">
        <f>IF(Intro!$G$21="English",O24,P24)</f>
        <v>Entreprises affiliées</v>
      </c>
      <c r="C24" s="271"/>
      <c r="D24" s="272" t="str">
        <f>IF(Intro!$G$21="English",O25,P25)</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24" s="272"/>
      <c r="F24" s="272"/>
      <c r="G24" s="272"/>
      <c r="H24" s="272"/>
      <c r="I24" s="272"/>
      <c r="J24" s="272"/>
      <c r="K24" s="272"/>
      <c r="L24" s="272"/>
      <c r="O24" s="3" t="s">
        <v>199</v>
      </c>
      <c r="P24" s="3" t="s">
        <v>200</v>
      </c>
    </row>
    <row r="25" spans="1:18" s="38" customFormat="1" x14ac:dyDescent="0.35">
      <c r="A25" s="58"/>
      <c r="B25" s="271"/>
      <c r="C25" s="271"/>
      <c r="D25" s="272"/>
      <c r="E25" s="272"/>
      <c r="F25" s="272"/>
      <c r="G25" s="272"/>
      <c r="H25" s="272"/>
      <c r="I25" s="272"/>
      <c r="J25" s="272"/>
      <c r="K25" s="272"/>
      <c r="L25" s="272"/>
      <c r="O25" s="3" t="s">
        <v>201</v>
      </c>
      <c r="P25" s="3" t="s">
        <v>202</v>
      </c>
      <c r="Q25" s="3"/>
      <c r="R25" s="3"/>
    </row>
    <row r="26" spans="1:18" s="38" customFormat="1" x14ac:dyDescent="0.35">
      <c r="A26" s="58"/>
      <c r="B26" s="271"/>
      <c r="C26" s="271"/>
      <c r="D26" s="272"/>
      <c r="E26" s="272"/>
      <c r="F26" s="272"/>
      <c r="G26" s="272"/>
      <c r="H26" s="272"/>
      <c r="I26" s="272"/>
      <c r="J26" s="272"/>
      <c r="K26" s="272"/>
      <c r="L26" s="272"/>
      <c r="O26" s="3"/>
      <c r="P26" s="3"/>
      <c r="Q26" s="3"/>
      <c r="R26" s="3"/>
    </row>
    <row r="27" spans="1:18" s="38" customFormat="1" x14ac:dyDescent="0.35">
      <c r="A27" s="58"/>
      <c r="B27" s="271"/>
      <c r="C27" s="271"/>
      <c r="D27" s="272"/>
      <c r="E27" s="272"/>
      <c r="F27" s="272"/>
      <c r="G27" s="272"/>
      <c r="H27" s="272"/>
      <c r="I27" s="272"/>
      <c r="J27" s="272"/>
      <c r="K27" s="272"/>
      <c r="L27" s="272"/>
      <c r="O27" s="3"/>
      <c r="P27" s="3"/>
      <c r="Q27" s="3"/>
      <c r="R27" s="3"/>
    </row>
  </sheetData>
  <sheetProtection algorithmName="SHA-512" hashValue="PcNFGWEYEpWFnUvFWQw/mvFEJLWf4+2t6lB26Gvg1YJMenybmvDK5wJK6DMe8LYiygWfKxCNQXwQMlcTqtbmkA==" saltValue="2dMIO5fnGP2GFe1wKrf/OA==" spinCount="100000" sheet="1" objects="1" scenarios="1" selectLockedCells="1"/>
  <mergeCells count="12">
    <mergeCell ref="B20:C23"/>
    <mergeCell ref="B24:C27"/>
    <mergeCell ref="D20:L23"/>
    <mergeCell ref="D24:L27"/>
    <mergeCell ref="B19:L19"/>
    <mergeCell ref="B12:L13"/>
    <mergeCell ref="B15:L16"/>
    <mergeCell ref="B4:L4"/>
    <mergeCell ref="B5:L5"/>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40"/>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7" x14ac:dyDescent="0.35">
      <c r="O1" s="3" t="s">
        <v>279</v>
      </c>
      <c r="P1" s="3" t="s">
        <v>279</v>
      </c>
    </row>
    <row r="2" spans="1:17" x14ac:dyDescent="0.35">
      <c r="B2" s="22" t="s">
        <v>0</v>
      </c>
      <c r="C2" s="22"/>
      <c r="D2" s="22"/>
      <c r="O2" s="21" t="s">
        <v>59</v>
      </c>
      <c r="P2" s="21" t="s">
        <v>71</v>
      </c>
    </row>
    <row r="3" spans="1:17" x14ac:dyDescent="0.35">
      <c r="B3" s="5"/>
      <c r="C3" s="5"/>
      <c r="D3" s="5"/>
      <c r="O3" s="8"/>
      <c r="P3" s="8"/>
    </row>
    <row r="4" spans="1:17" s="8" customFormat="1" x14ac:dyDescent="0.35">
      <c r="A4" s="23"/>
      <c r="B4" s="219" t="str">
        <f>Info!B4</f>
        <v>QUESTIONNAIRE À L'INTENTION DES PRODUCTEURS ÉTRANGERS</v>
      </c>
      <c r="C4" s="220"/>
      <c r="D4" s="220"/>
      <c r="E4" s="220"/>
      <c r="F4" s="220"/>
      <c r="G4" s="220"/>
      <c r="H4" s="220"/>
      <c r="I4" s="220"/>
      <c r="J4" s="220"/>
      <c r="K4" s="220"/>
      <c r="L4" s="221"/>
      <c r="M4" s="6"/>
      <c r="N4" s="6"/>
      <c r="O4" s="9"/>
      <c r="P4" s="9"/>
    </row>
    <row r="5" spans="1:17" s="8" customFormat="1" x14ac:dyDescent="0.35">
      <c r="A5" s="23"/>
      <c r="B5" s="222" t="str">
        <f>Info!B5</f>
        <v>NQ-2026-003</v>
      </c>
      <c r="C5" s="223"/>
      <c r="D5" s="223"/>
      <c r="E5" s="223"/>
      <c r="F5" s="223"/>
      <c r="G5" s="223"/>
      <c r="H5" s="223"/>
      <c r="I5" s="223"/>
      <c r="J5" s="223"/>
      <c r="K5" s="223"/>
      <c r="L5" s="224"/>
      <c r="M5" s="6"/>
      <c r="N5" s="6"/>
      <c r="O5" s="9"/>
      <c r="P5" s="9"/>
    </row>
    <row r="6" spans="1:17" s="9" customFormat="1" ht="14.15" customHeight="1" x14ac:dyDescent="0.35">
      <c r="A6" s="23"/>
      <c r="B6" s="222" t="str">
        <f>Info!B6</f>
        <v>CÂBLES DE BÂTIMENTS NON ARMÉS</v>
      </c>
      <c r="C6" s="223"/>
      <c r="D6" s="223"/>
      <c r="E6" s="223"/>
      <c r="F6" s="223"/>
      <c r="G6" s="223"/>
      <c r="H6" s="223"/>
      <c r="I6" s="223"/>
      <c r="J6" s="223"/>
      <c r="K6" s="223"/>
      <c r="L6" s="224"/>
      <c r="O6" s="24"/>
      <c r="P6" s="24"/>
    </row>
    <row r="7" spans="1:17" s="9" customFormat="1" x14ac:dyDescent="0.35">
      <c r="A7" s="23"/>
      <c r="B7" s="279"/>
      <c r="C7" s="280"/>
      <c r="D7" s="280"/>
      <c r="E7" s="280"/>
      <c r="F7" s="280"/>
      <c r="G7" s="280"/>
      <c r="H7" s="280"/>
      <c r="I7" s="280"/>
      <c r="J7" s="280"/>
      <c r="K7" s="280"/>
      <c r="L7" s="281"/>
      <c r="O7" s="36"/>
    </row>
    <row r="8" spans="1:17" s="9" customFormat="1" x14ac:dyDescent="0.35">
      <c r="A8" s="23"/>
      <c r="B8" s="273" t="str">
        <f>IF(Intro!$G$21="English",O8,P8)</f>
        <v>Les questions suivantes font référence aux marchandises comme définies dans la description du produit de l'onglet Intro.</v>
      </c>
      <c r="C8" s="274"/>
      <c r="D8" s="274"/>
      <c r="E8" s="274"/>
      <c r="F8" s="274"/>
      <c r="G8" s="274"/>
      <c r="H8" s="274"/>
      <c r="I8" s="274"/>
      <c r="J8" s="274"/>
      <c r="K8" s="274"/>
      <c r="L8" s="275"/>
      <c r="O8" s="24" t="str">
        <f>"The following questions refer to the goods as defined in the product description on the Intro tab."</f>
        <v>The following questions refer to the goods as defined in the product description on the Intro tab.</v>
      </c>
      <c r="P8" s="24" t="str">
        <f>"Les questions suivantes font référence aux marchandises comme définies dans la description du produit de l'onglet Intro."</f>
        <v>Les questions suivantes font référence aux marchandises comme définies dans la description du produit de l'onglet Intro.</v>
      </c>
    </row>
    <row r="9" spans="1:17" s="9" customFormat="1" x14ac:dyDescent="0.35">
      <c r="A9" s="23"/>
      <c r="B9" s="273" t="str">
        <f>IF(Intro!$G$21="English",O9,P9)</f>
        <v>Des informations sur le produit et un glossaire de termes sont disponibles dans l'onglet Info.</v>
      </c>
      <c r="C9" s="274"/>
      <c r="D9" s="274"/>
      <c r="E9" s="274"/>
      <c r="F9" s="274"/>
      <c r="G9" s="274"/>
      <c r="H9" s="274"/>
      <c r="I9" s="274"/>
      <c r="J9" s="274"/>
      <c r="K9" s="274"/>
      <c r="L9" s="275"/>
      <c r="O9" s="24" t="s">
        <v>84</v>
      </c>
      <c r="P9" s="9" t="s">
        <v>85</v>
      </c>
    </row>
    <row r="10" spans="1:17" s="9" customFormat="1" x14ac:dyDescent="0.35">
      <c r="A10" s="23"/>
      <c r="B10" s="276" t="str">
        <f>IF(Intro!$G$21="English",O10,P10)</f>
        <v>Utilisez l'onglet AddPub si vous avez besoin de plus d'espace.</v>
      </c>
      <c r="C10" s="277"/>
      <c r="D10" s="277"/>
      <c r="E10" s="277"/>
      <c r="F10" s="277"/>
      <c r="G10" s="277"/>
      <c r="H10" s="277"/>
      <c r="I10" s="277"/>
      <c r="J10" s="277"/>
      <c r="K10" s="277"/>
      <c r="L10" s="278"/>
      <c r="O10" s="24" t="s">
        <v>86</v>
      </c>
      <c r="P10" s="24" t="s">
        <v>87</v>
      </c>
    </row>
    <row r="11" spans="1:17" s="9" customFormat="1" x14ac:dyDescent="0.35">
      <c r="A11" s="23"/>
      <c r="B11" s="25"/>
      <c r="C11" s="25"/>
      <c r="D11" s="25"/>
      <c r="E11" s="26"/>
      <c r="F11" s="26"/>
      <c r="G11" s="26"/>
      <c r="H11" s="26"/>
      <c r="I11" s="26"/>
      <c r="J11" s="26"/>
      <c r="K11" s="26"/>
      <c r="L11" s="26"/>
      <c r="O11" s="24"/>
      <c r="P11" s="24"/>
    </row>
    <row r="12" spans="1:17" x14ac:dyDescent="0.35">
      <c r="B12" s="213" t="str">
        <f>IF(Intro!$G$21="English",O12,P12)</f>
        <v>INFORMATIONS GÉNÉRALES SUR L'ENTREPRISE</v>
      </c>
      <c r="C12" s="214"/>
      <c r="D12" s="214"/>
      <c r="E12" s="214"/>
      <c r="F12" s="214"/>
      <c r="G12" s="214"/>
      <c r="H12" s="214"/>
      <c r="I12" s="214"/>
      <c r="J12" s="214"/>
      <c r="K12" s="214"/>
      <c r="L12" s="215"/>
      <c r="M12" s="38"/>
      <c r="O12" s="83" t="s">
        <v>224</v>
      </c>
      <c r="P12" s="83" t="s">
        <v>225</v>
      </c>
    </row>
    <row r="13" spans="1:17" x14ac:dyDescent="0.35">
      <c r="B13" s="285" t="s">
        <v>22</v>
      </c>
      <c r="C13" s="286"/>
      <c r="D13" s="286"/>
      <c r="E13" s="286"/>
      <c r="F13" s="286"/>
      <c r="G13" s="286"/>
      <c r="H13" s="286"/>
      <c r="I13" s="286"/>
      <c r="J13" s="286"/>
      <c r="K13" s="286"/>
      <c r="L13" s="287"/>
    </row>
    <row r="14" spans="1:17" x14ac:dyDescent="0.35">
      <c r="B14" s="27"/>
      <c r="C14" s="28"/>
      <c r="D14" s="28"/>
      <c r="E14" s="29"/>
      <c r="F14" s="29"/>
      <c r="G14" s="29"/>
      <c r="H14" s="29"/>
      <c r="I14" s="29"/>
      <c r="J14" s="29"/>
      <c r="K14" s="29"/>
      <c r="L14" s="30"/>
    </row>
    <row r="15" spans="1:17" x14ac:dyDescent="0.35">
      <c r="B15" s="210" t="str">
        <f>IF(Intro!$G$21="English",O15,P15)</f>
        <v>Donnez un bref historique de votre entreprise, en insistant plus particulièrement sur les activités entourant les marchandises.</v>
      </c>
      <c r="C15" s="211"/>
      <c r="D15" s="211"/>
      <c r="E15" s="211"/>
      <c r="F15" s="211"/>
      <c r="G15" s="211"/>
      <c r="H15" s="211"/>
      <c r="I15" s="211"/>
      <c r="J15" s="211"/>
      <c r="K15" s="211"/>
      <c r="L15" s="212"/>
      <c r="O15" s="31" t="s">
        <v>40</v>
      </c>
      <c r="P15" s="3" t="s">
        <v>41</v>
      </c>
    </row>
    <row r="16" spans="1:17" s="38" customFormat="1" x14ac:dyDescent="0.35">
      <c r="A16" s="58"/>
      <c r="B16" s="67"/>
      <c r="C16" s="59"/>
      <c r="D16" s="59"/>
      <c r="E16" s="59"/>
      <c r="F16" s="59"/>
      <c r="G16" s="59"/>
      <c r="H16" s="59"/>
      <c r="I16" s="59"/>
      <c r="J16" s="59"/>
      <c r="K16" s="59"/>
      <c r="L16" s="60"/>
      <c r="O16" s="3"/>
      <c r="P16" s="3"/>
      <c r="Q16" s="3"/>
    </row>
    <row r="17" spans="1:17" s="21" customFormat="1" x14ac:dyDescent="0.35">
      <c r="A17" s="20"/>
      <c r="B17" s="288"/>
      <c r="C17" s="289"/>
      <c r="D17" s="289"/>
      <c r="E17" s="289"/>
      <c r="F17" s="289"/>
      <c r="G17" s="289"/>
      <c r="H17" s="289"/>
      <c r="I17" s="289"/>
      <c r="J17" s="289"/>
      <c r="K17" s="289"/>
      <c r="L17" s="290"/>
      <c r="M17" s="38"/>
    </row>
    <row r="18" spans="1:17" s="21" customFormat="1" x14ac:dyDescent="0.35">
      <c r="A18" s="20"/>
      <c r="B18" s="288"/>
      <c r="C18" s="289"/>
      <c r="D18" s="289"/>
      <c r="E18" s="289"/>
      <c r="F18" s="289"/>
      <c r="G18" s="289"/>
      <c r="H18" s="289"/>
      <c r="I18" s="289"/>
      <c r="J18" s="289"/>
      <c r="K18" s="289"/>
      <c r="L18" s="290"/>
      <c r="M18" s="38"/>
    </row>
    <row r="19" spans="1:17" s="21" customFormat="1" x14ac:dyDescent="0.35">
      <c r="A19" s="20"/>
      <c r="B19" s="288"/>
      <c r="C19" s="289"/>
      <c r="D19" s="289"/>
      <c r="E19" s="289"/>
      <c r="F19" s="289"/>
      <c r="G19" s="289"/>
      <c r="H19" s="289"/>
      <c r="I19" s="289"/>
      <c r="J19" s="289"/>
      <c r="K19" s="289"/>
      <c r="L19" s="290"/>
      <c r="M19" s="38"/>
    </row>
    <row r="20" spans="1:17" s="21" customFormat="1" x14ac:dyDescent="0.35">
      <c r="A20" s="20"/>
      <c r="B20" s="288"/>
      <c r="C20" s="289"/>
      <c r="D20" s="289"/>
      <c r="E20" s="289"/>
      <c r="F20" s="289"/>
      <c r="G20" s="289"/>
      <c r="H20" s="289"/>
      <c r="I20" s="289"/>
      <c r="J20" s="289"/>
      <c r="K20" s="289"/>
      <c r="L20" s="290"/>
      <c r="M20" s="38"/>
    </row>
    <row r="21" spans="1:17" s="21" customFormat="1" x14ac:dyDescent="0.35">
      <c r="A21" s="20"/>
      <c r="B21" s="288"/>
      <c r="C21" s="289"/>
      <c r="D21" s="289"/>
      <c r="E21" s="289"/>
      <c r="F21" s="289"/>
      <c r="G21" s="289"/>
      <c r="H21" s="289"/>
      <c r="I21" s="289"/>
      <c r="J21" s="289"/>
      <c r="K21" s="289"/>
      <c r="L21" s="290"/>
      <c r="M21" s="38"/>
    </row>
    <row r="22" spans="1:17" s="21" customFormat="1" x14ac:dyDescent="0.35">
      <c r="A22" s="20"/>
      <c r="B22" s="288"/>
      <c r="C22" s="289"/>
      <c r="D22" s="289"/>
      <c r="E22" s="289"/>
      <c r="F22" s="289"/>
      <c r="G22" s="289"/>
      <c r="H22" s="289"/>
      <c r="I22" s="289"/>
      <c r="J22" s="289"/>
      <c r="K22" s="289"/>
      <c r="L22" s="290"/>
      <c r="M22" s="38"/>
    </row>
    <row r="23" spans="1:17" s="21" customFormat="1" x14ac:dyDescent="0.35">
      <c r="A23" s="20"/>
      <c r="B23" s="288"/>
      <c r="C23" s="289"/>
      <c r="D23" s="289"/>
      <c r="E23" s="289"/>
      <c r="F23" s="289"/>
      <c r="G23" s="289"/>
      <c r="H23" s="289"/>
      <c r="I23" s="289"/>
      <c r="J23" s="289"/>
      <c r="K23" s="289"/>
      <c r="L23" s="290"/>
      <c r="M23" s="38"/>
    </row>
    <row r="24" spans="1:17" s="21" customFormat="1" x14ac:dyDescent="0.35">
      <c r="A24" s="20"/>
      <c r="B24" s="288"/>
      <c r="C24" s="289"/>
      <c r="D24" s="289"/>
      <c r="E24" s="289"/>
      <c r="F24" s="289"/>
      <c r="G24" s="289"/>
      <c r="H24" s="289"/>
      <c r="I24" s="289"/>
      <c r="J24" s="289"/>
      <c r="K24" s="289"/>
      <c r="L24" s="290"/>
      <c r="M24" s="38"/>
    </row>
    <row r="25" spans="1:17" s="38" customFormat="1" x14ac:dyDescent="0.35">
      <c r="A25" s="58"/>
      <c r="B25" s="68"/>
      <c r="C25" s="69"/>
      <c r="D25" s="69"/>
      <c r="E25" s="69"/>
      <c r="F25" s="69"/>
      <c r="G25" s="69"/>
      <c r="H25" s="69"/>
      <c r="I25" s="69"/>
      <c r="J25" s="69"/>
      <c r="K25" s="69"/>
      <c r="L25" s="70"/>
      <c r="O25" s="3"/>
      <c r="P25" s="3"/>
      <c r="Q25" s="3"/>
    </row>
    <row r="26" spans="1:17" x14ac:dyDescent="0.35">
      <c r="B26" s="282" t="s">
        <v>23</v>
      </c>
      <c r="C26" s="283"/>
      <c r="D26" s="283"/>
      <c r="E26" s="283"/>
      <c r="F26" s="283"/>
      <c r="G26" s="283"/>
      <c r="H26" s="283"/>
      <c r="I26" s="283"/>
      <c r="J26" s="283"/>
      <c r="K26" s="283"/>
      <c r="L26" s="284"/>
    </row>
    <row r="27" spans="1:17" x14ac:dyDescent="0.35">
      <c r="B27" s="27"/>
      <c r="C27" s="28"/>
      <c r="D27" s="28"/>
      <c r="E27" s="29"/>
      <c r="F27" s="29"/>
      <c r="G27" s="29"/>
      <c r="H27" s="29"/>
      <c r="I27" s="29"/>
      <c r="J27" s="29"/>
      <c r="K27" s="29"/>
      <c r="L27" s="30"/>
    </row>
    <row r="28" spans="1:17" ht="14.25" customHeight="1" x14ac:dyDescent="0.35">
      <c r="B28" s="210" t="str">
        <f>IF(Intro!$G$21="English",O28,P28)</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c r="C28" s="211"/>
      <c r="D28" s="211"/>
      <c r="E28" s="211"/>
      <c r="F28" s="211"/>
      <c r="G28" s="211"/>
      <c r="H28" s="211"/>
      <c r="I28" s="211"/>
      <c r="J28" s="211"/>
      <c r="K28" s="211"/>
      <c r="L28" s="212"/>
      <c r="O28" s="31"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3"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35">
      <c r="B29" s="210"/>
      <c r="C29" s="211"/>
      <c r="D29" s="211"/>
      <c r="E29" s="211"/>
      <c r="F29" s="211"/>
      <c r="G29" s="211"/>
      <c r="H29" s="211"/>
      <c r="I29" s="211"/>
      <c r="J29" s="211"/>
      <c r="K29" s="211"/>
      <c r="L29" s="212"/>
      <c r="O29" s="31"/>
    </row>
    <row r="30" spans="1:17" s="38" customFormat="1" x14ac:dyDescent="0.35">
      <c r="A30" s="58"/>
      <c r="B30" s="67"/>
      <c r="C30" s="59"/>
      <c r="D30" s="59"/>
      <c r="E30" s="59"/>
      <c r="F30" s="59"/>
      <c r="G30" s="59"/>
      <c r="H30" s="59"/>
      <c r="I30" s="59"/>
      <c r="J30" s="59"/>
      <c r="K30" s="59"/>
      <c r="L30" s="60"/>
      <c r="O30" s="3"/>
      <c r="P30" s="3"/>
      <c r="Q30" s="3"/>
    </row>
    <row r="31" spans="1:17" s="21" customFormat="1" x14ac:dyDescent="0.35">
      <c r="A31" s="20"/>
      <c r="B31" s="288"/>
      <c r="C31" s="289"/>
      <c r="D31" s="289"/>
      <c r="E31" s="289"/>
      <c r="F31" s="289"/>
      <c r="G31" s="289"/>
      <c r="H31" s="289"/>
      <c r="I31" s="289"/>
      <c r="J31" s="289"/>
      <c r="K31" s="289"/>
      <c r="L31" s="290"/>
      <c r="M31" s="38"/>
    </row>
    <row r="32" spans="1:17" s="21" customFormat="1" x14ac:dyDescent="0.35">
      <c r="A32" s="20"/>
      <c r="B32" s="288"/>
      <c r="C32" s="289"/>
      <c r="D32" s="289"/>
      <c r="E32" s="289"/>
      <c r="F32" s="289"/>
      <c r="G32" s="289"/>
      <c r="H32" s="289"/>
      <c r="I32" s="289"/>
      <c r="J32" s="289"/>
      <c r="K32" s="289"/>
      <c r="L32" s="290"/>
      <c r="M32" s="38"/>
    </row>
    <row r="33" spans="1:17" s="21" customFormat="1" x14ac:dyDescent="0.35">
      <c r="A33" s="20"/>
      <c r="B33" s="288"/>
      <c r="C33" s="289"/>
      <c r="D33" s="289"/>
      <c r="E33" s="289"/>
      <c r="F33" s="289"/>
      <c r="G33" s="289"/>
      <c r="H33" s="289"/>
      <c r="I33" s="289"/>
      <c r="J33" s="289"/>
      <c r="K33" s="289"/>
      <c r="L33" s="290"/>
      <c r="M33" s="38"/>
    </row>
    <row r="34" spans="1:17" s="21" customFormat="1" x14ac:dyDescent="0.35">
      <c r="A34" s="20"/>
      <c r="B34" s="288"/>
      <c r="C34" s="289"/>
      <c r="D34" s="289"/>
      <c r="E34" s="289"/>
      <c r="F34" s="289"/>
      <c r="G34" s="289"/>
      <c r="H34" s="289"/>
      <c r="I34" s="289"/>
      <c r="J34" s="289"/>
      <c r="K34" s="289"/>
      <c r="L34" s="290"/>
      <c r="M34" s="38"/>
    </row>
    <row r="35" spans="1:17" s="21" customFormat="1" x14ac:dyDescent="0.35">
      <c r="A35" s="20"/>
      <c r="B35" s="288"/>
      <c r="C35" s="289"/>
      <c r="D35" s="289"/>
      <c r="E35" s="289"/>
      <c r="F35" s="289"/>
      <c r="G35" s="289"/>
      <c r="H35" s="289"/>
      <c r="I35" s="289"/>
      <c r="J35" s="289"/>
      <c r="K35" s="289"/>
      <c r="L35" s="290"/>
      <c r="M35" s="38"/>
    </row>
    <row r="36" spans="1:17" s="21" customFormat="1" x14ac:dyDescent="0.35">
      <c r="A36" s="20"/>
      <c r="B36" s="288"/>
      <c r="C36" s="289"/>
      <c r="D36" s="289"/>
      <c r="E36" s="289"/>
      <c r="F36" s="289"/>
      <c r="G36" s="289"/>
      <c r="H36" s="289"/>
      <c r="I36" s="289"/>
      <c r="J36" s="289"/>
      <c r="K36" s="289"/>
      <c r="L36" s="290"/>
      <c r="M36" s="38"/>
    </row>
    <row r="37" spans="1:17" s="21" customFormat="1" x14ac:dyDescent="0.35">
      <c r="A37" s="20"/>
      <c r="B37" s="288"/>
      <c r="C37" s="289"/>
      <c r="D37" s="289"/>
      <c r="E37" s="289"/>
      <c r="F37" s="289"/>
      <c r="G37" s="289"/>
      <c r="H37" s="289"/>
      <c r="I37" s="289"/>
      <c r="J37" s="289"/>
      <c r="K37" s="289"/>
      <c r="L37" s="290"/>
      <c r="M37" s="38"/>
    </row>
    <row r="38" spans="1:17" s="21" customFormat="1" x14ac:dyDescent="0.35">
      <c r="A38" s="20"/>
      <c r="B38" s="288"/>
      <c r="C38" s="289"/>
      <c r="D38" s="289"/>
      <c r="E38" s="289"/>
      <c r="F38" s="289"/>
      <c r="G38" s="289"/>
      <c r="H38" s="289"/>
      <c r="I38" s="289"/>
      <c r="J38" s="289"/>
      <c r="K38" s="289"/>
      <c r="L38" s="290"/>
      <c r="M38" s="38"/>
    </row>
    <row r="39" spans="1:17" s="38" customFormat="1" x14ac:dyDescent="0.35">
      <c r="A39" s="58"/>
      <c r="B39" s="68"/>
      <c r="C39" s="69"/>
      <c r="D39" s="69"/>
      <c r="E39" s="69"/>
      <c r="F39" s="69"/>
      <c r="G39" s="69"/>
      <c r="H39" s="69"/>
      <c r="I39" s="69"/>
      <c r="J39" s="69"/>
      <c r="K39" s="69"/>
      <c r="L39" s="70"/>
      <c r="O39" s="3"/>
      <c r="P39" s="3"/>
      <c r="Q39" s="3"/>
    </row>
    <row r="40" spans="1:17" s="21" customFormat="1" x14ac:dyDescent="0.35">
      <c r="A40" s="20"/>
      <c r="B40" s="282" t="s">
        <v>24</v>
      </c>
      <c r="C40" s="283"/>
      <c r="D40" s="283"/>
      <c r="E40" s="283"/>
      <c r="F40" s="283"/>
      <c r="G40" s="283"/>
      <c r="H40" s="283"/>
      <c r="I40" s="283"/>
      <c r="J40" s="283"/>
      <c r="K40" s="283"/>
      <c r="L40" s="284"/>
      <c r="M40" s="66"/>
    </row>
    <row r="41" spans="1:17" s="38" customFormat="1" x14ac:dyDescent="0.35">
      <c r="A41" s="58"/>
      <c r="B41" s="67"/>
      <c r="C41" s="59"/>
      <c r="D41" s="59"/>
      <c r="E41" s="59"/>
      <c r="F41" s="59"/>
      <c r="G41" s="59"/>
      <c r="H41" s="59"/>
      <c r="I41" s="59"/>
      <c r="J41" s="59"/>
      <c r="K41" s="59"/>
      <c r="L41" s="60"/>
      <c r="O41" s="3"/>
      <c r="P41" s="3"/>
      <c r="Q41" s="3"/>
    </row>
    <row r="42" spans="1:17" s="38" customFormat="1" ht="14.25" customHeight="1" x14ac:dyDescent="0.35">
      <c r="A42" s="58"/>
      <c r="B42" s="233" t="str">
        <f>IF(Intro!$G$21="English",O42,P42)</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2" s="234"/>
      <c r="D42" s="234"/>
      <c r="E42" s="234"/>
      <c r="F42" s="234"/>
      <c r="G42" s="234"/>
      <c r="H42" s="234"/>
      <c r="I42" s="234"/>
      <c r="J42" s="234"/>
      <c r="K42" s="234"/>
      <c r="L42" s="235"/>
      <c r="O42" s="52" t="s">
        <v>294</v>
      </c>
      <c r="P42" s="52" t="s">
        <v>295</v>
      </c>
      <c r="Q42" s="3"/>
    </row>
    <row r="43" spans="1:17" s="38" customFormat="1" ht="14.25" customHeight="1" x14ac:dyDescent="0.35">
      <c r="A43" s="58"/>
      <c r="B43" s="233"/>
      <c r="C43" s="234"/>
      <c r="D43" s="234"/>
      <c r="E43" s="234"/>
      <c r="F43" s="234"/>
      <c r="G43" s="234"/>
      <c r="H43" s="234"/>
      <c r="I43" s="234"/>
      <c r="J43" s="234"/>
      <c r="K43" s="234"/>
      <c r="L43" s="235"/>
      <c r="O43" s="52"/>
      <c r="P43" s="52"/>
      <c r="Q43" s="3"/>
    </row>
    <row r="44" spans="1:17" s="38" customFormat="1" x14ac:dyDescent="0.35">
      <c r="A44" s="58"/>
      <c r="B44" s="233"/>
      <c r="C44" s="234"/>
      <c r="D44" s="234"/>
      <c r="E44" s="234"/>
      <c r="F44" s="234"/>
      <c r="G44" s="234"/>
      <c r="H44" s="234"/>
      <c r="I44" s="234"/>
      <c r="J44" s="234"/>
      <c r="K44" s="234"/>
      <c r="L44" s="235"/>
      <c r="O44" s="3"/>
      <c r="P44" s="3"/>
      <c r="Q44" s="3"/>
    </row>
    <row r="45" spans="1:17" s="38" customFormat="1" x14ac:dyDescent="0.35">
      <c r="A45" s="58"/>
      <c r="B45" s="233"/>
      <c r="C45" s="234"/>
      <c r="D45" s="234"/>
      <c r="E45" s="234"/>
      <c r="F45" s="234"/>
      <c r="G45" s="234"/>
      <c r="H45" s="234"/>
      <c r="I45" s="234"/>
      <c r="J45" s="234"/>
      <c r="K45" s="234"/>
      <c r="L45" s="235"/>
      <c r="O45" s="3"/>
      <c r="P45" s="3"/>
      <c r="Q45" s="3"/>
    </row>
    <row r="46" spans="1:17" s="38" customFormat="1" x14ac:dyDescent="0.35">
      <c r="A46" s="58"/>
      <c r="B46" s="67"/>
      <c r="C46" s="59"/>
      <c r="D46" s="59"/>
      <c r="E46" s="59"/>
      <c r="F46" s="59"/>
      <c r="G46" s="59"/>
      <c r="H46" s="59"/>
      <c r="I46" s="59"/>
      <c r="J46" s="59"/>
      <c r="K46" s="59"/>
      <c r="L46" s="60"/>
      <c r="O46" s="3"/>
      <c r="P46" s="3"/>
      <c r="Q46" s="3"/>
    </row>
    <row r="47" spans="1:17" x14ac:dyDescent="0.35">
      <c r="B47" s="89"/>
      <c r="C47" s="295" t="str">
        <f>IF(Intro!$G$21="English",O47,P47)</f>
        <v xml:space="preserve">Dénomination sociale de l'entreprise </v>
      </c>
      <c r="D47" s="295"/>
      <c r="E47" s="295" t="str">
        <f>IF(Intro!$G$21="English",O48,P48)</f>
        <v>Adresse de l'entreprise</v>
      </c>
      <c r="F47" s="295"/>
      <c r="G47" s="295" t="str">
        <f>IF(Intro!$G$21="English",O49,P49)</f>
        <v>Type d'affiliation</v>
      </c>
      <c r="H47" s="295"/>
      <c r="I47" s="295"/>
      <c r="J47" s="295" t="str">
        <f>IF(Intro!$G$21="English",O50,P50)</f>
        <v>Rôle dans l'industrie</v>
      </c>
      <c r="K47" s="295"/>
      <c r="L47" s="296"/>
      <c r="O47" s="3" t="s">
        <v>42</v>
      </c>
      <c r="P47" s="3" t="s">
        <v>44</v>
      </c>
    </row>
    <row r="48" spans="1:17" x14ac:dyDescent="0.35">
      <c r="B48" s="90"/>
      <c r="C48" s="295"/>
      <c r="D48" s="295"/>
      <c r="E48" s="295"/>
      <c r="F48" s="295"/>
      <c r="G48" s="295"/>
      <c r="H48" s="295"/>
      <c r="I48" s="295"/>
      <c r="J48" s="295"/>
      <c r="K48" s="295"/>
      <c r="L48" s="296"/>
      <c r="O48" s="3" t="s">
        <v>9</v>
      </c>
      <c r="P48" s="3" t="s">
        <v>10</v>
      </c>
    </row>
    <row r="49" spans="2:16" x14ac:dyDescent="0.35">
      <c r="B49" s="291">
        <v>1</v>
      </c>
      <c r="C49" s="206"/>
      <c r="D49" s="206"/>
      <c r="E49" s="206"/>
      <c r="F49" s="206"/>
      <c r="G49" s="206"/>
      <c r="H49" s="206"/>
      <c r="I49" s="206"/>
      <c r="J49" s="206"/>
      <c r="K49" s="206"/>
      <c r="L49" s="207"/>
      <c r="O49" s="3" t="s">
        <v>152</v>
      </c>
      <c r="P49" s="3" t="s">
        <v>268</v>
      </c>
    </row>
    <row r="50" spans="2:16" x14ac:dyDescent="0.35">
      <c r="B50" s="291"/>
      <c r="C50" s="206"/>
      <c r="D50" s="206"/>
      <c r="E50" s="206"/>
      <c r="F50" s="206"/>
      <c r="G50" s="206"/>
      <c r="H50" s="206"/>
      <c r="I50" s="206"/>
      <c r="J50" s="206"/>
      <c r="K50" s="206"/>
      <c r="L50" s="207"/>
      <c r="O50" s="3" t="s">
        <v>43</v>
      </c>
      <c r="P50" s="3" t="s">
        <v>45</v>
      </c>
    </row>
    <row r="51" spans="2:16" x14ac:dyDescent="0.35">
      <c r="B51" s="291">
        <v>2</v>
      </c>
      <c r="C51" s="206"/>
      <c r="D51" s="206"/>
      <c r="E51" s="206"/>
      <c r="F51" s="206"/>
      <c r="G51" s="206"/>
      <c r="H51" s="206"/>
      <c r="I51" s="206"/>
      <c r="J51" s="206"/>
      <c r="K51" s="206"/>
      <c r="L51" s="207"/>
    </row>
    <row r="52" spans="2:16" x14ac:dyDescent="0.35">
      <c r="B52" s="291"/>
      <c r="C52" s="206"/>
      <c r="D52" s="206"/>
      <c r="E52" s="206"/>
      <c r="F52" s="206"/>
      <c r="G52" s="206"/>
      <c r="H52" s="206"/>
      <c r="I52" s="206"/>
      <c r="J52" s="206"/>
      <c r="K52" s="206"/>
      <c r="L52" s="207"/>
    </row>
    <row r="53" spans="2:16" x14ac:dyDescent="0.35">
      <c r="B53" s="291">
        <v>3</v>
      </c>
      <c r="C53" s="206"/>
      <c r="D53" s="206"/>
      <c r="E53" s="206"/>
      <c r="F53" s="206"/>
      <c r="G53" s="206"/>
      <c r="H53" s="206"/>
      <c r="I53" s="206"/>
      <c r="J53" s="206"/>
      <c r="K53" s="206"/>
      <c r="L53" s="207"/>
    </row>
    <row r="54" spans="2:16" x14ac:dyDescent="0.35">
      <c r="B54" s="291"/>
      <c r="C54" s="206"/>
      <c r="D54" s="206"/>
      <c r="E54" s="206"/>
      <c r="F54" s="206"/>
      <c r="G54" s="206"/>
      <c r="H54" s="206"/>
      <c r="I54" s="206"/>
      <c r="J54" s="206"/>
      <c r="K54" s="206"/>
      <c r="L54" s="207"/>
    </row>
    <row r="55" spans="2:16" x14ac:dyDescent="0.35">
      <c r="B55" s="291">
        <v>4</v>
      </c>
      <c r="C55" s="206"/>
      <c r="D55" s="206"/>
      <c r="E55" s="206"/>
      <c r="F55" s="206"/>
      <c r="G55" s="206"/>
      <c r="H55" s="206"/>
      <c r="I55" s="206"/>
      <c r="J55" s="206"/>
      <c r="K55" s="206"/>
      <c r="L55" s="207"/>
    </row>
    <row r="56" spans="2:16" x14ac:dyDescent="0.35">
      <c r="B56" s="291"/>
      <c r="C56" s="206"/>
      <c r="D56" s="206"/>
      <c r="E56" s="206"/>
      <c r="F56" s="206"/>
      <c r="G56" s="206"/>
      <c r="H56" s="206"/>
      <c r="I56" s="206"/>
      <c r="J56" s="206"/>
      <c r="K56" s="206"/>
      <c r="L56" s="207"/>
    </row>
    <row r="57" spans="2:16" x14ac:dyDescent="0.35">
      <c r="B57" s="291">
        <v>5</v>
      </c>
      <c r="C57" s="206"/>
      <c r="D57" s="206"/>
      <c r="E57" s="206"/>
      <c r="F57" s="206"/>
      <c r="G57" s="206"/>
      <c r="H57" s="206"/>
      <c r="I57" s="206"/>
      <c r="J57" s="206"/>
      <c r="K57" s="206"/>
      <c r="L57" s="207"/>
    </row>
    <row r="58" spans="2:16" x14ac:dyDescent="0.35">
      <c r="B58" s="291"/>
      <c r="C58" s="206"/>
      <c r="D58" s="206"/>
      <c r="E58" s="206"/>
      <c r="F58" s="206"/>
      <c r="G58" s="206"/>
      <c r="H58" s="206"/>
      <c r="I58" s="206"/>
      <c r="J58" s="206"/>
      <c r="K58" s="206"/>
      <c r="L58" s="207"/>
    </row>
    <row r="59" spans="2:16" x14ac:dyDescent="0.35">
      <c r="B59" s="291">
        <v>6</v>
      </c>
      <c r="C59" s="206"/>
      <c r="D59" s="206"/>
      <c r="E59" s="206"/>
      <c r="F59" s="206"/>
      <c r="G59" s="206"/>
      <c r="H59" s="206"/>
      <c r="I59" s="206"/>
      <c r="J59" s="206"/>
      <c r="K59" s="206"/>
      <c r="L59" s="207"/>
    </row>
    <row r="60" spans="2:16" x14ac:dyDescent="0.35">
      <c r="B60" s="291"/>
      <c r="C60" s="206"/>
      <c r="D60" s="206"/>
      <c r="E60" s="206"/>
      <c r="F60" s="206"/>
      <c r="G60" s="206"/>
      <c r="H60" s="206"/>
      <c r="I60" s="206"/>
      <c r="J60" s="206"/>
      <c r="K60" s="206"/>
      <c r="L60" s="207"/>
    </row>
    <row r="61" spans="2:16" x14ac:dyDescent="0.35">
      <c r="B61" s="291">
        <v>7</v>
      </c>
      <c r="C61" s="206"/>
      <c r="D61" s="206"/>
      <c r="E61" s="206"/>
      <c r="F61" s="206"/>
      <c r="G61" s="206"/>
      <c r="H61" s="206"/>
      <c r="I61" s="206"/>
      <c r="J61" s="206"/>
      <c r="K61" s="206"/>
      <c r="L61" s="207"/>
    </row>
    <row r="62" spans="2:16" x14ac:dyDescent="0.35">
      <c r="B62" s="291"/>
      <c r="C62" s="206"/>
      <c r="D62" s="206"/>
      <c r="E62" s="206"/>
      <c r="F62" s="206"/>
      <c r="G62" s="206"/>
      <c r="H62" s="206"/>
      <c r="I62" s="206"/>
      <c r="J62" s="206"/>
      <c r="K62" s="206"/>
      <c r="L62" s="207"/>
    </row>
    <row r="63" spans="2:16" x14ac:dyDescent="0.35">
      <c r="B63" s="291">
        <v>8</v>
      </c>
      <c r="C63" s="206"/>
      <c r="D63" s="206"/>
      <c r="E63" s="206"/>
      <c r="F63" s="206"/>
      <c r="G63" s="206"/>
      <c r="H63" s="206"/>
      <c r="I63" s="206"/>
      <c r="J63" s="206"/>
      <c r="K63" s="206"/>
      <c r="L63" s="207"/>
    </row>
    <row r="64" spans="2:16" x14ac:dyDescent="0.35">
      <c r="B64" s="291"/>
      <c r="C64" s="206"/>
      <c r="D64" s="206"/>
      <c r="E64" s="206"/>
      <c r="F64" s="206"/>
      <c r="G64" s="206"/>
      <c r="H64" s="206"/>
      <c r="I64" s="206"/>
      <c r="J64" s="206"/>
      <c r="K64" s="206"/>
      <c r="L64" s="207"/>
    </row>
    <row r="65" spans="1:17" x14ac:dyDescent="0.35">
      <c r="B65" s="291">
        <v>9</v>
      </c>
      <c r="C65" s="206"/>
      <c r="D65" s="206"/>
      <c r="E65" s="206"/>
      <c r="F65" s="206"/>
      <c r="G65" s="206"/>
      <c r="H65" s="206"/>
      <c r="I65" s="206"/>
      <c r="J65" s="206"/>
      <c r="K65" s="206"/>
      <c r="L65" s="207"/>
    </row>
    <row r="66" spans="1:17" x14ac:dyDescent="0.35">
      <c r="B66" s="291"/>
      <c r="C66" s="206"/>
      <c r="D66" s="206"/>
      <c r="E66" s="206"/>
      <c r="F66" s="206"/>
      <c r="G66" s="206"/>
      <c r="H66" s="206"/>
      <c r="I66" s="206"/>
      <c r="J66" s="206"/>
      <c r="K66" s="206"/>
      <c r="L66" s="207"/>
    </row>
    <row r="67" spans="1:17" x14ac:dyDescent="0.35">
      <c r="B67" s="291">
        <v>10</v>
      </c>
      <c r="C67" s="206"/>
      <c r="D67" s="206"/>
      <c r="E67" s="206"/>
      <c r="F67" s="206"/>
      <c r="G67" s="206"/>
      <c r="H67" s="206"/>
      <c r="I67" s="206"/>
      <c r="J67" s="206"/>
      <c r="K67" s="206"/>
      <c r="L67" s="207"/>
    </row>
    <row r="68" spans="1:17" x14ac:dyDescent="0.35">
      <c r="B68" s="291"/>
      <c r="C68" s="206"/>
      <c r="D68" s="206"/>
      <c r="E68" s="206"/>
      <c r="F68" s="206"/>
      <c r="G68" s="206"/>
      <c r="H68" s="206"/>
      <c r="I68" s="206"/>
      <c r="J68" s="206"/>
      <c r="K68" s="206"/>
      <c r="L68" s="207"/>
    </row>
    <row r="69" spans="1:17" s="38" customFormat="1" x14ac:dyDescent="0.35">
      <c r="A69" s="58"/>
      <c r="B69" s="68"/>
      <c r="C69" s="69"/>
      <c r="D69" s="69"/>
      <c r="E69" s="69"/>
      <c r="F69" s="69"/>
      <c r="G69" s="69"/>
      <c r="H69" s="69"/>
      <c r="I69" s="69"/>
      <c r="J69" s="69"/>
      <c r="K69" s="69"/>
      <c r="L69" s="70"/>
      <c r="O69" s="3"/>
      <c r="P69" s="3"/>
      <c r="Q69" s="3"/>
    </row>
    <row r="70" spans="1:17" s="9" customFormat="1" x14ac:dyDescent="0.35">
      <c r="A70" s="23"/>
      <c r="B70" s="25"/>
      <c r="C70" s="25"/>
      <c r="D70" s="25"/>
      <c r="E70" s="26"/>
      <c r="F70" s="26"/>
      <c r="G70" s="26"/>
      <c r="H70" s="26"/>
      <c r="I70" s="26"/>
      <c r="J70" s="26"/>
      <c r="K70" s="26"/>
      <c r="L70" s="26"/>
      <c r="O70" s="24"/>
      <c r="P70" s="24"/>
    </row>
    <row r="71" spans="1:17" x14ac:dyDescent="0.35">
      <c r="B71" s="213" t="s">
        <v>226</v>
      </c>
      <c r="C71" s="214"/>
      <c r="D71" s="214"/>
      <c r="E71" s="214"/>
      <c r="F71" s="214"/>
      <c r="G71" s="214"/>
      <c r="H71" s="214"/>
      <c r="I71" s="214"/>
      <c r="J71" s="214"/>
      <c r="K71" s="214"/>
      <c r="L71" s="215"/>
      <c r="M71" s="38"/>
    </row>
    <row r="72" spans="1:17" s="21" customFormat="1" x14ac:dyDescent="0.35">
      <c r="A72" s="20"/>
      <c r="B72" s="285" t="s">
        <v>25</v>
      </c>
      <c r="C72" s="286"/>
      <c r="D72" s="286"/>
      <c r="E72" s="286"/>
      <c r="F72" s="286"/>
      <c r="G72" s="286"/>
      <c r="H72" s="286"/>
      <c r="I72" s="286"/>
      <c r="J72" s="286"/>
      <c r="K72" s="286"/>
      <c r="L72" s="287"/>
      <c r="M72" s="66"/>
    </row>
    <row r="73" spans="1:17" s="38" customFormat="1" x14ac:dyDescent="0.35">
      <c r="A73" s="58"/>
      <c r="B73" s="67"/>
      <c r="C73" s="59"/>
      <c r="D73" s="59"/>
      <c r="E73" s="59"/>
      <c r="F73" s="59"/>
      <c r="G73" s="59"/>
      <c r="H73" s="59"/>
      <c r="I73" s="59"/>
      <c r="J73" s="59"/>
      <c r="K73" s="59"/>
      <c r="L73" s="60"/>
      <c r="O73" s="3"/>
      <c r="P73" s="3"/>
      <c r="Q73" s="3"/>
    </row>
    <row r="74" spans="1:17" s="38" customFormat="1" x14ac:dyDescent="0.35">
      <c r="A74" s="58"/>
      <c r="B74" s="292" t="str">
        <f>IF(Intro!$G$21="English",O74,P74)</f>
        <v>Fournissez les informations suivantes concernant la production de toutes les marchandises de votre entreprise en Chine.</v>
      </c>
      <c r="C74" s="293"/>
      <c r="D74" s="293"/>
      <c r="E74" s="293"/>
      <c r="F74" s="293"/>
      <c r="G74" s="293"/>
      <c r="H74" s="293"/>
      <c r="I74" s="293"/>
      <c r="J74" s="293"/>
      <c r="K74" s="293"/>
      <c r="L74" s="294"/>
      <c r="O74" s="3" t="str">
        <f>"Provide the following information about the production of all of your firm's goods in "&amp;Variables!B5&amp;"."</f>
        <v>Provide the following information about the production of all of your firm's goods in China.</v>
      </c>
      <c r="P74" s="3" t="str">
        <f>"Fournissez les informations suivantes concernant la production de toutes les marchandises de votre entreprise "&amp;Variables!D5&amp;"."</f>
        <v>Fournissez les informations suivantes concernant la production de toutes les marchandises de votre entreprise en Chine.</v>
      </c>
      <c r="Q74" s="3"/>
    </row>
    <row r="75" spans="1:17" s="38" customFormat="1" x14ac:dyDescent="0.35">
      <c r="A75" s="58"/>
      <c r="B75" s="67"/>
      <c r="C75" s="59"/>
      <c r="D75" s="59"/>
      <c r="E75" s="59"/>
      <c r="F75" s="59"/>
      <c r="G75" s="59"/>
      <c r="H75" s="59"/>
      <c r="I75" s="59"/>
      <c r="J75" s="59"/>
      <c r="K75" s="59"/>
      <c r="L75" s="60"/>
      <c r="O75" s="3"/>
      <c r="P75" s="3"/>
      <c r="Q75" s="3"/>
    </row>
    <row r="76" spans="1:17" x14ac:dyDescent="0.35">
      <c r="B76" s="299"/>
      <c r="C76" s="297" t="str">
        <f>IF(Intro!$G$21="English",O76,P76)</f>
        <v xml:space="preserve">Dénomination sociale et emplacement de l'établissement </v>
      </c>
      <c r="D76" s="297"/>
      <c r="E76" s="297" t="str">
        <f>IF(Intro!$G$21="English",O77,P77)</f>
        <v>Expliquez si cette installation produit les marchandises destinées au marché canadien et/ou à d'autres marchés d'exportation.</v>
      </c>
      <c r="F76" s="297"/>
      <c r="G76" s="297" t="str">
        <f>IF(Intro!$G$21="English",O78,P78)</f>
        <v>Description et spécifications des marchandises produites</v>
      </c>
      <c r="H76" s="297"/>
      <c r="I76" s="297" t="str">
        <f>IF(Intro!$G$21="English",O79,P79)</f>
        <v>Si cette installation ne produit pas les marchandises, quelles modifications seraient nécessaires pour pouvoir produire les marchandises?</v>
      </c>
      <c r="J76" s="297"/>
      <c r="K76" s="297" t="str">
        <f>IF(Intro!$G$21="English",O80,P80)</f>
        <v>Quels autres produits, le cas échéant, pourraient être fabriqués à l’aide du même outillage utilisé pour la production des marchandises?</v>
      </c>
      <c r="L76" s="298"/>
      <c r="O76" s="3" t="s">
        <v>46</v>
      </c>
      <c r="P76" s="3" t="s">
        <v>47</v>
      </c>
    </row>
    <row r="77" spans="1:17" x14ac:dyDescent="0.35">
      <c r="B77" s="299"/>
      <c r="C77" s="297"/>
      <c r="D77" s="297"/>
      <c r="E77" s="297"/>
      <c r="F77" s="297"/>
      <c r="G77" s="297"/>
      <c r="H77" s="297"/>
      <c r="I77" s="297"/>
      <c r="J77" s="297"/>
      <c r="K77" s="297"/>
      <c r="L77" s="298"/>
      <c r="O77" s="3" t="s">
        <v>153</v>
      </c>
      <c r="P77" s="3" t="s">
        <v>154</v>
      </c>
    </row>
    <row r="78" spans="1:17" x14ac:dyDescent="0.35">
      <c r="B78" s="299"/>
      <c r="C78" s="297"/>
      <c r="D78" s="297"/>
      <c r="E78" s="297"/>
      <c r="F78" s="297"/>
      <c r="G78" s="297"/>
      <c r="H78" s="297"/>
      <c r="I78" s="297"/>
      <c r="J78" s="297"/>
      <c r="K78" s="297"/>
      <c r="L78" s="298"/>
      <c r="O78" s="3" t="s">
        <v>123</v>
      </c>
      <c r="P78" s="3" t="s">
        <v>124</v>
      </c>
    </row>
    <row r="79" spans="1:17" x14ac:dyDescent="0.35">
      <c r="B79" s="299"/>
      <c r="C79" s="297"/>
      <c r="D79" s="297"/>
      <c r="E79" s="297"/>
      <c r="F79" s="297"/>
      <c r="G79" s="297"/>
      <c r="H79" s="297"/>
      <c r="I79" s="297"/>
      <c r="J79" s="297"/>
      <c r="K79" s="297"/>
      <c r="L79" s="298"/>
      <c r="O79" s="3" t="s">
        <v>126</v>
      </c>
      <c r="P79" s="3" t="s">
        <v>125</v>
      </c>
    </row>
    <row r="80" spans="1:17" x14ac:dyDescent="0.35">
      <c r="B80" s="299"/>
      <c r="C80" s="297"/>
      <c r="D80" s="297"/>
      <c r="E80" s="297"/>
      <c r="F80" s="297"/>
      <c r="G80" s="297"/>
      <c r="H80" s="297"/>
      <c r="I80" s="297"/>
      <c r="J80" s="297"/>
      <c r="K80" s="297"/>
      <c r="L80" s="298"/>
      <c r="O80" s="3" t="s">
        <v>28</v>
      </c>
      <c r="P80" s="3" t="s">
        <v>29</v>
      </c>
    </row>
    <row r="81" spans="2:12" x14ac:dyDescent="0.35">
      <c r="B81" s="299"/>
      <c r="C81" s="297"/>
      <c r="D81" s="297"/>
      <c r="E81" s="297"/>
      <c r="F81" s="297"/>
      <c r="G81" s="297"/>
      <c r="H81" s="297"/>
      <c r="I81" s="297"/>
      <c r="J81" s="297"/>
      <c r="K81" s="297"/>
      <c r="L81" s="298"/>
    </row>
    <row r="82" spans="2:12" x14ac:dyDescent="0.35">
      <c r="B82" s="300">
        <v>1</v>
      </c>
      <c r="C82" s="206"/>
      <c r="D82" s="206"/>
      <c r="E82" s="206"/>
      <c r="F82" s="206"/>
      <c r="G82" s="206"/>
      <c r="H82" s="206"/>
      <c r="I82" s="206"/>
      <c r="J82" s="206"/>
      <c r="K82" s="206"/>
      <c r="L82" s="207"/>
    </row>
    <row r="83" spans="2:12" x14ac:dyDescent="0.35">
      <c r="B83" s="300"/>
      <c r="C83" s="206"/>
      <c r="D83" s="206"/>
      <c r="E83" s="206"/>
      <c r="F83" s="206"/>
      <c r="G83" s="206"/>
      <c r="H83" s="206"/>
      <c r="I83" s="206"/>
      <c r="J83" s="206"/>
      <c r="K83" s="206"/>
      <c r="L83" s="207"/>
    </row>
    <row r="84" spans="2:12" x14ac:dyDescent="0.35">
      <c r="B84" s="300"/>
      <c r="C84" s="206"/>
      <c r="D84" s="206"/>
      <c r="E84" s="206"/>
      <c r="F84" s="206"/>
      <c r="G84" s="206"/>
      <c r="H84" s="206"/>
      <c r="I84" s="206"/>
      <c r="J84" s="206"/>
      <c r="K84" s="206"/>
      <c r="L84" s="207"/>
    </row>
    <row r="85" spans="2:12" x14ac:dyDescent="0.35">
      <c r="B85" s="300"/>
      <c r="C85" s="206"/>
      <c r="D85" s="206"/>
      <c r="E85" s="206"/>
      <c r="F85" s="206"/>
      <c r="G85" s="206"/>
      <c r="H85" s="206"/>
      <c r="I85" s="206"/>
      <c r="J85" s="206"/>
      <c r="K85" s="206"/>
      <c r="L85" s="207"/>
    </row>
    <row r="86" spans="2:12" x14ac:dyDescent="0.35">
      <c r="B86" s="300"/>
      <c r="C86" s="206"/>
      <c r="D86" s="206"/>
      <c r="E86" s="206"/>
      <c r="F86" s="206"/>
      <c r="G86" s="206"/>
      <c r="H86" s="206"/>
      <c r="I86" s="206"/>
      <c r="J86" s="206"/>
      <c r="K86" s="206"/>
      <c r="L86" s="207"/>
    </row>
    <row r="87" spans="2:12" x14ac:dyDescent="0.35">
      <c r="B87" s="300"/>
      <c r="C87" s="206"/>
      <c r="D87" s="206"/>
      <c r="E87" s="206"/>
      <c r="F87" s="206"/>
      <c r="G87" s="206"/>
      <c r="H87" s="206"/>
      <c r="I87" s="206"/>
      <c r="J87" s="206"/>
      <c r="K87" s="206"/>
      <c r="L87" s="207"/>
    </row>
    <row r="88" spans="2:12" x14ac:dyDescent="0.35">
      <c r="B88" s="300"/>
      <c r="C88" s="206"/>
      <c r="D88" s="206"/>
      <c r="E88" s="206"/>
      <c r="F88" s="206"/>
      <c r="G88" s="206"/>
      <c r="H88" s="206"/>
      <c r="I88" s="206"/>
      <c r="J88" s="206"/>
      <c r="K88" s="206"/>
      <c r="L88" s="207"/>
    </row>
    <row r="89" spans="2:12" x14ac:dyDescent="0.35">
      <c r="B89" s="300"/>
      <c r="C89" s="206"/>
      <c r="D89" s="206"/>
      <c r="E89" s="206"/>
      <c r="F89" s="206"/>
      <c r="G89" s="206"/>
      <c r="H89" s="206"/>
      <c r="I89" s="206"/>
      <c r="J89" s="206"/>
      <c r="K89" s="206"/>
      <c r="L89" s="207"/>
    </row>
    <row r="90" spans="2:12" x14ac:dyDescent="0.35">
      <c r="B90" s="300"/>
      <c r="C90" s="206"/>
      <c r="D90" s="206"/>
      <c r="E90" s="206"/>
      <c r="F90" s="206"/>
      <c r="G90" s="206"/>
      <c r="H90" s="206"/>
      <c r="I90" s="206"/>
      <c r="J90" s="206"/>
      <c r="K90" s="206"/>
      <c r="L90" s="207"/>
    </row>
    <row r="91" spans="2:12" x14ac:dyDescent="0.35">
      <c r="B91" s="300"/>
      <c r="C91" s="206"/>
      <c r="D91" s="206"/>
      <c r="E91" s="206"/>
      <c r="F91" s="206"/>
      <c r="G91" s="206"/>
      <c r="H91" s="206"/>
      <c r="I91" s="206"/>
      <c r="J91" s="206"/>
      <c r="K91" s="206"/>
      <c r="L91" s="207"/>
    </row>
    <row r="92" spans="2:12" x14ac:dyDescent="0.35">
      <c r="B92" s="300">
        <v>2</v>
      </c>
      <c r="C92" s="206"/>
      <c r="D92" s="206"/>
      <c r="E92" s="206"/>
      <c r="F92" s="206"/>
      <c r="G92" s="206"/>
      <c r="H92" s="206"/>
      <c r="I92" s="206"/>
      <c r="J92" s="206"/>
      <c r="K92" s="206"/>
      <c r="L92" s="207"/>
    </row>
    <row r="93" spans="2:12" x14ac:dyDescent="0.35">
      <c r="B93" s="300"/>
      <c r="C93" s="206"/>
      <c r="D93" s="206"/>
      <c r="E93" s="206"/>
      <c r="F93" s="206"/>
      <c r="G93" s="206"/>
      <c r="H93" s="206"/>
      <c r="I93" s="206"/>
      <c r="J93" s="206"/>
      <c r="K93" s="206"/>
      <c r="L93" s="207"/>
    </row>
    <row r="94" spans="2:12" x14ac:dyDescent="0.35">
      <c r="B94" s="300"/>
      <c r="C94" s="206"/>
      <c r="D94" s="206"/>
      <c r="E94" s="206"/>
      <c r="F94" s="206"/>
      <c r="G94" s="206"/>
      <c r="H94" s="206"/>
      <c r="I94" s="206"/>
      <c r="J94" s="206"/>
      <c r="K94" s="206"/>
      <c r="L94" s="207"/>
    </row>
    <row r="95" spans="2:12" x14ac:dyDescent="0.35">
      <c r="B95" s="300"/>
      <c r="C95" s="206"/>
      <c r="D95" s="206"/>
      <c r="E95" s="206"/>
      <c r="F95" s="206"/>
      <c r="G95" s="206"/>
      <c r="H95" s="206"/>
      <c r="I95" s="206"/>
      <c r="J95" s="206"/>
      <c r="K95" s="206"/>
      <c r="L95" s="207"/>
    </row>
    <row r="96" spans="2:12" x14ac:dyDescent="0.35">
      <c r="B96" s="300"/>
      <c r="C96" s="206"/>
      <c r="D96" s="206"/>
      <c r="E96" s="206"/>
      <c r="F96" s="206"/>
      <c r="G96" s="206"/>
      <c r="H96" s="206"/>
      <c r="I96" s="206"/>
      <c r="J96" s="206"/>
      <c r="K96" s="206"/>
      <c r="L96" s="207"/>
    </row>
    <row r="97" spans="2:12" x14ac:dyDescent="0.35">
      <c r="B97" s="300"/>
      <c r="C97" s="206"/>
      <c r="D97" s="206"/>
      <c r="E97" s="206"/>
      <c r="F97" s="206"/>
      <c r="G97" s="206"/>
      <c r="H97" s="206"/>
      <c r="I97" s="206"/>
      <c r="J97" s="206"/>
      <c r="K97" s="206"/>
      <c r="L97" s="207"/>
    </row>
    <row r="98" spans="2:12" x14ac:dyDescent="0.35">
      <c r="B98" s="300"/>
      <c r="C98" s="206"/>
      <c r="D98" s="206"/>
      <c r="E98" s="206"/>
      <c r="F98" s="206"/>
      <c r="G98" s="206"/>
      <c r="H98" s="206"/>
      <c r="I98" s="206"/>
      <c r="J98" s="206"/>
      <c r="K98" s="206"/>
      <c r="L98" s="207"/>
    </row>
    <row r="99" spans="2:12" x14ac:dyDescent="0.35">
      <c r="B99" s="300"/>
      <c r="C99" s="206"/>
      <c r="D99" s="206"/>
      <c r="E99" s="206"/>
      <c r="F99" s="206"/>
      <c r="G99" s="206"/>
      <c r="H99" s="206"/>
      <c r="I99" s="206"/>
      <c r="J99" s="206"/>
      <c r="K99" s="206"/>
      <c r="L99" s="207"/>
    </row>
    <row r="100" spans="2:12" x14ac:dyDescent="0.35">
      <c r="B100" s="300"/>
      <c r="C100" s="206"/>
      <c r="D100" s="206"/>
      <c r="E100" s="206"/>
      <c r="F100" s="206"/>
      <c r="G100" s="206"/>
      <c r="H100" s="206"/>
      <c r="I100" s="206"/>
      <c r="J100" s="206"/>
      <c r="K100" s="206"/>
      <c r="L100" s="207"/>
    </row>
    <row r="101" spans="2:12" x14ac:dyDescent="0.35">
      <c r="B101" s="300"/>
      <c r="C101" s="206"/>
      <c r="D101" s="206"/>
      <c r="E101" s="206"/>
      <c r="F101" s="206"/>
      <c r="G101" s="206"/>
      <c r="H101" s="206"/>
      <c r="I101" s="206"/>
      <c r="J101" s="206"/>
      <c r="K101" s="206"/>
      <c r="L101" s="207"/>
    </row>
    <row r="102" spans="2:12" x14ac:dyDescent="0.35">
      <c r="B102" s="300">
        <v>3</v>
      </c>
      <c r="C102" s="206"/>
      <c r="D102" s="206"/>
      <c r="E102" s="206"/>
      <c r="F102" s="206"/>
      <c r="G102" s="206"/>
      <c r="H102" s="206"/>
      <c r="I102" s="206"/>
      <c r="J102" s="206"/>
      <c r="K102" s="206"/>
      <c r="L102" s="207"/>
    </row>
    <row r="103" spans="2:12" x14ac:dyDescent="0.35">
      <c r="B103" s="300"/>
      <c r="C103" s="206"/>
      <c r="D103" s="206"/>
      <c r="E103" s="206"/>
      <c r="F103" s="206"/>
      <c r="G103" s="206"/>
      <c r="H103" s="206"/>
      <c r="I103" s="206"/>
      <c r="J103" s="206"/>
      <c r="K103" s="206"/>
      <c r="L103" s="207"/>
    </row>
    <row r="104" spans="2:12" x14ac:dyDescent="0.35">
      <c r="B104" s="300"/>
      <c r="C104" s="206"/>
      <c r="D104" s="206"/>
      <c r="E104" s="206"/>
      <c r="F104" s="206"/>
      <c r="G104" s="206"/>
      <c r="H104" s="206"/>
      <c r="I104" s="206"/>
      <c r="J104" s="206"/>
      <c r="K104" s="206"/>
      <c r="L104" s="207"/>
    </row>
    <row r="105" spans="2:12" x14ac:dyDescent="0.35">
      <c r="B105" s="300"/>
      <c r="C105" s="206"/>
      <c r="D105" s="206"/>
      <c r="E105" s="206"/>
      <c r="F105" s="206"/>
      <c r="G105" s="206"/>
      <c r="H105" s="206"/>
      <c r="I105" s="206"/>
      <c r="J105" s="206"/>
      <c r="K105" s="206"/>
      <c r="L105" s="207"/>
    </row>
    <row r="106" spans="2:12" x14ac:dyDescent="0.35">
      <c r="B106" s="300"/>
      <c r="C106" s="206"/>
      <c r="D106" s="206"/>
      <c r="E106" s="206"/>
      <c r="F106" s="206"/>
      <c r="G106" s="206"/>
      <c r="H106" s="206"/>
      <c r="I106" s="206"/>
      <c r="J106" s="206"/>
      <c r="K106" s="206"/>
      <c r="L106" s="207"/>
    </row>
    <row r="107" spans="2:12" x14ac:dyDescent="0.35">
      <c r="B107" s="300"/>
      <c r="C107" s="206"/>
      <c r="D107" s="206"/>
      <c r="E107" s="206"/>
      <c r="F107" s="206"/>
      <c r="G107" s="206"/>
      <c r="H107" s="206"/>
      <c r="I107" s="206"/>
      <c r="J107" s="206"/>
      <c r="K107" s="206"/>
      <c r="L107" s="207"/>
    </row>
    <row r="108" spans="2:12" x14ac:dyDescent="0.35">
      <c r="B108" s="300"/>
      <c r="C108" s="206"/>
      <c r="D108" s="206"/>
      <c r="E108" s="206"/>
      <c r="F108" s="206"/>
      <c r="G108" s="206"/>
      <c r="H108" s="206"/>
      <c r="I108" s="206"/>
      <c r="J108" s="206"/>
      <c r="K108" s="206"/>
      <c r="L108" s="207"/>
    </row>
    <row r="109" spans="2:12" x14ac:dyDescent="0.35">
      <c r="B109" s="300"/>
      <c r="C109" s="206"/>
      <c r="D109" s="206"/>
      <c r="E109" s="206"/>
      <c r="F109" s="206"/>
      <c r="G109" s="206"/>
      <c r="H109" s="206"/>
      <c r="I109" s="206"/>
      <c r="J109" s="206"/>
      <c r="K109" s="206"/>
      <c r="L109" s="207"/>
    </row>
    <row r="110" spans="2:12" x14ac:dyDescent="0.35">
      <c r="B110" s="300"/>
      <c r="C110" s="206"/>
      <c r="D110" s="206"/>
      <c r="E110" s="206"/>
      <c r="F110" s="206"/>
      <c r="G110" s="206"/>
      <c r="H110" s="206"/>
      <c r="I110" s="206"/>
      <c r="J110" s="206"/>
      <c r="K110" s="206"/>
      <c r="L110" s="207"/>
    </row>
    <row r="111" spans="2:12" x14ac:dyDescent="0.35">
      <c r="B111" s="300"/>
      <c r="C111" s="206"/>
      <c r="D111" s="206"/>
      <c r="E111" s="206"/>
      <c r="F111" s="206"/>
      <c r="G111" s="206"/>
      <c r="H111" s="206"/>
      <c r="I111" s="206"/>
      <c r="J111" s="206"/>
      <c r="K111" s="206"/>
      <c r="L111" s="207"/>
    </row>
    <row r="112" spans="2:12" x14ac:dyDescent="0.35">
      <c r="B112" s="300">
        <v>4</v>
      </c>
      <c r="C112" s="206"/>
      <c r="D112" s="206"/>
      <c r="E112" s="206"/>
      <c r="F112" s="206"/>
      <c r="G112" s="206"/>
      <c r="H112" s="206"/>
      <c r="I112" s="206"/>
      <c r="J112" s="206"/>
      <c r="K112" s="206"/>
      <c r="L112" s="207"/>
    </row>
    <row r="113" spans="2:12" x14ac:dyDescent="0.35">
      <c r="B113" s="300"/>
      <c r="C113" s="206"/>
      <c r="D113" s="206"/>
      <c r="E113" s="206"/>
      <c r="F113" s="206"/>
      <c r="G113" s="206"/>
      <c r="H113" s="206"/>
      <c r="I113" s="206"/>
      <c r="J113" s="206"/>
      <c r="K113" s="206"/>
      <c r="L113" s="207"/>
    </row>
    <row r="114" spans="2:12" x14ac:dyDescent="0.35">
      <c r="B114" s="300"/>
      <c r="C114" s="206"/>
      <c r="D114" s="206"/>
      <c r="E114" s="206"/>
      <c r="F114" s="206"/>
      <c r="G114" s="206"/>
      <c r="H114" s="206"/>
      <c r="I114" s="206"/>
      <c r="J114" s="206"/>
      <c r="K114" s="206"/>
      <c r="L114" s="207"/>
    </row>
    <row r="115" spans="2:12" x14ac:dyDescent="0.35">
      <c r="B115" s="300"/>
      <c r="C115" s="206"/>
      <c r="D115" s="206"/>
      <c r="E115" s="206"/>
      <c r="F115" s="206"/>
      <c r="G115" s="206"/>
      <c r="H115" s="206"/>
      <c r="I115" s="206"/>
      <c r="J115" s="206"/>
      <c r="K115" s="206"/>
      <c r="L115" s="207"/>
    </row>
    <row r="116" spans="2:12" x14ac:dyDescent="0.35">
      <c r="B116" s="300"/>
      <c r="C116" s="206"/>
      <c r="D116" s="206"/>
      <c r="E116" s="206"/>
      <c r="F116" s="206"/>
      <c r="G116" s="206"/>
      <c r="H116" s="206"/>
      <c r="I116" s="206"/>
      <c r="J116" s="206"/>
      <c r="K116" s="206"/>
      <c r="L116" s="207"/>
    </row>
    <row r="117" spans="2:12" x14ac:dyDescent="0.35">
      <c r="B117" s="300"/>
      <c r="C117" s="206"/>
      <c r="D117" s="206"/>
      <c r="E117" s="206"/>
      <c r="F117" s="206"/>
      <c r="G117" s="206"/>
      <c r="H117" s="206"/>
      <c r="I117" s="206"/>
      <c r="J117" s="206"/>
      <c r="K117" s="206"/>
      <c r="L117" s="207"/>
    </row>
    <row r="118" spans="2:12" x14ac:dyDescent="0.35">
      <c r="B118" s="300"/>
      <c r="C118" s="206"/>
      <c r="D118" s="206"/>
      <c r="E118" s="206"/>
      <c r="F118" s="206"/>
      <c r="G118" s="206"/>
      <c r="H118" s="206"/>
      <c r="I118" s="206"/>
      <c r="J118" s="206"/>
      <c r="K118" s="206"/>
      <c r="L118" s="207"/>
    </row>
    <row r="119" spans="2:12" x14ac:dyDescent="0.35">
      <c r="B119" s="300"/>
      <c r="C119" s="206"/>
      <c r="D119" s="206"/>
      <c r="E119" s="206"/>
      <c r="F119" s="206"/>
      <c r="G119" s="206"/>
      <c r="H119" s="206"/>
      <c r="I119" s="206"/>
      <c r="J119" s="206"/>
      <c r="K119" s="206"/>
      <c r="L119" s="207"/>
    </row>
    <row r="120" spans="2:12" x14ac:dyDescent="0.35">
      <c r="B120" s="300"/>
      <c r="C120" s="206"/>
      <c r="D120" s="206"/>
      <c r="E120" s="206"/>
      <c r="F120" s="206"/>
      <c r="G120" s="206"/>
      <c r="H120" s="206"/>
      <c r="I120" s="206"/>
      <c r="J120" s="206"/>
      <c r="K120" s="206"/>
      <c r="L120" s="207"/>
    </row>
    <row r="121" spans="2:12" x14ac:dyDescent="0.35">
      <c r="B121" s="300"/>
      <c r="C121" s="206"/>
      <c r="D121" s="206"/>
      <c r="E121" s="206"/>
      <c r="F121" s="206"/>
      <c r="G121" s="206"/>
      <c r="H121" s="206"/>
      <c r="I121" s="206"/>
      <c r="J121" s="206"/>
      <c r="K121" s="206"/>
      <c r="L121" s="207"/>
    </row>
    <row r="122" spans="2:12" x14ac:dyDescent="0.35">
      <c r="B122" s="300">
        <v>5</v>
      </c>
      <c r="C122" s="206"/>
      <c r="D122" s="206"/>
      <c r="E122" s="206"/>
      <c r="F122" s="206"/>
      <c r="G122" s="206"/>
      <c r="H122" s="206"/>
      <c r="I122" s="206"/>
      <c r="J122" s="206"/>
      <c r="K122" s="206"/>
      <c r="L122" s="207"/>
    </row>
    <row r="123" spans="2:12" x14ac:dyDescent="0.35">
      <c r="B123" s="300"/>
      <c r="C123" s="206"/>
      <c r="D123" s="206"/>
      <c r="E123" s="206"/>
      <c r="F123" s="206"/>
      <c r="G123" s="206"/>
      <c r="H123" s="206"/>
      <c r="I123" s="206"/>
      <c r="J123" s="206"/>
      <c r="K123" s="206"/>
      <c r="L123" s="207"/>
    </row>
    <row r="124" spans="2:12" x14ac:dyDescent="0.35">
      <c r="B124" s="300"/>
      <c r="C124" s="206"/>
      <c r="D124" s="206"/>
      <c r="E124" s="206"/>
      <c r="F124" s="206"/>
      <c r="G124" s="206"/>
      <c r="H124" s="206"/>
      <c r="I124" s="206"/>
      <c r="J124" s="206"/>
      <c r="K124" s="206"/>
      <c r="L124" s="207"/>
    </row>
    <row r="125" spans="2:12" x14ac:dyDescent="0.35">
      <c r="B125" s="300"/>
      <c r="C125" s="206"/>
      <c r="D125" s="206"/>
      <c r="E125" s="206"/>
      <c r="F125" s="206"/>
      <c r="G125" s="206"/>
      <c r="H125" s="206"/>
      <c r="I125" s="206"/>
      <c r="J125" s="206"/>
      <c r="K125" s="206"/>
      <c r="L125" s="207"/>
    </row>
    <row r="126" spans="2:12" x14ac:dyDescent="0.35">
      <c r="B126" s="300"/>
      <c r="C126" s="206"/>
      <c r="D126" s="206"/>
      <c r="E126" s="206"/>
      <c r="F126" s="206"/>
      <c r="G126" s="206"/>
      <c r="H126" s="206"/>
      <c r="I126" s="206"/>
      <c r="J126" s="206"/>
      <c r="K126" s="206"/>
      <c r="L126" s="207"/>
    </row>
    <row r="127" spans="2:12" x14ac:dyDescent="0.35">
      <c r="B127" s="300"/>
      <c r="C127" s="206"/>
      <c r="D127" s="206"/>
      <c r="E127" s="206"/>
      <c r="F127" s="206"/>
      <c r="G127" s="206"/>
      <c r="H127" s="206"/>
      <c r="I127" s="206"/>
      <c r="J127" s="206"/>
      <c r="K127" s="206"/>
      <c r="L127" s="207"/>
    </row>
    <row r="128" spans="2:12" x14ac:dyDescent="0.35">
      <c r="B128" s="300"/>
      <c r="C128" s="206"/>
      <c r="D128" s="206"/>
      <c r="E128" s="206"/>
      <c r="F128" s="206"/>
      <c r="G128" s="206"/>
      <c r="H128" s="206"/>
      <c r="I128" s="206"/>
      <c r="J128" s="206"/>
      <c r="K128" s="206"/>
      <c r="L128" s="207"/>
    </row>
    <row r="129" spans="2:12" x14ac:dyDescent="0.35">
      <c r="B129" s="300"/>
      <c r="C129" s="206"/>
      <c r="D129" s="206"/>
      <c r="E129" s="206"/>
      <c r="F129" s="206"/>
      <c r="G129" s="206"/>
      <c r="H129" s="206"/>
      <c r="I129" s="206"/>
      <c r="J129" s="206"/>
      <c r="K129" s="206"/>
      <c r="L129" s="207"/>
    </row>
    <row r="130" spans="2:12" x14ac:dyDescent="0.35">
      <c r="B130" s="300"/>
      <c r="C130" s="206"/>
      <c r="D130" s="206"/>
      <c r="E130" s="206"/>
      <c r="F130" s="206"/>
      <c r="G130" s="206"/>
      <c r="H130" s="206"/>
      <c r="I130" s="206"/>
      <c r="J130" s="206"/>
      <c r="K130" s="206"/>
      <c r="L130" s="207"/>
    </row>
    <row r="131" spans="2:12" x14ac:dyDescent="0.35">
      <c r="B131" s="300"/>
      <c r="C131" s="206"/>
      <c r="D131" s="206"/>
      <c r="E131" s="206"/>
      <c r="F131" s="206"/>
      <c r="G131" s="206"/>
      <c r="H131" s="206"/>
      <c r="I131" s="206"/>
      <c r="J131" s="206"/>
      <c r="K131" s="206"/>
      <c r="L131" s="207"/>
    </row>
    <row r="132" spans="2:12" x14ac:dyDescent="0.35">
      <c r="B132" s="300">
        <v>6</v>
      </c>
      <c r="C132" s="206"/>
      <c r="D132" s="206"/>
      <c r="E132" s="206"/>
      <c r="F132" s="206"/>
      <c r="G132" s="206"/>
      <c r="H132" s="206"/>
      <c r="I132" s="206"/>
      <c r="J132" s="206"/>
      <c r="K132" s="206"/>
      <c r="L132" s="207"/>
    </row>
    <row r="133" spans="2:12" x14ac:dyDescent="0.35">
      <c r="B133" s="300"/>
      <c r="C133" s="206"/>
      <c r="D133" s="206"/>
      <c r="E133" s="206"/>
      <c r="F133" s="206"/>
      <c r="G133" s="206"/>
      <c r="H133" s="206"/>
      <c r="I133" s="206"/>
      <c r="J133" s="206"/>
      <c r="K133" s="206"/>
      <c r="L133" s="207"/>
    </row>
    <row r="134" spans="2:12" x14ac:dyDescent="0.35">
      <c r="B134" s="300"/>
      <c r="C134" s="206"/>
      <c r="D134" s="206"/>
      <c r="E134" s="206"/>
      <c r="F134" s="206"/>
      <c r="G134" s="206"/>
      <c r="H134" s="206"/>
      <c r="I134" s="206"/>
      <c r="J134" s="206"/>
      <c r="K134" s="206"/>
      <c r="L134" s="207"/>
    </row>
    <row r="135" spans="2:12" x14ac:dyDescent="0.35">
      <c r="B135" s="300"/>
      <c r="C135" s="206"/>
      <c r="D135" s="206"/>
      <c r="E135" s="206"/>
      <c r="F135" s="206"/>
      <c r="G135" s="206"/>
      <c r="H135" s="206"/>
      <c r="I135" s="206"/>
      <c r="J135" s="206"/>
      <c r="K135" s="206"/>
      <c r="L135" s="207"/>
    </row>
    <row r="136" spans="2:12" x14ac:dyDescent="0.35">
      <c r="B136" s="300"/>
      <c r="C136" s="206"/>
      <c r="D136" s="206"/>
      <c r="E136" s="206"/>
      <c r="F136" s="206"/>
      <c r="G136" s="206"/>
      <c r="H136" s="206"/>
      <c r="I136" s="206"/>
      <c r="J136" s="206"/>
      <c r="K136" s="206"/>
      <c r="L136" s="207"/>
    </row>
    <row r="137" spans="2:12" x14ac:dyDescent="0.35">
      <c r="B137" s="300"/>
      <c r="C137" s="206"/>
      <c r="D137" s="206"/>
      <c r="E137" s="206"/>
      <c r="F137" s="206"/>
      <c r="G137" s="206"/>
      <c r="H137" s="206"/>
      <c r="I137" s="206"/>
      <c r="J137" s="206"/>
      <c r="K137" s="206"/>
      <c r="L137" s="207"/>
    </row>
    <row r="138" spans="2:12" x14ac:dyDescent="0.35">
      <c r="B138" s="300"/>
      <c r="C138" s="206"/>
      <c r="D138" s="206"/>
      <c r="E138" s="206"/>
      <c r="F138" s="206"/>
      <c r="G138" s="206"/>
      <c r="H138" s="206"/>
      <c r="I138" s="206"/>
      <c r="J138" s="206"/>
      <c r="K138" s="206"/>
      <c r="L138" s="207"/>
    </row>
    <row r="139" spans="2:12" x14ac:dyDescent="0.35">
      <c r="B139" s="300"/>
      <c r="C139" s="206"/>
      <c r="D139" s="206"/>
      <c r="E139" s="206"/>
      <c r="F139" s="206"/>
      <c r="G139" s="206"/>
      <c r="H139" s="206"/>
      <c r="I139" s="206"/>
      <c r="J139" s="206"/>
      <c r="K139" s="206"/>
      <c r="L139" s="207"/>
    </row>
    <row r="140" spans="2:12" x14ac:dyDescent="0.35">
      <c r="B140" s="300"/>
      <c r="C140" s="206"/>
      <c r="D140" s="206"/>
      <c r="E140" s="206"/>
      <c r="F140" s="206"/>
      <c r="G140" s="206"/>
      <c r="H140" s="206"/>
      <c r="I140" s="206"/>
      <c r="J140" s="206"/>
      <c r="K140" s="206"/>
      <c r="L140" s="207"/>
    </row>
    <row r="141" spans="2:12" x14ac:dyDescent="0.35">
      <c r="B141" s="300"/>
      <c r="C141" s="206"/>
      <c r="D141" s="206"/>
      <c r="E141" s="206"/>
      <c r="F141" s="206"/>
      <c r="G141" s="206"/>
      <c r="H141" s="206"/>
      <c r="I141" s="206"/>
      <c r="J141" s="206"/>
      <c r="K141" s="206"/>
      <c r="L141" s="207"/>
    </row>
    <row r="142" spans="2:12" x14ac:dyDescent="0.35">
      <c r="B142" s="300">
        <v>7</v>
      </c>
      <c r="C142" s="206"/>
      <c r="D142" s="206"/>
      <c r="E142" s="206"/>
      <c r="F142" s="206"/>
      <c r="G142" s="206"/>
      <c r="H142" s="206"/>
      <c r="I142" s="206"/>
      <c r="J142" s="206"/>
      <c r="K142" s="206"/>
      <c r="L142" s="207"/>
    </row>
    <row r="143" spans="2:12" x14ac:dyDescent="0.35">
      <c r="B143" s="300"/>
      <c r="C143" s="206"/>
      <c r="D143" s="206"/>
      <c r="E143" s="206"/>
      <c r="F143" s="206"/>
      <c r="G143" s="206"/>
      <c r="H143" s="206"/>
      <c r="I143" s="206"/>
      <c r="J143" s="206"/>
      <c r="K143" s="206"/>
      <c r="L143" s="207"/>
    </row>
    <row r="144" spans="2:12" x14ac:dyDescent="0.35">
      <c r="B144" s="300"/>
      <c r="C144" s="206"/>
      <c r="D144" s="206"/>
      <c r="E144" s="206"/>
      <c r="F144" s="206"/>
      <c r="G144" s="206"/>
      <c r="H144" s="206"/>
      <c r="I144" s="206"/>
      <c r="J144" s="206"/>
      <c r="K144" s="206"/>
      <c r="L144" s="207"/>
    </row>
    <row r="145" spans="2:12" x14ac:dyDescent="0.35">
      <c r="B145" s="300"/>
      <c r="C145" s="206"/>
      <c r="D145" s="206"/>
      <c r="E145" s="206"/>
      <c r="F145" s="206"/>
      <c r="G145" s="206"/>
      <c r="H145" s="206"/>
      <c r="I145" s="206"/>
      <c r="J145" s="206"/>
      <c r="K145" s="206"/>
      <c r="L145" s="207"/>
    </row>
    <row r="146" spans="2:12" x14ac:dyDescent="0.35">
      <c r="B146" s="300"/>
      <c r="C146" s="206"/>
      <c r="D146" s="206"/>
      <c r="E146" s="206"/>
      <c r="F146" s="206"/>
      <c r="G146" s="206"/>
      <c r="H146" s="206"/>
      <c r="I146" s="206"/>
      <c r="J146" s="206"/>
      <c r="K146" s="206"/>
      <c r="L146" s="207"/>
    </row>
    <row r="147" spans="2:12" x14ac:dyDescent="0.35">
      <c r="B147" s="300"/>
      <c r="C147" s="206"/>
      <c r="D147" s="206"/>
      <c r="E147" s="206"/>
      <c r="F147" s="206"/>
      <c r="G147" s="206"/>
      <c r="H147" s="206"/>
      <c r="I147" s="206"/>
      <c r="J147" s="206"/>
      <c r="K147" s="206"/>
      <c r="L147" s="207"/>
    </row>
    <row r="148" spans="2:12" x14ac:dyDescent="0.35">
      <c r="B148" s="300"/>
      <c r="C148" s="206"/>
      <c r="D148" s="206"/>
      <c r="E148" s="206"/>
      <c r="F148" s="206"/>
      <c r="G148" s="206"/>
      <c r="H148" s="206"/>
      <c r="I148" s="206"/>
      <c r="J148" s="206"/>
      <c r="K148" s="206"/>
      <c r="L148" s="207"/>
    </row>
    <row r="149" spans="2:12" x14ac:dyDescent="0.35">
      <c r="B149" s="300"/>
      <c r="C149" s="206"/>
      <c r="D149" s="206"/>
      <c r="E149" s="206"/>
      <c r="F149" s="206"/>
      <c r="G149" s="206"/>
      <c r="H149" s="206"/>
      <c r="I149" s="206"/>
      <c r="J149" s="206"/>
      <c r="K149" s="206"/>
      <c r="L149" s="207"/>
    </row>
    <row r="150" spans="2:12" x14ac:dyDescent="0.35">
      <c r="B150" s="300"/>
      <c r="C150" s="206"/>
      <c r="D150" s="206"/>
      <c r="E150" s="206"/>
      <c r="F150" s="206"/>
      <c r="G150" s="206"/>
      <c r="H150" s="206"/>
      <c r="I150" s="206"/>
      <c r="J150" s="206"/>
      <c r="K150" s="206"/>
      <c r="L150" s="207"/>
    </row>
    <row r="151" spans="2:12" x14ac:dyDescent="0.35">
      <c r="B151" s="300"/>
      <c r="C151" s="206"/>
      <c r="D151" s="206"/>
      <c r="E151" s="206"/>
      <c r="F151" s="206"/>
      <c r="G151" s="206"/>
      <c r="H151" s="206"/>
      <c r="I151" s="206"/>
      <c r="J151" s="206"/>
      <c r="K151" s="206"/>
      <c r="L151" s="207"/>
    </row>
    <row r="152" spans="2:12" x14ac:dyDescent="0.35">
      <c r="B152" s="300">
        <v>8</v>
      </c>
      <c r="C152" s="206"/>
      <c r="D152" s="206"/>
      <c r="E152" s="206"/>
      <c r="F152" s="206"/>
      <c r="G152" s="206"/>
      <c r="H152" s="206"/>
      <c r="I152" s="206"/>
      <c r="J152" s="206"/>
      <c r="K152" s="206"/>
      <c r="L152" s="207"/>
    </row>
    <row r="153" spans="2:12" x14ac:dyDescent="0.35">
      <c r="B153" s="300"/>
      <c r="C153" s="206"/>
      <c r="D153" s="206"/>
      <c r="E153" s="206"/>
      <c r="F153" s="206"/>
      <c r="G153" s="206"/>
      <c r="H153" s="206"/>
      <c r="I153" s="206"/>
      <c r="J153" s="206"/>
      <c r="K153" s="206"/>
      <c r="L153" s="207"/>
    </row>
    <row r="154" spans="2:12" x14ac:dyDescent="0.35">
      <c r="B154" s="300"/>
      <c r="C154" s="206"/>
      <c r="D154" s="206"/>
      <c r="E154" s="206"/>
      <c r="F154" s="206"/>
      <c r="G154" s="206"/>
      <c r="H154" s="206"/>
      <c r="I154" s="206"/>
      <c r="J154" s="206"/>
      <c r="K154" s="206"/>
      <c r="L154" s="207"/>
    </row>
    <row r="155" spans="2:12" x14ac:dyDescent="0.35">
      <c r="B155" s="300"/>
      <c r="C155" s="206"/>
      <c r="D155" s="206"/>
      <c r="E155" s="206"/>
      <c r="F155" s="206"/>
      <c r="G155" s="206"/>
      <c r="H155" s="206"/>
      <c r="I155" s="206"/>
      <c r="J155" s="206"/>
      <c r="K155" s="206"/>
      <c r="L155" s="207"/>
    </row>
    <row r="156" spans="2:12" x14ac:dyDescent="0.35">
      <c r="B156" s="300"/>
      <c r="C156" s="206"/>
      <c r="D156" s="206"/>
      <c r="E156" s="206"/>
      <c r="F156" s="206"/>
      <c r="G156" s="206"/>
      <c r="H156" s="206"/>
      <c r="I156" s="206"/>
      <c r="J156" s="206"/>
      <c r="K156" s="206"/>
      <c r="L156" s="207"/>
    </row>
    <row r="157" spans="2:12" x14ac:dyDescent="0.35">
      <c r="B157" s="300"/>
      <c r="C157" s="206"/>
      <c r="D157" s="206"/>
      <c r="E157" s="206"/>
      <c r="F157" s="206"/>
      <c r="G157" s="206"/>
      <c r="H157" s="206"/>
      <c r="I157" s="206"/>
      <c r="J157" s="206"/>
      <c r="K157" s="206"/>
      <c r="L157" s="207"/>
    </row>
    <row r="158" spans="2:12" x14ac:dyDescent="0.35">
      <c r="B158" s="300"/>
      <c r="C158" s="206"/>
      <c r="D158" s="206"/>
      <c r="E158" s="206"/>
      <c r="F158" s="206"/>
      <c r="G158" s="206"/>
      <c r="H158" s="206"/>
      <c r="I158" s="206"/>
      <c r="J158" s="206"/>
      <c r="K158" s="206"/>
      <c r="L158" s="207"/>
    </row>
    <row r="159" spans="2:12" x14ac:dyDescent="0.35">
      <c r="B159" s="300"/>
      <c r="C159" s="206"/>
      <c r="D159" s="206"/>
      <c r="E159" s="206"/>
      <c r="F159" s="206"/>
      <c r="G159" s="206"/>
      <c r="H159" s="206"/>
      <c r="I159" s="206"/>
      <c r="J159" s="206"/>
      <c r="K159" s="206"/>
      <c r="L159" s="207"/>
    </row>
    <row r="160" spans="2:12" x14ac:dyDescent="0.35">
      <c r="B160" s="300"/>
      <c r="C160" s="206"/>
      <c r="D160" s="206"/>
      <c r="E160" s="206"/>
      <c r="F160" s="206"/>
      <c r="G160" s="206"/>
      <c r="H160" s="206"/>
      <c r="I160" s="206"/>
      <c r="J160" s="206"/>
      <c r="K160" s="206"/>
      <c r="L160" s="207"/>
    </row>
    <row r="161" spans="2:12" x14ac:dyDescent="0.35">
      <c r="B161" s="300"/>
      <c r="C161" s="206"/>
      <c r="D161" s="206"/>
      <c r="E161" s="206"/>
      <c r="F161" s="206"/>
      <c r="G161" s="206"/>
      <c r="H161" s="206"/>
      <c r="I161" s="206"/>
      <c r="J161" s="206"/>
      <c r="K161" s="206"/>
      <c r="L161" s="207"/>
    </row>
    <row r="162" spans="2:12" x14ac:dyDescent="0.35">
      <c r="B162" s="300">
        <v>9</v>
      </c>
      <c r="C162" s="206"/>
      <c r="D162" s="206"/>
      <c r="E162" s="206"/>
      <c r="F162" s="206"/>
      <c r="G162" s="206"/>
      <c r="H162" s="206"/>
      <c r="I162" s="206"/>
      <c r="J162" s="206"/>
      <c r="K162" s="206"/>
      <c r="L162" s="207"/>
    </row>
    <row r="163" spans="2:12" x14ac:dyDescent="0.35">
      <c r="B163" s="300"/>
      <c r="C163" s="206"/>
      <c r="D163" s="206"/>
      <c r="E163" s="206"/>
      <c r="F163" s="206"/>
      <c r="G163" s="206"/>
      <c r="H163" s="206"/>
      <c r="I163" s="206"/>
      <c r="J163" s="206"/>
      <c r="K163" s="206"/>
      <c r="L163" s="207"/>
    </row>
    <row r="164" spans="2:12" x14ac:dyDescent="0.35">
      <c r="B164" s="300"/>
      <c r="C164" s="206"/>
      <c r="D164" s="206"/>
      <c r="E164" s="206"/>
      <c r="F164" s="206"/>
      <c r="G164" s="206"/>
      <c r="H164" s="206"/>
      <c r="I164" s="206"/>
      <c r="J164" s="206"/>
      <c r="K164" s="206"/>
      <c r="L164" s="207"/>
    </row>
    <row r="165" spans="2:12" x14ac:dyDescent="0.35">
      <c r="B165" s="300"/>
      <c r="C165" s="206"/>
      <c r="D165" s="206"/>
      <c r="E165" s="206"/>
      <c r="F165" s="206"/>
      <c r="G165" s="206"/>
      <c r="H165" s="206"/>
      <c r="I165" s="206"/>
      <c r="J165" s="206"/>
      <c r="K165" s="206"/>
      <c r="L165" s="207"/>
    </row>
    <row r="166" spans="2:12" x14ac:dyDescent="0.35">
      <c r="B166" s="300"/>
      <c r="C166" s="206"/>
      <c r="D166" s="206"/>
      <c r="E166" s="206"/>
      <c r="F166" s="206"/>
      <c r="G166" s="206"/>
      <c r="H166" s="206"/>
      <c r="I166" s="206"/>
      <c r="J166" s="206"/>
      <c r="K166" s="206"/>
      <c r="L166" s="207"/>
    </row>
    <row r="167" spans="2:12" x14ac:dyDescent="0.35">
      <c r="B167" s="300"/>
      <c r="C167" s="206"/>
      <c r="D167" s="206"/>
      <c r="E167" s="206"/>
      <c r="F167" s="206"/>
      <c r="G167" s="206"/>
      <c r="H167" s="206"/>
      <c r="I167" s="206"/>
      <c r="J167" s="206"/>
      <c r="K167" s="206"/>
      <c r="L167" s="207"/>
    </row>
    <row r="168" spans="2:12" x14ac:dyDescent="0.35">
      <c r="B168" s="300"/>
      <c r="C168" s="206"/>
      <c r="D168" s="206"/>
      <c r="E168" s="206"/>
      <c r="F168" s="206"/>
      <c r="G168" s="206"/>
      <c r="H168" s="206"/>
      <c r="I168" s="206"/>
      <c r="J168" s="206"/>
      <c r="K168" s="206"/>
      <c r="L168" s="207"/>
    </row>
    <row r="169" spans="2:12" x14ac:dyDescent="0.35">
      <c r="B169" s="300"/>
      <c r="C169" s="206"/>
      <c r="D169" s="206"/>
      <c r="E169" s="206"/>
      <c r="F169" s="206"/>
      <c r="G169" s="206"/>
      <c r="H169" s="206"/>
      <c r="I169" s="206"/>
      <c r="J169" s="206"/>
      <c r="K169" s="206"/>
      <c r="L169" s="207"/>
    </row>
    <row r="170" spans="2:12" x14ac:dyDescent="0.35">
      <c r="B170" s="300"/>
      <c r="C170" s="206"/>
      <c r="D170" s="206"/>
      <c r="E170" s="206"/>
      <c r="F170" s="206"/>
      <c r="G170" s="206"/>
      <c r="H170" s="206"/>
      <c r="I170" s="206"/>
      <c r="J170" s="206"/>
      <c r="K170" s="206"/>
      <c r="L170" s="207"/>
    </row>
    <row r="171" spans="2:12" x14ac:dyDescent="0.35">
      <c r="B171" s="300"/>
      <c r="C171" s="206"/>
      <c r="D171" s="206"/>
      <c r="E171" s="206"/>
      <c r="F171" s="206"/>
      <c r="G171" s="206"/>
      <c r="H171" s="206"/>
      <c r="I171" s="206"/>
      <c r="J171" s="206"/>
      <c r="K171" s="206"/>
      <c r="L171" s="207"/>
    </row>
    <row r="172" spans="2:12" x14ac:dyDescent="0.35">
      <c r="B172" s="300">
        <v>10</v>
      </c>
      <c r="C172" s="206"/>
      <c r="D172" s="206"/>
      <c r="E172" s="206"/>
      <c r="F172" s="206"/>
      <c r="G172" s="206"/>
      <c r="H172" s="206"/>
      <c r="I172" s="206"/>
      <c r="J172" s="206"/>
      <c r="K172" s="206"/>
      <c r="L172" s="207"/>
    </row>
    <row r="173" spans="2:12" x14ac:dyDescent="0.35">
      <c r="B173" s="300"/>
      <c r="C173" s="206"/>
      <c r="D173" s="206"/>
      <c r="E173" s="206"/>
      <c r="F173" s="206"/>
      <c r="G173" s="206"/>
      <c r="H173" s="206"/>
      <c r="I173" s="206"/>
      <c r="J173" s="206"/>
      <c r="K173" s="206"/>
      <c r="L173" s="207"/>
    </row>
    <row r="174" spans="2:12" x14ac:dyDescent="0.35">
      <c r="B174" s="300"/>
      <c r="C174" s="206"/>
      <c r="D174" s="206"/>
      <c r="E174" s="206"/>
      <c r="F174" s="206"/>
      <c r="G174" s="206"/>
      <c r="H174" s="206"/>
      <c r="I174" s="206"/>
      <c r="J174" s="206"/>
      <c r="K174" s="206"/>
      <c r="L174" s="207"/>
    </row>
    <row r="175" spans="2:12" x14ac:dyDescent="0.35">
      <c r="B175" s="300"/>
      <c r="C175" s="206"/>
      <c r="D175" s="206"/>
      <c r="E175" s="206"/>
      <c r="F175" s="206"/>
      <c r="G175" s="206"/>
      <c r="H175" s="206"/>
      <c r="I175" s="206"/>
      <c r="J175" s="206"/>
      <c r="K175" s="206"/>
      <c r="L175" s="207"/>
    </row>
    <row r="176" spans="2:12" x14ac:dyDescent="0.35">
      <c r="B176" s="300"/>
      <c r="C176" s="206"/>
      <c r="D176" s="206"/>
      <c r="E176" s="206"/>
      <c r="F176" s="206"/>
      <c r="G176" s="206"/>
      <c r="H176" s="206"/>
      <c r="I176" s="206"/>
      <c r="J176" s="206"/>
      <c r="K176" s="206"/>
      <c r="L176" s="207"/>
    </row>
    <row r="177" spans="1:17" x14ac:dyDescent="0.35">
      <c r="B177" s="300"/>
      <c r="C177" s="206"/>
      <c r="D177" s="206"/>
      <c r="E177" s="206"/>
      <c r="F177" s="206"/>
      <c r="G177" s="206"/>
      <c r="H177" s="206"/>
      <c r="I177" s="206"/>
      <c r="J177" s="206"/>
      <c r="K177" s="206"/>
      <c r="L177" s="207"/>
    </row>
    <row r="178" spans="1:17" x14ac:dyDescent="0.35">
      <c r="B178" s="300"/>
      <c r="C178" s="206"/>
      <c r="D178" s="206"/>
      <c r="E178" s="206"/>
      <c r="F178" s="206"/>
      <c r="G178" s="206"/>
      <c r="H178" s="206"/>
      <c r="I178" s="206"/>
      <c r="J178" s="206"/>
      <c r="K178" s="206"/>
      <c r="L178" s="207"/>
    </row>
    <row r="179" spans="1:17" x14ac:dyDescent="0.35">
      <c r="B179" s="300"/>
      <c r="C179" s="206"/>
      <c r="D179" s="206"/>
      <c r="E179" s="206"/>
      <c r="F179" s="206"/>
      <c r="G179" s="206"/>
      <c r="H179" s="206"/>
      <c r="I179" s="206"/>
      <c r="J179" s="206"/>
      <c r="K179" s="206"/>
      <c r="L179" s="207"/>
    </row>
    <row r="180" spans="1:17" x14ac:dyDescent="0.35">
      <c r="B180" s="300"/>
      <c r="C180" s="206"/>
      <c r="D180" s="206"/>
      <c r="E180" s="206"/>
      <c r="F180" s="206"/>
      <c r="G180" s="206"/>
      <c r="H180" s="206"/>
      <c r="I180" s="206"/>
      <c r="J180" s="206"/>
      <c r="K180" s="206"/>
      <c r="L180" s="207"/>
    </row>
    <row r="181" spans="1:17" x14ac:dyDescent="0.35">
      <c r="B181" s="300"/>
      <c r="C181" s="206"/>
      <c r="D181" s="206"/>
      <c r="E181" s="206"/>
      <c r="F181" s="206"/>
      <c r="G181" s="206"/>
      <c r="H181" s="206"/>
      <c r="I181" s="206"/>
      <c r="J181" s="206"/>
      <c r="K181" s="206"/>
      <c r="L181" s="207"/>
    </row>
    <row r="182" spans="1:17" s="38" customFormat="1" x14ac:dyDescent="0.35">
      <c r="A182" s="58"/>
      <c r="B182" s="68"/>
      <c r="C182" s="69"/>
      <c r="D182" s="69"/>
      <c r="E182" s="69"/>
      <c r="F182" s="69"/>
      <c r="G182" s="69"/>
      <c r="H182" s="69"/>
      <c r="I182" s="69"/>
      <c r="J182" s="69"/>
      <c r="K182" s="69"/>
      <c r="L182" s="70"/>
      <c r="O182" s="3"/>
      <c r="P182" s="3"/>
      <c r="Q182" s="3"/>
    </row>
    <row r="183" spans="1:17" s="21" customFormat="1" x14ac:dyDescent="0.35">
      <c r="A183" s="20"/>
      <c r="B183" s="282" t="s">
        <v>26</v>
      </c>
      <c r="C183" s="283"/>
      <c r="D183" s="283"/>
      <c r="E183" s="283"/>
      <c r="F183" s="283"/>
      <c r="G183" s="283"/>
      <c r="H183" s="283"/>
      <c r="I183" s="283"/>
      <c r="J183" s="283"/>
      <c r="K183" s="283"/>
      <c r="L183" s="284"/>
      <c r="M183" s="66"/>
    </row>
    <row r="184" spans="1:17" s="38" customFormat="1" x14ac:dyDescent="0.35">
      <c r="A184" s="58"/>
      <c r="B184" s="67"/>
      <c r="C184" s="59"/>
      <c r="D184" s="59"/>
      <c r="E184" s="59"/>
      <c r="F184" s="59"/>
      <c r="G184" s="59"/>
      <c r="H184" s="59"/>
      <c r="I184" s="59"/>
      <c r="J184" s="59"/>
      <c r="K184" s="59"/>
      <c r="L184" s="60"/>
      <c r="O184" s="3"/>
      <c r="P184" s="3"/>
      <c r="Q184" s="3"/>
    </row>
    <row r="185" spans="1:17" s="38" customFormat="1" ht="14.5" customHeight="1" x14ac:dyDescent="0.35">
      <c r="A185" s="58"/>
      <c r="B185" s="292" t="str">
        <f>IF(Intro!$G$21="English",O185,P185)</f>
        <v>Décrivez les processus de production de votre entreprise pour les marchandises et fournissez des organigrammes illustrant les processus.</v>
      </c>
      <c r="C185" s="293"/>
      <c r="D185" s="293"/>
      <c r="E185" s="293"/>
      <c r="F185" s="293"/>
      <c r="G185" s="293"/>
      <c r="H185" s="293"/>
      <c r="I185" s="293"/>
      <c r="J185" s="293"/>
      <c r="K185" s="293"/>
      <c r="L185" s="294"/>
      <c r="O185" s="3" t="s">
        <v>143</v>
      </c>
      <c r="P185" s="3" t="s">
        <v>144</v>
      </c>
      <c r="Q185" s="3"/>
    </row>
    <row r="186" spans="1:17" s="38" customFormat="1" x14ac:dyDescent="0.35">
      <c r="A186" s="58"/>
      <c r="B186" s="67"/>
      <c r="C186" s="59"/>
      <c r="D186" s="59"/>
      <c r="E186" s="59"/>
      <c r="F186" s="59"/>
      <c r="G186" s="59"/>
      <c r="H186" s="59"/>
      <c r="I186" s="59"/>
      <c r="J186" s="59"/>
      <c r="K186" s="59"/>
      <c r="L186" s="60"/>
      <c r="O186" s="3"/>
      <c r="P186" s="3"/>
      <c r="Q186" s="3"/>
    </row>
    <row r="187" spans="1:17" s="21" customFormat="1" x14ac:dyDescent="0.35">
      <c r="A187" s="20"/>
      <c r="B187" s="288"/>
      <c r="C187" s="289"/>
      <c r="D187" s="289"/>
      <c r="E187" s="289"/>
      <c r="F187" s="289"/>
      <c r="G187" s="289"/>
      <c r="H187" s="289"/>
      <c r="I187" s="289"/>
      <c r="J187" s="289"/>
      <c r="K187" s="289"/>
      <c r="L187" s="290"/>
      <c r="M187" s="38"/>
    </row>
    <row r="188" spans="1:17" s="21" customFormat="1" x14ac:dyDescent="0.35">
      <c r="A188" s="20"/>
      <c r="B188" s="288"/>
      <c r="C188" s="289"/>
      <c r="D188" s="289"/>
      <c r="E188" s="289"/>
      <c r="F188" s="289"/>
      <c r="G188" s="289"/>
      <c r="H188" s="289"/>
      <c r="I188" s="289"/>
      <c r="J188" s="289"/>
      <c r="K188" s="289"/>
      <c r="L188" s="290"/>
      <c r="M188" s="38"/>
    </row>
    <row r="189" spans="1:17" s="21" customFormat="1" x14ac:dyDescent="0.35">
      <c r="A189" s="20"/>
      <c r="B189" s="288"/>
      <c r="C189" s="289"/>
      <c r="D189" s="289"/>
      <c r="E189" s="289"/>
      <c r="F189" s="289"/>
      <c r="G189" s="289"/>
      <c r="H189" s="289"/>
      <c r="I189" s="289"/>
      <c r="J189" s="289"/>
      <c r="K189" s="289"/>
      <c r="L189" s="290"/>
      <c r="M189" s="38"/>
    </row>
    <row r="190" spans="1:17" s="21" customFormat="1" x14ac:dyDescent="0.35">
      <c r="A190" s="20"/>
      <c r="B190" s="288"/>
      <c r="C190" s="289"/>
      <c r="D190" s="289"/>
      <c r="E190" s="289"/>
      <c r="F190" s="289"/>
      <c r="G190" s="289"/>
      <c r="H190" s="289"/>
      <c r="I190" s="289"/>
      <c r="J190" s="289"/>
      <c r="K190" s="289"/>
      <c r="L190" s="290"/>
      <c r="M190" s="38"/>
    </row>
    <row r="191" spans="1:17" s="21" customFormat="1" x14ac:dyDescent="0.35">
      <c r="A191" s="20"/>
      <c r="B191" s="288"/>
      <c r="C191" s="289"/>
      <c r="D191" s="289"/>
      <c r="E191" s="289"/>
      <c r="F191" s="289"/>
      <c r="G191" s="289"/>
      <c r="H191" s="289"/>
      <c r="I191" s="289"/>
      <c r="J191" s="289"/>
      <c r="K191" s="289"/>
      <c r="L191" s="290"/>
      <c r="M191" s="38"/>
    </row>
    <row r="192" spans="1:17" s="21" customFormat="1" x14ac:dyDescent="0.35">
      <c r="A192" s="20"/>
      <c r="B192" s="288"/>
      <c r="C192" s="289"/>
      <c r="D192" s="289"/>
      <c r="E192" s="289"/>
      <c r="F192" s="289"/>
      <c r="G192" s="289"/>
      <c r="H192" s="289"/>
      <c r="I192" s="289"/>
      <c r="J192" s="289"/>
      <c r="K192" s="289"/>
      <c r="L192" s="290"/>
      <c r="M192" s="38"/>
    </row>
    <row r="193" spans="1:17" s="21" customFormat="1" x14ac:dyDescent="0.35">
      <c r="A193" s="20"/>
      <c r="B193" s="288"/>
      <c r="C193" s="289"/>
      <c r="D193" s="289"/>
      <c r="E193" s="289"/>
      <c r="F193" s="289"/>
      <c r="G193" s="289"/>
      <c r="H193" s="289"/>
      <c r="I193" s="289"/>
      <c r="J193" s="289"/>
      <c r="K193" s="289"/>
      <c r="L193" s="290"/>
      <c r="M193" s="38"/>
    </row>
    <row r="194" spans="1:17" s="21" customFormat="1" x14ac:dyDescent="0.35">
      <c r="A194" s="20"/>
      <c r="B194" s="288"/>
      <c r="C194" s="289"/>
      <c r="D194" s="289"/>
      <c r="E194" s="289"/>
      <c r="F194" s="289"/>
      <c r="G194" s="289"/>
      <c r="H194" s="289"/>
      <c r="I194" s="289"/>
      <c r="J194" s="289"/>
      <c r="K194" s="289"/>
      <c r="L194" s="290"/>
      <c r="M194" s="38"/>
    </row>
    <row r="195" spans="1:17" s="38" customFormat="1" x14ac:dyDescent="0.35">
      <c r="A195" s="58"/>
      <c r="B195" s="68"/>
      <c r="C195" s="69"/>
      <c r="D195" s="69"/>
      <c r="E195" s="69"/>
      <c r="F195" s="69"/>
      <c r="G195" s="69"/>
      <c r="H195" s="69"/>
      <c r="I195" s="69"/>
      <c r="J195" s="69"/>
      <c r="K195" s="69"/>
      <c r="L195" s="70"/>
      <c r="O195" s="3"/>
      <c r="P195" s="3"/>
      <c r="Q195" s="3"/>
    </row>
    <row r="197" spans="1:17" x14ac:dyDescent="0.35">
      <c r="B197" s="213" t="str">
        <f>IF(Intro!$G$21="English",O197,P197)</f>
        <v>VENTES</v>
      </c>
      <c r="C197" s="214"/>
      <c r="D197" s="214"/>
      <c r="E197" s="214"/>
      <c r="F197" s="214"/>
      <c r="G197" s="214"/>
      <c r="H197" s="214"/>
      <c r="I197" s="214"/>
      <c r="J197" s="214"/>
      <c r="K197" s="214"/>
      <c r="L197" s="215"/>
      <c r="M197" s="38"/>
      <c r="O197" s="3" t="s">
        <v>227</v>
      </c>
      <c r="P197" s="3" t="s">
        <v>228</v>
      </c>
    </row>
    <row r="198" spans="1:17" s="21" customFormat="1" x14ac:dyDescent="0.35">
      <c r="A198" s="20"/>
      <c r="B198" s="285" t="s">
        <v>27</v>
      </c>
      <c r="C198" s="286"/>
      <c r="D198" s="286"/>
      <c r="E198" s="286"/>
      <c r="F198" s="286"/>
      <c r="G198" s="286"/>
      <c r="H198" s="286"/>
      <c r="I198" s="286"/>
      <c r="J198" s="286"/>
      <c r="K198" s="286"/>
      <c r="L198" s="287"/>
      <c r="M198" s="66"/>
    </row>
    <row r="199" spans="1:17" s="38" customFormat="1" x14ac:dyDescent="0.35">
      <c r="A199" s="58"/>
      <c r="B199" s="67"/>
      <c r="C199" s="59"/>
      <c r="D199" s="59"/>
      <c r="E199" s="59"/>
      <c r="F199" s="59"/>
      <c r="G199" s="59"/>
      <c r="H199" s="59"/>
      <c r="I199" s="59"/>
      <c r="J199" s="59"/>
      <c r="K199" s="59"/>
      <c r="L199" s="60"/>
      <c r="O199" s="3"/>
      <c r="P199" s="3"/>
      <c r="Q199" s="3"/>
    </row>
    <row r="200" spans="1:17" s="38" customFormat="1" ht="14.25" customHeight="1" x14ac:dyDescent="0.35">
      <c r="A200" s="58"/>
      <c r="B200" s="233" t="str">
        <f>IF(Intro!$G$21="English",O200,P200)</f>
        <v>Comment votre entreprise favorise-t-elle les ventes des marchandises sur le marché canadien? Vos méthodes ont-elles changées depuis le 1er janvier 2023?</v>
      </c>
      <c r="C200" s="234"/>
      <c r="D200" s="234"/>
      <c r="E200" s="234"/>
      <c r="F200" s="234"/>
      <c r="G200" s="234"/>
      <c r="H200" s="234"/>
      <c r="I200" s="234"/>
      <c r="J200" s="234"/>
      <c r="K200" s="234"/>
      <c r="L200" s="235"/>
      <c r="O200" s="3" t="str">
        <f>"How does your firm promote sales of the goods in the Canadian market? Have these methods changed since January 1, "&amp;Variables!B6&amp;"?"</f>
        <v>How does your firm promote sales of the goods in the Canadian market? Have these methods changed since January 1, 2023?</v>
      </c>
      <c r="P200" s="3"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00" s="3"/>
    </row>
    <row r="201" spans="1:17" s="38" customFormat="1" x14ac:dyDescent="0.35">
      <c r="A201" s="58"/>
      <c r="B201" s="67"/>
      <c r="C201" s="59"/>
      <c r="D201" s="59"/>
      <c r="E201" s="59"/>
      <c r="F201" s="59"/>
      <c r="G201" s="59"/>
      <c r="H201" s="59"/>
      <c r="I201" s="59"/>
      <c r="J201" s="59"/>
      <c r="K201" s="59"/>
      <c r="L201" s="60"/>
      <c r="O201" s="3"/>
      <c r="P201" s="3"/>
      <c r="Q201" s="3"/>
    </row>
    <row r="202" spans="1:17" s="21" customFormat="1" x14ac:dyDescent="0.35">
      <c r="A202" s="20"/>
      <c r="B202" s="288"/>
      <c r="C202" s="289"/>
      <c r="D202" s="289"/>
      <c r="E202" s="289"/>
      <c r="F202" s="289"/>
      <c r="G202" s="289"/>
      <c r="H202" s="289"/>
      <c r="I202" s="289"/>
      <c r="J202" s="289"/>
      <c r="K202" s="289"/>
      <c r="L202" s="290"/>
      <c r="M202" s="38"/>
    </row>
    <row r="203" spans="1:17" s="21" customFormat="1" x14ac:dyDescent="0.35">
      <c r="A203" s="20"/>
      <c r="B203" s="288"/>
      <c r="C203" s="289"/>
      <c r="D203" s="289"/>
      <c r="E203" s="289"/>
      <c r="F203" s="289"/>
      <c r="G203" s="289"/>
      <c r="H203" s="289"/>
      <c r="I203" s="289"/>
      <c r="J203" s="289"/>
      <c r="K203" s="289"/>
      <c r="L203" s="290"/>
      <c r="M203" s="38"/>
    </row>
    <row r="204" spans="1:17" s="21" customFormat="1" x14ac:dyDescent="0.35">
      <c r="A204" s="20"/>
      <c r="B204" s="288"/>
      <c r="C204" s="289"/>
      <c r="D204" s="289"/>
      <c r="E204" s="289"/>
      <c r="F204" s="289"/>
      <c r="G204" s="289"/>
      <c r="H204" s="289"/>
      <c r="I204" s="289"/>
      <c r="J204" s="289"/>
      <c r="K204" s="289"/>
      <c r="L204" s="290"/>
      <c r="M204" s="38"/>
    </row>
    <row r="205" spans="1:17" s="21" customFormat="1" x14ac:dyDescent="0.35">
      <c r="A205" s="20"/>
      <c r="B205" s="288"/>
      <c r="C205" s="289"/>
      <c r="D205" s="289"/>
      <c r="E205" s="289"/>
      <c r="F205" s="289"/>
      <c r="G205" s="289"/>
      <c r="H205" s="289"/>
      <c r="I205" s="289"/>
      <c r="J205" s="289"/>
      <c r="K205" s="289"/>
      <c r="L205" s="290"/>
      <c r="M205" s="38"/>
    </row>
    <row r="206" spans="1:17" s="21" customFormat="1" x14ac:dyDescent="0.35">
      <c r="A206" s="20"/>
      <c r="B206" s="288"/>
      <c r="C206" s="289"/>
      <c r="D206" s="289"/>
      <c r="E206" s="289"/>
      <c r="F206" s="289"/>
      <c r="G206" s="289"/>
      <c r="H206" s="289"/>
      <c r="I206" s="289"/>
      <c r="J206" s="289"/>
      <c r="K206" s="289"/>
      <c r="L206" s="290"/>
      <c r="M206" s="38"/>
    </row>
    <row r="207" spans="1:17" s="21" customFormat="1" x14ac:dyDescent="0.35">
      <c r="A207" s="20"/>
      <c r="B207" s="288"/>
      <c r="C207" s="289"/>
      <c r="D207" s="289"/>
      <c r="E207" s="289"/>
      <c r="F207" s="289"/>
      <c r="G207" s="289"/>
      <c r="H207" s="289"/>
      <c r="I207" s="289"/>
      <c r="J207" s="289"/>
      <c r="K207" s="289"/>
      <c r="L207" s="290"/>
      <c r="M207" s="38"/>
    </row>
    <row r="208" spans="1:17" s="21" customFormat="1" x14ac:dyDescent="0.35">
      <c r="A208" s="20"/>
      <c r="B208" s="288"/>
      <c r="C208" s="289"/>
      <c r="D208" s="289"/>
      <c r="E208" s="289"/>
      <c r="F208" s="289"/>
      <c r="G208" s="289"/>
      <c r="H208" s="289"/>
      <c r="I208" s="289"/>
      <c r="J208" s="289"/>
      <c r="K208" s="289"/>
      <c r="L208" s="290"/>
      <c r="M208" s="38"/>
    </row>
    <row r="209" spans="1:17" s="21" customFormat="1" x14ac:dyDescent="0.35">
      <c r="A209" s="20"/>
      <c r="B209" s="288"/>
      <c r="C209" s="289"/>
      <c r="D209" s="289"/>
      <c r="E209" s="289"/>
      <c r="F209" s="289"/>
      <c r="G209" s="289"/>
      <c r="H209" s="289"/>
      <c r="I209" s="289"/>
      <c r="J209" s="289"/>
      <c r="K209" s="289"/>
      <c r="L209" s="290"/>
      <c r="M209" s="38"/>
    </row>
    <row r="210" spans="1:17" s="38" customFormat="1" x14ac:dyDescent="0.35">
      <c r="A210" s="58"/>
      <c r="B210" s="68"/>
      <c r="C210" s="69"/>
      <c r="D210" s="69"/>
      <c r="E210" s="69"/>
      <c r="F210" s="69"/>
      <c r="G210" s="69"/>
      <c r="H210" s="69"/>
      <c r="I210" s="69"/>
      <c r="J210" s="69"/>
      <c r="K210" s="69"/>
      <c r="L210" s="70"/>
      <c r="O210" s="3"/>
      <c r="P210" s="3"/>
      <c r="Q210" s="3"/>
    </row>
    <row r="212" spans="1:17" x14ac:dyDescent="0.35">
      <c r="B212" s="213" t="str">
        <f>IF(Intro!$G$21="English",O212,P212)</f>
        <v>MARCHÉS</v>
      </c>
      <c r="C212" s="214"/>
      <c r="D212" s="214"/>
      <c r="E212" s="214"/>
      <c r="F212" s="214"/>
      <c r="G212" s="214"/>
      <c r="H212" s="214"/>
      <c r="I212" s="214"/>
      <c r="J212" s="214"/>
      <c r="K212" s="214"/>
      <c r="L212" s="215"/>
      <c r="M212" s="38"/>
      <c r="O212" s="85" t="s">
        <v>229</v>
      </c>
      <c r="P212" s="85" t="s">
        <v>230</v>
      </c>
    </row>
    <row r="213" spans="1:17" x14ac:dyDescent="0.35">
      <c r="B213" s="285" t="s">
        <v>30</v>
      </c>
      <c r="C213" s="286"/>
      <c r="D213" s="286"/>
      <c r="E213" s="286"/>
      <c r="F213" s="286"/>
      <c r="G213" s="286"/>
      <c r="H213" s="286"/>
      <c r="I213" s="286"/>
      <c r="J213" s="286"/>
      <c r="K213" s="286"/>
      <c r="L213" s="287"/>
    </row>
    <row r="214" spans="1:17" x14ac:dyDescent="0.35">
      <c r="B214" s="27"/>
      <c r="C214" s="28"/>
      <c r="D214" s="28"/>
      <c r="E214" s="29"/>
      <c r="F214" s="29"/>
      <c r="G214" s="29"/>
      <c r="H214" s="29"/>
      <c r="I214" s="29"/>
      <c r="J214" s="29"/>
      <c r="K214" s="29"/>
      <c r="L214" s="30"/>
    </row>
    <row r="215" spans="1:17" ht="14.25" customHeight="1" x14ac:dyDescent="0.35">
      <c r="B215" s="210" t="str">
        <f>IF(Intro!$G$21="English",O215,P215)</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c r="C215" s="211"/>
      <c r="D215" s="211"/>
      <c r="E215" s="211"/>
      <c r="F215" s="211"/>
      <c r="G215" s="211"/>
      <c r="H215" s="211"/>
      <c r="I215" s="211"/>
      <c r="J215" s="211"/>
      <c r="K215" s="211"/>
      <c r="L215" s="212"/>
      <c r="O215" s="31"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15" s="3"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16" spans="1:17" x14ac:dyDescent="0.35">
      <c r="B216" s="210"/>
      <c r="C216" s="211"/>
      <c r="D216" s="211"/>
      <c r="E216" s="211"/>
      <c r="F216" s="211"/>
      <c r="G216" s="211"/>
      <c r="H216" s="211"/>
      <c r="I216" s="211"/>
      <c r="J216" s="211"/>
      <c r="K216" s="211"/>
      <c r="L216" s="212"/>
      <c r="O216" s="31"/>
    </row>
    <row r="217" spans="1:17" s="38" customFormat="1" x14ac:dyDescent="0.35">
      <c r="A217" s="58"/>
      <c r="B217" s="67"/>
      <c r="C217" s="59"/>
      <c r="D217" s="59"/>
      <c r="E217" s="59"/>
      <c r="F217" s="59"/>
      <c r="G217" s="59"/>
      <c r="H217" s="59"/>
      <c r="I217" s="59"/>
      <c r="J217" s="59"/>
      <c r="K217" s="59"/>
      <c r="L217" s="60"/>
      <c r="O217" s="3"/>
      <c r="P217" s="3"/>
      <c r="Q217" s="3"/>
    </row>
    <row r="218" spans="1:17" s="21" customFormat="1" x14ac:dyDescent="0.35">
      <c r="A218" s="20"/>
      <c r="B218" s="288"/>
      <c r="C218" s="289"/>
      <c r="D218" s="289"/>
      <c r="E218" s="289"/>
      <c r="F218" s="289"/>
      <c r="G218" s="289"/>
      <c r="H218" s="289"/>
      <c r="I218" s="289"/>
      <c r="J218" s="289"/>
      <c r="K218" s="289"/>
      <c r="L218" s="290"/>
      <c r="M218" s="38"/>
    </row>
    <row r="219" spans="1:17" s="21" customFormat="1" x14ac:dyDescent="0.35">
      <c r="A219" s="20"/>
      <c r="B219" s="288"/>
      <c r="C219" s="289"/>
      <c r="D219" s="289"/>
      <c r="E219" s="289"/>
      <c r="F219" s="289"/>
      <c r="G219" s="289"/>
      <c r="H219" s="289"/>
      <c r="I219" s="289"/>
      <c r="J219" s="289"/>
      <c r="K219" s="289"/>
      <c r="L219" s="290"/>
      <c r="M219" s="38"/>
    </row>
    <row r="220" spans="1:17" s="21" customFormat="1" x14ac:dyDescent="0.35">
      <c r="A220" s="20"/>
      <c r="B220" s="288"/>
      <c r="C220" s="289"/>
      <c r="D220" s="289"/>
      <c r="E220" s="289"/>
      <c r="F220" s="289"/>
      <c r="G220" s="289"/>
      <c r="H220" s="289"/>
      <c r="I220" s="289"/>
      <c r="J220" s="289"/>
      <c r="K220" s="289"/>
      <c r="L220" s="290"/>
      <c r="M220" s="38"/>
    </row>
    <row r="221" spans="1:17" s="21" customFormat="1" x14ac:dyDescent="0.35">
      <c r="A221" s="20"/>
      <c r="B221" s="288"/>
      <c r="C221" s="289"/>
      <c r="D221" s="289"/>
      <c r="E221" s="289"/>
      <c r="F221" s="289"/>
      <c r="G221" s="289"/>
      <c r="H221" s="289"/>
      <c r="I221" s="289"/>
      <c r="J221" s="289"/>
      <c r="K221" s="289"/>
      <c r="L221" s="290"/>
      <c r="M221" s="38"/>
    </row>
    <row r="222" spans="1:17" s="21" customFormat="1" x14ac:dyDescent="0.35">
      <c r="A222" s="20"/>
      <c r="B222" s="288"/>
      <c r="C222" s="289"/>
      <c r="D222" s="289"/>
      <c r="E222" s="289"/>
      <c r="F222" s="289"/>
      <c r="G222" s="289"/>
      <c r="H222" s="289"/>
      <c r="I222" s="289"/>
      <c r="J222" s="289"/>
      <c r="K222" s="289"/>
      <c r="L222" s="290"/>
      <c r="M222" s="38"/>
    </row>
    <row r="223" spans="1:17" s="21" customFormat="1" x14ac:dyDescent="0.35">
      <c r="A223" s="20"/>
      <c r="B223" s="288"/>
      <c r="C223" s="289"/>
      <c r="D223" s="289"/>
      <c r="E223" s="289"/>
      <c r="F223" s="289"/>
      <c r="G223" s="289"/>
      <c r="H223" s="289"/>
      <c r="I223" s="289"/>
      <c r="J223" s="289"/>
      <c r="K223" s="289"/>
      <c r="L223" s="290"/>
      <c r="M223" s="38"/>
    </row>
    <row r="224" spans="1:17" s="21" customFormat="1" x14ac:dyDescent="0.35">
      <c r="A224" s="20"/>
      <c r="B224" s="288"/>
      <c r="C224" s="289"/>
      <c r="D224" s="289"/>
      <c r="E224" s="289"/>
      <c r="F224" s="289"/>
      <c r="G224" s="289"/>
      <c r="H224" s="289"/>
      <c r="I224" s="289"/>
      <c r="J224" s="289"/>
      <c r="K224" s="289"/>
      <c r="L224" s="290"/>
      <c r="M224" s="38"/>
    </row>
    <row r="225" spans="1:17" s="21" customFormat="1" x14ac:dyDescent="0.35">
      <c r="A225" s="20"/>
      <c r="B225" s="288"/>
      <c r="C225" s="289"/>
      <c r="D225" s="289"/>
      <c r="E225" s="289"/>
      <c r="F225" s="289"/>
      <c r="G225" s="289"/>
      <c r="H225" s="289"/>
      <c r="I225" s="289"/>
      <c r="J225" s="289"/>
      <c r="K225" s="289"/>
      <c r="L225" s="290"/>
      <c r="M225" s="38"/>
    </row>
    <row r="226" spans="1:17" s="38" customFormat="1" x14ac:dyDescent="0.35">
      <c r="A226" s="58"/>
      <c r="B226" s="68"/>
      <c r="C226" s="69"/>
      <c r="D226" s="69"/>
      <c r="E226" s="69"/>
      <c r="F226" s="69"/>
      <c r="G226" s="69"/>
      <c r="H226" s="69"/>
      <c r="I226" s="69"/>
      <c r="J226" s="69"/>
      <c r="K226" s="69"/>
      <c r="L226" s="70"/>
      <c r="O226" s="3"/>
      <c r="P226" s="3"/>
      <c r="Q226" s="3"/>
    </row>
    <row r="227" spans="1:17" x14ac:dyDescent="0.35">
      <c r="B227" s="282" t="s">
        <v>31</v>
      </c>
      <c r="C227" s="283"/>
      <c r="D227" s="283"/>
      <c r="E227" s="283"/>
      <c r="F227" s="283"/>
      <c r="G227" s="283"/>
      <c r="H227" s="283"/>
      <c r="I227" s="283"/>
      <c r="J227" s="283"/>
      <c r="K227" s="283"/>
      <c r="L227" s="284"/>
    </row>
    <row r="228" spans="1:17" x14ac:dyDescent="0.35">
      <c r="B228" s="27"/>
      <c r="C228" s="28"/>
      <c r="D228" s="28"/>
      <c r="E228" s="29"/>
      <c r="F228" s="29"/>
      <c r="G228" s="29"/>
      <c r="H228" s="29"/>
      <c r="I228" s="29"/>
      <c r="J228" s="29"/>
      <c r="K228" s="29"/>
      <c r="L228" s="30"/>
    </row>
    <row r="229" spans="1:17" ht="14.25" customHeight="1" x14ac:dyDescent="0.35">
      <c r="B229" s="210" t="str">
        <f>IF(Intro!$G$21="English",O229,P229)</f>
        <v>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v>
      </c>
      <c r="C229" s="211"/>
      <c r="D229" s="211"/>
      <c r="E229" s="211"/>
      <c r="F229" s="211"/>
      <c r="G229" s="211"/>
      <c r="H229" s="211"/>
      <c r="I229" s="211"/>
      <c r="J229" s="211"/>
      <c r="K229" s="211"/>
      <c r="L229" s="212"/>
      <c r="O229" s="31" t="str">
        <f>"Explain any changes you expect to see in your home market, in the Canadian market and in other markets globally for the goods over the next two years with respect to demand, prices, capacity utilization, import volumes or any other factor."</f>
        <v>Explain any changes you expect to see in your home market, in the Canadian market and in other markets globally for the goods over the next two years with respect to demand, prices, capacity utilization, import volumes or any other factor.</v>
      </c>
      <c r="P229" s="3" t="s">
        <v>272</v>
      </c>
    </row>
    <row r="230" spans="1:17" x14ac:dyDescent="0.35">
      <c r="B230" s="210"/>
      <c r="C230" s="211"/>
      <c r="D230" s="211"/>
      <c r="E230" s="211"/>
      <c r="F230" s="211"/>
      <c r="G230" s="211"/>
      <c r="H230" s="211"/>
      <c r="I230" s="211"/>
      <c r="J230" s="211"/>
      <c r="K230" s="211"/>
      <c r="L230" s="212"/>
      <c r="O230" s="31"/>
    </row>
    <row r="231" spans="1:17" s="38" customFormat="1" x14ac:dyDescent="0.35">
      <c r="A231" s="58"/>
      <c r="B231" s="67"/>
      <c r="C231" s="59"/>
      <c r="D231" s="59"/>
      <c r="E231" s="59"/>
      <c r="F231" s="59"/>
      <c r="G231" s="59"/>
      <c r="H231" s="59"/>
      <c r="I231" s="59"/>
      <c r="J231" s="59"/>
      <c r="K231" s="59"/>
      <c r="L231" s="60"/>
      <c r="O231" s="3"/>
      <c r="P231" s="3"/>
      <c r="Q231" s="3"/>
    </row>
    <row r="232" spans="1:17" s="21" customFormat="1" x14ac:dyDescent="0.35">
      <c r="A232" s="20"/>
      <c r="B232" s="288"/>
      <c r="C232" s="289"/>
      <c r="D232" s="289"/>
      <c r="E232" s="289"/>
      <c r="F232" s="289"/>
      <c r="G232" s="289"/>
      <c r="H232" s="289"/>
      <c r="I232" s="289"/>
      <c r="J232" s="289"/>
      <c r="K232" s="289"/>
      <c r="L232" s="290"/>
      <c r="M232" s="38"/>
    </row>
    <row r="233" spans="1:17" s="21" customFormat="1" x14ac:dyDescent="0.35">
      <c r="A233" s="20"/>
      <c r="B233" s="288"/>
      <c r="C233" s="289"/>
      <c r="D233" s="289"/>
      <c r="E233" s="289"/>
      <c r="F233" s="289"/>
      <c r="G233" s="289"/>
      <c r="H233" s="289"/>
      <c r="I233" s="289"/>
      <c r="J233" s="289"/>
      <c r="K233" s="289"/>
      <c r="L233" s="290"/>
      <c r="M233" s="38"/>
    </row>
    <row r="234" spans="1:17" s="21" customFormat="1" x14ac:dyDescent="0.35">
      <c r="A234" s="20"/>
      <c r="B234" s="288"/>
      <c r="C234" s="289"/>
      <c r="D234" s="289"/>
      <c r="E234" s="289"/>
      <c r="F234" s="289"/>
      <c r="G234" s="289"/>
      <c r="H234" s="289"/>
      <c r="I234" s="289"/>
      <c r="J234" s="289"/>
      <c r="K234" s="289"/>
      <c r="L234" s="290"/>
      <c r="M234" s="38"/>
    </row>
    <row r="235" spans="1:17" s="21" customFormat="1" x14ac:dyDescent="0.35">
      <c r="A235" s="20"/>
      <c r="B235" s="288"/>
      <c r="C235" s="289"/>
      <c r="D235" s="289"/>
      <c r="E235" s="289"/>
      <c r="F235" s="289"/>
      <c r="G235" s="289"/>
      <c r="H235" s="289"/>
      <c r="I235" s="289"/>
      <c r="J235" s="289"/>
      <c r="K235" s="289"/>
      <c r="L235" s="290"/>
      <c r="M235" s="38"/>
    </row>
    <row r="236" spans="1:17" s="21" customFormat="1" x14ac:dyDescent="0.35">
      <c r="A236" s="20"/>
      <c r="B236" s="288"/>
      <c r="C236" s="289"/>
      <c r="D236" s="289"/>
      <c r="E236" s="289"/>
      <c r="F236" s="289"/>
      <c r="G236" s="289"/>
      <c r="H236" s="289"/>
      <c r="I236" s="289"/>
      <c r="J236" s="289"/>
      <c r="K236" s="289"/>
      <c r="L236" s="290"/>
      <c r="M236" s="38"/>
    </row>
    <row r="237" spans="1:17" s="21" customFormat="1" x14ac:dyDescent="0.35">
      <c r="A237" s="20"/>
      <c r="B237" s="288"/>
      <c r="C237" s="289"/>
      <c r="D237" s="289"/>
      <c r="E237" s="289"/>
      <c r="F237" s="289"/>
      <c r="G237" s="289"/>
      <c r="H237" s="289"/>
      <c r="I237" s="289"/>
      <c r="J237" s="289"/>
      <c r="K237" s="289"/>
      <c r="L237" s="290"/>
      <c r="M237" s="38"/>
    </row>
    <row r="238" spans="1:17" s="21" customFormat="1" x14ac:dyDescent="0.35">
      <c r="A238" s="20"/>
      <c r="B238" s="288"/>
      <c r="C238" s="289"/>
      <c r="D238" s="289"/>
      <c r="E238" s="289"/>
      <c r="F238" s="289"/>
      <c r="G238" s="289"/>
      <c r="H238" s="289"/>
      <c r="I238" s="289"/>
      <c r="J238" s="289"/>
      <c r="K238" s="289"/>
      <c r="L238" s="290"/>
      <c r="M238" s="38"/>
    </row>
    <row r="239" spans="1:17" s="21" customFormat="1" x14ac:dyDescent="0.35">
      <c r="A239" s="20"/>
      <c r="B239" s="288"/>
      <c r="C239" s="289"/>
      <c r="D239" s="289"/>
      <c r="E239" s="289"/>
      <c r="F239" s="289"/>
      <c r="G239" s="289"/>
      <c r="H239" s="289"/>
      <c r="I239" s="289"/>
      <c r="J239" s="289"/>
      <c r="K239" s="289"/>
      <c r="L239" s="290"/>
      <c r="M239" s="38"/>
    </row>
    <row r="240" spans="1:17" s="38" customFormat="1" x14ac:dyDescent="0.35">
      <c r="A240" s="58"/>
      <c r="B240" s="68"/>
      <c r="C240" s="69"/>
      <c r="D240" s="69"/>
      <c r="E240" s="69"/>
      <c r="F240" s="69"/>
      <c r="G240" s="69"/>
      <c r="H240" s="69"/>
      <c r="I240" s="69"/>
      <c r="J240" s="69"/>
      <c r="K240" s="69"/>
      <c r="L240" s="70"/>
      <c r="O240" s="3"/>
      <c r="P240" s="3"/>
      <c r="Q240" s="3"/>
    </row>
  </sheetData>
  <sheetProtection algorithmName="SHA-512" hashValue="uJiCE2nbGg3IZLJ0ludeD2xAFb28o6rX7tLws5h3IwsWPc4+RRmuYi0BDttlRa5LTdsjixqWF7ZM65BgBkq7ZQ==" saltValue="Q2et3m7Uym4uXStQ2X21ew==" spinCount="100000" sheet="1" objects="1" scenarios="1" selectLockedCells="1"/>
  <mergeCells count="153">
    <mergeCell ref="B152:B161"/>
    <mergeCell ref="C152:D161"/>
    <mergeCell ref="E152:F161"/>
    <mergeCell ref="G152:H161"/>
    <mergeCell ref="I152:J161"/>
    <mergeCell ref="K152:L161"/>
    <mergeCell ref="B200:L200"/>
    <mergeCell ref="B72:L72"/>
    <mergeCell ref="B227:L227"/>
    <mergeCell ref="B215:L216"/>
    <mergeCell ref="B132:B141"/>
    <mergeCell ref="C132:D141"/>
    <mergeCell ref="E132:F141"/>
    <mergeCell ref="G132:H141"/>
    <mergeCell ref="I132:J141"/>
    <mergeCell ref="K132:L141"/>
    <mergeCell ref="B142:B151"/>
    <mergeCell ref="C142:D151"/>
    <mergeCell ref="E142:F151"/>
    <mergeCell ref="G142:H151"/>
    <mergeCell ref="I142:J151"/>
    <mergeCell ref="K142:L151"/>
    <mergeCell ref="C76:D81"/>
    <mergeCell ref="E76:F81"/>
    <mergeCell ref="B229:L230"/>
    <mergeCell ref="B162:B171"/>
    <mergeCell ref="C162:D171"/>
    <mergeCell ref="E162:F171"/>
    <mergeCell ref="G162:H171"/>
    <mergeCell ref="I162:J171"/>
    <mergeCell ref="K162:L171"/>
    <mergeCell ref="B172:B181"/>
    <mergeCell ref="C172:D181"/>
    <mergeCell ref="E172:F181"/>
    <mergeCell ref="G172:H181"/>
    <mergeCell ref="I172:J181"/>
    <mergeCell ref="K172:L181"/>
    <mergeCell ref="B185:L185"/>
    <mergeCell ref="B198:L198"/>
    <mergeCell ref="B212:L212"/>
    <mergeCell ref="B187:L194"/>
    <mergeCell ref="B202:L209"/>
    <mergeCell ref="B218:L225"/>
    <mergeCell ref="B213:L213"/>
    <mergeCell ref="B183:L183"/>
    <mergeCell ref="B197:L197"/>
    <mergeCell ref="G76:H81"/>
    <mergeCell ref="I76:J81"/>
    <mergeCell ref="K76:L81"/>
    <mergeCell ref="B76:B81"/>
    <mergeCell ref="B122:B131"/>
    <mergeCell ref="C122:D131"/>
    <mergeCell ref="E122:F131"/>
    <mergeCell ref="G122:H131"/>
    <mergeCell ref="I122:J131"/>
    <mergeCell ref="K122:L131"/>
    <mergeCell ref="E92:F101"/>
    <mergeCell ref="G92:H101"/>
    <mergeCell ref="I92:J101"/>
    <mergeCell ref="K92:L101"/>
    <mergeCell ref="E82:F91"/>
    <mergeCell ref="G82:H91"/>
    <mergeCell ref="I82:J91"/>
    <mergeCell ref="K82:L91"/>
    <mergeCell ref="B82:B91"/>
    <mergeCell ref="B92:B101"/>
    <mergeCell ref="B102:B111"/>
    <mergeCell ref="E102:F111"/>
    <mergeCell ref="B112:B121"/>
    <mergeCell ref="C112:D121"/>
    <mergeCell ref="J63:L64"/>
    <mergeCell ref="B65:B66"/>
    <mergeCell ref="C65:D66"/>
    <mergeCell ref="E65:F66"/>
    <mergeCell ref="G65:I66"/>
    <mergeCell ref="J65:L66"/>
    <mergeCell ref="B67:B68"/>
    <mergeCell ref="C67:D68"/>
    <mergeCell ref="E67:F68"/>
    <mergeCell ref="G67:I68"/>
    <mergeCell ref="J67:L68"/>
    <mergeCell ref="B232:L239"/>
    <mergeCell ref="B28:L29"/>
    <mergeCell ref="B42:L45"/>
    <mergeCell ref="C47:D48"/>
    <mergeCell ref="E47:F48"/>
    <mergeCell ref="G47:I48"/>
    <mergeCell ref="J47:L48"/>
    <mergeCell ref="B49:B50"/>
    <mergeCell ref="C49:D50"/>
    <mergeCell ref="E49:F50"/>
    <mergeCell ref="G49:I50"/>
    <mergeCell ref="J49:L50"/>
    <mergeCell ref="B51:B52"/>
    <mergeCell ref="C51:D52"/>
    <mergeCell ref="E51:F52"/>
    <mergeCell ref="G51:I52"/>
    <mergeCell ref="J51:L52"/>
    <mergeCell ref="B53:B54"/>
    <mergeCell ref="C53:D54"/>
    <mergeCell ref="B55:B56"/>
    <mergeCell ref="C55:D56"/>
    <mergeCell ref="E53:F54"/>
    <mergeCell ref="G53:I54"/>
    <mergeCell ref="J53:L54"/>
    <mergeCell ref="E112:F121"/>
    <mergeCell ref="G112:H121"/>
    <mergeCell ref="I112:J121"/>
    <mergeCell ref="K112:L121"/>
    <mergeCell ref="B74:L74"/>
    <mergeCell ref="B71:L71"/>
    <mergeCell ref="E55:F56"/>
    <mergeCell ref="G55:I56"/>
    <mergeCell ref="J55:L56"/>
    <mergeCell ref="B61:B62"/>
    <mergeCell ref="C61:D62"/>
    <mergeCell ref="E61:F62"/>
    <mergeCell ref="G61:I62"/>
    <mergeCell ref="J61:L62"/>
    <mergeCell ref="B57:B58"/>
    <mergeCell ref="C57:D58"/>
    <mergeCell ref="E57:F58"/>
    <mergeCell ref="G57:I58"/>
    <mergeCell ref="J57:L58"/>
    <mergeCell ref="B59:B60"/>
    <mergeCell ref="C59:D60"/>
    <mergeCell ref="E59:F60"/>
    <mergeCell ref="C82:D91"/>
    <mergeCell ref="C92:D101"/>
    <mergeCell ref="C102:D111"/>
    <mergeCell ref="B9:L9"/>
    <mergeCell ref="B10:L10"/>
    <mergeCell ref="B4:L4"/>
    <mergeCell ref="B5:L5"/>
    <mergeCell ref="B7:L7"/>
    <mergeCell ref="B6:L6"/>
    <mergeCell ref="B8:L8"/>
    <mergeCell ref="B26:L26"/>
    <mergeCell ref="B40:L40"/>
    <mergeCell ref="B15:L15"/>
    <mergeCell ref="B12:L12"/>
    <mergeCell ref="B13:L13"/>
    <mergeCell ref="B17:L24"/>
    <mergeCell ref="B31:L38"/>
    <mergeCell ref="G102:H111"/>
    <mergeCell ref="I102:J111"/>
    <mergeCell ref="K102:L111"/>
    <mergeCell ref="G59:I60"/>
    <mergeCell ref="J59:L60"/>
    <mergeCell ref="B63:B64"/>
    <mergeCell ref="C63:D64"/>
    <mergeCell ref="E63:F64"/>
    <mergeCell ref="G63:I6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32 B202 B218 B17 B31 B187"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39" min="1" max="11" man="1"/>
    <brk id="91" min="1" max="11" man="1"/>
    <brk id="14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5">
    <tabColor rgb="FF00B0F0"/>
    <pageSetUpPr fitToPage="1"/>
  </sheetPr>
  <dimension ref="A1:P63"/>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ht="14.25" customHeight="1" x14ac:dyDescent="0.35">
      <c r="O1" s="3" t="s">
        <v>279</v>
      </c>
      <c r="P1" s="3" t="s">
        <v>279</v>
      </c>
    </row>
    <row r="2" spans="1:16" x14ac:dyDescent="0.35">
      <c r="B2" s="22" t="s">
        <v>0</v>
      </c>
      <c r="C2" s="22"/>
      <c r="D2" s="22"/>
      <c r="O2" s="21" t="s">
        <v>59</v>
      </c>
      <c r="P2" s="21" t="s">
        <v>71</v>
      </c>
    </row>
    <row r="3" spans="1:16" x14ac:dyDescent="0.35">
      <c r="B3" s="5"/>
      <c r="C3" s="5"/>
      <c r="D3" s="5"/>
      <c r="O3" s="8"/>
      <c r="P3" s="8"/>
    </row>
    <row r="4" spans="1:16" s="8" customFormat="1" x14ac:dyDescent="0.35">
      <c r="A4" s="23"/>
      <c r="B4" s="219" t="str">
        <f>Info!B4</f>
        <v>QUESTIONNAIRE À L'INTENTION DES PRODUCTEURS ÉTRANGERS</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ht="14.15" customHeight="1" x14ac:dyDescent="0.35">
      <c r="A6" s="23"/>
      <c r="B6" s="225" t="str">
        <f>Info!B6</f>
        <v>CÂBLES DE BÂTIMENTS NON ARMÉS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x14ac:dyDescent="0.35">
      <c r="B8" s="304" t="str">
        <f>IF(Intro!$G$21="English",O8,P8)</f>
        <v>COMMENTAIRES PUBLICS</v>
      </c>
      <c r="C8" s="305"/>
      <c r="D8" s="305"/>
      <c r="E8" s="305"/>
      <c r="F8" s="305"/>
      <c r="G8" s="305"/>
      <c r="H8" s="305"/>
      <c r="I8" s="305"/>
      <c r="J8" s="305"/>
      <c r="K8" s="305"/>
      <c r="L8" s="306"/>
      <c r="O8" s="3" t="s">
        <v>48</v>
      </c>
      <c r="P8" s="3" t="s">
        <v>49</v>
      </c>
    </row>
    <row r="9" spans="1:16" x14ac:dyDescent="0.35">
      <c r="B9" s="27"/>
      <c r="C9" s="28"/>
      <c r="D9" s="28"/>
      <c r="E9" s="29"/>
      <c r="F9" s="29"/>
      <c r="G9" s="29"/>
      <c r="H9" s="29"/>
      <c r="I9" s="29"/>
      <c r="J9" s="29"/>
      <c r="K9" s="29"/>
      <c r="L9" s="30"/>
    </row>
    <row r="10" spans="1:16" x14ac:dyDescent="0.35">
      <c r="B10" s="210" t="str">
        <f>IF(Intro!$G$21="English",O10,P10)</f>
        <v>Si votre entreprise désire ajouter des commentaires concernant vos réponses, vous les inscrivez ici. Indiquez à quelle question se rapportent vos commentaires.</v>
      </c>
      <c r="C10" s="211"/>
      <c r="D10" s="211"/>
      <c r="E10" s="211"/>
      <c r="F10" s="211"/>
      <c r="G10" s="211"/>
      <c r="H10" s="211"/>
      <c r="I10" s="211"/>
      <c r="J10" s="211"/>
      <c r="K10" s="211"/>
      <c r="L10" s="212"/>
      <c r="O10" s="31" t="s">
        <v>50</v>
      </c>
      <c r="P10" s="3" t="s">
        <v>155</v>
      </c>
    </row>
    <row r="11" spans="1:16" x14ac:dyDescent="0.35">
      <c r="B11" s="48"/>
      <c r="C11" s="28"/>
      <c r="D11" s="28"/>
      <c r="E11" s="29"/>
      <c r="F11" s="29"/>
      <c r="G11" s="29"/>
      <c r="H11" s="29"/>
      <c r="I11" s="29"/>
      <c r="J11" s="29"/>
      <c r="K11" s="29"/>
      <c r="L11" s="30"/>
      <c r="O11" s="31" t="s">
        <v>275</v>
      </c>
      <c r="P11" s="31" t="s">
        <v>276</v>
      </c>
    </row>
    <row r="12" spans="1:16" ht="28" x14ac:dyDescent="0.35">
      <c r="A12" s="20" t="s">
        <v>293</v>
      </c>
      <c r="B12" s="48"/>
      <c r="C12" s="116" t="str">
        <f>IF(Intro!$G$21="English",O11,P11)</f>
        <v>Onglet et question</v>
      </c>
      <c r="D12" s="307" t="str">
        <f>IF(Intro!$G$21="English",O12,P12)</f>
        <v>Commentaires</v>
      </c>
      <c r="E12" s="308"/>
      <c r="F12" s="308"/>
      <c r="G12" s="308"/>
      <c r="H12" s="308"/>
      <c r="I12" s="308"/>
      <c r="J12" s="308"/>
      <c r="K12" s="308"/>
      <c r="L12" s="309"/>
      <c r="O12" s="31" t="s">
        <v>89</v>
      </c>
      <c r="P12" s="3" t="s">
        <v>90</v>
      </c>
    </row>
    <row r="13" spans="1:16" x14ac:dyDescent="0.35">
      <c r="A13" s="65"/>
      <c r="B13" s="301" t="str">
        <f>IF(Intro!$G$21="English",O13,P13)</f>
        <v>Commentaire 1</v>
      </c>
      <c r="C13" s="303"/>
      <c r="D13" s="310"/>
      <c r="E13" s="311"/>
      <c r="F13" s="311"/>
      <c r="G13" s="311"/>
      <c r="H13" s="311"/>
      <c r="I13" s="311"/>
      <c r="J13" s="311"/>
      <c r="K13" s="311"/>
      <c r="L13" s="312"/>
      <c r="O13" s="31" t="s">
        <v>91</v>
      </c>
      <c r="P13" s="3" t="s">
        <v>92</v>
      </c>
    </row>
    <row r="14" spans="1:16" x14ac:dyDescent="0.35">
      <c r="A14" s="65"/>
      <c r="B14" s="210"/>
      <c r="C14" s="303"/>
      <c r="D14" s="313"/>
      <c r="E14" s="314"/>
      <c r="F14" s="314"/>
      <c r="G14" s="314"/>
      <c r="H14" s="314"/>
      <c r="I14" s="314"/>
      <c r="J14" s="314"/>
      <c r="K14" s="314"/>
      <c r="L14" s="315"/>
      <c r="O14" s="31"/>
    </row>
    <row r="15" spans="1:16" x14ac:dyDescent="0.35">
      <c r="A15" s="65"/>
      <c r="B15" s="210"/>
      <c r="C15" s="303"/>
      <c r="D15" s="313"/>
      <c r="E15" s="314"/>
      <c r="F15" s="314"/>
      <c r="G15" s="314"/>
      <c r="H15" s="314"/>
      <c r="I15" s="314"/>
      <c r="J15" s="314"/>
      <c r="K15" s="314"/>
      <c r="L15" s="315"/>
      <c r="O15" s="31"/>
    </row>
    <row r="16" spans="1:16" x14ac:dyDescent="0.35">
      <c r="A16" s="65"/>
      <c r="B16" s="210"/>
      <c r="C16" s="303"/>
      <c r="D16" s="313"/>
      <c r="E16" s="314"/>
      <c r="F16" s="314"/>
      <c r="G16" s="314"/>
      <c r="H16" s="314"/>
      <c r="I16" s="314"/>
      <c r="J16" s="314"/>
      <c r="K16" s="314"/>
      <c r="L16" s="315"/>
      <c r="O16" s="31"/>
    </row>
    <row r="17" spans="1:16" x14ac:dyDescent="0.35">
      <c r="A17" s="65"/>
      <c r="B17" s="210"/>
      <c r="C17" s="303"/>
      <c r="D17" s="313"/>
      <c r="E17" s="314"/>
      <c r="F17" s="314"/>
      <c r="G17" s="314"/>
      <c r="H17" s="314"/>
      <c r="I17" s="314"/>
      <c r="J17" s="314"/>
      <c r="K17" s="314"/>
      <c r="L17" s="315"/>
      <c r="O17" s="31"/>
    </row>
    <row r="18" spans="1:16" x14ac:dyDescent="0.35">
      <c r="A18" s="65"/>
      <c r="B18" s="210"/>
      <c r="C18" s="303"/>
      <c r="D18" s="313"/>
      <c r="E18" s="314"/>
      <c r="F18" s="314"/>
      <c r="G18" s="314"/>
      <c r="H18" s="314"/>
      <c r="I18" s="314"/>
      <c r="J18" s="314"/>
      <c r="K18" s="314"/>
      <c r="L18" s="315"/>
      <c r="O18" s="31"/>
    </row>
    <row r="19" spans="1:16" x14ac:dyDescent="0.35">
      <c r="A19" s="65"/>
      <c r="B19" s="210"/>
      <c r="C19" s="303"/>
      <c r="D19" s="313"/>
      <c r="E19" s="314"/>
      <c r="F19" s="314"/>
      <c r="G19" s="314"/>
      <c r="H19" s="314"/>
      <c r="I19" s="314"/>
      <c r="J19" s="314"/>
      <c r="K19" s="314"/>
      <c r="L19" s="315"/>
      <c r="O19" s="31"/>
    </row>
    <row r="20" spans="1:16" x14ac:dyDescent="0.35">
      <c r="A20" s="65"/>
      <c r="B20" s="210"/>
      <c r="C20" s="303"/>
      <c r="D20" s="313"/>
      <c r="E20" s="314"/>
      <c r="F20" s="314"/>
      <c r="G20" s="314"/>
      <c r="H20" s="314"/>
      <c r="I20" s="314"/>
      <c r="J20" s="314"/>
      <c r="K20" s="314"/>
      <c r="L20" s="315"/>
      <c r="O20" s="31"/>
    </row>
    <row r="21" spans="1:16" x14ac:dyDescent="0.35">
      <c r="A21" s="65"/>
      <c r="B21" s="210"/>
      <c r="C21" s="303"/>
      <c r="D21" s="313"/>
      <c r="E21" s="314"/>
      <c r="F21" s="314"/>
      <c r="G21" s="314"/>
      <c r="H21" s="314"/>
      <c r="I21" s="314"/>
      <c r="J21" s="314"/>
      <c r="K21" s="314"/>
      <c r="L21" s="315"/>
      <c r="O21" s="31"/>
    </row>
    <row r="22" spans="1:16" x14ac:dyDescent="0.35">
      <c r="A22" s="65"/>
      <c r="B22" s="302"/>
      <c r="C22" s="303"/>
      <c r="D22" s="316"/>
      <c r="E22" s="317"/>
      <c r="F22" s="317"/>
      <c r="G22" s="317"/>
      <c r="H22" s="317"/>
      <c r="I22" s="317"/>
      <c r="J22" s="317"/>
      <c r="K22" s="317"/>
      <c r="L22" s="318"/>
      <c r="O22" s="31"/>
    </row>
    <row r="23" spans="1:16" x14ac:dyDescent="0.35">
      <c r="A23" s="65"/>
      <c r="B23" s="301" t="str">
        <f>IF(Intro!$G$21="English",O23,P23)</f>
        <v>Commentaire 2</v>
      </c>
      <c r="C23" s="303"/>
      <c r="D23" s="310"/>
      <c r="E23" s="311"/>
      <c r="F23" s="311"/>
      <c r="G23" s="311"/>
      <c r="H23" s="311"/>
      <c r="I23" s="311"/>
      <c r="J23" s="311"/>
      <c r="K23" s="311"/>
      <c r="L23" s="312"/>
      <c r="O23" s="31" t="s">
        <v>93</v>
      </c>
      <c r="P23" s="3" t="s">
        <v>94</v>
      </c>
    </row>
    <row r="24" spans="1:16" x14ac:dyDescent="0.35">
      <c r="A24" s="65"/>
      <c r="B24" s="210"/>
      <c r="C24" s="303"/>
      <c r="D24" s="313"/>
      <c r="E24" s="314"/>
      <c r="F24" s="314"/>
      <c r="G24" s="314"/>
      <c r="H24" s="314"/>
      <c r="I24" s="314"/>
      <c r="J24" s="314"/>
      <c r="K24" s="314"/>
      <c r="L24" s="315"/>
    </row>
    <row r="25" spans="1:16" x14ac:dyDescent="0.35">
      <c r="A25" s="65"/>
      <c r="B25" s="210"/>
      <c r="C25" s="303"/>
      <c r="D25" s="313"/>
      <c r="E25" s="314"/>
      <c r="F25" s="314"/>
      <c r="G25" s="314"/>
      <c r="H25" s="314"/>
      <c r="I25" s="314"/>
      <c r="J25" s="314"/>
      <c r="K25" s="314"/>
      <c r="L25" s="315"/>
    </row>
    <row r="26" spans="1:16" x14ac:dyDescent="0.35">
      <c r="A26" s="65"/>
      <c r="B26" s="210"/>
      <c r="C26" s="303"/>
      <c r="D26" s="313"/>
      <c r="E26" s="314"/>
      <c r="F26" s="314"/>
      <c r="G26" s="314"/>
      <c r="H26" s="314"/>
      <c r="I26" s="314"/>
      <c r="J26" s="314"/>
      <c r="K26" s="314"/>
      <c r="L26" s="315"/>
      <c r="O26" s="31"/>
    </row>
    <row r="27" spans="1:16" x14ac:dyDescent="0.35">
      <c r="A27" s="65"/>
      <c r="B27" s="210"/>
      <c r="C27" s="303"/>
      <c r="D27" s="313"/>
      <c r="E27" s="314"/>
      <c r="F27" s="314"/>
      <c r="G27" s="314"/>
      <c r="H27" s="314"/>
      <c r="I27" s="314"/>
      <c r="J27" s="314"/>
      <c r="K27" s="314"/>
      <c r="L27" s="315"/>
      <c r="O27" s="31"/>
    </row>
    <row r="28" spans="1:16" x14ac:dyDescent="0.35">
      <c r="A28" s="65"/>
      <c r="B28" s="210"/>
      <c r="C28" s="303"/>
      <c r="D28" s="313"/>
      <c r="E28" s="314"/>
      <c r="F28" s="314"/>
      <c r="G28" s="314"/>
      <c r="H28" s="314"/>
      <c r="I28" s="314"/>
      <c r="J28" s="314"/>
      <c r="K28" s="314"/>
      <c r="L28" s="315"/>
    </row>
    <row r="29" spans="1:16" x14ac:dyDescent="0.35">
      <c r="A29" s="65"/>
      <c r="B29" s="210"/>
      <c r="C29" s="303"/>
      <c r="D29" s="313"/>
      <c r="E29" s="314"/>
      <c r="F29" s="314"/>
      <c r="G29" s="314"/>
      <c r="H29" s="314"/>
      <c r="I29" s="314"/>
      <c r="J29" s="314"/>
      <c r="K29" s="314"/>
      <c r="L29" s="315"/>
      <c r="O29" s="31"/>
    </row>
    <row r="30" spans="1:16" x14ac:dyDescent="0.35">
      <c r="A30" s="65"/>
      <c r="B30" s="210"/>
      <c r="C30" s="303"/>
      <c r="D30" s="313"/>
      <c r="E30" s="314"/>
      <c r="F30" s="314"/>
      <c r="G30" s="314"/>
      <c r="H30" s="314"/>
      <c r="I30" s="314"/>
      <c r="J30" s="314"/>
      <c r="K30" s="314"/>
      <c r="L30" s="315"/>
      <c r="O30" s="31"/>
    </row>
    <row r="31" spans="1:16" x14ac:dyDescent="0.35">
      <c r="A31" s="65"/>
      <c r="B31" s="210"/>
      <c r="C31" s="303"/>
      <c r="D31" s="313"/>
      <c r="E31" s="314"/>
      <c r="F31" s="314"/>
      <c r="G31" s="314"/>
      <c r="H31" s="314"/>
      <c r="I31" s="314"/>
      <c r="J31" s="314"/>
      <c r="K31" s="314"/>
      <c r="L31" s="315"/>
      <c r="O31" s="31"/>
    </row>
    <row r="32" spans="1:16" x14ac:dyDescent="0.35">
      <c r="A32" s="65"/>
      <c r="B32" s="302"/>
      <c r="C32" s="303"/>
      <c r="D32" s="316"/>
      <c r="E32" s="317"/>
      <c r="F32" s="317"/>
      <c r="G32" s="317"/>
      <c r="H32" s="317"/>
      <c r="I32" s="317"/>
      <c r="J32" s="317"/>
      <c r="K32" s="317"/>
      <c r="L32" s="318"/>
      <c r="O32" s="31"/>
    </row>
    <row r="33" spans="1:16" x14ac:dyDescent="0.35">
      <c r="A33" s="65"/>
      <c r="B33" s="301" t="str">
        <f>IF(Intro!$G$21="English",O33,P33)</f>
        <v>Commentaire 3</v>
      </c>
      <c r="C33" s="303"/>
      <c r="D33" s="310"/>
      <c r="E33" s="311"/>
      <c r="F33" s="311"/>
      <c r="G33" s="311"/>
      <c r="H33" s="311"/>
      <c r="I33" s="311"/>
      <c r="J33" s="311"/>
      <c r="K33" s="311"/>
      <c r="L33" s="312"/>
      <c r="O33" s="31" t="s">
        <v>95</v>
      </c>
      <c r="P33" s="3" t="s">
        <v>96</v>
      </c>
    </row>
    <row r="34" spans="1:16" x14ac:dyDescent="0.35">
      <c r="A34" s="65"/>
      <c r="B34" s="210"/>
      <c r="C34" s="303"/>
      <c r="D34" s="313"/>
      <c r="E34" s="314"/>
      <c r="F34" s="314"/>
      <c r="G34" s="314"/>
      <c r="H34" s="314"/>
      <c r="I34" s="314"/>
      <c r="J34" s="314"/>
      <c r="K34" s="314"/>
      <c r="L34" s="315"/>
    </row>
    <row r="35" spans="1:16" x14ac:dyDescent="0.35">
      <c r="A35" s="65"/>
      <c r="B35" s="210"/>
      <c r="C35" s="303"/>
      <c r="D35" s="313"/>
      <c r="E35" s="314"/>
      <c r="F35" s="314"/>
      <c r="G35" s="314"/>
      <c r="H35" s="314"/>
      <c r="I35" s="314"/>
      <c r="J35" s="314"/>
      <c r="K35" s="314"/>
      <c r="L35" s="315"/>
    </row>
    <row r="36" spans="1:16" x14ac:dyDescent="0.35">
      <c r="A36" s="65"/>
      <c r="B36" s="210"/>
      <c r="C36" s="303"/>
      <c r="D36" s="313"/>
      <c r="E36" s="314"/>
      <c r="F36" s="314"/>
      <c r="G36" s="314"/>
      <c r="H36" s="314"/>
      <c r="I36" s="314"/>
      <c r="J36" s="314"/>
      <c r="K36" s="314"/>
      <c r="L36" s="315"/>
      <c r="O36" s="31"/>
    </row>
    <row r="37" spans="1:16" x14ac:dyDescent="0.35">
      <c r="A37" s="65"/>
      <c r="B37" s="210"/>
      <c r="C37" s="303"/>
      <c r="D37" s="313"/>
      <c r="E37" s="314"/>
      <c r="F37" s="314"/>
      <c r="G37" s="314"/>
      <c r="H37" s="314"/>
      <c r="I37" s="314"/>
      <c r="J37" s="314"/>
      <c r="K37" s="314"/>
      <c r="L37" s="315"/>
      <c r="O37" s="31"/>
    </row>
    <row r="38" spans="1:16" x14ac:dyDescent="0.35">
      <c r="A38" s="65"/>
      <c r="B38" s="210"/>
      <c r="C38" s="303"/>
      <c r="D38" s="313"/>
      <c r="E38" s="314"/>
      <c r="F38" s="314"/>
      <c r="G38" s="314"/>
      <c r="H38" s="314"/>
      <c r="I38" s="314"/>
      <c r="J38" s="314"/>
      <c r="K38" s="314"/>
      <c r="L38" s="315"/>
      <c r="O38" s="31"/>
    </row>
    <row r="39" spans="1:16" x14ac:dyDescent="0.35">
      <c r="A39" s="65"/>
      <c r="B39" s="210"/>
      <c r="C39" s="303"/>
      <c r="D39" s="313"/>
      <c r="E39" s="314"/>
      <c r="F39" s="314"/>
      <c r="G39" s="314"/>
      <c r="H39" s="314"/>
      <c r="I39" s="314"/>
      <c r="J39" s="314"/>
      <c r="K39" s="314"/>
      <c r="L39" s="315"/>
      <c r="O39" s="31"/>
    </row>
    <row r="40" spans="1:16" x14ac:dyDescent="0.35">
      <c r="A40" s="65"/>
      <c r="B40" s="210"/>
      <c r="C40" s="303"/>
      <c r="D40" s="313"/>
      <c r="E40" s="314"/>
      <c r="F40" s="314"/>
      <c r="G40" s="314"/>
      <c r="H40" s="314"/>
      <c r="I40" s="314"/>
      <c r="J40" s="314"/>
      <c r="K40" s="314"/>
      <c r="L40" s="315"/>
      <c r="O40" s="31"/>
    </row>
    <row r="41" spans="1:16" x14ac:dyDescent="0.35">
      <c r="A41" s="65"/>
      <c r="B41" s="210"/>
      <c r="C41" s="303"/>
      <c r="D41" s="313"/>
      <c r="E41" s="314"/>
      <c r="F41" s="314"/>
      <c r="G41" s="314"/>
      <c r="H41" s="314"/>
      <c r="I41" s="314"/>
      <c r="J41" s="314"/>
      <c r="K41" s="314"/>
      <c r="L41" s="315"/>
      <c r="O41" s="31"/>
    </row>
    <row r="42" spans="1:16" x14ac:dyDescent="0.35">
      <c r="A42" s="65"/>
      <c r="B42" s="302"/>
      <c r="C42" s="303"/>
      <c r="D42" s="316"/>
      <c r="E42" s="317"/>
      <c r="F42" s="317"/>
      <c r="G42" s="317"/>
      <c r="H42" s="317"/>
      <c r="I42" s="317"/>
      <c r="J42" s="317"/>
      <c r="K42" s="317"/>
      <c r="L42" s="318"/>
      <c r="O42" s="31"/>
    </row>
    <row r="43" spans="1:16" x14ac:dyDescent="0.35">
      <c r="A43" s="65"/>
      <c r="B43" s="301" t="str">
        <f>IF(Intro!$G$21="English",O43,P43)</f>
        <v>Commentaire 4</v>
      </c>
      <c r="C43" s="303"/>
      <c r="D43" s="310"/>
      <c r="E43" s="311"/>
      <c r="F43" s="311"/>
      <c r="G43" s="311"/>
      <c r="H43" s="311"/>
      <c r="I43" s="311"/>
      <c r="J43" s="311"/>
      <c r="K43" s="311"/>
      <c r="L43" s="312"/>
      <c r="O43" s="31" t="s">
        <v>97</v>
      </c>
      <c r="P43" s="3" t="s">
        <v>98</v>
      </c>
    </row>
    <row r="44" spans="1:16" x14ac:dyDescent="0.35">
      <c r="A44" s="65"/>
      <c r="B44" s="210"/>
      <c r="C44" s="303"/>
      <c r="D44" s="313"/>
      <c r="E44" s="314"/>
      <c r="F44" s="314"/>
      <c r="G44" s="314"/>
      <c r="H44" s="314"/>
      <c r="I44" s="314"/>
      <c r="J44" s="314"/>
      <c r="K44" s="314"/>
      <c r="L44" s="315"/>
      <c r="O44" s="31"/>
    </row>
    <row r="45" spans="1:16" x14ac:dyDescent="0.35">
      <c r="A45" s="65"/>
      <c r="B45" s="210"/>
      <c r="C45" s="303"/>
      <c r="D45" s="313"/>
      <c r="E45" s="314"/>
      <c r="F45" s="314"/>
      <c r="G45" s="314"/>
      <c r="H45" s="314"/>
      <c r="I45" s="314"/>
      <c r="J45" s="314"/>
      <c r="K45" s="314"/>
      <c r="L45" s="315"/>
      <c r="O45" s="31"/>
    </row>
    <row r="46" spans="1:16" x14ac:dyDescent="0.35">
      <c r="A46" s="65"/>
      <c r="B46" s="210"/>
      <c r="C46" s="303"/>
      <c r="D46" s="313"/>
      <c r="E46" s="314"/>
      <c r="F46" s="314"/>
      <c r="G46" s="314"/>
      <c r="H46" s="314"/>
      <c r="I46" s="314"/>
      <c r="J46" s="314"/>
      <c r="K46" s="314"/>
      <c r="L46" s="315"/>
      <c r="O46" s="31"/>
    </row>
    <row r="47" spans="1:16" x14ac:dyDescent="0.35">
      <c r="A47" s="65"/>
      <c r="B47" s="210"/>
      <c r="C47" s="303"/>
      <c r="D47" s="313"/>
      <c r="E47" s="314"/>
      <c r="F47" s="314"/>
      <c r="G47" s="314"/>
      <c r="H47" s="314"/>
      <c r="I47" s="314"/>
      <c r="J47" s="314"/>
      <c r="K47" s="314"/>
      <c r="L47" s="315"/>
      <c r="O47" s="31"/>
    </row>
    <row r="48" spans="1:16" x14ac:dyDescent="0.35">
      <c r="A48" s="65"/>
      <c r="B48" s="210"/>
      <c r="C48" s="303"/>
      <c r="D48" s="313"/>
      <c r="E48" s="314"/>
      <c r="F48" s="314"/>
      <c r="G48" s="314"/>
      <c r="H48" s="314"/>
      <c r="I48" s="314"/>
      <c r="J48" s="314"/>
      <c r="K48" s="314"/>
      <c r="L48" s="315"/>
      <c r="O48" s="31"/>
    </row>
    <row r="49" spans="1:16" x14ac:dyDescent="0.35">
      <c r="A49" s="65"/>
      <c r="B49" s="210"/>
      <c r="C49" s="303"/>
      <c r="D49" s="313"/>
      <c r="E49" s="314"/>
      <c r="F49" s="314"/>
      <c r="G49" s="314"/>
      <c r="H49" s="314"/>
      <c r="I49" s="314"/>
      <c r="J49" s="314"/>
      <c r="K49" s="314"/>
      <c r="L49" s="315"/>
      <c r="O49" s="31"/>
    </row>
    <row r="50" spans="1:16" x14ac:dyDescent="0.35">
      <c r="A50" s="65"/>
      <c r="B50" s="210"/>
      <c r="C50" s="303"/>
      <c r="D50" s="313"/>
      <c r="E50" s="314"/>
      <c r="F50" s="314"/>
      <c r="G50" s="314"/>
      <c r="H50" s="314"/>
      <c r="I50" s="314"/>
      <c r="J50" s="314"/>
      <c r="K50" s="314"/>
      <c r="L50" s="315"/>
      <c r="O50" s="31"/>
    </row>
    <row r="51" spans="1:16" x14ac:dyDescent="0.35">
      <c r="A51" s="65"/>
      <c r="B51" s="210"/>
      <c r="C51" s="303"/>
      <c r="D51" s="313"/>
      <c r="E51" s="314"/>
      <c r="F51" s="314"/>
      <c r="G51" s="314"/>
      <c r="H51" s="314"/>
      <c r="I51" s="314"/>
      <c r="J51" s="314"/>
      <c r="K51" s="314"/>
      <c r="L51" s="315"/>
      <c r="O51" s="31"/>
    </row>
    <row r="52" spans="1:16" x14ac:dyDescent="0.35">
      <c r="A52" s="65"/>
      <c r="B52" s="302"/>
      <c r="C52" s="303"/>
      <c r="D52" s="316"/>
      <c r="E52" s="317"/>
      <c r="F52" s="317"/>
      <c r="G52" s="317"/>
      <c r="H52" s="317"/>
      <c r="I52" s="317"/>
      <c r="J52" s="317"/>
      <c r="K52" s="317"/>
      <c r="L52" s="318"/>
      <c r="O52" s="31"/>
    </row>
    <row r="53" spans="1:16" x14ac:dyDescent="0.35">
      <c r="A53" s="65"/>
      <c r="B53" s="301" t="str">
        <f>IF(Intro!$G$21="English",O53,P53)</f>
        <v>Commentaire 5</v>
      </c>
      <c r="C53" s="303"/>
      <c r="D53" s="310"/>
      <c r="E53" s="311"/>
      <c r="F53" s="311"/>
      <c r="G53" s="311"/>
      <c r="H53" s="311"/>
      <c r="I53" s="311"/>
      <c r="J53" s="311"/>
      <c r="K53" s="311"/>
      <c r="L53" s="312"/>
      <c r="O53" s="31" t="s">
        <v>99</v>
      </c>
      <c r="P53" s="3" t="s">
        <v>100</v>
      </c>
    </row>
    <row r="54" spans="1:16" x14ac:dyDescent="0.35">
      <c r="A54" s="65"/>
      <c r="B54" s="210"/>
      <c r="C54" s="303"/>
      <c r="D54" s="313"/>
      <c r="E54" s="314"/>
      <c r="F54" s="314"/>
      <c r="G54" s="314"/>
      <c r="H54" s="314"/>
      <c r="I54" s="314"/>
      <c r="J54" s="314"/>
      <c r="K54" s="314"/>
      <c r="L54" s="315"/>
      <c r="O54" s="31"/>
    </row>
    <row r="55" spans="1:16" x14ac:dyDescent="0.35">
      <c r="A55" s="65"/>
      <c r="B55" s="210"/>
      <c r="C55" s="303"/>
      <c r="D55" s="313"/>
      <c r="E55" s="314"/>
      <c r="F55" s="314"/>
      <c r="G55" s="314"/>
      <c r="H55" s="314"/>
      <c r="I55" s="314"/>
      <c r="J55" s="314"/>
      <c r="K55" s="314"/>
      <c r="L55" s="315"/>
      <c r="O55" s="31"/>
    </row>
    <row r="56" spans="1:16" x14ac:dyDescent="0.35">
      <c r="A56" s="65"/>
      <c r="B56" s="210"/>
      <c r="C56" s="303"/>
      <c r="D56" s="313"/>
      <c r="E56" s="314"/>
      <c r="F56" s="314"/>
      <c r="G56" s="314"/>
      <c r="H56" s="314"/>
      <c r="I56" s="314"/>
      <c r="J56" s="314"/>
      <c r="K56" s="314"/>
      <c r="L56" s="315"/>
      <c r="O56" s="31"/>
    </row>
    <row r="57" spans="1:16" x14ac:dyDescent="0.35">
      <c r="A57" s="65"/>
      <c r="B57" s="210"/>
      <c r="C57" s="303"/>
      <c r="D57" s="313"/>
      <c r="E57" s="314"/>
      <c r="F57" s="314"/>
      <c r="G57" s="314"/>
      <c r="H57" s="314"/>
      <c r="I57" s="314"/>
      <c r="J57" s="314"/>
      <c r="K57" s="314"/>
      <c r="L57" s="315"/>
      <c r="O57" s="31"/>
    </row>
    <row r="58" spans="1:16" x14ac:dyDescent="0.35">
      <c r="A58" s="65"/>
      <c r="B58" s="210"/>
      <c r="C58" s="303"/>
      <c r="D58" s="313"/>
      <c r="E58" s="314"/>
      <c r="F58" s="314"/>
      <c r="G58" s="314"/>
      <c r="H58" s="314"/>
      <c r="I58" s="314"/>
      <c r="J58" s="314"/>
      <c r="K58" s="314"/>
      <c r="L58" s="315"/>
      <c r="O58" s="31"/>
    </row>
    <row r="59" spans="1:16" x14ac:dyDescent="0.35">
      <c r="A59" s="65"/>
      <c r="B59" s="210"/>
      <c r="C59" s="303"/>
      <c r="D59" s="313"/>
      <c r="E59" s="314"/>
      <c r="F59" s="314"/>
      <c r="G59" s="314"/>
      <c r="H59" s="314"/>
      <c r="I59" s="314"/>
      <c r="J59" s="314"/>
      <c r="K59" s="314"/>
      <c r="L59" s="315"/>
      <c r="O59" s="31"/>
    </row>
    <row r="60" spans="1:16" x14ac:dyDescent="0.35">
      <c r="A60" s="65"/>
      <c r="B60" s="210"/>
      <c r="C60" s="303"/>
      <c r="D60" s="313"/>
      <c r="E60" s="314"/>
      <c r="F60" s="314"/>
      <c r="G60" s="314"/>
      <c r="H60" s="314"/>
      <c r="I60" s="314"/>
      <c r="J60" s="314"/>
      <c r="K60" s="314"/>
      <c r="L60" s="315"/>
      <c r="O60" s="31"/>
    </row>
    <row r="61" spans="1:16" x14ac:dyDescent="0.35">
      <c r="A61" s="65"/>
      <c r="B61" s="210"/>
      <c r="C61" s="303"/>
      <c r="D61" s="313"/>
      <c r="E61" s="314"/>
      <c r="F61" s="314"/>
      <c r="G61" s="314"/>
      <c r="H61" s="314"/>
      <c r="I61" s="314"/>
      <c r="J61" s="314"/>
      <c r="K61" s="314"/>
      <c r="L61" s="315"/>
      <c r="O61" s="31"/>
    </row>
    <row r="62" spans="1:16" x14ac:dyDescent="0.35">
      <c r="A62" s="65"/>
      <c r="B62" s="322"/>
      <c r="C62" s="323"/>
      <c r="D62" s="319"/>
      <c r="E62" s="320"/>
      <c r="F62" s="320"/>
      <c r="G62" s="320"/>
      <c r="H62" s="320"/>
      <c r="I62" s="320"/>
      <c r="J62" s="320"/>
      <c r="K62" s="320"/>
      <c r="L62" s="321"/>
      <c r="O62" s="31"/>
    </row>
    <row r="63" spans="1:16" s="40" customFormat="1" x14ac:dyDescent="0.35">
      <c r="A63" s="65"/>
      <c r="B63" s="23"/>
      <c r="N63" s="39"/>
    </row>
  </sheetData>
  <sheetProtection algorithmName="SHA-512" hashValue="eZMOngEgb/5H/TNq3PpBUwAkhPbEsMqu+6WppWjX8lEXRhXHkrXhkc6ljtuRoUZE6cCdbudu4vAXDroVRGVU2w==" saltValue="ff71qRH4fhxUbJqjX/dbRQ==" spinCount="100000" sheet="1" objects="1" scenarios="1" selectLockedCells="1"/>
  <mergeCells count="21">
    <mergeCell ref="D53:L62"/>
    <mergeCell ref="B33:B42"/>
    <mergeCell ref="B43:B52"/>
    <mergeCell ref="B53:B62"/>
    <mergeCell ref="C33:C42"/>
    <mergeCell ref="C43:C52"/>
    <mergeCell ref="C53:C62"/>
    <mergeCell ref="D33:L42"/>
    <mergeCell ref="D43:L52"/>
    <mergeCell ref="B13:B22"/>
    <mergeCell ref="B23:B32"/>
    <mergeCell ref="C13:C22"/>
    <mergeCell ref="C23:C32"/>
    <mergeCell ref="B4:L4"/>
    <mergeCell ref="B6:L6"/>
    <mergeCell ref="B10:L10"/>
    <mergeCell ref="B5:L5"/>
    <mergeCell ref="B8:L8"/>
    <mergeCell ref="D12:L12"/>
    <mergeCell ref="D13:L2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6">
    <tabColor rgb="FF92D050"/>
    <pageSetUpPr fitToPage="1"/>
  </sheetPr>
  <dimension ref="A1:P108"/>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x14ac:dyDescent="0.35">
      <c r="O1" s="3" t="s">
        <v>279</v>
      </c>
      <c r="P1" s="3" t="s">
        <v>279</v>
      </c>
    </row>
    <row r="2" spans="1:16" x14ac:dyDescent="0.35">
      <c r="B2" s="22" t="str">
        <f>IF(Intro!$G$21="English",O3,P3)</f>
        <v>PROTÉGÉ</v>
      </c>
      <c r="C2" s="22"/>
      <c r="D2" s="22"/>
      <c r="O2" s="21" t="s">
        <v>59</v>
      </c>
      <c r="P2" s="21" t="s">
        <v>71</v>
      </c>
    </row>
    <row r="3" spans="1:16" x14ac:dyDescent="0.35">
      <c r="B3" s="5"/>
      <c r="C3" s="5"/>
      <c r="D3" s="5"/>
      <c r="O3" s="85" t="s">
        <v>231</v>
      </c>
      <c r="P3" s="85" t="s">
        <v>232</v>
      </c>
    </row>
    <row r="4" spans="1:16" s="8" customFormat="1" x14ac:dyDescent="0.35">
      <c r="A4" s="23"/>
      <c r="B4" s="325" t="str">
        <f>Info!B4</f>
        <v>QUESTIONNAIRE À L'INTENTION DES PRODUCTEURS ÉTRANGERS</v>
      </c>
      <c r="C4" s="325"/>
      <c r="D4" s="325"/>
      <c r="E4" s="325"/>
      <c r="F4" s="325"/>
      <c r="G4" s="325"/>
      <c r="H4" s="325"/>
      <c r="I4" s="325"/>
      <c r="J4" s="325"/>
      <c r="K4" s="325"/>
      <c r="L4" s="325"/>
      <c r="M4" s="6"/>
      <c r="N4" s="6"/>
      <c r="O4" s="9"/>
      <c r="P4" s="9"/>
    </row>
    <row r="5" spans="1:16" s="8" customFormat="1" x14ac:dyDescent="0.35">
      <c r="A5" s="23"/>
      <c r="B5" s="325" t="str">
        <f>Info!B5</f>
        <v>NQ-2026-003</v>
      </c>
      <c r="C5" s="325"/>
      <c r="D5" s="325"/>
      <c r="E5" s="325"/>
      <c r="F5" s="325"/>
      <c r="G5" s="325"/>
      <c r="H5" s="325"/>
      <c r="I5" s="325"/>
      <c r="J5" s="325"/>
      <c r="K5" s="325"/>
      <c r="L5" s="325"/>
      <c r="M5" s="6"/>
      <c r="N5" s="6"/>
      <c r="O5" s="9"/>
      <c r="P5" s="9"/>
    </row>
    <row r="6" spans="1:16" s="9" customFormat="1" x14ac:dyDescent="0.35">
      <c r="A6" s="23"/>
      <c r="B6" s="325" t="str">
        <f>Info!B6</f>
        <v>CÂBLES DE BÂTIMENTS NON ARMÉS</v>
      </c>
      <c r="C6" s="325"/>
      <c r="D6" s="325"/>
      <c r="E6" s="325"/>
      <c r="F6" s="325"/>
      <c r="G6" s="325"/>
      <c r="H6" s="325"/>
      <c r="I6" s="325"/>
      <c r="J6" s="325"/>
      <c r="K6" s="325"/>
      <c r="L6" s="325"/>
      <c r="O6" s="24"/>
      <c r="P6" s="24"/>
    </row>
    <row r="7" spans="1:16" s="9" customFormat="1" x14ac:dyDescent="0.35">
      <c r="A7" s="23"/>
      <c r="B7" s="43"/>
      <c r="C7" s="43"/>
      <c r="D7" s="43"/>
      <c r="E7" s="43"/>
      <c r="F7" s="43"/>
      <c r="G7" s="43"/>
      <c r="H7" s="43"/>
      <c r="I7" s="43"/>
      <c r="J7" s="43"/>
      <c r="K7" s="43"/>
      <c r="L7" s="43"/>
      <c r="O7" s="36"/>
    </row>
    <row r="8" spans="1:16" s="9" customFormat="1" x14ac:dyDescent="0.35">
      <c r="A8" s="23"/>
      <c r="B8" s="326" t="str">
        <f>Public!B8</f>
        <v>Les questions suivantes font référence aux marchandises comme définies dans la description du produit de l'onglet Intro.</v>
      </c>
      <c r="C8" s="326"/>
      <c r="D8" s="326"/>
      <c r="E8" s="326"/>
      <c r="F8" s="326"/>
      <c r="G8" s="326"/>
      <c r="H8" s="326"/>
      <c r="I8" s="326"/>
      <c r="J8" s="326"/>
      <c r="K8" s="326"/>
      <c r="L8" s="326"/>
      <c r="O8" s="24"/>
      <c r="P8" s="24"/>
    </row>
    <row r="9" spans="1:16" s="9" customFormat="1" x14ac:dyDescent="0.35">
      <c r="A9" s="23"/>
      <c r="B9" s="326" t="str">
        <f>Public!B9</f>
        <v>Des informations sur le produit et un glossaire de termes sont disponibles dans l'onglet Info.</v>
      </c>
      <c r="C9" s="326"/>
      <c r="D9" s="326"/>
      <c r="E9" s="326"/>
      <c r="F9" s="326"/>
      <c r="G9" s="326"/>
      <c r="H9" s="326"/>
      <c r="I9" s="326"/>
      <c r="J9" s="326"/>
      <c r="K9" s="326"/>
      <c r="L9" s="326"/>
      <c r="O9" s="24"/>
    </row>
    <row r="10" spans="1:16" s="9" customFormat="1" x14ac:dyDescent="0.35">
      <c r="A10" s="23"/>
      <c r="B10" s="326" t="str">
        <f>IF(Intro!$G$21="English",O10,P10)</f>
        <v xml:space="preserve">Utilisez l'onglet AddPro si vous avez besoin de plus d'espace.
</v>
      </c>
      <c r="C10" s="326"/>
      <c r="D10" s="326"/>
      <c r="E10" s="326"/>
      <c r="F10" s="326"/>
      <c r="G10" s="326"/>
      <c r="H10" s="326"/>
      <c r="I10" s="326"/>
      <c r="J10" s="326"/>
      <c r="K10" s="326"/>
      <c r="L10" s="326"/>
      <c r="O10" s="24" t="s">
        <v>101</v>
      </c>
      <c r="P10" s="24" t="str">
        <f>"Utilisez l'onglet AddPro si vous avez besoin de plus d'espace."&amp;CHAR(10)</f>
        <v xml:space="preserve">Utilisez l'onglet AddPro si vous avez besoin de plus d'espace.
</v>
      </c>
    </row>
    <row r="11" spans="1:16" s="9" customFormat="1" x14ac:dyDescent="0.35">
      <c r="A11" s="23"/>
      <c r="B11" s="25"/>
      <c r="C11" s="25"/>
      <c r="D11" s="25"/>
      <c r="E11" s="26"/>
      <c r="F11" s="26"/>
      <c r="G11" s="26"/>
      <c r="H11" s="26"/>
      <c r="I11" s="26"/>
      <c r="J11" s="26"/>
      <c r="K11" s="26"/>
      <c r="L11" s="26"/>
      <c r="O11" s="24"/>
      <c r="P11" s="24"/>
    </row>
    <row r="12" spans="1:16" x14ac:dyDescent="0.35">
      <c r="B12" s="304" t="str">
        <f>IF(Intro!$G$21="English",O12,P12)</f>
        <v>PRODUCTION ET CAPACITÉ</v>
      </c>
      <c r="C12" s="305"/>
      <c r="D12" s="305"/>
      <c r="E12" s="305"/>
      <c r="F12" s="305"/>
      <c r="G12" s="305"/>
      <c r="H12" s="305"/>
      <c r="I12" s="305"/>
      <c r="J12" s="305"/>
      <c r="K12" s="305"/>
      <c r="L12" s="306"/>
      <c r="M12" s="38"/>
      <c r="O12" s="86" t="s">
        <v>233</v>
      </c>
      <c r="P12" s="86" t="s">
        <v>234</v>
      </c>
    </row>
    <row r="13" spans="1:16" x14ac:dyDescent="0.35">
      <c r="B13" s="285" t="s">
        <v>22</v>
      </c>
      <c r="C13" s="286"/>
      <c r="D13" s="286"/>
      <c r="E13" s="286"/>
      <c r="F13" s="286"/>
      <c r="G13" s="286"/>
      <c r="H13" s="286"/>
      <c r="I13" s="286"/>
      <c r="J13" s="286"/>
      <c r="K13" s="286"/>
      <c r="L13" s="287"/>
    </row>
    <row r="14" spans="1:16" x14ac:dyDescent="0.35">
      <c r="B14" s="27"/>
      <c r="C14" s="28"/>
      <c r="D14" s="28"/>
      <c r="E14" s="29"/>
      <c r="F14" s="29"/>
      <c r="G14" s="29"/>
      <c r="H14" s="29"/>
      <c r="I14" s="29"/>
      <c r="J14" s="29"/>
      <c r="K14" s="29"/>
      <c r="L14" s="30"/>
    </row>
    <row r="15" spans="1:16" x14ac:dyDescent="0.35">
      <c r="B15" s="233" t="str">
        <f>IF(Intro!$G$21="English",O15,P15)</f>
        <v>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v>
      </c>
      <c r="C15" s="234"/>
      <c r="D15" s="234"/>
      <c r="E15" s="234"/>
      <c r="F15" s="234"/>
      <c r="G15" s="234"/>
      <c r="H15" s="234"/>
      <c r="I15" s="234"/>
      <c r="J15" s="234"/>
      <c r="K15" s="234"/>
      <c r="L15" s="235"/>
      <c r="O15" s="31" t="s">
        <v>178</v>
      </c>
      <c r="P15" s="3" t="s">
        <v>263</v>
      </c>
    </row>
    <row r="16" spans="1:16" x14ac:dyDescent="0.35">
      <c r="B16" s="233"/>
      <c r="C16" s="234"/>
      <c r="D16" s="234"/>
      <c r="E16" s="234"/>
      <c r="F16" s="234"/>
      <c r="G16" s="234"/>
      <c r="H16" s="234"/>
      <c r="I16" s="234"/>
      <c r="J16" s="234"/>
      <c r="K16" s="234"/>
      <c r="L16" s="235"/>
      <c r="O16" s="31"/>
    </row>
    <row r="17" spans="1:16" x14ac:dyDescent="0.35">
      <c r="B17" s="233"/>
      <c r="C17" s="234"/>
      <c r="D17" s="234"/>
      <c r="E17" s="234"/>
      <c r="F17" s="234"/>
      <c r="G17" s="234"/>
      <c r="H17" s="234"/>
      <c r="I17" s="234"/>
      <c r="J17" s="234"/>
      <c r="K17" s="234"/>
      <c r="L17" s="235"/>
      <c r="O17" s="31"/>
    </row>
    <row r="18" spans="1:16" x14ac:dyDescent="0.35">
      <c r="B18" s="48"/>
      <c r="C18" s="49"/>
      <c r="D18" s="28"/>
      <c r="E18" s="29"/>
      <c r="F18" s="29"/>
      <c r="G18" s="29"/>
      <c r="H18" s="29"/>
      <c r="I18" s="29"/>
      <c r="J18" s="29"/>
      <c r="K18" s="29"/>
      <c r="L18" s="30"/>
      <c r="O18" s="31"/>
    </row>
    <row r="19" spans="1:16" x14ac:dyDescent="0.35">
      <c r="B19" s="48"/>
      <c r="C19" s="49"/>
      <c r="F19" s="28"/>
      <c r="G19" s="324">
        <f>Variables!B6</f>
        <v>2023</v>
      </c>
      <c r="H19" s="324">
        <f>G19+1</f>
        <v>2024</v>
      </c>
      <c r="I19" s="324">
        <f>H19+1</f>
        <v>2025</v>
      </c>
      <c r="J19" s="324" t="str">
        <f>IF(Intro!$G$21="English",Variables!B9,Variables!C9)</f>
        <v>janv.-mars 2025</v>
      </c>
      <c r="K19" s="324" t="str">
        <f>IF(Intro!$G$21="English",Variables!B10,Variables!C10)</f>
        <v>janv.-mars 2026</v>
      </c>
      <c r="L19" s="61"/>
      <c r="O19" s="31"/>
    </row>
    <row r="20" spans="1:16" x14ac:dyDescent="0.35">
      <c r="B20" s="48"/>
      <c r="C20" s="49"/>
      <c r="F20" s="28"/>
      <c r="G20" s="324"/>
      <c r="H20" s="324"/>
      <c r="I20" s="324"/>
      <c r="J20" s="324"/>
      <c r="K20" s="324"/>
      <c r="L20" s="61"/>
      <c r="O20" s="31"/>
    </row>
    <row r="21" spans="1:16" s="38" customFormat="1" x14ac:dyDescent="0.35">
      <c r="A21" s="58"/>
      <c r="B21" s="330" t="s">
        <v>58</v>
      </c>
      <c r="C21" s="331"/>
      <c r="D21" s="331"/>
      <c r="E21" s="331"/>
      <c r="F21" s="91" t="str">
        <f>IF(Intro!$G$21="English",Variables!$B$23,Variables!$C$23)</f>
        <v>mètres</v>
      </c>
      <c r="G21" s="110"/>
      <c r="H21" s="110"/>
      <c r="I21" s="110"/>
      <c r="J21" s="110"/>
      <c r="K21" s="110"/>
      <c r="L21" s="61"/>
      <c r="O21" s="3"/>
      <c r="P21" s="3"/>
    </row>
    <row r="22" spans="1:16" s="38" customFormat="1" ht="28.5" customHeight="1" x14ac:dyDescent="0.35">
      <c r="A22" s="58"/>
      <c r="B22" s="330" t="str">
        <f>IF(Intro!$G$21="English",O22,P22)</f>
        <v>Production de produits fabriqués avec le même équipement autre que les marchandises</v>
      </c>
      <c r="C22" s="331"/>
      <c r="D22" s="331"/>
      <c r="E22" s="331"/>
      <c r="F22" s="91" t="str">
        <f>F21</f>
        <v>mètres</v>
      </c>
      <c r="G22" s="111"/>
      <c r="H22" s="112"/>
      <c r="I22" s="112"/>
      <c r="J22" s="112"/>
      <c r="K22" s="112"/>
      <c r="L22" s="61"/>
      <c r="O22" s="3" t="s">
        <v>197</v>
      </c>
      <c r="P22" s="3" t="s">
        <v>198</v>
      </c>
    </row>
    <row r="23" spans="1:16" s="47" customFormat="1" x14ac:dyDescent="0.35">
      <c r="A23" s="71"/>
      <c r="B23" s="333" t="str">
        <f>IF(Intro!$G$21="English",O23,P23)</f>
        <v>Total</v>
      </c>
      <c r="C23" s="334"/>
      <c r="D23" s="332"/>
      <c r="E23" s="332"/>
      <c r="F23" s="92" t="str">
        <f>F21</f>
        <v>mètres</v>
      </c>
      <c r="G23" s="113">
        <f>SUM(G21,G22)</f>
        <v>0</v>
      </c>
      <c r="H23" s="113">
        <f>SUM(H21,H22)</f>
        <v>0</v>
      </c>
      <c r="I23" s="113">
        <f>SUM(I21,I22)</f>
        <v>0</v>
      </c>
      <c r="J23" s="113">
        <f>SUM(J21,J22)</f>
        <v>0</v>
      </c>
      <c r="K23" s="113">
        <f>SUM(K21,K22)</f>
        <v>0</v>
      </c>
      <c r="L23" s="61"/>
      <c r="O23" s="21" t="s">
        <v>102</v>
      </c>
      <c r="P23" s="21" t="s">
        <v>102</v>
      </c>
    </row>
    <row r="24" spans="1:16" s="38" customFormat="1" x14ac:dyDescent="0.35">
      <c r="A24" s="58"/>
      <c r="B24" s="330" t="str">
        <f>IF(Intro!$G$21="English",O24,P24)</f>
        <v>Capacité pratique des usines</v>
      </c>
      <c r="C24" s="331"/>
      <c r="D24" s="332"/>
      <c r="E24" s="332"/>
      <c r="F24" s="91" t="str">
        <f>F21</f>
        <v>mètres</v>
      </c>
      <c r="G24" s="110"/>
      <c r="H24" s="110"/>
      <c r="I24" s="110"/>
      <c r="J24" s="110"/>
      <c r="K24" s="110"/>
      <c r="L24" s="61"/>
      <c r="O24" s="3" t="s">
        <v>141</v>
      </c>
      <c r="P24" s="3" t="s">
        <v>103</v>
      </c>
    </row>
    <row r="25" spans="1:16" s="47" customFormat="1" x14ac:dyDescent="0.35">
      <c r="A25" s="71"/>
      <c r="B25" s="333" t="str">
        <f>IF(Intro!$G$21="English",O25,P25)</f>
        <v>Taux d'utilisation des capacités des marchandises</v>
      </c>
      <c r="C25" s="334"/>
      <c r="D25" s="332"/>
      <c r="E25" s="332"/>
      <c r="F25" s="92" t="s">
        <v>88</v>
      </c>
      <c r="G25" s="113" t="str">
        <f>IF(G24=0,"-",G21/G24*100)</f>
        <v>-</v>
      </c>
      <c r="H25" s="113" t="str">
        <f>IF(H24=0,"-",H21/H24*100)</f>
        <v>-</v>
      </c>
      <c r="I25" s="113" t="str">
        <f>IF(I24=0,"-",I21/I24*100)</f>
        <v>-</v>
      </c>
      <c r="J25" s="113" t="str">
        <f>IF(J24=0,"-",J21/J24*100)</f>
        <v>-</v>
      </c>
      <c r="K25" s="113" t="str">
        <f>IF(K24=0,"-",K21/K24*100)</f>
        <v>-</v>
      </c>
      <c r="L25" s="61"/>
      <c r="O25" s="21" t="s">
        <v>104</v>
      </c>
      <c r="P25" s="21" t="s">
        <v>105</v>
      </c>
    </row>
    <row r="26" spans="1:16" s="47" customFormat="1" x14ac:dyDescent="0.35">
      <c r="A26" s="71"/>
      <c r="B26" s="333" t="str">
        <f>IF(Intro!$G$21="English",O26,P26)</f>
        <v>Taux d'utilisation total des capacités</v>
      </c>
      <c r="C26" s="334"/>
      <c r="D26" s="332"/>
      <c r="E26" s="332"/>
      <c r="F26" s="92" t="s">
        <v>88</v>
      </c>
      <c r="G26" s="113" t="str">
        <f>IF(G24=0,"-",G23/G24*100)</f>
        <v>-</v>
      </c>
      <c r="H26" s="113" t="str">
        <f>IF(H24=0,"-",H23/H24*100)</f>
        <v>-</v>
      </c>
      <c r="I26" s="113" t="str">
        <f>IF(I24=0,"-",I23/I24*100)</f>
        <v>-</v>
      </c>
      <c r="J26" s="113" t="str">
        <f t="shared" ref="J26:K26" si="0">IF(J24=0,"-",J23/J24*100)</f>
        <v>-</v>
      </c>
      <c r="K26" s="113" t="str">
        <f t="shared" si="0"/>
        <v>-</v>
      </c>
      <c r="L26" s="61"/>
      <c r="O26" s="21" t="s">
        <v>106</v>
      </c>
      <c r="P26" s="21" t="s">
        <v>107</v>
      </c>
    </row>
    <row r="27" spans="1:16" s="38" customFormat="1" x14ac:dyDescent="0.35">
      <c r="A27" s="58"/>
      <c r="B27" s="68"/>
      <c r="C27" s="69"/>
      <c r="D27" s="69"/>
      <c r="E27" s="69"/>
      <c r="F27" s="69"/>
      <c r="G27" s="69"/>
      <c r="H27" s="69"/>
      <c r="I27" s="69"/>
      <c r="J27" s="69"/>
      <c r="K27" s="69"/>
      <c r="L27" s="70"/>
      <c r="O27" s="3"/>
      <c r="P27" s="3"/>
    </row>
    <row r="28" spans="1:16" s="21" customFormat="1" x14ac:dyDescent="0.35">
      <c r="A28" s="20"/>
      <c r="B28" s="282" t="s">
        <v>23</v>
      </c>
      <c r="C28" s="283"/>
      <c r="D28" s="283"/>
      <c r="E28" s="283"/>
      <c r="F28" s="283"/>
      <c r="G28" s="283"/>
      <c r="H28" s="283"/>
      <c r="I28" s="283"/>
      <c r="J28" s="283"/>
      <c r="K28" s="283"/>
      <c r="L28" s="284"/>
      <c r="M28" s="66"/>
    </row>
    <row r="29" spans="1:16" s="38" customFormat="1" x14ac:dyDescent="0.35">
      <c r="A29" s="58"/>
      <c r="B29" s="67"/>
      <c r="C29" s="59"/>
      <c r="D29" s="59"/>
      <c r="E29" s="59"/>
      <c r="F29" s="59"/>
      <c r="G29" s="59"/>
      <c r="H29" s="59"/>
      <c r="I29" s="59"/>
      <c r="J29" s="59"/>
      <c r="K29" s="59"/>
      <c r="L29" s="60"/>
      <c r="O29" s="3"/>
      <c r="P29" s="3"/>
    </row>
    <row r="30" spans="1:16" s="38" customFormat="1" x14ac:dyDescent="0.35">
      <c r="A30" s="58"/>
      <c r="B30" s="210" t="str">
        <f>IF(Intro!$G$21="English",O30,P30)</f>
        <v xml:space="preserve">Fournissez des détails sur la façon dont votre entreprise détermine la capacité pratique des usines. </v>
      </c>
      <c r="C30" s="211"/>
      <c r="D30" s="211"/>
      <c r="E30" s="211"/>
      <c r="F30" s="211"/>
      <c r="G30" s="211"/>
      <c r="H30" s="211"/>
      <c r="I30" s="211"/>
      <c r="J30" s="211"/>
      <c r="K30" s="211"/>
      <c r="L30" s="212"/>
      <c r="O30" s="3" t="s">
        <v>51</v>
      </c>
      <c r="P30" s="3" t="s">
        <v>52</v>
      </c>
    </row>
    <row r="31" spans="1:16" s="38" customFormat="1" x14ac:dyDescent="0.35">
      <c r="A31" s="58"/>
      <c r="B31" s="67"/>
      <c r="C31" s="59"/>
      <c r="D31" s="59"/>
      <c r="E31" s="59"/>
      <c r="F31" s="59"/>
      <c r="G31" s="59"/>
      <c r="H31" s="59"/>
      <c r="I31" s="59"/>
      <c r="J31" s="59"/>
      <c r="K31" s="59"/>
      <c r="L31" s="60"/>
      <c r="O31" s="3"/>
      <c r="P31" s="3"/>
    </row>
    <row r="32" spans="1:16" s="21" customFormat="1" x14ac:dyDescent="0.35">
      <c r="A32" s="20"/>
      <c r="B32" s="288"/>
      <c r="C32" s="289"/>
      <c r="D32" s="289"/>
      <c r="E32" s="289"/>
      <c r="F32" s="289"/>
      <c r="G32" s="289"/>
      <c r="H32" s="289"/>
      <c r="I32" s="289"/>
      <c r="J32" s="289"/>
      <c r="K32" s="289"/>
      <c r="L32" s="290"/>
      <c r="M32" s="38"/>
    </row>
    <row r="33" spans="1:16" s="21" customFormat="1" x14ac:dyDescent="0.35">
      <c r="A33" s="20"/>
      <c r="B33" s="288"/>
      <c r="C33" s="289"/>
      <c r="D33" s="289"/>
      <c r="E33" s="289"/>
      <c r="F33" s="289"/>
      <c r="G33" s="289"/>
      <c r="H33" s="289"/>
      <c r="I33" s="289"/>
      <c r="J33" s="289"/>
      <c r="K33" s="289"/>
      <c r="L33" s="290"/>
      <c r="M33" s="38"/>
    </row>
    <row r="34" spans="1:16" s="21" customFormat="1" x14ac:dyDescent="0.35">
      <c r="A34" s="20"/>
      <c r="B34" s="288"/>
      <c r="C34" s="289"/>
      <c r="D34" s="289"/>
      <c r="E34" s="289"/>
      <c r="F34" s="289"/>
      <c r="G34" s="289"/>
      <c r="H34" s="289"/>
      <c r="I34" s="289"/>
      <c r="J34" s="289"/>
      <c r="K34" s="289"/>
      <c r="L34" s="290"/>
      <c r="M34" s="38"/>
    </row>
    <row r="35" spans="1:16" s="21" customFormat="1" x14ac:dyDescent="0.35">
      <c r="A35" s="20"/>
      <c r="B35" s="288"/>
      <c r="C35" s="289"/>
      <c r="D35" s="289"/>
      <c r="E35" s="289"/>
      <c r="F35" s="289"/>
      <c r="G35" s="289"/>
      <c r="H35" s="289"/>
      <c r="I35" s="289"/>
      <c r="J35" s="289"/>
      <c r="K35" s="289"/>
      <c r="L35" s="290"/>
      <c r="M35" s="38"/>
    </row>
    <row r="36" spans="1:16" s="21" customFormat="1" x14ac:dyDescent="0.35">
      <c r="A36" s="20"/>
      <c r="B36" s="288"/>
      <c r="C36" s="289"/>
      <c r="D36" s="289"/>
      <c r="E36" s="289"/>
      <c r="F36" s="289"/>
      <c r="G36" s="289"/>
      <c r="H36" s="289"/>
      <c r="I36" s="289"/>
      <c r="J36" s="289"/>
      <c r="K36" s="289"/>
      <c r="L36" s="290"/>
      <c r="M36" s="38"/>
    </row>
    <row r="37" spans="1:16" s="21" customFormat="1" x14ac:dyDescent="0.35">
      <c r="A37" s="20"/>
      <c r="B37" s="288"/>
      <c r="C37" s="289"/>
      <c r="D37" s="289"/>
      <c r="E37" s="289"/>
      <c r="F37" s="289"/>
      <c r="G37" s="289"/>
      <c r="H37" s="289"/>
      <c r="I37" s="289"/>
      <c r="J37" s="289"/>
      <c r="K37" s="289"/>
      <c r="L37" s="290"/>
      <c r="M37" s="38"/>
    </row>
    <row r="38" spans="1:16" s="21" customFormat="1" x14ac:dyDescent="0.35">
      <c r="A38" s="20"/>
      <c r="B38" s="288"/>
      <c r="C38" s="289"/>
      <c r="D38" s="289"/>
      <c r="E38" s="289"/>
      <c r="F38" s="289"/>
      <c r="G38" s="289"/>
      <c r="H38" s="289"/>
      <c r="I38" s="289"/>
      <c r="J38" s="289"/>
      <c r="K38" s="289"/>
      <c r="L38" s="290"/>
      <c r="M38" s="38"/>
    </row>
    <row r="39" spans="1:16" s="21" customFormat="1" x14ac:dyDescent="0.35">
      <c r="A39" s="20"/>
      <c r="B39" s="288"/>
      <c r="C39" s="289"/>
      <c r="D39" s="289"/>
      <c r="E39" s="289"/>
      <c r="F39" s="289"/>
      <c r="G39" s="289"/>
      <c r="H39" s="289"/>
      <c r="I39" s="289"/>
      <c r="J39" s="289"/>
      <c r="K39" s="289"/>
      <c r="L39" s="290"/>
      <c r="M39" s="38"/>
    </row>
    <row r="40" spans="1:16" s="38" customFormat="1" x14ac:dyDescent="0.35">
      <c r="A40" s="58"/>
      <c r="B40" s="68"/>
      <c r="C40" s="69"/>
      <c r="D40" s="69"/>
      <c r="E40" s="69"/>
      <c r="F40" s="69"/>
      <c r="G40" s="69"/>
      <c r="H40" s="69"/>
      <c r="I40" s="69"/>
      <c r="J40" s="69"/>
      <c r="K40" s="69"/>
      <c r="L40" s="70"/>
      <c r="O40" s="3"/>
      <c r="P40" s="3"/>
    </row>
    <row r="41" spans="1:16" s="21" customFormat="1" x14ac:dyDescent="0.35">
      <c r="A41" s="20"/>
      <c r="B41" s="282" t="s">
        <v>24</v>
      </c>
      <c r="C41" s="283"/>
      <c r="D41" s="283"/>
      <c r="E41" s="283"/>
      <c r="F41" s="283"/>
      <c r="G41" s="283"/>
      <c r="H41" s="283"/>
      <c r="I41" s="283"/>
      <c r="J41" s="283"/>
      <c r="K41" s="283"/>
      <c r="L41" s="284"/>
      <c r="M41" s="66"/>
    </row>
    <row r="42" spans="1:16" s="38" customFormat="1" x14ac:dyDescent="0.35">
      <c r="A42" s="58"/>
      <c r="B42" s="67"/>
      <c r="C42" s="59"/>
      <c r="D42" s="59"/>
      <c r="E42" s="59"/>
      <c r="F42" s="59"/>
      <c r="G42" s="59"/>
      <c r="H42" s="59"/>
      <c r="I42" s="59"/>
      <c r="J42" s="59"/>
      <c r="K42" s="59"/>
      <c r="L42" s="60"/>
      <c r="O42" s="3"/>
      <c r="P42" s="3"/>
    </row>
    <row r="43" spans="1:16" s="38" customFormat="1" x14ac:dyDescent="0.35">
      <c r="A43" s="58"/>
      <c r="B43" s="210" t="str">
        <f>IF(Intro!$G$21="English",O43,P43)</f>
        <v>Si l'un ou l'autre des taux d'utilisation de la capacité, tel que calculé, est supérieur à 100 %, expliquez.</v>
      </c>
      <c r="C43" s="211"/>
      <c r="D43" s="211"/>
      <c r="E43" s="211"/>
      <c r="F43" s="211"/>
      <c r="G43" s="211"/>
      <c r="H43" s="211"/>
      <c r="I43" s="211"/>
      <c r="J43" s="211"/>
      <c r="K43" s="211"/>
      <c r="L43" s="212"/>
      <c r="O43" s="3" t="s">
        <v>108</v>
      </c>
      <c r="P43" s="3" t="s">
        <v>260</v>
      </c>
    </row>
    <row r="44" spans="1:16" s="38" customFormat="1" x14ac:dyDescent="0.35">
      <c r="A44" s="58"/>
      <c r="B44" s="67"/>
      <c r="C44" s="59"/>
      <c r="D44" s="59"/>
      <c r="E44" s="59"/>
      <c r="F44" s="59"/>
      <c r="G44" s="59"/>
      <c r="H44" s="59"/>
      <c r="I44" s="59"/>
      <c r="J44" s="59"/>
      <c r="K44" s="59"/>
      <c r="L44" s="60"/>
      <c r="O44" s="3"/>
      <c r="P44" s="3"/>
    </row>
    <row r="45" spans="1:16" s="21" customFormat="1" x14ac:dyDescent="0.35">
      <c r="A45" s="20"/>
      <c r="B45" s="288"/>
      <c r="C45" s="289"/>
      <c r="D45" s="289"/>
      <c r="E45" s="289"/>
      <c r="F45" s="289"/>
      <c r="G45" s="289"/>
      <c r="H45" s="289"/>
      <c r="I45" s="289"/>
      <c r="J45" s="289"/>
      <c r="K45" s="289"/>
      <c r="L45" s="290"/>
      <c r="M45" s="38"/>
    </row>
    <row r="46" spans="1:16" s="21" customFormat="1" x14ac:dyDescent="0.35">
      <c r="A46" s="20"/>
      <c r="B46" s="288"/>
      <c r="C46" s="289"/>
      <c r="D46" s="289"/>
      <c r="E46" s="289"/>
      <c r="F46" s="289"/>
      <c r="G46" s="289"/>
      <c r="H46" s="289"/>
      <c r="I46" s="289"/>
      <c r="J46" s="289"/>
      <c r="K46" s="289"/>
      <c r="L46" s="290"/>
      <c r="M46" s="38"/>
    </row>
    <row r="47" spans="1:16" s="21" customFormat="1" x14ac:dyDescent="0.35">
      <c r="A47" s="20"/>
      <c r="B47" s="288"/>
      <c r="C47" s="289"/>
      <c r="D47" s="289"/>
      <c r="E47" s="289"/>
      <c r="F47" s="289"/>
      <c r="G47" s="289"/>
      <c r="H47" s="289"/>
      <c r="I47" s="289"/>
      <c r="J47" s="289"/>
      <c r="K47" s="289"/>
      <c r="L47" s="290"/>
      <c r="M47" s="38"/>
    </row>
    <row r="48" spans="1:16" s="21" customFormat="1" x14ac:dyDescent="0.35">
      <c r="A48" s="20"/>
      <c r="B48" s="288"/>
      <c r="C48" s="289"/>
      <c r="D48" s="289"/>
      <c r="E48" s="289"/>
      <c r="F48" s="289"/>
      <c r="G48" s="289"/>
      <c r="H48" s="289"/>
      <c r="I48" s="289"/>
      <c r="J48" s="289"/>
      <c r="K48" s="289"/>
      <c r="L48" s="290"/>
      <c r="M48" s="38"/>
    </row>
    <row r="49" spans="1:16" s="21" customFormat="1" x14ac:dyDescent="0.35">
      <c r="A49" s="20"/>
      <c r="B49" s="288"/>
      <c r="C49" s="289"/>
      <c r="D49" s="289"/>
      <c r="E49" s="289"/>
      <c r="F49" s="289"/>
      <c r="G49" s="289"/>
      <c r="H49" s="289"/>
      <c r="I49" s="289"/>
      <c r="J49" s="289"/>
      <c r="K49" s="289"/>
      <c r="L49" s="290"/>
      <c r="M49" s="38"/>
    </row>
    <row r="50" spans="1:16" s="21" customFormat="1" x14ac:dyDescent="0.35">
      <c r="A50" s="20"/>
      <c r="B50" s="288"/>
      <c r="C50" s="289"/>
      <c r="D50" s="289"/>
      <c r="E50" s="289"/>
      <c r="F50" s="289"/>
      <c r="G50" s="289"/>
      <c r="H50" s="289"/>
      <c r="I50" s="289"/>
      <c r="J50" s="289"/>
      <c r="K50" s="289"/>
      <c r="L50" s="290"/>
      <c r="M50" s="38"/>
    </row>
    <row r="51" spans="1:16" s="21" customFormat="1" x14ac:dyDescent="0.35">
      <c r="A51" s="20"/>
      <c r="B51" s="288"/>
      <c r="C51" s="289"/>
      <c r="D51" s="289"/>
      <c r="E51" s="289"/>
      <c r="F51" s="289"/>
      <c r="G51" s="289"/>
      <c r="H51" s="289"/>
      <c r="I51" s="289"/>
      <c r="J51" s="289"/>
      <c r="K51" s="289"/>
      <c r="L51" s="290"/>
      <c r="M51" s="38"/>
    </row>
    <row r="52" spans="1:16" s="21" customFormat="1" x14ac:dyDescent="0.35">
      <c r="A52" s="20"/>
      <c r="B52" s="288"/>
      <c r="C52" s="289"/>
      <c r="D52" s="289"/>
      <c r="E52" s="289"/>
      <c r="F52" s="289"/>
      <c r="G52" s="289"/>
      <c r="H52" s="289"/>
      <c r="I52" s="289"/>
      <c r="J52" s="289"/>
      <c r="K52" s="289"/>
      <c r="L52" s="290"/>
      <c r="M52" s="38"/>
    </row>
    <row r="53" spans="1:16" s="38" customFormat="1" x14ac:dyDescent="0.35">
      <c r="A53" s="58"/>
      <c r="B53" s="68"/>
      <c r="C53" s="69"/>
      <c r="D53" s="69"/>
      <c r="E53" s="69"/>
      <c r="F53" s="69"/>
      <c r="G53" s="69"/>
      <c r="H53" s="69"/>
      <c r="I53" s="69"/>
      <c r="J53" s="69"/>
      <c r="K53" s="69"/>
      <c r="L53" s="70"/>
      <c r="O53" s="3"/>
      <c r="P53" s="3"/>
    </row>
    <row r="54" spans="1:16" s="21" customFormat="1" x14ac:dyDescent="0.35">
      <c r="A54" s="20"/>
      <c r="B54" s="282" t="s">
        <v>25</v>
      </c>
      <c r="C54" s="283"/>
      <c r="D54" s="283"/>
      <c r="E54" s="283"/>
      <c r="F54" s="283"/>
      <c r="G54" s="283"/>
      <c r="H54" s="283"/>
      <c r="I54" s="283"/>
      <c r="J54" s="283"/>
      <c r="K54" s="283"/>
      <c r="L54" s="284"/>
      <c r="M54" s="66"/>
    </row>
    <row r="55" spans="1:16" s="38" customFormat="1" x14ac:dyDescent="0.35">
      <c r="A55" s="58"/>
      <c r="B55" s="67"/>
      <c r="C55" s="59"/>
      <c r="D55" s="59"/>
      <c r="E55" s="59"/>
      <c r="F55" s="59"/>
      <c r="G55" s="59"/>
      <c r="H55" s="59"/>
      <c r="I55" s="59"/>
      <c r="J55" s="59"/>
      <c r="K55" s="59"/>
      <c r="L55" s="60"/>
      <c r="O55" s="3"/>
      <c r="P55" s="3"/>
    </row>
    <row r="56" spans="1:16" s="38" customFormat="1" x14ac:dyDescent="0.35">
      <c r="A56" s="58"/>
      <c r="B56" s="210" t="str">
        <f>IF(Intro!$G$21="English",O56,P56)</f>
        <v>Si la capacité pratique de l’usine a changé depuis le 1er janvier 2023, expliquez comment cela a été réalisé.</v>
      </c>
      <c r="C56" s="211"/>
      <c r="D56" s="211"/>
      <c r="E56" s="211"/>
      <c r="F56" s="211"/>
      <c r="G56" s="211"/>
      <c r="H56" s="211"/>
      <c r="I56" s="211"/>
      <c r="J56" s="211"/>
      <c r="K56" s="211"/>
      <c r="L56" s="212"/>
      <c r="O56" s="3" t="str">
        <f>"If practical plant capacity has changed since January 1, "&amp;Variables!$B$6&amp;", explain how this was achieved."</f>
        <v>If practical plant capacity has changed since January 1, 2023, explain how this was achieved.</v>
      </c>
      <c r="P56" s="3" t="str">
        <f>"Si la capacité pratique de l’usine a changé depuis le 1er janvier "&amp;Variables!B6&amp;", expliquez comment cela a été réalisé."</f>
        <v>Si la capacité pratique de l’usine a changé depuis le 1er janvier 2023, expliquez comment cela a été réalisé.</v>
      </c>
    </row>
    <row r="57" spans="1:16" s="38" customFormat="1" x14ac:dyDescent="0.35">
      <c r="A57" s="58"/>
      <c r="B57" s="67"/>
      <c r="C57" s="59"/>
      <c r="D57" s="59"/>
      <c r="E57" s="59"/>
      <c r="F57" s="59"/>
      <c r="G57" s="59"/>
      <c r="H57" s="59"/>
      <c r="I57" s="59"/>
      <c r="J57" s="59"/>
      <c r="K57" s="59"/>
      <c r="L57" s="60"/>
      <c r="O57" s="3"/>
      <c r="P57" s="3"/>
    </row>
    <row r="58" spans="1:16" s="21" customFormat="1" x14ac:dyDescent="0.35">
      <c r="A58" s="20"/>
      <c r="B58" s="288"/>
      <c r="C58" s="289"/>
      <c r="D58" s="289"/>
      <c r="E58" s="289"/>
      <c r="F58" s="289"/>
      <c r="G58" s="289"/>
      <c r="H58" s="289"/>
      <c r="I58" s="289"/>
      <c r="J58" s="289"/>
      <c r="K58" s="289"/>
      <c r="L58" s="290"/>
      <c r="M58" s="38"/>
    </row>
    <row r="59" spans="1:16" s="21" customFormat="1" x14ac:dyDescent="0.35">
      <c r="A59" s="20"/>
      <c r="B59" s="288"/>
      <c r="C59" s="289"/>
      <c r="D59" s="289"/>
      <c r="E59" s="289"/>
      <c r="F59" s="289"/>
      <c r="G59" s="289"/>
      <c r="H59" s="289"/>
      <c r="I59" s="289"/>
      <c r="J59" s="289"/>
      <c r="K59" s="289"/>
      <c r="L59" s="290"/>
      <c r="M59" s="38"/>
    </row>
    <row r="60" spans="1:16" s="21" customFormat="1" x14ac:dyDescent="0.35">
      <c r="A60" s="20"/>
      <c r="B60" s="288"/>
      <c r="C60" s="289"/>
      <c r="D60" s="289"/>
      <c r="E60" s="289"/>
      <c r="F60" s="289"/>
      <c r="G60" s="289"/>
      <c r="H60" s="289"/>
      <c r="I60" s="289"/>
      <c r="J60" s="289"/>
      <c r="K60" s="289"/>
      <c r="L60" s="290"/>
      <c r="M60" s="38"/>
    </row>
    <row r="61" spans="1:16" s="21" customFormat="1" x14ac:dyDescent="0.35">
      <c r="A61" s="20"/>
      <c r="B61" s="288"/>
      <c r="C61" s="289"/>
      <c r="D61" s="289"/>
      <c r="E61" s="289"/>
      <c r="F61" s="289"/>
      <c r="G61" s="289"/>
      <c r="H61" s="289"/>
      <c r="I61" s="289"/>
      <c r="J61" s="289"/>
      <c r="K61" s="289"/>
      <c r="L61" s="290"/>
      <c r="M61" s="38"/>
    </row>
    <row r="62" spans="1:16" s="21" customFormat="1" x14ac:dyDescent="0.35">
      <c r="A62" s="20"/>
      <c r="B62" s="288"/>
      <c r="C62" s="289"/>
      <c r="D62" s="289"/>
      <c r="E62" s="289"/>
      <c r="F62" s="289"/>
      <c r="G62" s="289"/>
      <c r="H62" s="289"/>
      <c r="I62" s="289"/>
      <c r="J62" s="289"/>
      <c r="K62" s="289"/>
      <c r="L62" s="290"/>
      <c r="M62" s="38"/>
    </row>
    <row r="63" spans="1:16" s="21" customFormat="1" x14ac:dyDescent="0.35">
      <c r="A63" s="20"/>
      <c r="B63" s="288"/>
      <c r="C63" s="289"/>
      <c r="D63" s="289"/>
      <c r="E63" s="289"/>
      <c r="F63" s="289"/>
      <c r="G63" s="289"/>
      <c r="H63" s="289"/>
      <c r="I63" s="289"/>
      <c r="J63" s="289"/>
      <c r="K63" s="289"/>
      <c r="L63" s="290"/>
      <c r="M63" s="38"/>
    </row>
    <row r="64" spans="1:16" s="21" customFormat="1" x14ac:dyDescent="0.35">
      <c r="A64" s="20"/>
      <c r="B64" s="288"/>
      <c r="C64" s="289"/>
      <c r="D64" s="289"/>
      <c r="E64" s="289"/>
      <c r="F64" s="289"/>
      <c r="G64" s="289"/>
      <c r="H64" s="289"/>
      <c r="I64" s="289"/>
      <c r="J64" s="289"/>
      <c r="K64" s="289"/>
      <c r="L64" s="290"/>
      <c r="M64" s="38"/>
    </row>
    <row r="65" spans="1:16" s="21" customFormat="1" x14ac:dyDescent="0.35">
      <c r="A65" s="20"/>
      <c r="B65" s="288"/>
      <c r="C65" s="289"/>
      <c r="D65" s="289"/>
      <c r="E65" s="289"/>
      <c r="F65" s="289"/>
      <c r="G65" s="289"/>
      <c r="H65" s="289"/>
      <c r="I65" s="289"/>
      <c r="J65" s="289"/>
      <c r="K65" s="289"/>
      <c r="L65" s="290"/>
      <c r="M65" s="38"/>
    </row>
    <row r="66" spans="1:16" s="38" customFormat="1" x14ac:dyDescent="0.35">
      <c r="A66" s="58"/>
      <c r="B66" s="68"/>
      <c r="C66" s="69"/>
      <c r="D66" s="69"/>
      <c r="E66" s="69"/>
      <c r="F66" s="69"/>
      <c r="G66" s="69"/>
      <c r="H66" s="69"/>
      <c r="I66" s="69"/>
      <c r="J66" s="69"/>
      <c r="K66" s="69"/>
      <c r="L66" s="70"/>
      <c r="O66" s="3"/>
      <c r="P66" s="3"/>
    </row>
    <row r="67" spans="1:16" s="21" customFormat="1" x14ac:dyDescent="0.35">
      <c r="A67" s="20"/>
      <c r="B67" s="282" t="s">
        <v>26</v>
      </c>
      <c r="C67" s="283"/>
      <c r="D67" s="283"/>
      <c r="E67" s="283"/>
      <c r="F67" s="283"/>
      <c r="G67" s="283"/>
      <c r="H67" s="283"/>
      <c r="I67" s="283"/>
      <c r="J67" s="283"/>
      <c r="K67" s="283"/>
      <c r="L67" s="284"/>
      <c r="M67" s="66"/>
    </row>
    <row r="68" spans="1:16" s="38" customFormat="1" x14ac:dyDescent="0.35">
      <c r="A68" s="58"/>
      <c r="B68" s="67"/>
      <c r="C68" s="59"/>
      <c r="D68" s="59"/>
      <c r="E68" s="59"/>
      <c r="F68" s="59"/>
      <c r="G68" s="59"/>
      <c r="H68" s="59"/>
      <c r="I68" s="59"/>
      <c r="J68" s="59"/>
      <c r="K68" s="59"/>
      <c r="L68" s="60"/>
      <c r="O68" s="3"/>
      <c r="P68" s="3"/>
    </row>
    <row r="69" spans="1:16" s="38" customFormat="1" ht="14.25" customHeight="1" x14ac:dyDescent="0.35">
      <c r="A69" s="58"/>
      <c r="B69" s="233" t="str">
        <f>IF(Intro!$G$21="English",O69,P69)</f>
        <v>Décrivez les plans de votre entreprise pour augmenter ou diminuer la capacité pratique de son usine de marchandises au cours des deux prochaines années, y compris les dates cibles, la capacité pratique cible de l'usine, les usines concernées et les raisons du changement.</v>
      </c>
      <c r="C69" s="234"/>
      <c r="D69" s="234"/>
      <c r="E69" s="234"/>
      <c r="F69" s="234"/>
      <c r="G69" s="234"/>
      <c r="H69" s="234"/>
      <c r="I69" s="234"/>
      <c r="J69" s="234"/>
      <c r="K69" s="234"/>
      <c r="L69" s="235"/>
      <c r="O69" s="3" t="s">
        <v>156</v>
      </c>
      <c r="P69" s="3" t="s">
        <v>109</v>
      </c>
    </row>
    <row r="70" spans="1:16" s="38" customFormat="1" x14ac:dyDescent="0.35">
      <c r="A70" s="58"/>
      <c r="B70" s="233"/>
      <c r="C70" s="234"/>
      <c r="D70" s="234"/>
      <c r="E70" s="234"/>
      <c r="F70" s="234"/>
      <c r="G70" s="234"/>
      <c r="H70" s="234"/>
      <c r="I70" s="234"/>
      <c r="J70" s="234"/>
      <c r="K70" s="234"/>
      <c r="L70" s="235"/>
      <c r="O70" s="3"/>
      <c r="P70" s="3"/>
    </row>
    <row r="71" spans="1:16" s="38" customFormat="1" x14ac:dyDescent="0.35">
      <c r="A71" s="58"/>
      <c r="B71" s="67"/>
      <c r="C71" s="59"/>
      <c r="D71" s="59"/>
      <c r="E71" s="59"/>
      <c r="F71" s="59"/>
      <c r="G71" s="59"/>
      <c r="H71" s="59"/>
      <c r="I71" s="59"/>
      <c r="J71" s="59"/>
      <c r="K71" s="59"/>
      <c r="L71" s="60"/>
      <c r="O71" s="3"/>
      <c r="P71" s="3"/>
    </row>
    <row r="72" spans="1:16" s="21" customFormat="1" x14ac:dyDescent="0.35">
      <c r="A72" s="20"/>
      <c r="B72" s="288"/>
      <c r="C72" s="289"/>
      <c r="D72" s="289"/>
      <c r="E72" s="289"/>
      <c r="F72" s="289"/>
      <c r="G72" s="289"/>
      <c r="H72" s="289"/>
      <c r="I72" s="289"/>
      <c r="J72" s="289"/>
      <c r="K72" s="289"/>
      <c r="L72" s="290"/>
      <c r="M72" s="38"/>
    </row>
    <row r="73" spans="1:16" s="21" customFormat="1" x14ac:dyDescent="0.35">
      <c r="A73" s="20"/>
      <c r="B73" s="288"/>
      <c r="C73" s="289"/>
      <c r="D73" s="289"/>
      <c r="E73" s="289"/>
      <c r="F73" s="289"/>
      <c r="G73" s="289"/>
      <c r="H73" s="289"/>
      <c r="I73" s="289"/>
      <c r="J73" s="289"/>
      <c r="K73" s="289"/>
      <c r="L73" s="290"/>
      <c r="M73" s="38"/>
    </row>
    <row r="74" spans="1:16" s="21" customFormat="1" x14ac:dyDescent="0.35">
      <c r="A74" s="20"/>
      <c r="B74" s="288"/>
      <c r="C74" s="289"/>
      <c r="D74" s="289"/>
      <c r="E74" s="289"/>
      <c r="F74" s="289"/>
      <c r="G74" s="289"/>
      <c r="H74" s="289"/>
      <c r="I74" s="289"/>
      <c r="J74" s="289"/>
      <c r="K74" s="289"/>
      <c r="L74" s="290"/>
      <c r="M74" s="38"/>
    </row>
    <row r="75" spans="1:16" s="21" customFormat="1" x14ac:dyDescent="0.35">
      <c r="A75" s="20"/>
      <c r="B75" s="288"/>
      <c r="C75" s="289"/>
      <c r="D75" s="289"/>
      <c r="E75" s="289"/>
      <c r="F75" s="289"/>
      <c r="G75" s="289"/>
      <c r="H75" s="289"/>
      <c r="I75" s="289"/>
      <c r="J75" s="289"/>
      <c r="K75" s="289"/>
      <c r="L75" s="290"/>
      <c r="M75" s="38"/>
    </row>
    <row r="76" spans="1:16" s="21" customFormat="1" x14ac:dyDescent="0.35">
      <c r="A76" s="20"/>
      <c r="B76" s="288"/>
      <c r="C76" s="289"/>
      <c r="D76" s="289"/>
      <c r="E76" s="289"/>
      <c r="F76" s="289"/>
      <c r="G76" s="289"/>
      <c r="H76" s="289"/>
      <c r="I76" s="289"/>
      <c r="J76" s="289"/>
      <c r="K76" s="289"/>
      <c r="L76" s="290"/>
      <c r="M76" s="38"/>
    </row>
    <row r="77" spans="1:16" s="21" customFormat="1" x14ac:dyDescent="0.35">
      <c r="A77" s="20"/>
      <c r="B77" s="288"/>
      <c r="C77" s="289"/>
      <c r="D77" s="289"/>
      <c r="E77" s="289"/>
      <c r="F77" s="289"/>
      <c r="G77" s="289"/>
      <c r="H77" s="289"/>
      <c r="I77" s="289"/>
      <c r="J77" s="289"/>
      <c r="K77" s="289"/>
      <c r="L77" s="290"/>
      <c r="M77" s="38"/>
    </row>
    <row r="78" spans="1:16" s="21" customFormat="1" x14ac:dyDescent="0.35">
      <c r="A78" s="20"/>
      <c r="B78" s="288"/>
      <c r="C78" s="289"/>
      <c r="D78" s="289"/>
      <c r="E78" s="289"/>
      <c r="F78" s="289"/>
      <c r="G78" s="289"/>
      <c r="H78" s="289"/>
      <c r="I78" s="289"/>
      <c r="J78" s="289"/>
      <c r="K78" s="289"/>
      <c r="L78" s="290"/>
      <c r="M78" s="38"/>
    </row>
    <row r="79" spans="1:16" s="21" customFormat="1" x14ac:dyDescent="0.35">
      <c r="A79" s="20"/>
      <c r="B79" s="288"/>
      <c r="C79" s="289"/>
      <c r="D79" s="289"/>
      <c r="E79" s="289"/>
      <c r="F79" s="289"/>
      <c r="G79" s="289"/>
      <c r="H79" s="289"/>
      <c r="I79" s="289"/>
      <c r="J79" s="289"/>
      <c r="K79" s="289"/>
      <c r="L79" s="290"/>
      <c r="M79" s="38"/>
    </row>
    <row r="80" spans="1:16" s="38" customFormat="1" x14ac:dyDescent="0.35">
      <c r="A80" s="58"/>
      <c r="B80" s="68"/>
      <c r="C80" s="69"/>
      <c r="D80" s="69"/>
      <c r="E80" s="69"/>
      <c r="F80" s="69"/>
      <c r="G80" s="69"/>
      <c r="H80" s="69"/>
      <c r="I80" s="69"/>
      <c r="J80" s="69"/>
      <c r="K80" s="69"/>
      <c r="L80" s="70"/>
      <c r="O80" s="3"/>
      <c r="P80" s="3"/>
    </row>
    <row r="81" spans="1:16" s="21" customFormat="1" x14ac:dyDescent="0.35">
      <c r="A81" s="20"/>
      <c r="B81" s="282" t="s">
        <v>27</v>
      </c>
      <c r="C81" s="283"/>
      <c r="D81" s="283"/>
      <c r="E81" s="283"/>
      <c r="F81" s="283"/>
      <c r="G81" s="283"/>
      <c r="H81" s="283"/>
      <c r="I81" s="283"/>
      <c r="J81" s="283"/>
      <c r="K81" s="283"/>
      <c r="L81" s="284"/>
      <c r="M81" s="66"/>
    </row>
    <row r="82" spans="1:16" s="38" customFormat="1" x14ac:dyDescent="0.35">
      <c r="A82" s="58"/>
      <c r="B82" s="67"/>
      <c r="C82" s="59"/>
      <c r="D82" s="59"/>
      <c r="E82" s="59"/>
      <c r="F82" s="59"/>
      <c r="G82" s="59"/>
      <c r="H82" s="59"/>
      <c r="I82" s="59"/>
      <c r="J82" s="59"/>
      <c r="K82" s="59"/>
      <c r="L82" s="60"/>
      <c r="O82" s="3"/>
      <c r="P82" s="3"/>
    </row>
    <row r="83" spans="1:16" s="38" customFormat="1" ht="14.25" customHeight="1" x14ac:dyDescent="0.35">
      <c r="A83" s="58"/>
      <c r="B83" s="327" t="str">
        <f>IF(Intro!$G$21="English",O83,P83)</f>
        <v>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v>
      </c>
      <c r="C83" s="328"/>
      <c r="D83" s="328"/>
      <c r="E83" s="328"/>
      <c r="F83" s="328"/>
      <c r="G83" s="328"/>
      <c r="H83" s="328"/>
      <c r="I83" s="328"/>
      <c r="J83" s="328"/>
      <c r="K83" s="328"/>
      <c r="L83" s="329"/>
      <c r="O83" s="3" t="s">
        <v>157</v>
      </c>
      <c r="P83" s="3" t="s">
        <v>110</v>
      </c>
    </row>
    <row r="84" spans="1:16" s="38" customFormat="1" x14ac:dyDescent="0.35">
      <c r="A84" s="58"/>
      <c r="B84" s="327"/>
      <c r="C84" s="328"/>
      <c r="D84" s="328"/>
      <c r="E84" s="328"/>
      <c r="F84" s="328"/>
      <c r="G84" s="328"/>
      <c r="H84" s="328"/>
      <c r="I84" s="328"/>
      <c r="J84" s="328"/>
      <c r="K84" s="328"/>
      <c r="L84" s="329"/>
      <c r="O84" s="3"/>
      <c r="P84" s="3"/>
    </row>
    <row r="85" spans="1:16" s="38" customFormat="1" x14ac:dyDescent="0.35">
      <c r="A85" s="58"/>
      <c r="B85" s="67"/>
      <c r="C85" s="59"/>
      <c r="D85" s="59"/>
      <c r="E85" s="59"/>
      <c r="F85" s="59"/>
      <c r="G85" s="59"/>
      <c r="H85" s="59"/>
      <c r="I85" s="59"/>
      <c r="J85" s="59"/>
      <c r="K85" s="59"/>
      <c r="L85" s="60"/>
      <c r="O85" s="3"/>
      <c r="P85" s="3"/>
    </row>
    <row r="86" spans="1:16" s="21" customFormat="1" x14ac:dyDescent="0.35">
      <c r="A86" s="20"/>
      <c r="B86" s="288"/>
      <c r="C86" s="289"/>
      <c r="D86" s="289"/>
      <c r="E86" s="289"/>
      <c r="F86" s="289"/>
      <c r="G86" s="289"/>
      <c r="H86" s="289"/>
      <c r="I86" s="289"/>
      <c r="J86" s="289"/>
      <c r="K86" s="289"/>
      <c r="L86" s="290"/>
      <c r="M86" s="38"/>
    </row>
    <row r="87" spans="1:16" s="21" customFormat="1" x14ac:dyDescent="0.35">
      <c r="A87" s="20"/>
      <c r="B87" s="288"/>
      <c r="C87" s="289"/>
      <c r="D87" s="289"/>
      <c r="E87" s="289"/>
      <c r="F87" s="289"/>
      <c r="G87" s="289"/>
      <c r="H87" s="289"/>
      <c r="I87" s="289"/>
      <c r="J87" s="289"/>
      <c r="K87" s="289"/>
      <c r="L87" s="290"/>
      <c r="M87" s="38"/>
    </row>
    <row r="88" spans="1:16" s="21" customFormat="1" x14ac:dyDescent="0.35">
      <c r="A88" s="20"/>
      <c r="B88" s="288"/>
      <c r="C88" s="289"/>
      <c r="D88" s="289"/>
      <c r="E88" s="289"/>
      <c r="F88" s="289"/>
      <c r="G88" s="289"/>
      <c r="H88" s="289"/>
      <c r="I88" s="289"/>
      <c r="J88" s="289"/>
      <c r="K88" s="289"/>
      <c r="L88" s="290"/>
      <c r="M88" s="38"/>
    </row>
    <row r="89" spans="1:16" s="21" customFormat="1" x14ac:dyDescent="0.35">
      <c r="A89" s="20"/>
      <c r="B89" s="288"/>
      <c r="C89" s="289"/>
      <c r="D89" s="289"/>
      <c r="E89" s="289"/>
      <c r="F89" s="289"/>
      <c r="G89" s="289"/>
      <c r="H89" s="289"/>
      <c r="I89" s="289"/>
      <c r="J89" s="289"/>
      <c r="K89" s="289"/>
      <c r="L89" s="290"/>
      <c r="M89" s="38"/>
    </row>
    <row r="90" spans="1:16" s="21" customFormat="1" x14ac:dyDescent="0.35">
      <c r="A90" s="20"/>
      <c r="B90" s="288"/>
      <c r="C90" s="289"/>
      <c r="D90" s="289"/>
      <c r="E90" s="289"/>
      <c r="F90" s="289"/>
      <c r="G90" s="289"/>
      <c r="H90" s="289"/>
      <c r="I90" s="289"/>
      <c r="J90" s="289"/>
      <c r="K90" s="289"/>
      <c r="L90" s="290"/>
      <c r="M90" s="38"/>
    </row>
    <row r="91" spans="1:16" s="21" customFormat="1" x14ac:dyDescent="0.35">
      <c r="A91" s="20"/>
      <c r="B91" s="288"/>
      <c r="C91" s="289"/>
      <c r="D91" s="289"/>
      <c r="E91" s="289"/>
      <c r="F91" s="289"/>
      <c r="G91" s="289"/>
      <c r="H91" s="289"/>
      <c r="I91" s="289"/>
      <c r="J91" s="289"/>
      <c r="K91" s="289"/>
      <c r="L91" s="290"/>
      <c r="M91" s="38"/>
    </row>
    <row r="92" spans="1:16" s="21" customFormat="1" x14ac:dyDescent="0.35">
      <c r="A92" s="20"/>
      <c r="B92" s="288"/>
      <c r="C92" s="289"/>
      <c r="D92" s="289"/>
      <c r="E92" s="289"/>
      <c r="F92" s="289"/>
      <c r="G92" s="289"/>
      <c r="H92" s="289"/>
      <c r="I92" s="289"/>
      <c r="J92" s="289"/>
      <c r="K92" s="289"/>
      <c r="L92" s="290"/>
      <c r="M92" s="38"/>
    </row>
    <row r="93" spans="1:16" s="21" customFormat="1" x14ac:dyDescent="0.35">
      <c r="A93" s="20"/>
      <c r="B93" s="288"/>
      <c r="C93" s="289"/>
      <c r="D93" s="289"/>
      <c r="E93" s="289"/>
      <c r="F93" s="289"/>
      <c r="G93" s="289"/>
      <c r="H93" s="289"/>
      <c r="I93" s="289"/>
      <c r="J93" s="289"/>
      <c r="K93" s="289"/>
      <c r="L93" s="290"/>
      <c r="M93" s="38"/>
    </row>
    <row r="94" spans="1:16" s="38" customFormat="1" x14ac:dyDescent="0.35">
      <c r="A94" s="58"/>
      <c r="B94" s="68"/>
      <c r="C94" s="69"/>
      <c r="D94" s="69"/>
      <c r="E94" s="69"/>
      <c r="F94" s="69"/>
      <c r="G94" s="69"/>
      <c r="H94" s="69"/>
      <c r="I94" s="69"/>
      <c r="J94" s="69"/>
      <c r="K94" s="69"/>
      <c r="L94" s="70"/>
      <c r="O94" s="3"/>
      <c r="P94" s="3"/>
    </row>
    <row r="95" spans="1:16" s="21" customFormat="1" x14ac:dyDescent="0.35">
      <c r="A95" s="20"/>
      <c r="B95" s="282" t="s">
        <v>30</v>
      </c>
      <c r="C95" s="283"/>
      <c r="D95" s="283"/>
      <c r="E95" s="283"/>
      <c r="F95" s="283"/>
      <c r="G95" s="283"/>
      <c r="H95" s="283"/>
      <c r="I95" s="283"/>
      <c r="J95" s="283"/>
      <c r="K95" s="283"/>
      <c r="L95" s="284"/>
      <c r="M95" s="66"/>
    </row>
    <row r="96" spans="1:16" s="38" customFormat="1" x14ac:dyDescent="0.35">
      <c r="A96" s="58"/>
      <c r="B96" s="67"/>
      <c r="C96" s="59"/>
      <c r="D96" s="59"/>
      <c r="E96" s="59"/>
      <c r="F96" s="59"/>
      <c r="G96" s="59"/>
      <c r="H96" s="59"/>
      <c r="I96" s="59"/>
      <c r="J96" s="59"/>
      <c r="K96" s="59"/>
      <c r="L96" s="60"/>
      <c r="O96" s="3"/>
      <c r="P96" s="3"/>
    </row>
    <row r="97" spans="1:16" s="38" customFormat="1" ht="14.25" customHeight="1" x14ac:dyDescent="0.35">
      <c r="A97" s="58"/>
      <c r="B97" s="233" t="str">
        <f>IF(Intro!$G$21="English",O97,P97)</f>
        <v>Décrivez les plans de votre entreprise visant à modifier la gamme de produits fabriqués sur le même équipement au cours des deux prochaines années. Fournissez les motifs et les hypothèses sous-tendant ces objectifs et ces stratégies.</v>
      </c>
      <c r="C97" s="234"/>
      <c r="D97" s="234"/>
      <c r="E97" s="234"/>
      <c r="F97" s="234"/>
      <c r="G97" s="234"/>
      <c r="H97" s="234"/>
      <c r="I97" s="234"/>
      <c r="J97" s="234"/>
      <c r="K97" s="234"/>
      <c r="L97" s="235"/>
      <c r="O97" s="3" t="s">
        <v>158</v>
      </c>
      <c r="P97" s="3" t="s">
        <v>111</v>
      </c>
    </row>
    <row r="98" spans="1:16" s="38" customFormat="1" x14ac:dyDescent="0.35">
      <c r="A98" s="58"/>
      <c r="B98" s="233"/>
      <c r="C98" s="234"/>
      <c r="D98" s="234"/>
      <c r="E98" s="234"/>
      <c r="F98" s="234"/>
      <c r="G98" s="234"/>
      <c r="H98" s="234"/>
      <c r="I98" s="234"/>
      <c r="J98" s="234"/>
      <c r="K98" s="234"/>
      <c r="L98" s="235"/>
      <c r="O98" s="3"/>
      <c r="P98" s="3"/>
    </row>
    <row r="99" spans="1:16" s="38" customFormat="1" x14ac:dyDescent="0.35">
      <c r="A99" s="58"/>
      <c r="B99" s="67"/>
      <c r="C99" s="59"/>
      <c r="D99" s="59"/>
      <c r="E99" s="59"/>
      <c r="F99" s="59"/>
      <c r="G99" s="59"/>
      <c r="H99" s="59"/>
      <c r="I99" s="59"/>
      <c r="J99" s="59"/>
      <c r="K99" s="59"/>
      <c r="L99" s="60"/>
      <c r="O99" s="3"/>
      <c r="P99" s="3"/>
    </row>
    <row r="100" spans="1:16" s="21" customFormat="1" x14ac:dyDescent="0.35">
      <c r="A100" s="20"/>
      <c r="B100" s="288"/>
      <c r="C100" s="289"/>
      <c r="D100" s="289"/>
      <c r="E100" s="289"/>
      <c r="F100" s="289"/>
      <c r="G100" s="289"/>
      <c r="H100" s="289"/>
      <c r="I100" s="289"/>
      <c r="J100" s="289"/>
      <c r="K100" s="289"/>
      <c r="L100" s="290"/>
      <c r="M100" s="38"/>
    </row>
    <row r="101" spans="1:16" s="21" customFormat="1" x14ac:dyDescent="0.35">
      <c r="A101" s="20"/>
      <c r="B101" s="288"/>
      <c r="C101" s="289"/>
      <c r="D101" s="289"/>
      <c r="E101" s="289"/>
      <c r="F101" s="289"/>
      <c r="G101" s="289"/>
      <c r="H101" s="289"/>
      <c r="I101" s="289"/>
      <c r="J101" s="289"/>
      <c r="K101" s="289"/>
      <c r="L101" s="290"/>
      <c r="M101" s="38"/>
    </row>
    <row r="102" spans="1:16" s="21" customFormat="1" x14ac:dyDescent="0.35">
      <c r="A102" s="20"/>
      <c r="B102" s="288"/>
      <c r="C102" s="289"/>
      <c r="D102" s="289"/>
      <c r="E102" s="289"/>
      <c r="F102" s="289"/>
      <c r="G102" s="289"/>
      <c r="H102" s="289"/>
      <c r="I102" s="289"/>
      <c r="J102" s="289"/>
      <c r="K102" s="289"/>
      <c r="L102" s="290"/>
      <c r="M102" s="38"/>
    </row>
    <row r="103" spans="1:16" s="21" customFormat="1" x14ac:dyDescent="0.35">
      <c r="A103" s="20"/>
      <c r="B103" s="288"/>
      <c r="C103" s="289"/>
      <c r="D103" s="289"/>
      <c r="E103" s="289"/>
      <c r="F103" s="289"/>
      <c r="G103" s="289"/>
      <c r="H103" s="289"/>
      <c r="I103" s="289"/>
      <c r="J103" s="289"/>
      <c r="K103" s="289"/>
      <c r="L103" s="290"/>
      <c r="M103" s="38"/>
    </row>
    <row r="104" spans="1:16" s="21" customFormat="1" x14ac:dyDescent="0.35">
      <c r="A104" s="20"/>
      <c r="B104" s="288"/>
      <c r="C104" s="289"/>
      <c r="D104" s="289"/>
      <c r="E104" s="289"/>
      <c r="F104" s="289"/>
      <c r="G104" s="289"/>
      <c r="H104" s="289"/>
      <c r="I104" s="289"/>
      <c r="J104" s="289"/>
      <c r="K104" s="289"/>
      <c r="L104" s="290"/>
      <c r="M104" s="38"/>
    </row>
    <row r="105" spans="1:16" s="21" customFormat="1" x14ac:dyDescent="0.35">
      <c r="A105" s="20"/>
      <c r="B105" s="288"/>
      <c r="C105" s="289"/>
      <c r="D105" s="289"/>
      <c r="E105" s="289"/>
      <c r="F105" s="289"/>
      <c r="G105" s="289"/>
      <c r="H105" s="289"/>
      <c r="I105" s="289"/>
      <c r="J105" s="289"/>
      <c r="K105" s="289"/>
      <c r="L105" s="290"/>
      <c r="M105" s="38"/>
    </row>
    <row r="106" spans="1:16" s="21" customFormat="1" x14ac:dyDescent="0.35">
      <c r="A106" s="20"/>
      <c r="B106" s="288"/>
      <c r="C106" s="289"/>
      <c r="D106" s="289"/>
      <c r="E106" s="289"/>
      <c r="F106" s="289"/>
      <c r="G106" s="289"/>
      <c r="H106" s="289"/>
      <c r="I106" s="289"/>
      <c r="J106" s="289"/>
      <c r="K106" s="289"/>
      <c r="L106" s="290"/>
      <c r="M106" s="38"/>
    </row>
    <row r="107" spans="1:16" s="21" customFormat="1" x14ac:dyDescent="0.35">
      <c r="A107" s="20"/>
      <c r="B107" s="288"/>
      <c r="C107" s="289"/>
      <c r="D107" s="289"/>
      <c r="E107" s="289"/>
      <c r="F107" s="289"/>
      <c r="G107" s="289"/>
      <c r="H107" s="289"/>
      <c r="I107" s="289"/>
      <c r="J107" s="289"/>
      <c r="K107" s="289"/>
      <c r="L107" s="290"/>
      <c r="M107" s="38"/>
    </row>
    <row r="108" spans="1:16" s="38" customFormat="1" x14ac:dyDescent="0.35">
      <c r="A108" s="58"/>
      <c r="B108" s="68"/>
      <c r="C108" s="69"/>
      <c r="D108" s="69"/>
      <c r="E108" s="69"/>
      <c r="F108" s="69"/>
      <c r="G108" s="69"/>
      <c r="H108" s="69"/>
      <c r="I108" s="69"/>
      <c r="J108" s="69"/>
      <c r="K108" s="69"/>
      <c r="L108" s="70"/>
      <c r="O108" s="3"/>
      <c r="P108" s="3"/>
    </row>
  </sheetData>
  <sheetProtection algorithmName="SHA-512" hashValue="DJwDAPdrMbQog8bwNcohyxVZ9ZJo0Dv6qU+7W+41012rCWEyJmuuin30qdz/zg51qLZWPdv+tm4jzygN/a36Ug==" saltValue="EOpyk4D1uRuqScP86v/dcg==" spinCount="100000" sheet="1" objects="1" scenarios="1" selectLockedCells="1"/>
  <mergeCells count="38">
    <mergeCell ref="B22:E22"/>
    <mergeCell ref="B41:L41"/>
    <mergeCell ref="B54:L54"/>
    <mergeCell ref="B67:L67"/>
    <mergeCell ref="B81:L81"/>
    <mergeCell ref="B26:E26"/>
    <mergeCell ref="B30:L30"/>
    <mergeCell ref="B23:E23"/>
    <mergeCell ref="B95:L95"/>
    <mergeCell ref="B43:L43"/>
    <mergeCell ref="B83:L84"/>
    <mergeCell ref="B21:E21"/>
    <mergeCell ref="B100:L107"/>
    <mergeCell ref="B69:L70"/>
    <mergeCell ref="B97:L98"/>
    <mergeCell ref="B32:L39"/>
    <mergeCell ref="B45:L52"/>
    <mergeCell ref="B58:L65"/>
    <mergeCell ref="B72:L79"/>
    <mergeCell ref="B86:L93"/>
    <mergeCell ref="B56:L56"/>
    <mergeCell ref="B28:L28"/>
    <mergeCell ref="B24:E24"/>
    <mergeCell ref="B25:E25"/>
    <mergeCell ref="B4:L4"/>
    <mergeCell ref="B13:L13"/>
    <mergeCell ref="B8:L8"/>
    <mergeCell ref="B9:L9"/>
    <mergeCell ref="B10:L10"/>
    <mergeCell ref="B5:L5"/>
    <mergeCell ref="B6:L6"/>
    <mergeCell ref="B12:L12"/>
    <mergeCell ref="B15:L17"/>
    <mergeCell ref="G19:G20"/>
    <mergeCell ref="H19:H20"/>
    <mergeCell ref="I19:I20"/>
    <mergeCell ref="J19:J20"/>
    <mergeCell ref="K19:K20"/>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K26 G23:K23" xr:uid="{F776B4C4-FB9F-4E6D-9659-ADBE0E6C3F5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 B45 B58 B72 B86 B100" xr:uid="{96638FA7-F900-4D8A-AC26-6F99FDC46F9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2 G24:K24" xr:uid="{6583B6BA-E71C-48BC-A387-0B2BC646C8FA}">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90"/>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x14ac:dyDescent="0.35">
      <c r="O1" s="3" t="s">
        <v>279</v>
      </c>
      <c r="P1" s="3" t="s">
        <v>279</v>
      </c>
    </row>
    <row r="2" spans="1:16" x14ac:dyDescent="0.35">
      <c r="B2" s="22" t="str">
        <f>'Pro 1'!B2</f>
        <v>PROTÉGÉ</v>
      </c>
      <c r="C2" s="22"/>
      <c r="D2" s="22"/>
      <c r="O2" s="21" t="s">
        <v>59</v>
      </c>
      <c r="P2" s="21" t="s">
        <v>71</v>
      </c>
    </row>
    <row r="3" spans="1:16" x14ac:dyDescent="0.35">
      <c r="B3" s="5"/>
      <c r="C3" s="5"/>
      <c r="D3" s="5"/>
      <c r="O3" s="8"/>
      <c r="P3" s="8"/>
    </row>
    <row r="4" spans="1:16" s="8" customFormat="1" x14ac:dyDescent="0.35">
      <c r="A4" s="23"/>
      <c r="B4" s="219" t="str">
        <f>Info!B4</f>
        <v>QUESTIONNAIRE À L'INTENTION DES PRODUCTEURS ÉTRANGERS</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x14ac:dyDescent="0.35">
      <c r="A6" s="23"/>
      <c r="B6" s="222" t="str">
        <f>Info!B6</f>
        <v>CÂBLES DE BÂTIMENTS NON ARMÉS</v>
      </c>
      <c r="C6" s="223"/>
      <c r="D6" s="223"/>
      <c r="E6" s="223"/>
      <c r="F6" s="223"/>
      <c r="G6" s="223"/>
      <c r="H6" s="223"/>
      <c r="I6" s="223"/>
      <c r="J6" s="223"/>
      <c r="K6" s="223"/>
      <c r="L6" s="224"/>
      <c r="O6" s="24"/>
      <c r="P6" s="24"/>
    </row>
    <row r="7" spans="1:16" s="9" customFormat="1" x14ac:dyDescent="0.35">
      <c r="A7" s="23"/>
      <c r="B7" s="99"/>
      <c r="C7" s="100"/>
      <c r="D7" s="100"/>
      <c r="E7" s="100"/>
      <c r="F7" s="100"/>
      <c r="G7" s="100"/>
      <c r="H7" s="100"/>
      <c r="I7" s="100"/>
      <c r="J7" s="100"/>
      <c r="K7" s="100"/>
      <c r="L7" s="101"/>
      <c r="O7" s="36"/>
    </row>
    <row r="8" spans="1:16" s="9" customFormat="1" x14ac:dyDescent="0.35">
      <c r="A8" s="23"/>
      <c r="B8" s="273" t="str">
        <f>Public!B8</f>
        <v>Les questions suivantes font référence aux marchandises comme définies dans la description du produit de l'onglet Intro.</v>
      </c>
      <c r="C8" s="274"/>
      <c r="D8" s="274"/>
      <c r="E8" s="274"/>
      <c r="F8" s="274"/>
      <c r="G8" s="274"/>
      <c r="H8" s="274"/>
      <c r="I8" s="274"/>
      <c r="J8" s="274"/>
      <c r="K8" s="274"/>
      <c r="L8" s="275"/>
      <c r="O8" s="24"/>
      <c r="P8" s="24"/>
    </row>
    <row r="9" spans="1:16" s="9" customFormat="1" x14ac:dyDescent="0.35">
      <c r="A9" s="23"/>
      <c r="B9" s="273" t="str">
        <f>Public!B9</f>
        <v>Des informations sur le produit et un glossaire de termes sont disponibles dans l'onglet Info.</v>
      </c>
      <c r="C9" s="274"/>
      <c r="D9" s="274"/>
      <c r="E9" s="274"/>
      <c r="F9" s="274"/>
      <c r="G9" s="274"/>
      <c r="H9" s="274"/>
      <c r="I9" s="274"/>
      <c r="J9" s="274"/>
      <c r="K9" s="274"/>
      <c r="L9" s="275"/>
      <c r="O9" s="24"/>
    </row>
    <row r="10" spans="1:16" s="9" customFormat="1" x14ac:dyDescent="0.35">
      <c r="A10" s="23"/>
      <c r="B10" s="273" t="str">
        <f>'Pro 1'!B10</f>
        <v xml:space="preserve">Utilisez l'onglet AddPro si vous avez besoin de plus d'espace.
</v>
      </c>
      <c r="C10" s="274"/>
      <c r="D10" s="274"/>
      <c r="E10" s="274"/>
      <c r="F10" s="274"/>
      <c r="G10" s="274"/>
      <c r="H10" s="274"/>
      <c r="I10" s="274"/>
      <c r="J10" s="274"/>
      <c r="K10" s="274"/>
      <c r="L10" s="275"/>
      <c r="O10" s="24"/>
      <c r="P10" s="24"/>
    </row>
    <row r="11" spans="1:16" s="9" customFormat="1" x14ac:dyDescent="0.35">
      <c r="A11" s="23"/>
      <c r="B11" s="102"/>
      <c r="C11" s="103"/>
      <c r="D11" s="103"/>
      <c r="E11" s="100"/>
      <c r="F11" s="100"/>
      <c r="G11" s="100"/>
      <c r="H11" s="100"/>
      <c r="I11" s="100"/>
      <c r="J11" s="100"/>
      <c r="K11" s="100"/>
      <c r="L11" s="101"/>
      <c r="O11" s="24"/>
      <c r="P11" s="24"/>
    </row>
    <row r="12" spans="1:16" s="9" customFormat="1" x14ac:dyDescent="0.35">
      <c r="A12" s="23"/>
      <c r="B12" s="273" t="str">
        <f>IF(Intro!$G$21="English",O12,P12)</f>
        <v>Pour les questions de cet onglet, notez ce qui suit :</v>
      </c>
      <c r="C12" s="274"/>
      <c r="D12" s="274"/>
      <c r="E12" s="274"/>
      <c r="F12" s="274"/>
      <c r="G12" s="274"/>
      <c r="H12" s="274"/>
      <c r="I12" s="274"/>
      <c r="J12" s="274"/>
      <c r="K12" s="274"/>
      <c r="L12" s="275"/>
      <c r="O12" s="24" t="s">
        <v>112</v>
      </c>
      <c r="P12" s="24" t="s">
        <v>113</v>
      </c>
    </row>
    <row r="13" spans="1:16" s="9" customFormat="1" x14ac:dyDescent="0.35">
      <c r="A13" s="23"/>
      <c r="B13" s="273" t="str">
        <f>IF(Intro!$G$21="English",O13,P13)</f>
        <v>• Indiquez seulement les ventes effectuées à partir de la production de votre entreprise.</v>
      </c>
      <c r="C13" s="274"/>
      <c r="D13" s="274"/>
      <c r="E13" s="274"/>
      <c r="F13" s="274"/>
      <c r="G13" s="274"/>
      <c r="H13" s="274"/>
      <c r="I13" s="274"/>
      <c r="J13" s="274"/>
      <c r="K13" s="274"/>
      <c r="L13" s="275"/>
      <c r="O13" s="24" t="s">
        <v>187</v>
      </c>
      <c r="P13" s="24" t="s">
        <v>191</v>
      </c>
    </row>
    <row r="14" spans="1:16" s="9" customFormat="1" x14ac:dyDescent="0.35">
      <c r="A14" s="23"/>
      <c r="B14" s="273" t="str">
        <f>IF(Intro!$G$21="English",O14,P14)</f>
        <v>• Déclarez toutes les ventes aux entreprises associées canadiennes et étrangères.</v>
      </c>
      <c r="C14" s="274"/>
      <c r="D14" s="274"/>
      <c r="E14" s="274"/>
      <c r="F14" s="274"/>
      <c r="G14" s="274"/>
      <c r="H14" s="274"/>
      <c r="I14" s="274"/>
      <c r="J14" s="274"/>
      <c r="K14" s="274"/>
      <c r="L14" s="275"/>
      <c r="O14" s="24" t="s">
        <v>188</v>
      </c>
      <c r="P14" s="24" t="s">
        <v>192</v>
      </c>
    </row>
    <row r="15" spans="1:16" s="9" customFormat="1" x14ac:dyDescent="0.35">
      <c r="A15" s="23"/>
      <c r="B15" s="273" t="str">
        <f>IF(Intro!$G$21="English",O15,P15)</f>
        <v>• Déclarez toutes les ventes à compter de la date de l’expédition au client ou à son entrepôt.</v>
      </c>
      <c r="C15" s="274"/>
      <c r="D15" s="274"/>
      <c r="E15" s="274"/>
      <c r="F15" s="274"/>
      <c r="G15" s="274"/>
      <c r="H15" s="274"/>
      <c r="I15" s="274"/>
      <c r="J15" s="274"/>
      <c r="K15" s="274"/>
      <c r="L15" s="275"/>
      <c r="O15" s="24" t="s">
        <v>189</v>
      </c>
      <c r="P15" s="24" t="s">
        <v>193</v>
      </c>
    </row>
    <row r="16" spans="1:16" s="9" customFormat="1" x14ac:dyDescent="0.35">
      <c r="A16" s="23"/>
      <c r="B16" s="273" t="str">
        <f>IF(Intro!$G$21="English",O16,P16)</f>
        <v>• Déclarez toutes les valeurs en dollars canadiens.</v>
      </c>
      <c r="C16" s="274"/>
      <c r="D16" s="274"/>
      <c r="E16" s="274"/>
      <c r="F16" s="274"/>
      <c r="G16" s="274"/>
      <c r="H16" s="274"/>
      <c r="I16" s="274"/>
      <c r="J16" s="274"/>
      <c r="K16" s="274"/>
      <c r="L16" s="275"/>
      <c r="O16" s="24" t="s">
        <v>190</v>
      </c>
      <c r="P16" s="24" t="s">
        <v>194</v>
      </c>
    </row>
    <row r="17" spans="1:16" s="9" customFormat="1" x14ac:dyDescent="0.35">
      <c r="A17" s="23"/>
      <c r="B17" s="276" t="str">
        <f>IF(Intro!$G$21="English",O17,P17)</f>
        <v>• Déclarez la valeur des ventes comme la valeur de vente nette rendue (voir définition dans le Glossaire).</v>
      </c>
      <c r="C17" s="277"/>
      <c r="D17" s="277"/>
      <c r="E17" s="277"/>
      <c r="F17" s="277"/>
      <c r="G17" s="277"/>
      <c r="H17" s="277"/>
      <c r="I17" s="277"/>
      <c r="J17" s="277"/>
      <c r="K17" s="277"/>
      <c r="L17" s="278"/>
      <c r="O17" s="24" t="s">
        <v>235</v>
      </c>
      <c r="P17" s="24" t="s">
        <v>261</v>
      </c>
    </row>
    <row r="18" spans="1:16" s="9" customFormat="1" x14ac:dyDescent="0.35">
      <c r="A18" s="23"/>
      <c r="B18" s="25"/>
      <c r="C18" s="25"/>
      <c r="D18" s="25"/>
      <c r="E18" s="26"/>
      <c r="F18" s="26"/>
      <c r="G18" s="26"/>
      <c r="H18" s="26"/>
      <c r="I18" s="26"/>
      <c r="J18" s="26"/>
      <c r="K18" s="26"/>
      <c r="L18" s="26"/>
      <c r="O18" s="24"/>
      <c r="P18" s="24"/>
    </row>
    <row r="19" spans="1:16" x14ac:dyDescent="0.35">
      <c r="B19" s="304" t="str">
        <f>UPPER(IF(Intro!$G$21="English",O19,P19))</f>
        <v>VENTES ET STOCKS</v>
      </c>
      <c r="C19" s="305"/>
      <c r="D19" s="305"/>
      <c r="E19" s="305"/>
      <c r="F19" s="305"/>
      <c r="G19" s="305"/>
      <c r="H19" s="305"/>
      <c r="I19" s="305"/>
      <c r="J19" s="305"/>
      <c r="K19" s="305"/>
      <c r="L19" s="306"/>
      <c r="O19" s="86" t="s">
        <v>236</v>
      </c>
      <c r="P19" s="86" t="s">
        <v>237</v>
      </c>
    </row>
    <row r="20" spans="1:16" x14ac:dyDescent="0.35">
      <c r="B20" s="285" t="s">
        <v>22</v>
      </c>
      <c r="C20" s="286"/>
      <c r="D20" s="286"/>
      <c r="E20" s="286"/>
      <c r="F20" s="286"/>
      <c r="G20" s="286"/>
      <c r="H20" s="286"/>
      <c r="I20" s="286"/>
      <c r="J20" s="286"/>
      <c r="K20" s="286"/>
      <c r="L20" s="287"/>
    </row>
    <row r="21" spans="1:16" x14ac:dyDescent="0.35">
      <c r="B21" s="27"/>
      <c r="C21" s="28"/>
      <c r="D21" s="28"/>
      <c r="E21" s="29"/>
      <c r="F21" s="29"/>
      <c r="G21" s="29"/>
      <c r="H21" s="29"/>
      <c r="I21" s="29"/>
      <c r="J21" s="29"/>
      <c r="K21" s="29"/>
      <c r="L21" s="30"/>
    </row>
    <row r="22" spans="1:16" x14ac:dyDescent="0.35">
      <c r="B22" s="210" t="str">
        <f>IF(Intro!$G$21="English",O22,P22)</f>
        <v>Fournissez les estimations suivantes en pourcentage:</v>
      </c>
      <c r="C22" s="211"/>
      <c r="D22" s="211"/>
      <c r="E22" s="211"/>
      <c r="F22" s="211"/>
      <c r="G22" s="211"/>
      <c r="H22" s="211"/>
      <c r="I22" s="211"/>
      <c r="J22" s="211"/>
      <c r="K22" s="211"/>
      <c r="L22" s="212"/>
      <c r="O22" s="31" t="s">
        <v>53</v>
      </c>
      <c r="P22" s="52" t="s">
        <v>54</v>
      </c>
    </row>
    <row r="23" spans="1:16" x14ac:dyDescent="0.35">
      <c r="B23" s="48"/>
      <c r="C23" s="49"/>
      <c r="G23" s="28"/>
      <c r="H23" s="98">
        <f>Variables!$B$6+2</f>
        <v>2025</v>
      </c>
      <c r="I23" s="38"/>
      <c r="J23" s="38"/>
      <c r="K23" s="38"/>
      <c r="L23" s="61"/>
      <c r="O23" s="31"/>
      <c r="P23" s="52"/>
    </row>
    <row r="24" spans="1:16" x14ac:dyDescent="0.35">
      <c r="B24" s="204" t="str">
        <f>IF(Intro!$G$21="English",O24,P24)</f>
        <v>Le volume des ventes des marchandises de votre entreprise divisé par le volume des ventes totales de votre entreprise</v>
      </c>
      <c r="C24" s="205"/>
      <c r="D24" s="205"/>
      <c r="E24" s="205"/>
      <c r="F24" s="205"/>
      <c r="G24" s="335" t="s">
        <v>88</v>
      </c>
      <c r="H24" s="337"/>
      <c r="I24" s="38"/>
      <c r="J24" s="38"/>
      <c r="K24" s="38"/>
      <c r="L24" s="61"/>
      <c r="O24" s="3" t="s">
        <v>280</v>
      </c>
      <c r="P24" s="52" t="s">
        <v>287</v>
      </c>
    </row>
    <row r="25" spans="1:16" x14ac:dyDescent="0.35">
      <c r="B25" s="204"/>
      <c r="C25" s="205"/>
      <c r="D25" s="205"/>
      <c r="E25" s="205"/>
      <c r="F25" s="205"/>
      <c r="G25" s="336"/>
      <c r="H25" s="337"/>
      <c r="I25" s="38"/>
      <c r="J25" s="38"/>
      <c r="K25" s="38"/>
      <c r="L25" s="61"/>
      <c r="P25" s="52"/>
    </row>
    <row r="26" spans="1:16" x14ac:dyDescent="0.35">
      <c r="B26" s="204" t="str">
        <f>IF(Intro!$G$21="English",O26,P26)</f>
        <v>La valeur des ventes des marchandises de votre entreprise divisée par la valeur des ventes totales de votre entreprise</v>
      </c>
      <c r="C26" s="205"/>
      <c r="D26" s="205"/>
      <c r="E26" s="205"/>
      <c r="F26" s="205"/>
      <c r="G26" s="335" t="s">
        <v>88</v>
      </c>
      <c r="H26" s="337"/>
      <c r="I26" s="38"/>
      <c r="J26" s="38"/>
      <c r="K26" s="38"/>
      <c r="L26" s="61"/>
      <c r="O26" s="3" t="s">
        <v>281</v>
      </c>
      <c r="P26" s="52" t="s">
        <v>284</v>
      </c>
    </row>
    <row r="27" spans="1:16" x14ac:dyDescent="0.35">
      <c r="B27" s="208"/>
      <c r="C27" s="209"/>
      <c r="D27" s="209"/>
      <c r="E27" s="209"/>
      <c r="F27" s="209"/>
      <c r="G27" s="335"/>
      <c r="H27" s="337"/>
      <c r="I27" s="38"/>
      <c r="J27" s="38"/>
      <c r="K27" s="38"/>
      <c r="L27" s="61"/>
      <c r="P27" s="52"/>
    </row>
    <row r="28" spans="1:16" x14ac:dyDescent="0.35">
      <c r="B28" s="204" t="str">
        <f>IF(Intro!$G$21="English",O28,P28)</f>
        <v>Le volume de production des marchandises par votre entreprise divisé par le volume total de production des marchandises de votre pays</v>
      </c>
      <c r="C28" s="205"/>
      <c r="D28" s="205"/>
      <c r="E28" s="205"/>
      <c r="F28" s="205"/>
      <c r="G28" s="335" t="s">
        <v>88</v>
      </c>
      <c r="H28" s="337"/>
      <c r="I28" s="38"/>
      <c r="J28" s="38"/>
      <c r="K28" s="38"/>
      <c r="L28" s="61"/>
      <c r="O28" s="3" t="s">
        <v>282</v>
      </c>
      <c r="P28" s="52" t="s">
        <v>285</v>
      </c>
    </row>
    <row r="29" spans="1:16" x14ac:dyDescent="0.35">
      <c r="B29" s="208"/>
      <c r="C29" s="209"/>
      <c r="D29" s="209"/>
      <c r="E29" s="209"/>
      <c r="F29" s="209"/>
      <c r="G29" s="335"/>
      <c r="H29" s="337"/>
      <c r="I29" s="38"/>
      <c r="J29" s="38"/>
      <c r="K29" s="38"/>
      <c r="L29" s="61"/>
      <c r="P29" s="52"/>
    </row>
    <row r="30" spans="1:16" x14ac:dyDescent="0.35">
      <c r="B30" s="204" t="str">
        <f>IF(Intro!$G$21="English",O30,P30)</f>
        <v>Le volume total des exportations des marchandises au Canada par votre entreprise divisé par le volume total des exportations des marchandises au Canada par votre pays</v>
      </c>
      <c r="C30" s="205"/>
      <c r="D30" s="205"/>
      <c r="E30" s="205"/>
      <c r="F30" s="205"/>
      <c r="G30" s="335" t="s">
        <v>88</v>
      </c>
      <c r="H30" s="337"/>
      <c r="I30" s="38"/>
      <c r="J30" s="38"/>
      <c r="K30" s="38"/>
      <c r="L30" s="61"/>
      <c r="O30" s="3" t="s">
        <v>283</v>
      </c>
      <c r="P30" s="52" t="s">
        <v>286</v>
      </c>
    </row>
    <row r="31" spans="1:16" x14ac:dyDescent="0.35">
      <c r="B31" s="208"/>
      <c r="C31" s="209"/>
      <c r="D31" s="209"/>
      <c r="E31" s="209"/>
      <c r="F31" s="209"/>
      <c r="G31" s="336"/>
      <c r="H31" s="337"/>
      <c r="I31" s="38"/>
      <c r="J31" s="38"/>
      <c r="K31" s="38"/>
      <c r="L31" s="61"/>
    </row>
    <row r="32" spans="1:16" x14ac:dyDescent="0.35">
      <c r="B32" s="62"/>
      <c r="C32" s="63"/>
      <c r="D32" s="63"/>
      <c r="E32" s="63"/>
      <c r="F32" s="63"/>
      <c r="G32" s="63"/>
      <c r="H32" s="63"/>
      <c r="I32" s="63"/>
      <c r="J32" s="63"/>
      <c r="K32" s="63"/>
      <c r="L32" s="64"/>
    </row>
    <row r="33" spans="2:16" x14ac:dyDescent="0.35">
      <c r="B33" s="282" t="s">
        <v>23</v>
      </c>
      <c r="C33" s="283"/>
      <c r="D33" s="283"/>
      <c r="E33" s="283"/>
      <c r="F33" s="283"/>
      <c r="G33" s="283"/>
      <c r="H33" s="283"/>
      <c r="I33" s="283"/>
      <c r="J33" s="283"/>
      <c r="K33" s="283"/>
      <c r="L33" s="284"/>
    </row>
    <row r="34" spans="2:16" x14ac:dyDescent="0.35">
      <c r="B34" s="27"/>
      <c r="C34" s="28"/>
      <c r="D34" s="28"/>
      <c r="E34" s="29"/>
      <c r="F34" s="29"/>
      <c r="G34" s="29"/>
      <c r="H34" s="29"/>
      <c r="I34" s="29"/>
      <c r="J34" s="29"/>
      <c r="K34" s="29"/>
      <c r="L34" s="30"/>
    </row>
    <row r="35" spans="2:16" x14ac:dyDescent="0.35">
      <c r="B35" s="210" t="str">
        <f>IF(Intro!$G$21="English",O35,P35)</f>
        <v>Remplir le tableau suivant pour les ventes et les stocks des marchandises par votre entreprise.</v>
      </c>
      <c r="C35" s="211"/>
      <c r="D35" s="211"/>
      <c r="E35" s="211"/>
      <c r="F35" s="211"/>
      <c r="G35" s="211"/>
      <c r="H35" s="211"/>
      <c r="I35" s="211"/>
      <c r="J35" s="211"/>
      <c r="K35" s="211"/>
      <c r="L35" s="212"/>
      <c r="O35" s="31" t="s">
        <v>292</v>
      </c>
      <c r="P35" s="3" t="s">
        <v>264</v>
      </c>
    </row>
    <row r="36" spans="2:16" x14ac:dyDescent="0.35">
      <c r="B36" s="48"/>
      <c r="C36" s="49"/>
      <c r="D36" s="28"/>
      <c r="E36" s="29"/>
      <c r="F36" s="29"/>
      <c r="G36" s="29"/>
      <c r="H36" s="29"/>
      <c r="I36" s="29"/>
      <c r="J36" s="29"/>
      <c r="K36" s="29"/>
      <c r="L36" s="30"/>
      <c r="O36" s="31"/>
    </row>
    <row r="37" spans="2:16" x14ac:dyDescent="0.35">
      <c r="B37" s="48"/>
      <c r="C37" s="49"/>
      <c r="D37" s="28"/>
      <c r="G37" s="348">
        <f>Variables!$B$6</f>
        <v>2023</v>
      </c>
      <c r="H37" s="348">
        <f>G37+1</f>
        <v>2024</v>
      </c>
      <c r="I37" s="348">
        <f>H37+1</f>
        <v>2025</v>
      </c>
      <c r="J37" s="338" t="str">
        <f>IF(Intro!$G$21="English",Variables!B9,Variables!C9)</f>
        <v>janv.-mars 2025</v>
      </c>
      <c r="K37" s="338" t="str">
        <f>IF(Intro!$G$21="English",Variables!B10,Variables!C10)</f>
        <v>janv.-mars 2026</v>
      </c>
      <c r="L37" s="61"/>
      <c r="O37" s="31"/>
    </row>
    <row r="38" spans="2:16" x14ac:dyDescent="0.35">
      <c r="B38" s="48"/>
      <c r="C38" s="49"/>
      <c r="D38" s="28"/>
      <c r="G38" s="349"/>
      <c r="H38" s="349"/>
      <c r="I38" s="349"/>
      <c r="J38" s="339"/>
      <c r="K38" s="339"/>
      <c r="L38" s="61"/>
      <c r="O38" s="31"/>
    </row>
    <row r="39" spans="2:16" ht="14.5" thickBot="1" x14ac:dyDescent="0.4">
      <c r="B39" s="204" t="str">
        <f>IF(Intro!$G$21="English",O39,P39)</f>
        <v>Stock d'ouverture</v>
      </c>
      <c r="C39" s="205"/>
      <c r="D39" s="341" t="str">
        <f>IF(Intro!$G$21="English",Variables!$B$23,Variables!$C$23)</f>
        <v>mètres</v>
      </c>
      <c r="E39" s="341"/>
      <c r="F39" s="341"/>
      <c r="G39" s="107">
        <v>100</v>
      </c>
      <c r="H39" s="109">
        <f>G52</f>
        <v>0</v>
      </c>
      <c r="I39" s="109">
        <f>H52</f>
        <v>0</v>
      </c>
      <c r="J39" s="109">
        <f>H52</f>
        <v>0</v>
      </c>
      <c r="K39" s="109">
        <f>I52</f>
        <v>0</v>
      </c>
      <c r="L39" s="61"/>
      <c r="O39" s="3" t="s">
        <v>114</v>
      </c>
      <c r="P39" s="3" t="s">
        <v>115</v>
      </c>
    </row>
    <row r="40" spans="2:16" x14ac:dyDescent="0.35">
      <c r="B40" s="350" t="str">
        <f>IF(Intro!$G$21="English",O40,P40)</f>
        <v>Ventes dans le pays de production</v>
      </c>
      <c r="C40" s="351"/>
      <c r="D40" s="340" t="str">
        <f>IF(Intro!$G$21="English",Variables!$B$23,Variables!$C$23)</f>
        <v>mètres</v>
      </c>
      <c r="E40" s="340"/>
      <c r="F40" s="340"/>
      <c r="G40" s="108"/>
      <c r="H40" s="108"/>
      <c r="I40" s="108"/>
      <c r="J40" s="108"/>
      <c r="K40" s="108"/>
      <c r="L40" s="61"/>
      <c r="O40" s="3" t="s">
        <v>179</v>
      </c>
      <c r="P40" s="3" t="s">
        <v>34</v>
      </c>
    </row>
    <row r="41" spans="2:16" x14ac:dyDescent="0.35">
      <c r="B41" s="204"/>
      <c r="C41" s="205"/>
      <c r="D41" s="341" t="str">
        <f>IF(Intro!G$21="English",O41,P41)</f>
        <v>à l'usine (CAD)</v>
      </c>
      <c r="E41" s="341"/>
      <c r="F41" s="341"/>
      <c r="G41" s="107"/>
      <c r="H41" s="107"/>
      <c r="I41" s="107"/>
      <c r="J41" s="107"/>
      <c r="K41" s="107"/>
      <c r="L41" s="61"/>
      <c r="O41" s="3" t="s">
        <v>255</v>
      </c>
      <c r="P41" s="3" t="s">
        <v>256</v>
      </c>
    </row>
    <row r="42" spans="2:16" ht="14.5" thickBot="1" x14ac:dyDescent="0.4">
      <c r="B42" s="352"/>
      <c r="C42" s="353"/>
      <c r="D42" s="354" t="str">
        <f>"$ / "&amp;IF(Intro!$G$21="English",Variables!$B$24,Variables!$C$24)</f>
        <v>$ / mètre</v>
      </c>
      <c r="E42" s="354"/>
      <c r="F42" s="354"/>
      <c r="G42" s="196" t="str">
        <f>IF(G40=0,"-",G41/G40)</f>
        <v>-</v>
      </c>
      <c r="H42" s="196" t="str">
        <f>IF(H40=0,"-",H41/H40)</f>
        <v>-</v>
      </c>
      <c r="I42" s="196" t="str">
        <f>IF(I40=0,"-",I41/I40)</f>
        <v>-</v>
      </c>
      <c r="J42" s="196" t="str">
        <f>IF(J40=0,"-",J41/J40)</f>
        <v>-</v>
      </c>
      <c r="K42" s="196" t="str">
        <f>IF(K40=0,"-",K41/K40)</f>
        <v>-</v>
      </c>
      <c r="L42" s="61"/>
    </row>
    <row r="43" spans="2:16" x14ac:dyDescent="0.35">
      <c r="B43" s="350" t="str">
        <f>IF(Intro!$G$21="English",O43,P43)</f>
        <v>Ventes à l'exportation au Canada</v>
      </c>
      <c r="C43" s="351"/>
      <c r="D43" s="340" t="str">
        <f>IF(Intro!$G$21="English",Variables!$B$23,Variables!$C$23)</f>
        <v>mètres</v>
      </c>
      <c r="E43" s="340"/>
      <c r="F43" s="340"/>
      <c r="G43" s="108"/>
      <c r="H43" s="108"/>
      <c r="I43" s="108"/>
      <c r="J43" s="108"/>
      <c r="K43" s="108"/>
      <c r="L43" s="61"/>
      <c r="O43" s="3" t="s">
        <v>129</v>
      </c>
      <c r="P43" s="3" t="s">
        <v>130</v>
      </c>
    </row>
    <row r="44" spans="2:16" x14ac:dyDescent="0.35">
      <c r="B44" s="204"/>
      <c r="C44" s="205"/>
      <c r="D44" s="341" t="str">
        <f>IF(Intro!G$21="English",O44,P44)</f>
        <v>FOB pays d'exportation (CAD)</v>
      </c>
      <c r="E44" s="341"/>
      <c r="F44" s="341"/>
      <c r="G44" s="107"/>
      <c r="H44" s="107"/>
      <c r="I44" s="107"/>
      <c r="J44" s="107"/>
      <c r="K44" s="107"/>
      <c r="L44" s="61"/>
      <c r="O44" s="3" t="s">
        <v>257</v>
      </c>
      <c r="P44" s="3" t="s">
        <v>258</v>
      </c>
    </row>
    <row r="45" spans="2:16" ht="14.5" thickBot="1" x14ac:dyDescent="0.4">
      <c r="B45" s="352"/>
      <c r="C45" s="353"/>
      <c r="D45" s="354" t="str">
        <f>"$ / "&amp;IF(Intro!$G$21="English",Variables!$B$24,Variables!$C$24)</f>
        <v>$ / mètre</v>
      </c>
      <c r="E45" s="354"/>
      <c r="F45" s="354"/>
      <c r="G45" s="196" t="str">
        <f>IF(G43=0,"-",G44/G43)</f>
        <v>-</v>
      </c>
      <c r="H45" s="196" t="str">
        <f>IF(H43=0,"-",H44/H43)</f>
        <v>-</v>
      </c>
      <c r="I45" s="196" t="str">
        <f>IF(I43=0,"-",I44/I43)</f>
        <v>-</v>
      </c>
      <c r="J45" s="196" t="str">
        <f>IF(J43=0,"-",J44/J43)</f>
        <v>-</v>
      </c>
      <c r="K45" s="196" t="str">
        <f>IF(K43=0,"-",K44/K43)</f>
        <v>-</v>
      </c>
      <c r="L45" s="61"/>
    </row>
    <row r="46" spans="2:16" x14ac:dyDescent="0.35">
      <c r="B46" s="350" t="str">
        <f>IF(Intro!$G$21="English",O46,P46)</f>
        <v>Ventes à l'exportation aux États-Unis d'Amérique</v>
      </c>
      <c r="C46" s="351"/>
      <c r="D46" s="340" t="str">
        <f>IF(Intro!$G$21="English",Variables!$B$23,Variables!$C$23)</f>
        <v>mètres</v>
      </c>
      <c r="E46" s="340"/>
      <c r="F46" s="340"/>
      <c r="G46" s="108"/>
      <c r="H46" s="108"/>
      <c r="I46" s="108"/>
      <c r="J46" s="108"/>
      <c r="K46" s="108"/>
      <c r="L46" s="61"/>
      <c r="O46" s="3" t="s">
        <v>243</v>
      </c>
      <c r="P46" s="3" t="s">
        <v>244</v>
      </c>
    </row>
    <row r="47" spans="2:16" x14ac:dyDescent="0.35">
      <c r="B47" s="204"/>
      <c r="C47" s="205"/>
      <c r="D47" s="341" t="str">
        <f>D44</f>
        <v>FOB pays d'exportation (CAD)</v>
      </c>
      <c r="E47" s="341"/>
      <c r="F47" s="341"/>
      <c r="G47" s="107"/>
      <c r="H47" s="107"/>
      <c r="I47" s="107"/>
      <c r="J47" s="107"/>
      <c r="K47" s="107"/>
      <c r="L47" s="61"/>
    </row>
    <row r="48" spans="2:16" ht="14.5" thickBot="1" x14ac:dyDescent="0.4">
      <c r="B48" s="352"/>
      <c r="C48" s="353"/>
      <c r="D48" s="354" t="str">
        <f>"$ / "&amp;IF(Intro!$G$21="English",Variables!$B$24,Variables!$C$24)</f>
        <v>$ / mètre</v>
      </c>
      <c r="E48" s="354"/>
      <c r="F48" s="354"/>
      <c r="G48" s="196" t="str">
        <f>IF(G46=0,"-",G47/G46)</f>
        <v>-</v>
      </c>
      <c r="H48" s="196" t="str">
        <f>IF(H46=0,"-",H47/H46)</f>
        <v>-</v>
      </c>
      <c r="I48" s="196" t="str">
        <f>IF(I46=0,"-",I47/I46)</f>
        <v>-</v>
      </c>
      <c r="J48" s="196" t="str">
        <f>IF(J46=0,"-",J47/J46)</f>
        <v>-</v>
      </c>
      <c r="K48" s="196" t="str">
        <f>IF(K46=0,"-",K47/K46)</f>
        <v>-</v>
      </c>
      <c r="L48" s="61"/>
    </row>
    <row r="49" spans="1:16" x14ac:dyDescent="0.35">
      <c r="B49" s="350" t="str">
        <f>IF(Intro!$G$21="English",O49,P49)</f>
        <v>Ventes à l'exportation vers tous les autres pays</v>
      </c>
      <c r="C49" s="351"/>
      <c r="D49" s="340" t="str">
        <f>IF(Intro!$G$21="English",Variables!$B$23,Variables!$C$23)</f>
        <v>mètres</v>
      </c>
      <c r="E49" s="340"/>
      <c r="F49" s="340"/>
      <c r="G49" s="108"/>
      <c r="H49" s="108"/>
      <c r="I49" s="108"/>
      <c r="J49" s="108"/>
      <c r="K49" s="108"/>
      <c r="L49" s="61"/>
      <c r="O49" s="3" t="s">
        <v>132</v>
      </c>
      <c r="P49" s="3" t="s">
        <v>131</v>
      </c>
    </row>
    <row r="50" spans="1:16" x14ac:dyDescent="0.35">
      <c r="B50" s="204"/>
      <c r="C50" s="205"/>
      <c r="D50" s="341" t="str">
        <f>D44</f>
        <v>FOB pays d'exportation (CAD)</v>
      </c>
      <c r="E50" s="341"/>
      <c r="F50" s="341"/>
      <c r="G50" s="107"/>
      <c r="H50" s="107"/>
      <c r="I50" s="107"/>
      <c r="J50" s="107"/>
      <c r="K50" s="107"/>
      <c r="L50" s="61"/>
    </row>
    <row r="51" spans="1:16" ht="14.5" thickBot="1" x14ac:dyDescent="0.4">
      <c r="B51" s="352"/>
      <c r="C51" s="353"/>
      <c r="D51" s="354" t="str">
        <f>"$ / "&amp;IF(Intro!$G$21="English",Variables!$B$24,Variables!$C$24)</f>
        <v>$ / mètre</v>
      </c>
      <c r="E51" s="354"/>
      <c r="F51" s="354"/>
      <c r="G51" s="196" t="str">
        <f>IF(G49=0,"-",G50/G49)</f>
        <v>-</v>
      </c>
      <c r="H51" s="196" t="str">
        <f>IF(H49=0,"-",H50/H49)</f>
        <v>-</v>
      </c>
      <c r="I51" s="196" t="str">
        <f>IF(I49=0,"-",I50/I49)</f>
        <v>-</v>
      </c>
      <c r="J51" s="196" t="str">
        <f>IF(J49=0,"-",J50/J49)</f>
        <v>-</v>
      </c>
      <c r="K51" s="196" t="str">
        <f>IF(K49=0,"-",K50/K49)</f>
        <v>-</v>
      </c>
      <c r="L51" s="61"/>
    </row>
    <row r="52" spans="1:16" x14ac:dyDescent="0.35">
      <c r="B52" s="360" t="str">
        <f>IF(Intro!$G$21="English",O52,P52)</f>
        <v>Stock de clôture</v>
      </c>
      <c r="C52" s="361"/>
      <c r="D52" s="355" t="str">
        <f>IF(Intro!$G$21="English",Variables!$B$23,Variables!$C$23)</f>
        <v>mètres</v>
      </c>
      <c r="E52" s="355"/>
      <c r="F52" s="355"/>
      <c r="G52" s="108"/>
      <c r="H52" s="108"/>
      <c r="I52" s="108"/>
      <c r="J52" s="108"/>
      <c r="K52" s="108"/>
      <c r="L52" s="61"/>
      <c r="O52" s="3" t="s">
        <v>116</v>
      </c>
      <c r="P52" s="3" t="s">
        <v>270</v>
      </c>
    </row>
    <row r="53" spans="1:16" x14ac:dyDescent="0.35">
      <c r="B53" s="105"/>
      <c r="C53" s="106"/>
      <c r="D53" s="114"/>
      <c r="E53" s="114"/>
      <c r="F53" s="114"/>
      <c r="G53" s="114"/>
      <c r="H53" s="114"/>
      <c r="I53" s="114"/>
      <c r="J53" s="114"/>
      <c r="K53" s="114"/>
      <c r="L53" s="61"/>
    </row>
    <row r="54" spans="1:16" ht="14.15" customHeight="1" x14ac:dyDescent="0.35">
      <c r="B54" s="233" t="str">
        <f>IF(Intro!$G$21="English",O54,P54)</f>
        <v>Précisez tous les autres pays:</v>
      </c>
      <c r="C54" s="234"/>
      <c r="D54" s="362"/>
      <c r="E54" s="362"/>
      <c r="F54" s="362"/>
      <c r="G54" s="362"/>
      <c r="H54" s="362"/>
      <c r="I54" s="362"/>
      <c r="J54" s="362"/>
      <c r="K54" s="362"/>
      <c r="L54" s="61"/>
      <c r="O54" s="3" t="s">
        <v>288</v>
      </c>
      <c r="P54" s="3" t="s">
        <v>289</v>
      </c>
    </row>
    <row r="55" spans="1:16" ht="14.15" customHeight="1" x14ac:dyDescent="0.35">
      <c r="B55" s="105"/>
      <c r="C55" s="106"/>
      <c r="D55" s="362"/>
      <c r="E55" s="362"/>
      <c r="F55" s="362"/>
      <c r="G55" s="362"/>
      <c r="H55" s="362"/>
      <c r="I55" s="362"/>
      <c r="J55" s="362"/>
      <c r="K55" s="362"/>
      <c r="L55" s="61"/>
    </row>
    <row r="56" spans="1:16" x14ac:dyDescent="0.35">
      <c r="B56" s="62"/>
      <c r="C56" s="63"/>
      <c r="D56" s="63"/>
      <c r="E56" s="63"/>
      <c r="F56" s="63"/>
      <c r="G56" s="63"/>
      <c r="H56" s="63"/>
      <c r="I56" s="63"/>
      <c r="J56" s="63"/>
      <c r="K56" s="63"/>
      <c r="L56" s="64"/>
    </row>
    <row r="57" spans="1:16" s="21" customFormat="1" x14ac:dyDescent="0.35">
      <c r="A57" s="20"/>
      <c r="B57" s="282" t="s">
        <v>24</v>
      </c>
      <c r="C57" s="283"/>
      <c r="D57" s="283"/>
      <c r="E57" s="283"/>
      <c r="F57" s="283"/>
      <c r="G57" s="283"/>
      <c r="H57" s="283"/>
      <c r="I57" s="283"/>
      <c r="J57" s="283"/>
      <c r="K57" s="283"/>
      <c r="L57" s="284"/>
      <c r="M57" s="66"/>
      <c r="O57" s="3"/>
    </row>
    <row r="58" spans="1:16" x14ac:dyDescent="0.35">
      <c r="B58" s="57"/>
      <c r="L58" s="15"/>
    </row>
    <row r="59" spans="1:16" x14ac:dyDescent="0.35">
      <c r="B59" s="233" t="str">
        <f>IF(Intro!$G$21="English",O59,P59)</f>
        <v>En utilisant les données fournies à la question 1 sur l'onglet Pro 1 avec les données fournies à la question 2 ci-dessus, le questionnaire calcule le stock de clôture comme suit :</v>
      </c>
      <c r="C59" s="234"/>
      <c r="D59" s="234"/>
      <c r="E59" s="234"/>
      <c r="F59" s="234"/>
      <c r="G59" s="234"/>
      <c r="H59" s="234"/>
      <c r="I59" s="234"/>
      <c r="J59" s="234"/>
      <c r="K59" s="234"/>
      <c r="L59" s="235"/>
      <c r="O59" s="3" t="s">
        <v>134</v>
      </c>
      <c r="P59" s="3" t="s">
        <v>271</v>
      </c>
    </row>
    <row r="60" spans="1:16" x14ac:dyDescent="0.35">
      <c r="B60" s="57"/>
      <c r="L60" s="15"/>
    </row>
    <row r="61" spans="1:16" x14ac:dyDescent="0.35">
      <c r="B61" s="48"/>
      <c r="C61" s="49"/>
      <c r="D61" s="28"/>
      <c r="G61" s="348">
        <f>Variables!$B$6</f>
        <v>2023</v>
      </c>
      <c r="H61" s="348">
        <f>G61+1</f>
        <v>2024</v>
      </c>
      <c r="I61" s="348">
        <f>H61+1</f>
        <v>2025</v>
      </c>
      <c r="J61" s="348" t="str">
        <f>J37</f>
        <v>janv.-mars 2025</v>
      </c>
      <c r="K61" s="348" t="str">
        <f>K37</f>
        <v>janv.-mars 2026</v>
      </c>
      <c r="L61" s="61"/>
      <c r="O61" s="31"/>
    </row>
    <row r="62" spans="1:16" x14ac:dyDescent="0.35">
      <c r="B62" s="48"/>
      <c r="C62" s="49"/>
      <c r="D62" s="28"/>
      <c r="G62" s="349"/>
      <c r="H62" s="349"/>
      <c r="I62" s="349"/>
      <c r="J62" s="349"/>
      <c r="K62" s="349"/>
      <c r="L62" s="61"/>
      <c r="O62" s="31"/>
    </row>
    <row r="63" spans="1:16" x14ac:dyDescent="0.35">
      <c r="B63" s="342" t="str">
        <f>B52</f>
        <v>Stock de clôture</v>
      </c>
      <c r="C63" s="343"/>
      <c r="D63" s="343"/>
      <c r="E63" s="344"/>
      <c r="F63" s="93" t="str">
        <f>IF(Intro!$G$21="English",Variables!$B$23,Variables!$C$23)</f>
        <v>mètres</v>
      </c>
      <c r="G63" s="109">
        <f>G39+'Pro 1'!G21-G40-G43-G46-G49</f>
        <v>100</v>
      </c>
      <c r="H63" s="109">
        <f>H39+'Pro 1'!H21-H40-H43-H46-H49</f>
        <v>0</v>
      </c>
      <c r="I63" s="109">
        <f>I39+'Pro 1'!I21-I40-I43-I46-I49</f>
        <v>0</v>
      </c>
      <c r="J63" s="109">
        <f>J39+'Pro 1'!J21-J40-J43-J46-J49</f>
        <v>0</v>
      </c>
      <c r="K63" s="109">
        <f>K39+'Pro 1'!K21-K40-K43-K46-K49</f>
        <v>0</v>
      </c>
      <c r="L63" s="61"/>
    </row>
    <row r="64" spans="1:16" ht="14.15" customHeight="1" x14ac:dyDescent="0.35">
      <c r="B64" s="342" t="str">
        <f>IF(Intro!$G$21="English",O64,P64)</f>
        <v>Différence entre le stock de clôture à la question 2 ci-dessus et le stock de clôture calculé</v>
      </c>
      <c r="C64" s="343"/>
      <c r="D64" s="343"/>
      <c r="E64" s="344"/>
      <c r="F64" s="335" t="str">
        <f>IF(Intro!$G$21="English",Variables!$B$23,Variables!$C$23)</f>
        <v>mètres</v>
      </c>
      <c r="G64" s="345">
        <f>G52-G63</f>
        <v>-100</v>
      </c>
      <c r="H64" s="345">
        <f>H52-H63</f>
        <v>0</v>
      </c>
      <c r="I64" s="345">
        <f>I52-I63</f>
        <v>0</v>
      </c>
      <c r="J64" s="345">
        <f>J52-J63</f>
        <v>0</v>
      </c>
      <c r="K64" s="345">
        <f>K52-K63</f>
        <v>0</v>
      </c>
      <c r="L64" s="61"/>
      <c r="O64" s="3" t="s">
        <v>159</v>
      </c>
      <c r="P64" s="3" t="s">
        <v>195</v>
      </c>
    </row>
    <row r="65" spans="1:16" x14ac:dyDescent="0.35">
      <c r="B65" s="342"/>
      <c r="C65" s="343"/>
      <c r="D65" s="343"/>
      <c r="E65" s="344"/>
      <c r="F65" s="335"/>
      <c r="G65" s="346"/>
      <c r="H65" s="346"/>
      <c r="I65" s="346"/>
      <c r="J65" s="346"/>
      <c r="K65" s="346"/>
      <c r="L65" s="61"/>
    </row>
    <row r="66" spans="1:16" x14ac:dyDescent="0.35">
      <c r="B66" s="342"/>
      <c r="C66" s="343"/>
      <c r="D66" s="343"/>
      <c r="E66" s="344"/>
      <c r="F66" s="335"/>
      <c r="G66" s="346"/>
      <c r="H66" s="346"/>
      <c r="I66" s="346"/>
      <c r="J66" s="346"/>
      <c r="K66" s="346"/>
      <c r="L66" s="61"/>
    </row>
    <row r="67" spans="1:16" x14ac:dyDescent="0.35">
      <c r="B67" s="342"/>
      <c r="C67" s="343"/>
      <c r="D67" s="343"/>
      <c r="E67" s="344"/>
      <c r="F67" s="335"/>
      <c r="G67" s="347"/>
      <c r="H67" s="347"/>
      <c r="I67" s="347"/>
      <c r="J67" s="347"/>
      <c r="K67" s="347"/>
      <c r="L67" s="61"/>
    </row>
    <row r="68" spans="1:16" x14ac:dyDescent="0.35">
      <c r="B68" s="57"/>
      <c r="L68" s="15"/>
    </row>
    <row r="69" spans="1:16" x14ac:dyDescent="0.35">
      <c r="B69" s="292" t="str">
        <f>IF(Intro!$G$21="English",O69,P69)</f>
        <v>Si le volume du stock de clôture à la question 2 ci-dessus diffère du stock de clôture calculé, donnez la raison.</v>
      </c>
      <c r="C69" s="293"/>
      <c r="D69" s="293"/>
      <c r="E69" s="293"/>
      <c r="F69" s="293"/>
      <c r="G69" s="293"/>
      <c r="H69" s="293"/>
      <c r="I69" s="293"/>
      <c r="J69" s="293"/>
      <c r="K69" s="293"/>
      <c r="L69" s="294"/>
      <c r="O69" s="37" t="s">
        <v>180</v>
      </c>
      <c r="P69" s="3" t="s">
        <v>196</v>
      </c>
    </row>
    <row r="70" spans="1:16" x14ac:dyDescent="0.35">
      <c r="B70" s="57"/>
      <c r="L70" s="15"/>
    </row>
    <row r="71" spans="1:16" s="21" customFormat="1" x14ac:dyDescent="0.35">
      <c r="A71" s="20"/>
      <c r="B71" s="288"/>
      <c r="C71" s="289"/>
      <c r="D71" s="289"/>
      <c r="E71" s="289"/>
      <c r="F71" s="289"/>
      <c r="G71" s="289"/>
      <c r="H71" s="289"/>
      <c r="I71" s="289"/>
      <c r="J71" s="289"/>
      <c r="K71" s="289"/>
      <c r="L71" s="290"/>
      <c r="M71" s="38"/>
    </row>
    <row r="72" spans="1:16" s="21" customFormat="1" x14ac:dyDescent="0.35">
      <c r="A72" s="20"/>
      <c r="B72" s="288"/>
      <c r="C72" s="289"/>
      <c r="D72" s="289"/>
      <c r="E72" s="289"/>
      <c r="F72" s="289"/>
      <c r="G72" s="289"/>
      <c r="H72" s="289"/>
      <c r="I72" s="289"/>
      <c r="J72" s="289"/>
      <c r="K72" s="289"/>
      <c r="L72" s="290"/>
      <c r="M72" s="38"/>
    </row>
    <row r="73" spans="1:16" s="21" customFormat="1" x14ac:dyDescent="0.35">
      <c r="A73" s="20"/>
      <c r="B73" s="288"/>
      <c r="C73" s="289"/>
      <c r="D73" s="289"/>
      <c r="E73" s="289"/>
      <c r="F73" s="289"/>
      <c r="G73" s="289"/>
      <c r="H73" s="289"/>
      <c r="I73" s="289"/>
      <c r="J73" s="289"/>
      <c r="K73" s="289"/>
      <c r="L73" s="290"/>
      <c r="M73" s="38"/>
    </row>
    <row r="74" spans="1:16" s="21" customFormat="1" x14ac:dyDescent="0.35">
      <c r="A74" s="20"/>
      <c r="B74" s="288"/>
      <c r="C74" s="289"/>
      <c r="D74" s="289"/>
      <c r="E74" s="289"/>
      <c r="F74" s="289"/>
      <c r="G74" s="289"/>
      <c r="H74" s="289"/>
      <c r="I74" s="289"/>
      <c r="J74" s="289"/>
      <c r="K74" s="289"/>
      <c r="L74" s="290"/>
      <c r="M74" s="38"/>
    </row>
    <row r="75" spans="1:16" s="21" customFormat="1" x14ac:dyDescent="0.35">
      <c r="A75" s="20"/>
      <c r="B75" s="288"/>
      <c r="C75" s="289"/>
      <c r="D75" s="289"/>
      <c r="E75" s="289"/>
      <c r="F75" s="289"/>
      <c r="G75" s="289"/>
      <c r="H75" s="289"/>
      <c r="I75" s="289"/>
      <c r="J75" s="289"/>
      <c r="K75" s="289"/>
      <c r="L75" s="290"/>
      <c r="M75" s="38"/>
    </row>
    <row r="76" spans="1:16" s="21" customFormat="1" x14ac:dyDescent="0.35">
      <c r="A76" s="20"/>
      <c r="B76" s="288"/>
      <c r="C76" s="289"/>
      <c r="D76" s="289"/>
      <c r="E76" s="289"/>
      <c r="F76" s="289"/>
      <c r="G76" s="289"/>
      <c r="H76" s="289"/>
      <c r="I76" s="289"/>
      <c r="J76" s="289"/>
      <c r="K76" s="289"/>
      <c r="L76" s="290"/>
      <c r="M76" s="38"/>
    </row>
    <row r="77" spans="1:16" s="21" customFormat="1" x14ac:dyDescent="0.35">
      <c r="A77" s="20"/>
      <c r="B77" s="288"/>
      <c r="C77" s="289"/>
      <c r="D77" s="289"/>
      <c r="E77" s="289"/>
      <c r="F77" s="289"/>
      <c r="G77" s="289"/>
      <c r="H77" s="289"/>
      <c r="I77" s="289"/>
      <c r="J77" s="289"/>
      <c r="K77" s="289"/>
      <c r="L77" s="290"/>
      <c r="M77" s="38"/>
    </row>
    <row r="78" spans="1:16" s="21" customFormat="1" x14ac:dyDescent="0.35">
      <c r="A78" s="20"/>
      <c r="B78" s="288"/>
      <c r="C78" s="289"/>
      <c r="D78" s="289"/>
      <c r="E78" s="289"/>
      <c r="F78" s="289"/>
      <c r="G78" s="289"/>
      <c r="H78" s="289"/>
      <c r="I78" s="289"/>
      <c r="J78" s="289"/>
      <c r="K78" s="289"/>
      <c r="L78" s="290"/>
      <c r="M78" s="38"/>
    </row>
    <row r="79" spans="1:16" x14ac:dyDescent="0.35">
      <c r="B79" s="62"/>
      <c r="C79" s="63"/>
      <c r="D79" s="63"/>
      <c r="E79" s="63"/>
      <c r="F79" s="63"/>
      <c r="G79" s="63"/>
      <c r="H79" s="63"/>
      <c r="I79" s="63"/>
      <c r="J79" s="63"/>
      <c r="K79" s="63"/>
      <c r="L79" s="64"/>
    </row>
    <row r="80" spans="1:16" s="21" customFormat="1" x14ac:dyDescent="0.35">
      <c r="A80" s="20"/>
      <c r="B80" s="282" t="s">
        <v>25</v>
      </c>
      <c r="C80" s="283"/>
      <c r="D80" s="283"/>
      <c r="E80" s="283"/>
      <c r="F80" s="283"/>
      <c r="G80" s="283"/>
      <c r="H80" s="283"/>
      <c r="I80" s="283"/>
      <c r="J80" s="283"/>
      <c r="K80" s="283"/>
      <c r="L80" s="284"/>
      <c r="M80" s="66"/>
    </row>
    <row r="81" spans="1:16" x14ac:dyDescent="0.35">
      <c r="B81" s="57"/>
      <c r="L81" s="15"/>
    </row>
    <row r="82" spans="1:16" x14ac:dyDescent="0.35">
      <c r="B82" s="210" t="str">
        <f>IF(Intro!$G$21="English",O82,P82)</f>
        <v>Expliquez tous changements sur les activités d'exportation des marchandises de votre entreprise, depuis le 1er janvier 2023.</v>
      </c>
      <c r="C82" s="211"/>
      <c r="D82" s="211"/>
      <c r="E82" s="211"/>
      <c r="F82" s="211"/>
      <c r="G82" s="211"/>
      <c r="H82" s="211"/>
      <c r="I82" s="211"/>
      <c r="J82" s="211"/>
      <c r="K82" s="211"/>
      <c r="L82" s="212"/>
      <c r="O82" s="3" t="str">
        <f>"Explain any changes to your firm's export activity of the goods since January 1, "&amp;Variables!B6&amp;"."</f>
        <v>Explain any changes to your firm's export activity of the goods since January 1, 2023.</v>
      </c>
      <c r="P82" s="3"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83" spans="1:16" x14ac:dyDescent="0.35">
      <c r="B83" s="57"/>
      <c r="L83" s="15"/>
    </row>
    <row r="84" spans="1:16" s="21" customFormat="1" x14ac:dyDescent="0.35">
      <c r="A84" s="20"/>
      <c r="B84" s="288"/>
      <c r="C84" s="289"/>
      <c r="D84" s="289"/>
      <c r="E84" s="289"/>
      <c r="F84" s="289"/>
      <c r="G84" s="289"/>
      <c r="H84" s="289"/>
      <c r="I84" s="289"/>
      <c r="J84" s="289"/>
      <c r="K84" s="289"/>
      <c r="L84" s="290"/>
      <c r="M84" s="38"/>
    </row>
    <row r="85" spans="1:16" s="21" customFormat="1" x14ac:dyDescent="0.35">
      <c r="A85" s="20"/>
      <c r="B85" s="288"/>
      <c r="C85" s="289"/>
      <c r="D85" s="289"/>
      <c r="E85" s="289"/>
      <c r="F85" s="289"/>
      <c r="G85" s="289"/>
      <c r="H85" s="289"/>
      <c r="I85" s="289"/>
      <c r="J85" s="289"/>
      <c r="K85" s="289"/>
      <c r="L85" s="290"/>
      <c r="M85" s="38"/>
    </row>
    <row r="86" spans="1:16" s="21" customFormat="1" x14ac:dyDescent="0.35">
      <c r="A86" s="20"/>
      <c r="B86" s="288"/>
      <c r="C86" s="289"/>
      <c r="D86" s="289"/>
      <c r="E86" s="289"/>
      <c r="F86" s="289"/>
      <c r="G86" s="289"/>
      <c r="H86" s="289"/>
      <c r="I86" s="289"/>
      <c r="J86" s="289"/>
      <c r="K86" s="289"/>
      <c r="L86" s="290"/>
      <c r="M86" s="38"/>
    </row>
    <row r="87" spans="1:16" s="21" customFormat="1" x14ac:dyDescent="0.35">
      <c r="A87" s="20"/>
      <c r="B87" s="288"/>
      <c r="C87" s="289"/>
      <c r="D87" s="289"/>
      <c r="E87" s="289"/>
      <c r="F87" s="289"/>
      <c r="G87" s="289"/>
      <c r="H87" s="289"/>
      <c r="I87" s="289"/>
      <c r="J87" s="289"/>
      <c r="K87" s="289"/>
      <c r="L87" s="290"/>
      <c r="M87" s="38"/>
    </row>
    <row r="88" spans="1:16" s="21" customFormat="1" x14ac:dyDescent="0.35">
      <c r="A88" s="20"/>
      <c r="B88" s="288"/>
      <c r="C88" s="289"/>
      <c r="D88" s="289"/>
      <c r="E88" s="289"/>
      <c r="F88" s="289"/>
      <c r="G88" s="289"/>
      <c r="H88" s="289"/>
      <c r="I88" s="289"/>
      <c r="J88" s="289"/>
      <c r="K88" s="289"/>
      <c r="L88" s="290"/>
      <c r="M88" s="38"/>
    </row>
    <row r="89" spans="1:16" s="21" customFormat="1" x14ac:dyDescent="0.35">
      <c r="A89" s="20"/>
      <c r="B89" s="288"/>
      <c r="C89" s="289"/>
      <c r="D89" s="289"/>
      <c r="E89" s="289"/>
      <c r="F89" s="289"/>
      <c r="G89" s="289"/>
      <c r="H89" s="289"/>
      <c r="I89" s="289"/>
      <c r="J89" s="289"/>
      <c r="K89" s="289"/>
      <c r="L89" s="290"/>
      <c r="M89" s="38"/>
    </row>
    <row r="90" spans="1:16" s="21" customFormat="1" x14ac:dyDescent="0.35">
      <c r="A90" s="20"/>
      <c r="B90" s="288"/>
      <c r="C90" s="289"/>
      <c r="D90" s="289"/>
      <c r="E90" s="289"/>
      <c r="F90" s="289"/>
      <c r="G90" s="289"/>
      <c r="H90" s="289"/>
      <c r="I90" s="289"/>
      <c r="J90" s="289"/>
      <c r="K90" s="289"/>
      <c r="L90" s="290"/>
      <c r="M90" s="38"/>
    </row>
    <row r="91" spans="1:16" s="21" customFormat="1" x14ac:dyDescent="0.35">
      <c r="A91" s="20"/>
      <c r="B91" s="288"/>
      <c r="C91" s="289"/>
      <c r="D91" s="289"/>
      <c r="E91" s="289"/>
      <c r="F91" s="289"/>
      <c r="G91" s="289"/>
      <c r="H91" s="289"/>
      <c r="I91" s="289"/>
      <c r="J91" s="289"/>
      <c r="K91" s="289"/>
      <c r="L91" s="290"/>
      <c r="M91" s="38"/>
    </row>
    <row r="92" spans="1:16" x14ac:dyDescent="0.35">
      <c r="B92" s="62"/>
      <c r="C92" s="63"/>
      <c r="D92" s="63"/>
      <c r="E92" s="63"/>
      <c r="F92" s="63"/>
      <c r="G92" s="63"/>
      <c r="H92" s="63"/>
      <c r="I92" s="63"/>
      <c r="J92" s="63"/>
      <c r="K92" s="63"/>
      <c r="L92" s="64"/>
    </row>
    <row r="93" spans="1:16" s="21" customFormat="1" x14ac:dyDescent="0.35">
      <c r="A93" s="20"/>
      <c r="B93" s="282" t="s">
        <v>26</v>
      </c>
      <c r="C93" s="283"/>
      <c r="D93" s="283"/>
      <c r="E93" s="283"/>
      <c r="F93" s="283"/>
      <c r="G93" s="283"/>
      <c r="H93" s="283"/>
      <c r="I93" s="283"/>
      <c r="J93" s="283"/>
      <c r="K93" s="283"/>
      <c r="L93" s="284"/>
      <c r="M93" s="66"/>
      <c r="O93" s="3"/>
    </row>
    <row r="94" spans="1:16" x14ac:dyDescent="0.35">
      <c r="B94" s="57"/>
      <c r="L94" s="15"/>
    </row>
    <row r="95" spans="1:16" x14ac:dyDescent="0.35">
      <c r="B95" s="292" t="str">
        <f>IF(Intro!$G$21="English",O95,P95)</f>
        <v>Indiquez les volumes du stock des marchandises finies produites pour le marché canadien.</v>
      </c>
      <c r="C95" s="293"/>
      <c r="D95" s="293" t="e">
        <f>IF(#REF!="English",P95,Q95)</f>
        <v>#REF!</v>
      </c>
      <c r="E95" s="293" t="e">
        <f>IF(#REF!="English",Q95,R95)</f>
        <v>#REF!</v>
      </c>
      <c r="F95" s="293" t="e">
        <f>IF(#REF!="English",R95,S95)</f>
        <v>#REF!</v>
      </c>
      <c r="G95" s="293" t="e">
        <f>IF(#REF!="English",S95,T95)</f>
        <v>#REF!</v>
      </c>
      <c r="H95" s="293" t="e">
        <f>IF(#REF!="English",T95,U95)</f>
        <v>#REF!</v>
      </c>
      <c r="I95" s="293" t="e">
        <f>IF(#REF!="English",U95,V95)</f>
        <v>#REF!</v>
      </c>
      <c r="J95" s="293" t="e">
        <f>IF(#REF!="English",V95,W95)</f>
        <v>#REF!</v>
      </c>
      <c r="K95" s="293" t="e">
        <f>IF(#REF!="English",W95,X95)</f>
        <v>#REF!</v>
      </c>
      <c r="L95" s="294" t="e">
        <f>IF(#REF!="English",X95,Y95)</f>
        <v>#REF!</v>
      </c>
      <c r="O95" s="3" t="s">
        <v>245</v>
      </c>
      <c r="P95" s="3" t="s">
        <v>246</v>
      </c>
    </row>
    <row r="96" spans="1:16" x14ac:dyDescent="0.35">
      <c r="B96" s="57"/>
      <c r="L96" s="15"/>
    </row>
    <row r="97" spans="1:16" x14ac:dyDescent="0.35">
      <c r="B97" s="48"/>
      <c r="C97" s="49"/>
      <c r="D97" s="28"/>
      <c r="G97" s="348">
        <f>Variables!$B$6</f>
        <v>2023</v>
      </c>
      <c r="H97" s="348">
        <f>G97+1</f>
        <v>2024</v>
      </c>
      <c r="I97" s="348">
        <f>H97+1</f>
        <v>2025</v>
      </c>
      <c r="J97" s="338" t="str">
        <f>J37</f>
        <v>janv.-mars 2025</v>
      </c>
      <c r="K97" s="338" t="str">
        <f>K37</f>
        <v>janv.-mars 2026</v>
      </c>
      <c r="L97" s="61"/>
      <c r="O97" s="31"/>
    </row>
    <row r="98" spans="1:16" x14ac:dyDescent="0.35">
      <c r="B98" s="48"/>
      <c r="C98" s="49"/>
      <c r="D98" s="28"/>
      <c r="G98" s="349"/>
      <c r="H98" s="349"/>
      <c r="I98" s="349"/>
      <c r="J98" s="339"/>
      <c r="K98" s="339"/>
      <c r="L98" s="61"/>
      <c r="O98" s="31"/>
    </row>
    <row r="99" spans="1:16" ht="14.25" customHeight="1" x14ac:dyDescent="0.35">
      <c r="B99" s="372" t="str">
        <f>IF(Intro!$G$21="English",O99,P99)</f>
        <v>Stock de clôture des marchandises finies pour le marché canadien</v>
      </c>
      <c r="C99" s="373"/>
      <c r="D99" s="373"/>
      <c r="E99" s="374"/>
      <c r="F99" s="356" t="str">
        <f>IF(Intro!$G$21="English",Variables!$B$23,Variables!$C$23)</f>
        <v>mètres</v>
      </c>
      <c r="G99" s="358"/>
      <c r="H99" s="358"/>
      <c r="I99" s="358"/>
      <c r="J99" s="358"/>
      <c r="K99" s="358"/>
      <c r="L99" s="61"/>
      <c r="O99" s="3" t="s">
        <v>133</v>
      </c>
      <c r="P99" s="3" t="s">
        <v>370</v>
      </c>
    </row>
    <row r="100" spans="1:16" x14ac:dyDescent="0.35">
      <c r="B100" s="375"/>
      <c r="C100" s="376"/>
      <c r="D100" s="376"/>
      <c r="E100" s="377"/>
      <c r="F100" s="357"/>
      <c r="G100" s="359"/>
      <c r="H100" s="359"/>
      <c r="I100" s="359"/>
      <c r="J100" s="359"/>
      <c r="K100" s="359"/>
      <c r="L100" s="61"/>
    </row>
    <row r="101" spans="1:16" x14ac:dyDescent="0.35">
      <c r="B101" s="62"/>
      <c r="C101" s="63"/>
      <c r="D101" s="63"/>
      <c r="E101" s="63"/>
      <c r="F101" s="63"/>
      <c r="G101" s="63"/>
      <c r="H101" s="63"/>
      <c r="I101" s="63"/>
      <c r="J101" s="63"/>
      <c r="K101" s="63"/>
      <c r="L101" s="64"/>
    </row>
    <row r="102" spans="1:16" s="21" customFormat="1" x14ac:dyDescent="0.35">
      <c r="A102" s="20"/>
      <c r="B102" s="282" t="s">
        <v>27</v>
      </c>
      <c r="C102" s="283"/>
      <c r="D102" s="283"/>
      <c r="E102" s="283"/>
      <c r="F102" s="283"/>
      <c r="G102" s="283"/>
      <c r="H102" s="283"/>
      <c r="I102" s="283"/>
      <c r="J102" s="283"/>
      <c r="K102" s="283"/>
      <c r="L102" s="284"/>
      <c r="M102" s="66"/>
    </row>
    <row r="103" spans="1:16" s="38" customFormat="1" x14ac:dyDescent="0.35">
      <c r="A103" s="58"/>
      <c r="B103" s="67"/>
      <c r="C103" s="59"/>
      <c r="D103" s="59"/>
      <c r="E103" s="59"/>
      <c r="F103" s="59"/>
      <c r="G103" s="59"/>
      <c r="H103" s="59"/>
      <c r="I103" s="59"/>
      <c r="J103" s="59"/>
      <c r="K103" s="59"/>
      <c r="L103" s="60"/>
    </row>
    <row r="104" spans="1:16" s="38" customFormat="1" ht="29.5" customHeight="1" x14ac:dyDescent="0.35">
      <c r="A104" s="58"/>
      <c r="B104" s="210" t="str">
        <f>IF(Intro!$G$21="English",O104,P104)</f>
        <v>Donnez le nom et l'adresse des 10 plus importants importateurs canadiens, en terme de valeurs, à qui votre entreprise a vendu des marchandises depuis le 1er janvier 2023.</v>
      </c>
      <c r="C104" s="211"/>
      <c r="D104" s="211"/>
      <c r="E104" s="211"/>
      <c r="F104" s="211"/>
      <c r="G104" s="211"/>
      <c r="H104" s="211"/>
      <c r="I104" s="211"/>
      <c r="J104" s="211"/>
      <c r="K104" s="211"/>
      <c r="L104" s="212"/>
      <c r="O104" s="3"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4" s="52"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5" spans="1:16" s="38" customFormat="1" x14ac:dyDescent="0.35">
      <c r="A105" s="58"/>
      <c r="B105" s="67"/>
      <c r="C105" s="59"/>
      <c r="D105" s="59"/>
      <c r="E105" s="59"/>
      <c r="F105" s="59"/>
      <c r="G105" s="59"/>
      <c r="H105" s="59"/>
      <c r="I105" s="59"/>
      <c r="J105" s="59"/>
      <c r="K105" s="59"/>
      <c r="L105" s="60"/>
      <c r="O105" s="3" t="s">
        <v>42</v>
      </c>
      <c r="P105" s="3" t="s">
        <v>44</v>
      </c>
    </row>
    <row r="106" spans="1:16" x14ac:dyDescent="0.35">
      <c r="B106" s="89"/>
      <c r="C106" s="363" t="str">
        <f>IF(Intro!$G$21="English",O105,P105)</f>
        <v xml:space="preserve">Dénomination sociale de l'entreprise </v>
      </c>
      <c r="D106" s="363"/>
      <c r="E106" s="363"/>
      <c r="F106" s="363"/>
      <c r="G106" s="363" t="str">
        <f>IF(Intro!$G$21="English",O106,P106)</f>
        <v>Adresse de l'entreprise</v>
      </c>
      <c r="H106" s="363"/>
      <c r="I106" s="363"/>
      <c r="J106" s="363"/>
      <c r="K106" s="363"/>
      <c r="L106" s="60"/>
      <c r="O106" s="3" t="s">
        <v>9</v>
      </c>
      <c r="P106" s="3" t="s">
        <v>10</v>
      </c>
    </row>
    <row r="107" spans="1:16" x14ac:dyDescent="0.35">
      <c r="B107" s="364">
        <v>1</v>
      </c>
      <c r="C107" s="366"/>
      <c r="D107" s="367"/>
      <c r="E107" s="367"/>
      <c r="F107" s="368"/>
      <c r="G107" s="366"/>
      <c r="H107" s="367"/>
      <c r="I107" s="367"/>
      <c r="J107" s="367"/>
      <c r="K107" s="368"/>
      <c r="L107" s="60"/>
    </row>
    <row r="108" spans="1:16" x14ac:dyDescent="0.35">
      <c r="B108" s="365"/>
      <c r="C108" s="369"/>
      <c r="D108" s="370"/>
      <c r="E108" s="370"/>
      <c r="F108" s="371"/>
      <c r="G108" s="369"/>
      <c r="H108" s="370"/>
      <c r="I108" s="370"/>
      <c r="J108" s="370"/>
      <c r="K108" s="371"/>
      <c r="L108" s="60"/>
    </row>
    <row r="109" spans="1:16" x14ac:dyDescent="0.35">
      <c r="B109" s="364">
        <v>2</v>
      </c>
      <c r="C109" s="366"/>
      <c r="D109" s="367"/>
      <c r="E109" s="367"/>
      <c r="F109" s="368"/>
      <c r="G109" s="366"/>
      <c r="H109" s="367"/>
      <c r="I109" s="367"/>
      <c r="J109" s="367"/>
      <c r="K109" s="368"/>
      <c r="L109" s="60"/>
    </row>
    <row r="110" spans="1:16" x14ac:dyDescent="0.35">
      <c r="B110" s="365"/>
      <c r="C110" s="369"/>
      <c r="D110" s="370"/>
      <c r="E110" s="370"/>
      <c r="F110" s="371"/>
      <c r="G110" s="369"/>
      <c r="H110" s="370"/>
      <c r="I110" s="370"/>
      <c r="J110" s="370"/>
      <c r="K110" s="371"/>
      <c r="L110" s="60"/>
    </row>
    <row r="111" spans="1:16" x14ac:dyDescent="0.35">
      <c r="B111" s="364">
        <v>3</v>
      </c>
      <c r="C111" s="366"/>
      <c r="D111" s="367"/>
      <c r="E111" s="367"/>
      <c r="F111" s="368"/>
      <c r="G111" s="366"/>
      <c r="H111" s="367"/>
      <c r="I111" s="367"/>
      <c r="J111" s="367"/>
      <c r="K111" s="368"/>
      <c r="L111" s="60"/>
    </row>
    <row r="112" spans="1:16" x14ac:dyDescent="0.35">
      <c r="B112" s="365"/>
      <c r="C112" s="369"/>
      <c r="D112" s="370"/>
      <c r="E112" s="370"/>
      <c r="F112" s="371"/>
      <c r="G112" s="369"/>
      <c r="H112" s="370"/>
      <c r="I112" s="370"/>
      <c r="J112" s="370"/>
      <c r="K112" s="371"/>
      <c r="L112" s="60"/>
    </row>
    <row r="113" spans="1:13" x14ac:dyDescent="0.35">
      <c r="B113" s="364">
        <v>4</v>
      </c>
      <c r="C113" s="366"/>
      <c r="D113" s="367"/>
      <c r="E113" s="367"/>
      <c r="F113" s="368"/>
      <c r="G113" s="366"/>
      <c r="H113" s="367"/>
      <c r="I113" s="367"/>
      <c r="J113" s="367"/>
      <c r="K113" s="368"/>
      <c r="L113" s="60"/>
    </row>
    <row r="114" spans="1:13" x14ac:dyDescent="0.35">
      <c r="B114" s="365"/>
      <c r="C114" s="369"/>
      <c r="D114" s="370"/>
      <c r="E114" s="370"/>
      <c r="F114" s="371"/>
      <c r="G114" s="369"/>
      <c r="H114" s="370"/>
      <c r="I114" s="370"/>
      <c r="J114" s="370"/>
      <c r="K114" s="371"/>
      <c r="L114" s="60"/>
    </row>
    <row r="115" spans="1:13" x14ac:dyDescent="0.35">
      <c r="B115" s="364">
        <v>5</v>
      </c>
      <c r="C115" s="366"/>
      <c r="D115" s="367"/>
      <c r="E115" s="367"/>
      <c r="F115" s="368"/>
      <c r="G115" s="366"/>
      <c r="H115" s="367"/>
      <c r="I115" s="367"/>
      <c r="J115" s="367"/>
      <c r="K115" s="368"/>
      <c r="L115" s="60"/>
    </row>
    <row r="116" spans="1:13" x14ac:dyDescent="0.35">
      <c r="B116" s="365"/>
      <c r="C116" s="369"/>
      <c r="D116" s="370"/>
      <c r="E116" s="370"/>
      <c r="F116" s="371"/>
      <c r="G116" s="369"/>
      <c r="H116" s="370"/>
      <c r="I116" s="370"/>
      <c r="J116" s="370"/>
      <c r="K116" s="371"/>
      <c r="L116" s="60"/>
    </row>
    <row r="117" spans="1:13" x14ac:dyDescent="0.35">
      <c r="B117" s="364">
        <v>6</v>
      </c>
      <c r="C117" s="366"/>
      <c r="D117" s="367"/>
      <c r="E117" s="367"/>
      <c r="F117" s="368"/>
      <c r="G117" s="366"/>
      <c r="H117" s="367"/>
      <c r="I117" s="367"/>
      <c r="J117" s="367"/>
      <c r="K117" s="368"/>
      <c r="L117" s="60"/>
    </row>
    <row r="118" spans="1:13" x14ac:dyDescent="0.35">
      <c r="B118" s="365"/>
      <c r="C118" s="369"/>
      <c r="D118" s="370"/>
      <c r="E118" s="370"/>
      <c r="F118" s="371"/>
      <c r="G118" s="369"/>
      <c r="H118" s="370"/>
      <c r="I118" s="370"/>
      <c r="J118" s="370"/>
      <c r="K118" s="371"/>
      <c r="L118" s="60"/>
    </row>
    <row r="119" spans="1:13" x14ac:dyDescent="0.35">
      <c r="B119" s="364">
        <v>7</v>
      </c>
      <c r="C119" s="366"/>
      <c r="D119" s="367"/>
      <c r="E119" s="367"/>
      <c r="F119" s="368"/>
      <c r="G119" s="366"/>
      <c r="H119" s="367"/>
      <c r="I119" s="367"/>
      <c r="J119" s="367"/>
      <c r="K119" s="368"/>
      <c r="L119" s="60"/>
    </row>
    <row r="120" spans="1:13" x14ac:dyDescent="0.35">
      <c r="B120" s="365"/>
      <c r="C120" s="369"/>
      <c r="D120" s="370"/>
      <c r="E120" s="370"/>
      <c r="F120" s="371"/>
      <c r="G120" s="369"/>
      <c r="H120" s="370"/>
      <c r="I120" s="370"/>
      <c r="J120" s="370"/>
      <c r="K120" s="371"/>
      <c r="L120" s="60"/>
    </row>
    <row r="121" spans="1:13" x14ac:dyDescent="0.35">
      <c r="B121" s="364">
        <v>8</v>
      </c>
      <c r="C121" s="366"/>
      <c r="D121" s="367"/>
      <c r="E121" s="367"/>
      <c r="F121" s="368"/>
      <c r="G121" s="366"/>
      <c r="H121" s="367"/>
      <c r="I121" s="367"/>
      <c r="J121" s="367"/>
      <c r="K121" s="368"/>
      <c r="L121" s="60"/>
    </row>
    <row r="122" spans="1:13" x14ac:dyDescent="0.35">
      <c r="B122" s="365"/>
      <c r="C122" s="369"/>
      <c r="D122" s="370"/>
      <c r="E122" s="370"/>
      <c r="F122" s="371"/>
      <c r="G122" s="369"/>
      <c r="H122" s="370"/>
      <c r="I122" s="370"/>
      <c r="J122" s="370"/>
      <c r="K122" s="371"/>
      <c r="L122" s="60"/>
    </row>
    <row r="123" spans="1:13" x14ac:dyDescent="0.35">
      <c r="B123" s="364">
        <v>9</v>
      </c>
      <c r="C123" s="366"/>
      <c r="D123" s="367"/>
      <c r="E123" s="367"/>
      <c r="F123" s="368"/>
      <c r="G123" s="366"/>
      <c r="H123" s="367"/>
      <c r="I123" s="367"/>
      <c r="J123" s="367"/>
      <c r="K123" s="368"/>
      <c r="L123" s="60"/>
    </row>
    <row r="124" spans="1:13" x14ac:dyDescent="0.35">
      <c r="B124" s="365"/>
      <c r="C124" s="369"/>
      <c r="D124" s="370"/>
      <c r="E124" s="370"/>
      <c r="F124" s="371"/>
      <c r="G124" s="369"/>
      <c r="H124" s="370"/>
      <c r="I124" s="370"/>
      <c r="J124" s="370"/>
      <c r="K124" s="371"/>
      <c r="L124" s="60"/>
    </row>
    <row r="125" spans="1:13" x14ac:dyDescent="0.35">
      <c r="B125" s="364">
        <v>10</v>
      </c>
      <c r="C125" s="366"/>
      <c r="D125" s="367"/>
      <c r="E125" s="367"/>
      <c r="F125" s="368"/>
      <c r="G125" s="366"/>
      <c r="H125" s="367"/>
      <c r="I125" s="367"/>
      <c r="J125" s="367"/>
      <c r="K125" s="368"/>
      <c r="L125" s="60"/>
    </row>
    <row r="126" spans="1:13" x14ac:dyDescent="0.35">
      <c r="B126" s="365"/>
      <c r="C126" s="369"/>
      <c r="D126" s="370"/>
      <c r="E126" s="370"/>
      <c r="F126" s="371"/>
      <c r="G126" s="369"/>
      <c r="H126" s="370"/>
      <c r="I126" s="370"/>
      <c r="J126" s="370"/>
      <c r="K126" s="371"/>
      <c r="L126" s="60"/>
    </row>
    <row r="127" spans="1:13" s="38" customFormat="1" x14ac:dyDescent="0.35">
      <c r="A127" s="58"/>
      <c r="B127" s="68"/>
      <c r="C127" s="69"/>
      <c r="D127" s="69"/>
      <c r="E127" s="69"/>
      <c r="F127" s="69"/>
      <c r="G127" s="69"/>
      <c r="H127" s="69"/>
      <c r="I127" s="69"/>
      <c r="J127" s="69"/>
      <c r="K127" s="69"/>
      <c r="L127" s="70"/>
    </row>
    <row r="128" spans="1:13" s="21" customFormat="1" x14ac:dyDescent="0.35">
      <c r="A128" s="20"/>
      <c r="B128" s="282" t="s">
        <v>30</v>
      </c>
      <c r="C128" s="283"/>
      <c r="D128" s="283"/>
      <c r="E128" s="283"/>
      <c r="F128" s="283"/>
      <c r="G128" s="283"/>
      <c r="H128" s="283"/>
      <c r="I128" s="283"/>
      <c r="J128" s="283"/>
      <c r="K128" s="283"/>
      <c r="L128" s="284"/>
      <c r="M128" s="66"/>
    </row>
    <row r="129" spans="1:16" x14ac:dyDescent="0.35">
      <c r="B129" s="57"/>
      <c r="L129" s="15"/>
    </row>
    <row r="130" spans="1:16" x14ac:dyDescent="0.35">
      <c r="B130" s="210" t="str">
        <f>IF(Intro!$G$21="English",O130,P130)</f>
        <v>Expliquez combien de fois votre entreprise a mené à bien un processus de certification pour un acheteur canadien depuis le 1er janvier 2023. Si votre firme a échoué un processus de certification, indiquez les raisons.</v>
      </c>
      <c r="C130" s="211"/>
      <c r="D130" s="211"/>
      <c r="E130" s="211"/>
      <c r="F130" s="211"/>
      <c r="G130" s="211"/>
      <c r="H130" s="211"/>
      <c r="I130" s="211"/>
      <c r="J130" s="211"/>
      <c r="K130" s="211"/>
      <c r="L130" s="212"/>
      <c r="O130" s="3"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30" s="3"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31" spans="1:16" x14ac:dyDescent="0.35">
      <c r="B131" s="210"/>
      <c r="C131" s="211"/>
      <c r="D131" s="211"/>
      <c r="E131" s="211"/>
      <c r="F131" s="211"/>
      <c r="G131" s="211"/>
      <c r="H131" s="211"/>
      <c r="I131" s="211"/>
      <c r="J131" s="211"/>
      <c r="K131" s="211"/>
      <c r="L131" s="212"/>
    </row>
    <row r="132" spans="1:16" x14ac:dyDescent="0.35">
      <c r="B132" s="57"/>
      <c r="L132" s="15"/>
    </row>
    <row r="133" spans="1:16" s="21" customFormat="1" x14ac:dyDescent="0.35">
      <c r="A133" s="20"/>
      <c r="B133" s="288"/>
      <c r="C133" s="289"/>
      <c r="D133" s="289"/>
      <c r="E133" s="289"/>
      <c r="F133" s="289"/>
      <c r="G133" s="289"/>
      <c r="H133" s="289"/>
      <c r="I133" s="289"/>
      <c r="J133" s="289"/>
      <c r="K133" s="289"/>
      <c r="L133" s="290"/>
      <c r="M133" s="38"/>
    </row>
    <row r="134" spans="1:16" s="21" customFormat="1" x14ac:dyDescent="0.35">
      <c r="A134" s="20"/>
      <c r="B134" s="288"/>
      <c r="C134" s="289"/>
      <c r="D134" s="289"/>
      <c r="E134" s="289"/>
      <c r="F134" s="289"/>
      <c r="G134" s="289"/>
      <c r="H134" s="289"/>
      <c r="I134" s="289"/>
      <c r="J134" s="289"/>
      <c r="K134" s="289"/>
      <c r="L134" s="290"/>
      <c r="M134" s="38"/>
    </row>
    <row r="135" spans="1:16" s="21" customFormat="1" x14ac:dyDescent="0.35">
      <c r="A135" s="20"/>
      <c r="B135" s="288"/>
      <c r="C135" s="289"/>
      <c r="D135" s="289"/>
      <c r="E135" s="289"/>
      <c r="F135" s="289"/>
      <c r="G135" s="289"/>
      <c r="H135" s="289"/>
      <c r="I135" s="289"/>
      <c r="J135" s="289"/>
      <c r="K135" s="289"/>
      <c r="L135" s="290"/>
      <c r="M135" s="38"/>
    </row>
    <row r="136" spans="1:16" s="21" customFormat="1" x14ac:dyDescent="0.35">
      <c r="A136" s="20"/>
      <c r="B136" s="288"/>
      <c r="C136" s="289"/>
      <c r="D136" s="289"/>
      <c r="E136" s="289"/>
      <c r="F136" s="289"/>
      <c r="G136" s="289"/>
      <c r="H136" s="289"/>
      <c r="I136" s="289"/>
      <c r="J136" s="289"/>
      <c r="K136" s="289"/>
      <c r="L136" s="290"/>
      <c r="M136" s="38"/>
    </row>
    <row r="137" spans="1:16" s="21" customFormat="1" x14ac:dyDescent="0.35">
      <c r="A137" s="20"/>
      <c r="B137" s="288"/>
      <c r="C137" s="289"/>
      <c r="D137" s="289"/>
      <c r="E137" s="289"/>
      <c r="F137" s="289"/>
      <c r="G137" s="289"/>
      <c r="H137" s="289"/>
      <c r="I137" s="289"/>
      <c r="J137" s="289"/>
      <c r="K137" s="289"/>
      <c r="L137" s="290"/>
      <c r="M137" s="38"/>
    </row>
    <row r="138" spans="1:16" s="21" customFormat="1" x14ac:dyDescent="0.35">
      <c r="A138" s="20"/>
      <c r="B138" s="288"/>
      <c r="C138" s="289"/>
      <c r="D138" s="289"/>
      <c r="E138" s="289"/>
      <c r="F138" s="289"/>
      <c r="G138" s="289"/>
      <c r="H138" s="289"/>
      <c r="I138" s="289"/>
      <c r="J138" s="289"/>
      <c r="K138" s="289"/>
      <c r="L138" s="290"/>
      <c r="M138" s="38"/>
    </row>
    <row r="139" spans="1:16" s="21" customFormat="1" x14ac:dyDescent="0.35">
      <c r="A139" s="20"/>
      <c r="B139" s="288"/>
      <c r="C139" s="289"/>
      <c r="D139" s="289"/>
      <c r="E139" s="289"/>
      <c r="F139" s="289"/>
      <c r="G139" s="289"/>
      <c r="H139" s="289"/>
      <c r="I139" s="289"/>
      <c r="J139" s="289"/>
      <c r="K139" s="289"/>
      <c r="L139" s="290"/>
      <c r="M139" s="38"/>
    </row>
    <row r="140" spans="1:16" s="21" customFormat="1" x14ac:dyDescent="0.35">
      <c r="A140" s="20"/>
      <c r="B140" s="288"/>
      <c r="C140" s="289"/>
      <c r="D140" s="289"/>
      <c r="E140" s="289"/>
      <c r="F140" s="289"/>
      <c r="G140" s="289"/>
      <c r="H140" s="289"/>
      <c r="I140" s="289"/>
      <c r="J140" s="289"/>
      <c r="K140" s="289"/>
      <c r="L140" s="290"/>
      <c r="M140" s="38"/>
    </row>
    <row r="141" spans="1:16" x14ac:dyDescent="0.35">
      <c r="B141" s="62"/>
      <c r="C141" s="63"/>
      <c r="D141" s="63"/>
      <c r="E141" s="63"/>
      <c r="F141" s="63"/>
      <c r="G141" s="63"/>
      <c r="H141" s="63"/>
      <c r="I141" s="63"/>
      <c r="J141" s="63"/>
      <c r="K141" s="63"/>
      <c r="L141" s="64"/>
    </row>
    <row r="142" spans="1:16" s="9" customFormat="1" x14ac:dyDescent="0.35">
      <c r="A142" s="23"/>
      <c r="B142" s="44"/>
      <c r="C142" s="25"/>
      <c r="D142" s="25"/>
      <c r="E142" s="26"/>
      <c r="F142" s="26"/>
      <c r="G142" s="26"/>
      <c r="H142" s="26"/>
      <c r="I142" s="26"/>
      <c r="J142" s="26"/>
      <c r="K142" s="26"/>
      <c r="L142" s="45"/>
      <c r="O142" s="24"/>
      <c r="P142" s="24"/>
    </row>
    <row r="143" spans="1:16" s="21" customFormat="1" x14ac:dyDescent="0.35">
      <c r="A143" s="20"/>
      <c r="B143" s="282" t="s">
        <v>31</v>
      </c>
      <c r="C143" s="283"/>
      <c r="D143" s="283"/>
      <c r="E143" s="283"/>
      <c r="F143" s="283"/>
      <c r="G143" s="283"/>
      <c r="H143" s="283"/>
      <c r="I143" s="283"/>
      <c r="J143" s="283"/>
      <c r="K143" s="283"/>
      <c r="L143" s="284"/>
      <c r="M143" s="66"/>
    </row>
    <row r="144" spans="1:16" x14ac:dyDescent="0.35">
      <c r="B144" s="57"/>
      <c r="L144" s="15"/>
    </row>
    <row r="145" spans="1:16" x14ac:dyDescent="0.35">
      <c r="B145" s="233" t="str">
        <f>IF(Intro!$G$21="English",O145,P145)</f>
        <v>Décrivez les plans de votre entreprise pour gérer les niveaux de stocks au cours des deux prochaines années. Fournissez les motifs et les hypothèses sous-tendant ces objectifs et ces stratégies.</v>
      </c>
      <c r="C145" s="234"/>
      <c r="D145" s="234"/>
      <c r="E145" s="234"/>
      <c r="F145" s="234"/>
      <c r="G145" s="234"/>
      <c r="H145" s="234"/>
      <c r="I145" s="234"/>
      <c r="J145" s="234"/>
      <c r="K145" s="234"/>
      <c r="L145" s="235"/>
      <c r="O145" s="3" t="s">
        <v>181</v>
      </c>
      <c r="P145" s="3" t="s">
        <v>117</v>
      </c>
    </row>
    <row r="146" spans="1:16" x14ac:dyDescent="0.35">
      <c r="B146" s="57"/>
      <c r="L146" s="15"/>
    </row>
    <row r="147" spans="1:16" s="21" customFormat="1" x14ac:dyDescent="0.35">
      <c r="A147" s="20"/>
      <c r="B147" s="288"/>
      <c r="C147" s="289"/>
      <c r="D147" s="289"/>
      <c r="E147" s="289"/>
      <c r="F147" s="289"/>
      <c r="G147" s="289"/>
      <c r="H147" s="289"/>
      <c r="I147" s="289"/>
      <c r="J147" s="289"/>
      <c r="K147" s="289"/>
      <c r="L147" s="290"/>
      <c r="M147" s="38"/>
    </row>
    <row r="148" spans="1:16" s="21" customFormat="1" x14ac:dyDescent="0.35">
      <c r="A148" s="20"/>
      <c r="B148" s="288"/>
      <c r="C148" s="289"/>
      <c r="D148" s="289"/>
      <c r="E148" s="289"/>
      <c r="F148" s="289"/>
      <c r="G148" s="289"/>
      <c r="H148" s="289"/>
      <c r="I148" s="289"/>
      <c r="J148" s="289"/>
      <c r="K148" s="289"/>
      <c r="L148" s="290"/>
      <c r="M148" s="38"/>
    </row>
    <row r="149" spans="1:16" s="21" customFormat="1" x14ac:dyDescent="0.35">
      <c r="A149" s="20"/>
      <c r="B149" s="288"/>
      <c r="C149" s="289"/>
      <c r="D149" s="289"/>
      <c r="E149" s="289"/>
      <c r="F149" s="289"/>
      <c r="G149" s="289"/>
      <c r="H149" s="289"/>
      <c r="I149" s="289"/>
      <c r="J149" s="289"/>
      <c r="K149" s="289"/>
      <c r="L149" s="290"/>
      <c r="M149" s="38"/>
    </row>
    <row r="150" spans="1:16" s="21" customFormat="1" x14ac:dyDescent="0.35">
      <c r="A150" s="20"/>
      <c r="B150" s="288"/>
      <c r="C150" s="289"/>
      <c r="D150" s="289"/>
      <c r="E150" s="289"/>
      <c r="F150" s="289"/>
      <c r="G150" s="289"/>
      <c r="H150" s="289"/>
      <c r="I150" s="289"/>
      <c r="J150" s="289"/>
      <c r="K150" s="289"/>
      <c r="L150" s="290"/>
      <c r="M150" s="38"/>
    </row>
    <row r="151" spans="1:16" s="21" customFormat="1" x14ac:dyDescent="0.35">
      <c r="A151" s="20"/>
      <c r="B151" s="288"/>
      <c r="C151" s="289"/>
      <c r="D151" s="289"/>
      <c r="E151" s="289"/>
      <c r="F151" s="289"/>
      <c r="G151" s="289"/>
      <c r="H151" s="289"/>
      <c r="I151" s="289"/>
      <c r="J151" s="289"/>
      <c r="K151" s="289"/>
      <c r="L151" s="290"/>
      <c r="M151" s="38"/>
    </row>
    <row r="152" spans="1:16" s="21" customFormat="1" x14ac:dyDescent="0.35">
      <c r="A152" s="20"/>
      <c r="B152" s="288"/>
      <c r="C152" s="289"/>
      <c r="D152" s="289"/>
      <c r="E152" s="289"/>
      <c r="F152" s="289"/>
      <c r="G152" s="289"/>
      <c r="H152" s="289"/>
      <c r="I152" s="289"/>
      <c r="J152" s="289"/>
      <c r="K152" s="289"/>
      <c r="L152" s="290"/>
      <c r="M152" s="38"/>
    </row>
    <row r="153" spans="1:16" s="21" customFormat="1" x14ac:dyDescent="0.35">
      <c r="A153" s="20"/>
      <c r="B153" s="288"/>
      <c r="C153" s="289"/>
      <c r="D153" s="289"/>
      <c r="E153" s="289"/>
      <c r="F153" s="289"/>
      <c r="G153" s="289"/>
      <c r="H153" s="289"/>
      <c r="I153" s="289"/>
      <c r="J153" s="289"/>
      <c r="K153" s="289"/>
      <c r="L153" s="290"/>
      <c r="M153" s="38"/>
    </row>
    <row r="154" spans="1:16" s="21" customFormat="1" x14ac:dyDescent="0.35">
      <c r="A154" s="20"/>
      <c r="B154" s="288"/>
      <c r="C154" s="289"/>
      <c r="D154" s="289"/>
      <c r="E154" s="289"/>
      <c r="F154" s="289"/>
      <c r="G154" s="289"/>
      <c r="H154" s="289"/>
      <c r="I154" s="289"/>
      <c r="J154" s="289"/>
      <c r="K154" s="289"/>
      <c r="L154" s="290"/>
      <c r="M154" s="38"/>
    </row>
    <row r="155" spans="1:16" x14ac:dyDescent="0.35">
      <c r="B155" s="62"/>
      <c r="C155" s="63"/>
      <c r="D155" s="63"/>
      <c r="E155" s="63"/>
      <c r="F155" s="63"/>
      <c r="G155" s="63"/>
      <c r="H155" s="63"/>
      <c r="I155" s="63"/>
      <c r="J155" s="63"/>
      <c r="K155" s="63"/>
      <c r="L155" s="64"/>
    </row>
    <row r="156" spans="1:16" s="21" customFormat="1" x14ac:dyDescent="0.35">
      <c r="A156" s="20"/>
      <c r="B156" s="282" t="s">
        <v>32</v>
      </c>
      <c r="C156" s="283"/>
      <c r="D156" s="283"/>
      <c r="E156" s="283"/>
      <c r="F156" s="283"/>
      <c r="G156" s="283"/>
      <c r="H156" s="283"/>
      <c r="I156" s="283"/>
      <c r="J156" s="283"/>
      <c r="K156" s="283"/>
      <c r="L156" s="284"/>
      <c r="M156" s="66"/>
    </row>
    <row r="157" spans="1:16" x14ac:dyDescent="0.35">
      <c r="B157" s="57"/>
      <c r="L157" s="15"/>
    </row>
    <row r="158" spans="1:16" x14ac:dyDescent="0.35">
      <c r="B158" s="210" t="str">
        <f>IF(Intro!$G$21="English",O158,P158)</f>
        <v>Fournissez les stratégies et les objectifs de votre entreprise pour les deux prochaines années en ce qui concerne les prix des marchandises. Fournir la justification et les hypothèses qui sous-tendent ces stratégies et objectifs.</v>
      </c>
      <c r="C158" s="211"/>
      <c r="D158" s="211"/>
      <c r="E158" s="211"/>
      <c r="F158" s="211"/>
      <c r="G158" s="211"/>
      <c r="H158" s="211"/>
      <c r="I158" s="211"/>
      <c r="J158" s="211"/>
      <c r="K158" s="211"/>
      <c r="L158" s="212"/>
      <c r="O158" s="3" t="s">
        <v>127</v>
      </c>
      <c r="P158" s="3" t="s">
        <v>118</v>
      </c>
    </row>
    <row r="159" spans="1:16" x14ac:dyDescent="0.35">
      <c r="B159" s="210"/>
      <c r="C159" s="211"/>
      <c r="D159" s="211"/>
      <c r="E159" s="211"/>
      <c r="F159" s="211"/>
      <c r="G159" s="211"/>
      <c r="H159" s="211"/>
      <c r="I159" s="211"/>
      <c r="J159" s="211"/>
      <c r="K159" s="211"/>
      <c r="L159" s="212"/>
    </row>
    <row r="160" spans="1:16" x14ac:dyDescent="0.35">
      <c r="B160" s="57"/>
      <c r="L160" s="15"/>
    </row>
    <row r="161" spans="1:16" s="21" customFormat="1" x14ac:dyDescent="0.35">
      <c r="A161" s="20"/>
      <c r="B161" s="288"/>
      <c r="C161" s="289"/>
      <c r="D161" s="289"/>
      <c r="E161" s="289"/>
      <c r="F161" s="289"/>
      <c r="G161" s="289"/>
      <c r="H161" s="289"/>
      <c r="I161" s="289"/>
      <c r="J161" s="289"/>
      <c r="K161" s="289"/>
      <c r="L161" s="290"/>
      <c r="M161" s="38"/>
    </row>
    <row r="162" spans="1:16" s="21" customFormat="1" x14ac:dyDescent="0.35">
      <c r="A162" s="20"/>
      <c r="B162" s="288"/>
      <c r="C162" s="289"/>
      <c r="D162" s="289"/>
      <c r="E162" s="289"/>
      <c r="F162" s="289"/>
      <c r="G162" s="289"/>
      <c r="H162" s="289"/>
      <c r="I162" s="289"/>
      <c r="J162" s="289"/>
      <c r="K162" s="289"/>
      <c r="L162" s="290"/>
      <c r="M162" s="38"/>
    </row>
    <row r="163" spans="1:16" s="21" customFormat="1" x14ac:dyDescent="0.35">
      <c r="A163" s="20"/>
      <c r="B163" s="288"/>
      <c r="C163" s="289"/>
      <c r="D163" s="289"/>
      <c r="E163" s="289"/>
      <c r="F163" s="289"/>
      <c r="G163" s="289"/>
      <c r="H163" s="289"/>
      <c r="I163" s="289"/>
      <c r="J163" s="289"/>
      <c r="K163" s="289"/>
      <c r="L163" s="290"/>
      <c r="M163" s="38"/>
    </row>
    <row r="164" spans="1:16" s="21" customFormat="1" x14ac:dyDescent="0.35">
      <c r="A164" s="20"/>
      <c r="B164" s="288"/>
      <c r="C164" s="289"/>
      <c r="D164" s="289"/>
      <c r="E164" s="289"/>
      <c r="F164" s="289"/>
      <c r="G164" s="289"/>
      <c r="H164" s="289"/>
      <c r="I164" s="289"/>
      <c r="J164" s="289"/>
      <c r="K164" s="289"/>
      <c r="L164" s="290"/>
      <c r="M164" s="38"/>
    </row>
    <row r="165" spans="1:16" s="21" customFormat="1" x14ac:dyDescent="0.35">
      <c r="A165" s="20"/>
      <c r="B165" s="288"/>
      <c r="C165" s="289"/>
      <c r="D165" s="289"/>
      <c r="E165" s="289"/>
      <c r="F165" s="289"/>
      <c r="G165" s="289"/>
      <c r="H165" s="289"/>
      <c r="I165" s="289"/>
      <c r="J165" s="289"/>
      <c r="K165" s="289"/>
      <c r="L165" s="290"/>
      <c r="M165" s="38"/>
    </row>
    <row r="166" spans="1:16" s="21" customFormat="1" x14ac:dyDescent="0.35">
      <c r="A166" s="20"/>
      <c r="B166" s="288"/>
      <c r="C166" s="289"/>
      <c r="D166" s="289"/>
      <c r="E166" s="289"/>
      <c r="F166" s="289"/>
      <c r="G166" s="289"/>
      <c r="H166" s="289"/>
      <c r="I166" s="289"/>
      <c r="J166" s="289"/>
      <c r="K166" s="289"/>
      <c r="L166" s="290"/>
      <c r="M166" s="38"/>
    </row>
    <row r="167" spans="1:16" s="21" customFormat="1" x14ac:dyDescent="0.35">
      <c r="A167" s="20"/>
      <c r="B167" s="288"/>
      <c r="C167" s="289"/>
      <c r="D167" s="289"/>
      <c r="E167" s="289"/>
      <c r="F167" s="289"/>
      <c r="G167" s="289"/>
      <c r="H167" s="289"/>
      <c r="I167" s="289"/>
      <c r="J167" s="289"/>
      <c r="K167" s="289"/>
      <c r="L167" s="290"/>
      <c r="M167" s="38"/>
    </row>
    <row r="168" spans="1:16" s="21" customFormat="1" x14ac:dyDescent="0.35">
      <c r="A168" s="20"/>
      <c r="B168" s="288"/>
      <c r="C168" s="289"/>
      <c r="D168" s="289"/>
      <c r="E168" s="289"/>
      <c r="F168" s="289"/>
      <c r="G168" s="289"/>
      <c r="H168" s="289"/>
      <c r="I168" s="289"/>
      <c r="J168" s="289"/>
      <c r="K168" s="289"/>
      <c r="L168" s="290"/>
      <c r="M168" s="38"/>
    </row>
    <row r="169" spans="1:16" x14ac:dyDescent="0.35">
      <c r="B169" s="62"/>
      <c r="C169" s="63"/>
      <c r="D169" s="63"/>
      <c r="E169" s="63"/>
      <c r="F169" s="63"/>
      <c r="G169" s="63"/>
      <c r="H169" s="63"/>
      <c r="I169" s="63"/>
      <c r="J169" s="63"/>
      <c r="K169" s="63"/>
      <c r="L169" s="64"/>
    </row>
    <row r="170" spans="1:16" s="21" customFormat="1" x14ac:dyDescent="0.35">
      <c r="A170" s="20"/>
      <c r="B170" s="282" t="s">
        <v>33</v>
      </c>
      <c r="C170" s="283"/>
      <c r="D170" s="283"/>
      <c r="E170" s="283"/>
      <c r="F170" s="283"/>
      <c r="G170" s="283"/>
      <c r="H170" s="283"/>
      <c r="I170" s="283"/>
      <c r="J170" s="283"/>
      <c r="K170" s="283"/>
      <c r="L170" s="284"/>
      <c r="M170" s="66"/>
    </row>
    <row r="171" spans="1:16" x14ac:dyDescent="0.35">
      <c r="B171" s="57"/>
      <c r="L171" s="15"/>
    </row>
    <row r="172" spans="1:16" x14ac:dyDescent="0.35">
      <c r="B172" s="210" t="str">
        <f>IF(Intro!$G$21="English",O172,P172)</f>
        <v>Fournissez les stratégies et les objectifs de votre entreprise pour les deux prochaines années en ce qui concerne les ventes à l'exportation des marchandises. Fournir la justification et les hypothèses qui sous-tendent ces stratégies et objectifs.</v>
      </c>
      <c r="C172" s="211"/>
      <c r="D172" s="211"/>
      <c r="E172" s="211"/>
      <c r="F172" s="211"/>
      <c r="G172" s="211"/>
      <c r="H172" s="211"/>
      <c r="I172" s="211"/>
      <c r="J172" s="211"/>
      <c r="K172" s="211"/>
      <c r="L172" s="212"/>
      <c r="O172" s="3" t="s">
        <v>119</v>
      </c>
      <c r="P172" s="3" t="s">
        <v>120</v>
      </c>
    </row>
    <row r="173" spans="1:16" x14ac:dyDescent="0.35">
      <c r="B173" s="210"/>
      <c r="C173" s="211"/>
      <c r="D173" s="211"/>
      <c r="E173" s="211"/>
      <c r="F173" s="211"/>
      <c r="G173" s="211"/>
      <c r="H173" s="211"/>
      <c r="I173" s="211"/>
      <c r="J173" s="211"/>
      <c r="K173" s="211"/>
      <c r="L173" s="212"/>
    </row>
    <row r="174" spans="1:16" x14ac:dyDescent="0.35">
      <c r="B174" s="57"/>
      <c r="L174" s="15"/>
    </row>
    <row r="175" spans="1:16" s="21" customFormat="1" x14ac:dyDescent="0.35">
      <c r="A175" s="20"/>
      <c r="B175" s="288"/>
      <c r="C175" s="289"/>
      <c r="D175" s="289"/>
      <c r="E175" s="289"/>
      <c r="F175" s="289"/>
      <c r="G175" s="289"/>
      <c r="H175" s="289"/>
      <c r="I175" s="289"/>
      <c r="J175" s="289"/>
      <c r="K175" s="289"/>
      <c r="L175" s="290"/>
      <c r="M175" s="38"/>
    </row>
    <row r="176" spans="1:16" s="21" customFormat="1" x14ac:dyDescent="0.35">
      <c r="A176" s="20"/>
      <c r="B176" s="288"/>
      <c r="C176" s="289"/>
      <c r="D176" s="289"/>
      <c r="E176" s="289"/>
      <c r="F176" s="289"/>
      <c r="G176" s="289"/>
      <c r="H176" s="289"/>
      <c r="I176" s="289"/>
      <c r="J176" s="289"/>
      <c r="K176" s="289"/>
      <c r="L176" s="290"/>
      <c r="M176" s="38"/>
    </row>
    <row r="177" spans="1:14" s="21" customFormat="1" x14ac:dyDescent="0.35">
      <c r="A177" s="20"/>
      <c r="B177" s="288"/>
      <c r="C177" s="289"/>
      <c r="D177" s="289"/>
      <c r="E177" s="289"/>
      <c r="F177" s="289"/>
      <c r="G177" s="289"/>
      <c r="H177" s="289"/>
      <c r="I177" s="289"/>
      <c r="J177" s="289"/>
      <c r="K177" s="289"/>
      <c r="L177" s="290"/>
      <c r="M177" s="38"/>
    </row>
    <row r="178" spans="1:14" s="21" customFormat="1" x14ac:dyDescent="0.35">
      <c r="A178" s="20"/>
      <c r="B178" s="288"/>
      <c r="C178" s="289"/>
      <c r="D178" s="289"/>
      <c r="E178" s="289"/>
      <c r="F178" s="289"/>
      <c r="G178" s="289"/>
      <c r="H178" s="289"/>
      <c r="I178" s="289"/>
      <c r="J178" s="289"/>
      <c r="K178" s="289"/>
      <c r="L178" s="290"/>
      <c r="M178" s="38"/>
    </row>
    <row r="179" spans="1:14" s="21" customFormat="1" x14ac:dyDescent="0.35">
      <c r="A179" s="20"/>
      <c r="B179" s="288"/>
      <c r="C179" s="289"/>
      <c r="D179" s="289"/>
      <c r="E179" s="289"/>
      <c r="F179" s="289"/>
      <c r="G179" s="289"/>
      <c r="H179" s="289"/>
      <c r="I179" s="289"/>
      <c r="J179" s="289"/>
      <c r="K179" s="289"/>
      <c r="L179" s="290"/>
      <c r="M179" s="38"/>
    </row>
    <row r="180" spans="1:14" s="21" customFormat="1" x14ac:dyDescent="0.35">
      <c r="A180" s="20"/>
      <c r="B180" s="288"/>
      <c r="C180" s="289"/>
      <c r="D180" s="289"/>
      <c r="E180" s="289"/>
      <c r="F180" s="289"/>
      <c r="G180" s="289"/>
      <c r="H180" s="289"/>
      <c r="I180" s="289"/>
      <c r="J180" s="289"/>
      <c r="K180" s="289"/>
      <c r="L180" s="290"/>
      <c r="M180" s="38"/>
    </row>
    <row r="181" spans="1:14" s="21" customFormat="1" x14ac:dyDescent="0.35">
      <c r="A181" s="20"/>
      <c r="B181" s="288"/>
      <c r="C181" s="289"/>
      <c r="D181" s="289"/>
      <c r="E181" s="289"/>
      <c r="F181" s="289"/>
      <c r="G181" s="289"/>
      <c r="H181" s="289"/>
      <c r="I181" s="289"/>
      <c r="J181" s="289"/>
      <c r="K181" s="289"/>
      <c r="L181" s="290"/>
      <c r="M181" s="38"/>
    </row>
    <row r="182" spans="1:14" s="21" customFormat="1" x14ac:dyDescent="0.35">
      <c r="A182" s="20"/>
      <c r="B182" s="288"/>
      <c r="C182" s="289"/>
      <c r="D182" s="289"/>
      <c r="E182" s="289"/>
      <c r="F182" s="289"/>
      <c r="G182" s="289"/>
      <c r="H182" s="289"/>
      <c r="I182" s="289"/>
      <c r="J182" s="289"/>
      <c r="K182" s="289"/>
      <c r="L182" s="290"/>
      <c r="M182" s="38"/>
    </row>
    <row r="183" spans="1:14" x14ac:dyDescent="0.35">
      <c r="B183" s="62"/>
      <c r="C183" s="63"/>
      <c r="D183" s="63"/>
      <c r="E183" s="63"/>
      <c r="F183" s="63"/>
      <c r="G183" s="63"/>
      <c r="H183" s="63"/>
      <c r="I183" s="63"/>
      <c r="J183" s="63"/>
      <c r="K183" s="63"/>
      <c r="L183" s="64"/>
    </row>
    <row r="184" spans="1:14" s="40" customFormat="1" x14ac:dyDescent="0.35">
      <c r="A184" s="65"/>
      <c r="B184" s="23"/>
      <c r="C184" s="23"/>
      <c r="N184" s="39"/>
    </row>
    <row r="185" spans="1:14" s="40" customFormat="1" x14ac:dyDescent="0.35">
      <c r="A185" s="65"/>
      <c r="B185" s="23"/>
      <c r="C185" s="23"/>
      <c r="N185" s="39"/>
    </row>
    <row r="186" spans="1:14" s="40" customFormat="1" x14ac:dyDescent="0.35">
      <c r="A186" s="65"/>
      <c r="B186" s="23"/>
      <c r="C186" s="23"/>
      <c r="N186" s="39"/>
    </row>
    <row r="187" spans="1:14" s="40" customFormat="1" x14ac:dyDescent="0.35">
      <c r="A187" s="65"/>
      <c r="B187" s="23"/>
      <c r="C187" s="23"/>
      <c r="N187" s="39"/>
    </row>
    <row r="188" spans="1:14" s="40" customFormat="1" x14ac:dyDescent="0.35">
      <c r="A188" s="65"/>
      <c r="B188" s="23"/>
      <c r="C188" s="23"/>
      <c r="N188" s="39"/>
    </row>
    <row r="189" spans="1:14" s="40" customFormat="1" x14ac:dyDescent="0.35">
      <c r="A189" s="65"/>
      <c r="B189" s="23"/>
      <c r="C189" s="23"/>
      <c r="N189" s="39"/>
    </row>
    <row r="190" spans="1:14" s="40" customFormat="1" x14ac:dyDescent="0.35">
      <c r="A190" s="65"/>
      <c r="B190" s="23"/>
      <c r="C190" s="23"/>
      <c r="N190" s="39"/>
    </row>
  </sheetData>
  <sheetProtection algorithmName="SHA-512" hashValue="TS5Wj9Z/h/yWYHqaFc8tdxS+LVoNvsroydbl9jHa079AmloPCNclmPT7LnO7WabvjZBkbDe4UNONXfUkuLQX5w==" saltValue="IgBzFMUEOh6iSi73Nbv3Kg==" spinCount="100000" sheet="1" objects="1" scenarios="1" selectLockedCells="1"/>
  <mergeCells count="136">
    <mergeCell ref="B99:E100"/>
    <mergeCell ref="K97:K98"/>
    <mergeCell ref="K99:K100"/>
    <mergeCell ref="G106:K106"/>
    <mergeCell ref="B156:L156"/>
    <mergeCell ref="B130:L131"/>
    <mergeCell ref="B145:L145"/>
    <mergeCell ref="B158:L159"/>
    <mergeCell ref="B123:B124"/>
    <mergeCell ref="C123:F124"/>
    <mergeCell ref="G123:K124"/>
    <mergeCell ref="B125:B126"/>
    <mergeCell ref="C125:F126"/>
    <mergeCell ref="G125:K126"/>
    <mergeCell ref="C117:F118"/>
    <mergeCell ref="G117:K118"/>
    <mergeCell ref="B111:B112"/>
    <mergeCell ref="C111:F112"/>
    <mergeCell ref="G111:K112"/>
    <mergeCell ref="B113:B114"/>
    <mergeCell ref="C113:F114"/>
    <mergeCell ref="G113:K114"/>
    <mergeCell ref="B133:L140"/>
    <mergeCell ref="B147:L154"/>
    <mergeCell ref="B161:L168"/>
    <mergeCell ref="B115:B116"/>
    <mergeCell ref="C115:F116"/>
    <mergeCell ref="G115:K116"/>
    <mergeCell ref="B117:B118"/>
    <mergeCell ref="B119:B120"/>
    <mergeCell ref="C119:F120"/>
    <mergeCell ref="G119:K120"/>
    <mergeCell ref="B121:B122"/>
    <mergeCell ref="C121:F122"/>
    <mergeCell ref="G121:K122"/>
    <mergeCell ref="B143:L143"/>
    <mergeCell ref="B175:L182"/>
    <mergeCell ref="B59:L59"/>
    <mergeCell ref="G61:G62"/>
    <mergeCell ref="H61:H62"/>
    <mergeCell ref="I61:I62"/>
    <mergeCell ref="J61:J62"/>
    <mergeCell ref="F64:F67"/>
    <mergeCell ref="G64:G67"/>
    <mergeCell ref="H64:H67"/>
    <mergeCell ref="I64:I67"/>
    <mergeCell ref="C106:F106"/>
    <mergeCell ref="B128:L128"/>
    <mergeCell ref="B170:L170"/>
    <mergeCell ref="B172:L173"/>
    <mergeCell ref="B107:B108"/>
    <mergeCell ref="C107:F108"/>
    <mergeCell ref="G107:K108"/>
    <mergeCell ref="B109:B110"/>
    <mergeCell ref="C109:F110"/>
    <mergeCell ref="G109:K110"/>
    <mergeCell ref="B104:L104"/>
    <mergeCell ref="B95:L95"/>
    <mergeCell ref="B69:L69"/>
    <mergeCell ref="G97:G98"/>
    <mergeCell ref="J97:J98"/>
    <mergeCell ref="B39:C39"/>
    <mergeCell ref="B40:C42"/>
    <mergeCell ref="B43:C45"/>
    <mergeCell ref="B49:C51"/>
    <mergeCell ref="B52:C52"/>
    <mergeCell ref="D50:F50"/>
    <mergeCell ref="B80:L80"/>
    <mergeCell ref="B57:L57"/>
    <mergeCell ref="B82:L82"/>
    <mergeCell ref="D42:F42"/>
    <mergeCell ref="D43:F43"/>
    <mergeCell ref="D44:F44"/>
    <mergeCell ref="D45:F45"/>
    <mergeCell ref="D49:F49"/>
    <mergeCell ref="D39:F39"/>
    <mergeCell ref="D41:F41"/>
    <mergeCell ref="D54:K55"/>
    <mergeCell ref="B102:L102"/>
    <mergeCell ref="B46:C48"/>
    <mergeCell ref="B84:L91"/>
    <mergeCell ref="B71:L78"/>
    <mergeCell ref="J64:J67"/>
    <mergeCell ref="G26:G27"/>
    <mergeCell ref="G28:G29"/>
    <mergeCell ref="D48:F48"/>
    <mergeCell ref="H28:H29"/>
    <mergeCell ref="H30:H31"/>
    <mergeCell ref="G37:G38"/>
    <mergeCell ref="H37:H38"/>
    <mergeCell ref="I37:I38"/>
    <mergeCell ref="D51:F51"/>
    <mergeCell ref="D52:F52"/>
    <mergeCell ref="F99:F100"/>
    <mergeCell ref="G99:G100"/>
    <mergeCell ref="H99:H100"/>
    <mergeCell ref="I99:I100"/>
    <mergeCell ref="J99:J100"/>
    <mergeCell ref="B33:L33"/>
    <mergeCell ref="D40:F40"/>
    <mergeCell ref="H97:H98"/>
    <mergeCell ref="I97:I98"/>
    <mergeCell ref="J37:J38"/>
    <mergeCell ref="K37:K38"/>
    <mergeCell ref="D46:F46"/>
    <mergeCell ref="D47:F47"/>
    <mergeCell ref="B35:L35"/>
    <mergeCell ref="B93:L93"/>
    <mergeCell ref="B63:E63"/>
    <mergeCell ref="B64:E67"/>
    <mergeCell ref="K64:K67"/>
    <mergeCell ref="K61:K62"/>
    <mergeCell ref="B54:C54"/>
    <mergeCell ref="B22:L22"/>
    <mergeCell ref="B24:F25"/>
    <mergeCell ref="B26:F27"/>
    <mergeCell ref="B28:F29"/>
    <mergeCell ref="B30:F31"/>
    <mergeCell ref="G30:G31"/>
    <mergeCell ref="G24:G25"/>
    <mergeCell ref="B4:L4"/>
    <mergeCell ref="B5:L5"/>
    <mergeCell ref="B20:L20"/>
    <mergeCell ref="B14:L14"/>
    <mergeCell ref="B8:L8"/>
    <mergeCell ref="B9:L9"/>
    <mergeCell ref="B10:L10"/>
    <mergeCell ref="B12:L12"/>
    <mergeCell ref="B13:L13"/>
    <mergeCell ref="B15:L15"/>
    <mergeCell ref="B16:L16"/>
    <mergeCell ref="B17:L17"/>
    <mergeCell ref="B6:L6"/>
    <mergeCell ref="H24:H25"/>
    <mergeCell ref="H26:H27"/>
    <mergeCell ref="B19:L19"/>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5 B84 B71 B133 B147 B161 G106"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8:K48 G45:K45 G42:K42 H39:K39 G51:K51"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99:K100 H24:H31 G39 G40:K41 G43:K44 G46:K47 G49:K50 G52:K52" xr:uid="{BFED4A07-2309-4857-8DA3-61372C7086AE}">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56" min="1" max="11" man="1"/>
    <brk id="92" min="1" max="11" man="1"/>
    <brk id="142"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ht="14.25" customHeight="1" x14ac:dyDescent="0.35">
      <c r="O1" s="3" t="s">
        <v>279</v>
      </c>
      <c r="P1" s="3" t="s">
        <v>279</v>
      </c>
    </row>
    <row r="2" spans="1:16" x14ac:dyDescent="0.35">
      <c r="B2" s="22" t="str">
        <f>'Pro 1'!B2</f>
        <v>PROTÉGÉ</v>
      </c>
      <c r="C2" s="22"/>
      <c r="D2" s="22"/>
      <c r="O2" s="21" t="s">
        <v>59</v>
      </c>
      <c r="P2" s="21" t="s">
        <v>71</v>
      </c>
    </row>
    <row r="3" spans="1:16" x14ac:dyDescent="0.35">
      <c r="B3" s="5"/>
      <c r="C3" s="5"/>
      <c r="D3" s="5"/>
      <c r="O3" s="8"/>
      <c r="P3" s="8"/>
    </row>
    <row r="4" spans="1:16" s="8" customFormat="1" x14ac:dyDescent="0.35">
      <c r="A4" s="23"/>
      <c r="B4" s="219" t="str">
        <f>Info!B4</f>
        <v>QUESTIONNAIRE À L'INTENTION DES PRODUCTEURS ÉTRANGERS</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ht="14.15" customHeight="1" x14ac:dyDescent="0.35">
      <c r="A6" s="23"/>
      <c r="B6" s="225" t="str">
        <f>Info!B6</f>
        <v>CÂBLES DE BÂTIMENTS NON ARMÉS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x14ac:dyDescent="0.35">
      <c r="B8" s="304" t="str">
        <f>IF(Intro!$G$21="English",O8,P8)</f>
        <v>COMMENTAIRES PROTÉGÉS</v>
      </c>
      <c r="C8" s="305"/>
      <c r="D8" s="305"/>
      <c r="E8" s="305"/>
      <c r="F8" s="305"/>
      <c r="G8" s="305"/>
      <c r="H8" s="305"/>
      <c r="I8" s="305"/>
      <c r="J8" s="305"/>
      <c r="K8" s="305"/>
      <c r="L8" s="306"/>
      <c r="O8" s="3" t="s">
        <v>55</v>
      </c>
      <c r="P8" s="3" t="s">
        <v>160</v>
      </c>
    </row>
    <row r="9" spans="1:16" x14ac:dyDescent="0.35">
      <c r="B9" s="27"/>
      <c r="C9" s="28"/>
      <c r="D9" s="28"/>
      <c r="E9" s="29"/>
      <c r="F9" s="29"/>
      <c r="G9" s="29"/>
      <c r="H9" s="29"/>
      <c r="I9" s="29"/>
      <c r="J9" s="29"/>
      <c r="K9" s="29"/>
      <c r="L9" s="30"/>
    </row>
    <row r="10" spans="1:16" x14ac:dyDescent="0.35">
      <c r="B10" s="210" t="str">
        <f>AddPub!B10</f>
        <v>Si votre entreprise désire ajouter des commentaires concernant vos réponses, vous les inscrivez ici. Indiquez à quelle question se rapportent vos commentaires.</v>
      </c>
      <c r="C10" s="211"/>
      <c r="D10" s="211"/>
      <c r="E10" s="211"/>
      <c r="F10" s="211"/>
      <c r="G10" s="211"/>
      <c r="H10" s="211"/>
      <c r="I10" s="211"/>
      <c r="J10" s="211"/>
      <c r="K10" s="211"/>
      <c r="L10" s="212"/>
      <c r="O10" s="31" t="s">
        <v>50</v>
      </c>
      <c r="P10" s="3" t="s">
        <v>155</v>
      </c>
    </row>
    <row r="11" spans="1:16" x14ac:dyDescent="0.35">
      <c r="B11" s="48"/>
      <c r="C11" s="28"/>
      <c r="D11" s="28"/>
      <c r="E11" s="29"/>
      <c r="F11" s="29"/>
      <c r="G11" s="29"/>
      <c r="H11" s="29"/>
      <c r="I11" s="29"/>
      <c r="J11" s="29"/>
      <c r="K11" s="29"/>
      <c r="L11" s="30"/>
      <c r="O11" s="31" t="s">
        <v>275</v>
      </c>
      <c r="P11" s="31" t="s">
        <v>276</v>
      </c>
    </row>
    <row r="12" spans="1:16" ht="28" x14ac:dyDescent="0.35">
      <c r="A12" s="20" t="s">
        <v>293</v>
      </c>
      <c r="B12" s="48"/>
      <c r="C12" s="116" t="str">
        <f>IF(Intro!$G$21="English",O11,P11)</f>
        <v>Onglet et question</v>
      </c>
      <c r="D12" s="307" t="str">
        <f>IF(Intro!$G$21="English",O12,P12)</f>
        <v>Commentaires</v>
      </c>
      <c r="E12" s="308"/>
      <c r="F12" s="308"/>
      <c r="G12" s="308"/>
      <c r="H12" s="308"/>
      <c r="I12" s="308"/>
      <c r="J12" s="308"/>
      <c r="K12" s="308"/>
      <c r="L12" s="309"/>
      <c r="O12" s="31" t="s">
        <v>89</v>
      </c>
      <c r="P12" s="3" t="s">
        <v>90</v>
      </c>
    </row>
    <row r="13" spans="1:16" x14ac:dyDescent="0.35">
      <c r="A13" s="65"/>
      <c r="B13" s="301" t="str">
        <f>IF(Intro!$G$21="English",O13,P13)</f>
        <v>Commentaire 1</v>
      </c>
      <c r="C13" s="303"/>
      <c r="D13" s="310"/>
      <c r="E13" s="311"/>
      <c r="F13" s="311"/>
      <c r="G13" s="311"/>
      <c r="H13" s="311"/>
      <c r="I13" s="311"/>
      <c r="J13" s="311"/>
      <c r="K13" s="311"/>
      <c r="L13" s="312"/>
      <c r="O13" s="31" t="s">
        <v>91</v>
      </c>
      <c r="P13" s="3" t="s">
        <v>92</v>
      </c>
    </row>
    <row r="14" spans="1:16" x14ac:dyDescent="0.35">
      <c r="A14" s="65"/>
      <c r="B14" s="210"/>
      <c r="C14" s="303"/>
      <c r="D14" s="313"/>
      <c r="E14" s="314"/>
      <c r="F14" s="314"/>
      <c r="G14" s="314"/>
      <c r="H14" s="314"/>
      <c r="I14" s="314"/>
      <c r="J14" s="314"/>
      <c r="K14" s="314"/>
      <c r="L14" s="315"/>
      <c r="O14" s="31"/>
    </row>
    <row r="15" spans="1:16" x14ac:dyDescent="0.35">
      <c r="A15" s="65"/>
      <c r="B15" s="210"/>
      <c r="C15" s="303"/>
      <c r="D15" s="313"/>
      <c r="E15" s="314"/>
      <c r="F15" s="314"/>
      <c r="G15" s="314"/>
      <c r="H15" s="314"/>
      <c r="I15" s="314"/>
      <c r="J15" s="314"/>
      <c r="K15" s="314"/>
      <c r="L15" s="315"/>
      <c r="O15" s="31"/>
    </row>
    <row r="16" spans="1:16" x14ac:dyDescent="0.35">
      <c r="A16" s="65"/>
      <c r="B16" s="210"/>
      <c r="C16" s="303"/>
      <c r="D16" s="313"/>
      <c r="E16" s="314"/>
      <c r="F16" s="314"/>
      <c r="G16" s="314"/>
      <c r="H16" s="314"/>
      <c r="I16" s="314"/>
      <c r="J16" s="314"/>
      <c r="K16" s="314"/>
      <c r="L16" s="315"/>
      <c r="O16" s="31"/>
    </row>
    <row r="17" spans="1:16" x14ac:dyDescent="0.35">
      <c r="A17" s="65"/>
      <c r="B17" s="210"/>
      <c r="C17" s="303"/>
      <c r="D17" s="313"/>
      <c r="E17" s="314"/>
      <c r="F17" s="314"/>
      <c r="G17" s="314"/>
      <c r="H17" s="314"/>
      <c r="I17" s="314"/>
      <c r="J17" s="314"/>
      <c r="K17" s="314"/>
      <c r="L17" s="315"/>
      <c r="O17" s="31"/>
    </row>
    <row r="18" spans="1:16" x14ac:dyDescent="0.35">
      <c r="A18" s="65"/>
      <c r="B18" s="210"/>
      <c r="C18" s="303"/>
      <c r="D18" s="313"/>
      <c r="E18" s="314"/>
      <c r="F18" s="314"/>
      <c r="G18" s="314"/>
      <c r="H18" s="314"/>
      <c r="I18" s="314"/>
      <c r="J18" s="314"/>
      <c r="K18" s="314"/>
      <c r="L18" s="315"/>
      <c r="O18" s="31"/>
    </row>
    <row r="19" spans="1:16" x14ac:dyDescent="0.35">
      <c r="A19" s="65"/>
      <c r="B19" s="210"/>
      <c r="C19" s="303"/>
      <c r="D19" s="313"/>
      <c r="E19" s="314"/>
      <c r="F19" s="314"/>
      <c r="G19" s="314"/>
      <c r="H19" s="314"/>
      <c r="I19" s="314"/>
      <c r="J19" s="314"/>
      <c r="K19" s="314"/>
      <c r="L19" s="315"/>
      <c r="O19" s="31"/>
    </row>
    <row r="20" spans="1:16" x14ac:dyDescent="0.35">
      <c r="A20" s="65"/>
      <c r="B20" s="210"/>
      <c r="C20" s="303"/>
      <c r="D20" s="313"/>
      <c r="E20" s="314"/>
      <c r="F20" s="314"/>
      <c r="G20" s="314"/>
      <c r="H20" s="314"/>
      <c r="I20" s="314"/>
      <c r="J20" s="314"/>
      <c r="K20" s="314"/>
      <c r="L20" s="315"/>
      <c r="O20" s="31"/>
    </row>
    <row r="21" spans="1:16" x14ac:dyDescent="0.35">
      <c r="A21" s="65"/>
      <c r="B21" s="210"/>
      <c r="C21" s="303"/>
      <c r="D21" s="313"/>
      <c r="E21" s="314"/>
      <c r="F21" s="314"/>
      <c r="G21" s="314"/>
      <c r="H21" s="314"/>
      <c r="I21" s="314"/>
      <c r="J21" s="314"/>
      <c r="K21" s="314"/>
      <c r="L21" s="315"/>
      <c r="O21" s="31"/>
    </row>
    <row r="22" spans="1:16" x14ac:dyDescent="0.35">
      <c r="A22" s="65"/>
      <c r="B22" s="302"/>
      <c r="C22" s="303"/>
      <c r="D22" s="316"/>
      <c r="E22" s="317"/>
      <c r="F22" s="317"/>
      <c r="G22" s="317"/>
      <c r="H22" s="317"/>
      <c r="I22" s="317"/>
      <c r="J22" s="317"/>
      <c r="K22" s="317"/>
      <c r="L22" s="318"/>
      <c r="O22" s="31"/>
    </row>
    <row r="23" spans="1:16" ht="14.25" customHeight="1" x14ac:dyDescent="0.35">
      <c r="A23" s="65"/>
      <c r="B23" s="301" t="str">
        <f>IF(Intro!$G$21="English",O23,P23)</f>
        <v>Commentaire 2</v>
      </c>
      <c r="C23" s="303"/>
      <c r="D23" s="310"/>
      <c r="E23" s="311"/>
      <c r="F23" s="311"/>
      <c r="G23" s="311"/>
      <c r="H23" s="311"/>
      <c r="I23" s="311"/>
      <c r="J23" s="311"/>
      <c r="K23" s="311"/>
      <c r="L23" s="312"/>
      <c r="O23" s="31" t="s">
        <v>93</v>
      </c>
      <c r="P23" s="3" t="s">
        <v>94</v>
      </c>
    </row>
    <row r="24" spans="1:16" x14ac:dyDescent="0.35">
      <c r="A24" s="65"/>
      <c r="B24" s="210"/>
      <c r="C24" s="303"/>
      <c r="D24" s="313"/>
      <c r="E24" s="314"/>
      <c r="F24" s="314"/>
      <c r="G24" s="314"/>
      <c r="H24" s="314"/>
      <c r="I24" s="314"/>
      <c r="J24" s="314"/>
      <c r="K24" s="314"/>
      <c r="L24" s="315"/>
    </row>
    <row r="25" spans="1:16" x14ac:dyDescent="0.35">
      <c r="A25" s="65"/>
      <c r="B25" s="210"/>
      <c r="C25" s="303"/>
      <c r="D25" s="313"/>
      <c r="E25" s="314"/>
      <c r="F25" s="314"/>
      <c r="G25" s="314"/>
      <c r="H25" s="314"/>
      <c r="I25" s="314"/>
      <c r="J25" s="314"/>
      <c r="K25" s="314"/>
      <c r="L25" s="315"/>
    </row>
    <row r="26" spans="1:16" x14ac:dyDescent="0.35">
      <c r="A26" s="65"/>
      <c r="B26" s="210"/>
      <c r="C26" s="303"/>
      <c r="D26" s="313"/>
      <c r="E26" s="314"/>
      <c r="F26" s="314"/>
      <c r="G26" s="314"/>
      <c r="H26" s="314"/>
      <c r="I26" s="314"/>
      <c r="J26" s="314"/>
      <c r="K26" s="314"/>
      <c r="L26" s="315"/>
      <c r="O26" s="31"/>
    </row>
    <row r="27" spans="1:16" x14ac:dyDescent="0.35">
      <c r="A27" s="65"/>
      <c r="B27" s="210"/>
      <c r="C27" s="303"/>
      <c r="D27" s="313"/>
      <c r="E27" s="314"/>
      <c r="F27" s="314"/>
      <c r="G27" s="314"/>
      <c r="H27" s="314"/>
      <c r="I27" s="314"/>
      <c r="J27" s="314"/>
      <c r="K27" s="314"/>
      <c r="L27" s="315"/>
      <c r="O27" s="31"/>
    </row>
    <row r="28" spans="1:16" x14ac:dyDescent="0.35">
      <c r="A28" s="65"/>
      <c r="B28" s="210"/>
      <c r="C28" s="303"/>
      <c r="D28" s="313"/>
      <c r="E28" s="314"/>
      <c r="F28" s="314"/>
      <c r="G28" s="314"/>
      <c r="H28" s="314"/>
      <c r="I28" s="314"/>
      <c r="J28" s="314"/>
      <c r="K28" s="314"/>
      <c r="L28" s="315"/>
    </row>
    <row r="29" spans="1:16" x14ac:dyDescent="0.35">
      <c r="A29" s="65"/>
      <c r="B29" s="210"/>
      <c r="C29" s="303"/>
      <c r="D29" s="313"/>
      <c r="E29" s="314"/>
      <c r="F29" s="314"/>
      <c r="G29" s="314"/>
      <c r="H29" s="314"/>
      <c r="I29" s="314"/>
      <c r="J29" s="314"/>
      <c r="K29" s="314"/>
      <c r="L29" s="315"/>
      <c r="O29" s="31"/>
    </row>
    <row r="30" spans="1:16" x14ac:dyDescent="0.35">
      <c r="A30" s="65"/>
      <c r="B30" s="210"/>
      <c r="C30" s="303"/>
      <c r="D30" s="313"/>
      <c r="E30" s="314"/>
      <c r="F30" s="314"/>
      <c r="G30" s="314"/>
      <c r="H30" s="314"/>
      <c r="I30" s="314"/>
      <c r="J30" s="314"/>
      <c r="K30" s="314"/>
      <c r="L30" s="315"/>
      <c r="O30" s="31"/>
    </row>
    <row r="31" spans="1:16" x14ac:dyDescent="0.35">
      <c r="A31" s="65"/>
      <c r="B31" s="210"/>
      <c r="C31" s="303"/>
      <c r="D31" s="313"/>
      <c r="E31" s="314"/>
      <c r="F31" s="314"/>
      <c r="G31" s="314"/>
      <c r="H31" s="314"/>
      <c r="I31" s="314"/>
      <c r="J31" s="314"/>
      <c r="K31" s="314"/>
      <c r="L31" s="315"/>
      <c r="O31" s="31"/>
    </row>
    <row r="32" spans="1:16" x14ac:dyDescent="0.35">
      <c r="A32" s="65"/>
      <c r="B32" s="302"/>
      <c r="C32" s="303"/>
      <c r="D32" s="316"/>
      <c r="E32" s="317"/>
      <c r="F32" s="317"/>
      <c r="G32" s="317"/>
      <c r="H32" s="317"/>
      <c r="I32" s="317"/>
      <c r="J32" s="317"/>
      <c r="K32" s="317"/>
      <c r="L32" s="318"/>
      <c r="O32" s="31"/>
    </row>
    <row r="33" spans="1:16" ht="14.25" customHeight="1" x14ac:dyDescent="0.35">
      <c r="A33" s="65"/>
      <c r="B33" s="301" t="str">
        <f>IF(Intro!$G$21="English",O33,P33)</f>
        <v>Commentaire 3</v>
      </c>
      <c r="C33" s="303"/>
      <c r="D33" s="310"/>
      <c r="E33" s="311"/>
      <c r="F33" s="311"/>
      <c r="G33" s="311"/>
      <c r="H33" s="311"/>
      <c r="I33" s="311"/>
      <c r="J33" s="311"/>
      <c r="K33" s="311"/>
      <c r="L33" s="312"/>
      <c r="O33" s="31" t="s">
        <v>95</v>
      </c>
      <c r="P33" s="3" t="s">
        <v>96</v>
      </c>
    </row>
    <row r="34" spans="1:16" x14ac:dyDescent="0.35">
      <c r="A34" s="65"/>
      <c r="B34" s="210"/>
      <c r="C34" s="303"/>
      <c r="D34" s="313"/>
      <c r="E34" s="314"/>
      <c r="F34" s="314"/>
      <c r="G34" s="314"/>
      <c r="H34" s="314"/>
      <c r="I34" s="314"/>
      <c r="J34" s="314"/>
      <c r="K34" s="314"/>
      <c r="L34" s="315"/>
    </row>
    <row r="35" spans="1:16" x14ac:dyDescent="0.35">
      <c r="A35" s="65"/>
      <c r="B35" s="210"/>
      <c r="C35" s="303"/>
      <c r="D35" s="313"/>
      <c r="E35" s="314"/>
      <c r="F35" s="314"/>
      <c r="G35" s="314"/>
      <c r="H35" s="314"/>
      <c r="I35" s="314"/>
      <c r="J35" s="314"/>
      <c r="K35" s="314"/>
      <c r="L35" s="315"/>
    </row>
    <row r="36" spans="1:16" x14ac:dyDescent="0.35">
      <c r="A36" s="65"/>
      <c r="B36" s="210"/>
      <c r="C36" s="303"/>
      <c r="D36" s="313"/>
      <c r="E36" s="314"/>
      <c r="F36" s="314"/>
      <c r="G36" s="314"/>
      <c r="H36" s="314"/>
      <c r="I36" s="314"/>
      <c r="J36" s="314"/>
      <c r="K36" s="314"/>
      <c r="L36" s="315"/>
      <c r="O36" s="31"/>
    </row>
    <row r="37" spans="1:16" x14ac:dyDescent="0.35">
      <c r="A37" s="65"/>
      <c r="B37" s="210"/>
      <c r="C37" s="303"/>
      <c r="D37" s="313"/>
      <c r="E37" s="314"/>
      <c r="F37" s="314"/>
      <c r="G37" s="314"/>
      <c r="H37" s="314"/>
      <c r="I37" s="314"/>
      <c r="J37" s="314"/>
      <c r="K37" s="314"/>
      <c r="L37" s="315"/>
      <c r="O37" s="31"/>
    </row>
    <row r="38" spans="1:16" x14ac:dyDescent="0.35">
      <c r="A38" s="65"/>
      <c r="B38" s="210"/>
      <c r="C38" s="303"/>
      <c r="D38" s="313"/>
      <c r="E38" s="314"/>
      <c r="F38" s="314"/>
      <c r="G38" s="314"/>
      <c r="H38" s="314"/>
      <c r="I38" s="314"/>
      <c r="J38" s="314"/>
      <c r="K38" s="314"/>
      <c r="L38" s="315"/>
      <c r="O38" s="31"/>
    </row>
    <row r="39" spans="1:16" x14ac:dyDescent="0.35">
      <c r="A39" s="65"/>
      <c r="B39" s="210"/>
      <c r="C39" s="303"/>
      <c r="D39" s="313"/>
      <c r="E39" s="314"/>
      <c r="F39" s="314"/>
      <c r="G39" s="314"/>
      <c r="H39" s="314"/>
      <c r="I39" s="314"/>
      <c r="J39" s="314"/>
      <c r="K39" s="314"/>
      <c r="L39" s="315"/>
      <c r="O39" s="31"/>
    </row>
    <row r="40" spans="1:16" x14ac:dyDescent="0.35">
      <c r="A40" s="65"/>
      <c r="B40" s="210"/>
      <c r="C40" s="303"/>
      <c r="D40" s="313"/>
      <c r="E40" s="314"/>
      <c r="F40" s="314"/>
      <c r="G40" s="314"/>
      <c r="H40" s="314"/>
      <c r="I40" s="314"/>
      <c r="J40" s="314"/>
      <c r="K40" s="314"/>
      <c r="L40" s="315"/>
      <c r="O40" s="31"/>
    </row>
    <row r="41" spans="1:16" x14ac:dyDescent="0.35">
      <c r="A41" s="65"/>
      <c r="B41" s="210"/>
      <c r="C41" s="303"/>
      <c r="D41" s="313"/>
      <c r="E41" s="314"/>
      <c r="F41" s="314"/>
      <c r="G41" s="314"/>
      <c r="H41" s="314"/>
      <c r="I41" s="314"/>
      <c r="J41" s="314"/>
      <c r="K41" s="314"/>
      <c r="L41" s="315"/>
      <c r="O41" s="31"/>
    </row>
    <row r="42" spans="1:16" x14ac:dyDescent="0.35">
      <c r="A42" s="65"/>
      <c r="B42" s="302"/>
      <c r="C42" s="303"/>
      <c r="D42" s="316"/>
      <c r="E42" s="317"/>
      <c r="F42" s="317"/>
      <c r="G42" s="317"/>
      <c r="H42" s="317"/>
      <c r="I42" s="317"/>
      <c r="J42" s="317"/>
      <c r="K42" s="317"/>
      <c r="L42" s="318"/>
      <c r="O42" s="31"/>
    </row>
    <row r="43" spans="1:16" ht="14.25" customHeight="1" x14ac:dyDescent="0.35">
      <c r="A43" s="65"/>
      <c r="B43" s="301" t="str">
        <f>IF(Intro!$G$21="English",O43,P43)</f>
        <v>Commentaire 4</v>
      </c>
      <c r="C43" s="303"/>
      <c r="D43" s="310"/>
      <c r="E43" s="311"/>
      <c r="F43" s="311"/>
      <c r="G43" s="311"/>
      <c r="H43" s="311"/>
      <c r="I43" s="311"/>
      <c r="J43" s="311"/>
      <c r="K43" s="311"/>
      <c r="L43" s="312"/>
      <c r="O43" s="31" t="s">
        <v>97</v>
      </c>
      <c r="P43" s="3" t="s">
        <v>98</v>
      </c>
    </row>
    <row r="44" spans="1:16" x14ac:dyDescent="0.35">
      <c r="A44" s="65"/>
      <c r="B44" s="210"/>
      <c r="C44" s="303"/>
      <c r="D44" s="313"/>
      <c r="E44" s="314"/>
      <c r="F44" s="314"/>
      <c r="G44" s="314"/>
      <c r="H44" s="314"/>
      <c r="I44" s="314"/>
      <c r="J44" s="314"/>
      <c r="K44" s="314"/>
      <c r="L44" s="315"/>
      <c r="O44" s="31"/>
    </row>
    <row r="45" spans="1:16" x14ac:dyDescent="0.35">
      <c r="A45" s="65"/>
      <c r="B45" s="210"/>
      <c r="C45" s="303"/>
      <c r="D45" s="313"/>
      <c r="E45" s="314"/>
      <c r="F45" s="314"/>
      <c r="G45" s="314"/>
      <c r="H45" s="314"/>
      <c r="I45" s="314"/>
      <c r="J45" s="314"/>
      <c r="K45" s="314"/>
      <c r="L45" s="315"/>
      <c r="O45" s="31"/>
    </row>
    <row r="46" spans="1:16" x14ac:dyDescent="0.35">
      <c r="A46" s="65"/>
      <c r="B46" s="210"/>
      <c r="C46" s="303"/>
      <c r="D46" s="313"/>
      <c r="E46" s="314"/>
      <c r="F46" s="314"/>
      <c r="G46" s="314"/>
      <c r="H46" s="314"/>
      <c r="I46" s="314"/>
      <c r="J46" s="314"/>
      <c r="K46" s="314"/>
      <c r="L46" s="315"/>
      <c r="O46" s="31"/>
    </row>
    <row r="47" spans="1:16" x14ac:dyDescent="0.35">
      <c r="A47" s="65"/>
      <c r="B47" s="210"/>
      <c r="C47" s="303"/>
      <c r="D47" s="313"/>
      <c r="E47" s="314"/>
      <c r="F47" s="314"/>
      <c r="G47" s="314"/>
      <c r="H47" s="314"/>
      <c r="I47" s="314"/>
      <c r="J47" s="314"/>
      <c r="K47" s="314"/>
      <c r="L47" s="315"/>
      <c r="O47" s="31"/>
    </row>
    <row r="48" spans="1:16" x14ac:dyDescent="0.35">
      <c r="A48" s="65"/>
      <c r="B48" s="210"/>
      <c r="C48" s="303"/>
      <c r="D48" s="313"/>
      <c r="E48" s="314"/>
      <c r="F48" s="314"/>
      <c r="G48" s="314"/>
      <c r="H48" s="314"/>
      <c r="I48" s="314"/>
      <c r="J48" s="314"/>
      <c r="K48" s="314"/>
      <c r="L48" s="315"/>
      <c r="O48" s="31"/>
    </row>
    <row r="49" spans="1:16" x14ac:dyDescent="0.35">
      <c r="A49" s="65"/>
      <c r="B49" s="210"/>
      <c r="C49" s="303"/>
      <c r="D49" s="313"/>
      <c r="E49" s="314"/>
      <c r="F49" s="314"/>
      <c r="G49" s="314"/>
      <c r="H49" s="314"/>
      <c r="I49" s="314"/>
      <c r="J49" s="314"/>
      <c r="K49" s="314"/>
      <c r="L49" s="315"/>
      <c r="O49" s="31"/>
    </row>
    <row r="50" spans="1:16" x14ac:dyDescent="0.35">
      <c r="A50" s="65"/>
      <c r="B50" s="210"/>
      <c r="C50" s="303"/>
      <c r="D50" s="313"/>
      <c r="E50" s="314"/>
      <c r="F50" s="314"/>
      <c r="G50" s="314"/>
      <c r="H50" s="314"/>
      <c r="I50" s="314"/>
      <c r="J50" s="314"/>
      <c r="K50" s="314"/>
      <c r="L50" s="315"/>
      <c r="O50" s="31"/>
    </row>
    <row r="51" spans="1:16" x14ac:dyDescent="0.35">
      <c r="A51" s="65"/>
      <c r="B51" s="210"/>
      <c r="C51" s="303"/>
      <c r="D51" s="313"/>
      <c r="E51" s="314"/>
      <c r="F51" s="314"/>
      <c r="G51" s="314"/>
      <c r="H51" s="314"/>
      <c r="I51" s="314"/>
      <c r="J51" s="314"/>
      <c r="K51" s="314"/>
      <c r="L51" s="315"/>
      <c r="O51" s="31"/>
    </row>
    <row r="52" spans="1:16" x14ac:dyDescent="0.35">
      <c r="A52" s="65"/>
      <c r="B52" s="302"/>
      <c r="C52" s="303"/>
      <c r="D52" s="316"/>
      <c r="E52" s="317"/>
      <c r="F52" s="317"/>
      <c r="G52" s="317"/>
      <c r="H52" s="317"/>
      <c r="I52" s="317"/>
      <c r="J52" s="317"/>
      <c r="K52" s="317"/>
      <c r="L52" s="318"/>
      <c r="O52" s="31"/>
    </row>
    <row r="53" spans="1:16" ht="14.25" customHeight="1" x14ac:dyDescent="0.35">
      <c r="A53" s="65"/>
      <c r="B53" s="301" t="str">
        <f>IF(Intro!$G$21="English",O53,P53)</f>
        <v>Commentaire 5</v>
      </c>
      <c r="C53" s="303"/>
      <c r="D53" s="310"/>
      <c r="E53" s="311"/>
      <c r="F53" s="311"/>
      <c r="G53" s="311"/>
      <c r="H53" s="311"/>
      <c r="I53" s="311"/>
      <c r="J53" s="311"/>
      <c r="K53" s="311"/>
      <c r="L53" s="312"/>
      <c r="O53" s="31" t="s">
        <v>99</v>
      </c>
      <c r="P53" s="3" t="s">
        <v>100</v>
      </c>
    </row>
    <row r="54" spans="1:16" x14ac:dyDescent="0.35">
      <c r="A54" s="65"/>
      <c r="B54" s="210"/>
      <c r="C54" s="303"/>
      <c r="D54" s="313"/>
      <c r="E54" s="314"/>
      <c r="F54" s="314"/>
      <c r="G54" s="314"/>
      <c r="H54" s="314"/>
      <c r="I54" s="314"/>
      <c r="J54" s="314"/>
      <c r="K54" s="314"/>
      <c r="L54" s="315"/>
      <c r="O54" s="31"/>
    </row>
    <row r="55" spans="1:16" x14ac:dyDescent="0.35">
      <c r="A55" s="65"/>
      <c r="B55" s="210"/>
      <c r="C55" s="303"/>
      <c r="D55" s="313"/>
      <c r="E55" s="314"/>
      <c r="F55" s="314"/>
      <c r="G55" s="314"/>
      <c r="H55" s="314"/>
      <c r="I55" s="314"/>
      <c r="J55" s="314"/>
      <c r="K55" s="314"/>
      <c r="L55" s="315"/>
      <c r="O55" s="31"/>
    </row>
    <row r="56" spans="1:16" x14ac:dyDescent="0.35">
      <c r="A56" s="65"/>
      <c r="B56" s="210"/>
      <c r="C56" s="303"/>
      <c r="D56" s="313"/>
      <c r="E56" s="314"/>
      <c r="F56" s="314"/>
      <c r="G56" s="314"/>
      <c r="H56" s="314"/>
      <c r="I56" s="314"/>
      <c r="J56" s="314"/>
      <c r="K56" s="314"/>
      <c r="L56" s="315"/>
      <c r="O56" s="31"/>
    </row>
    <row r="57" spans="1:16" x14ac:dyDescent="0.35">
      <c r="A57" s="65"/>
      <c r="B57" s="210"/>
      <c r="C57" s="303"/>
      <c r="D57" s="313"/>
      <c r="E57" s="314"/>
      <c r="F57" s="314"/>
      <c r="G57" s="314"/>
      <c r="H57" s="314"/>
      <c r="I57" s="314"/>
      <c r="J57" s="314"/>
      <c r="K57" s="314"/>
      <c r="L57" s="315"/>
      <c r="O57" s="31"/>
    </row>
    <row r="58" spans="1:16" x14ac:dyDescent="0.35">
      <c r="A58" s="65"/>
      <c r="B58" s="210"/>
      <c r="C58" s="303"/>
      <c r="D58" s="313"/>
      <c r="E58" s="314"/>
      <c r="F58" s="314"/>
      <c r="G58" s="314"/>
      <c r="H58" s="314"/>
      <c r="I58" s="314"/>
      <c r="J58" s="314"/>
      <c r="K58" s="314"/>
      <c r="L58" s="315"/>
      <c r="O58" s="31"/>
    </row>
    <row r="59" spans="1:16" x14ac:dyDescent="0.35">
      <c r="A59" s="65"/>
      <c r="B59" s="210"/>
      <c r="C59" s="303"/>
      <c r="D59" s="313"/>
      <c r="E59" s="314"/>
      <c r="F59" s="314"/>
      <c r="G59" s="314"/>
      <c r="H59" s="314"/>
      <c r="I59" s="314"/>
      <c r="J59" s="314"/>
      <c r="K59" s="314"/>
      <c r="L59" s="315"/>
      <c r="O59" s="31"/>
    </row>
    <row r="60" spans="1:16" x14ac:dyDescent="0.35">
      <c r="A60" s="65"/>
      <c r="B60" s="210"/>
      <c r="C60" s="303"/>
      <c r="D60" s="313"/>
      <c r="E60" s="314"/>
      <c r="F60" s="314"/>
      <c r="G60" s="314"/>
      <c r="H60" s="314"/>
      <c r="I60" s="314"/>
      <c r="J60" s="314"/>
      <c r="K60" s="314"/>
      <c r="L60" s="315"/>
      <c r="O60" s="31"/>
    </row>
    <row r="61" spans="1:16" x14ac:dyDescent="0.35">
      <c r="A61" s="65"/>
      <c r="B61" s="210"/>
      <c r="C61" s="303"/>
      <c r="D61" s="313"/>
      <c r="E61" s="314"/>
      <c r="F61" s="314"/>
      <c r="G61" s="314"/>
      <c r="H61" s="314"/>
      <c r="I61" s="314"/>
      <c r="J61" s="314"/>
      <c r="K61" s="314"/>
      <c r="L61" s="315"/>
      <c r="O61" s="31"/>
    </row>
    <row r="62" spans="1:16" x14ac:dyDescent="0.35">
      <c r="A62" s="65"/>
      <c r="B62" s="322"/>
      <c r="C62" s="323"/>
      <c r="D62" s="319"/>
      <c r="E62" s="320"/>
      <c r="F62" s="320"/>
      <c r="G62" s="320"/>
      <c r="H62" s="320"/>
      <c r="I62" s="320"/>
      <c r="J62" s="320"/>
      <c r="K62" s="320"/>
      <c r="L62" s="321"/>
      <c r="O62" s="31"/>
    </row>
    <row r="63" spans="1:16" s="40" customFormat="1" x14ac:dyDescent="0.35">
      <c r="A63" s="65"/>
      <c r="B63" s="23"/>
      <c r="N63" s="39"/>
    </row>
  </sheetData>
  <sheetProtection algorithmName="SHA-512" hashValue="vNhfB3px6SH34xUxIWWLO6dGDgkTdK3D7jyijMKds6O3uxHWUWxgH8zMGMymm4+18B4MYyea9mC0+Ri+KFjOZA==" saltValue="ETulyIRGUY3k+G/mrjpMMw==" spinCount="100000" sheet="1" objects="1" scenarios="1" selectLockedCells="1"/>
  <mergeCells count="21">
    <mergeCell ref="B4:L4"/>
    <mergeCell ref="B5:L5"/>
    <mergeCell ref="B6:L6"/>
    <mergeCell ref="B10:L10"/>
    <mergeCell ref="B8:L8"/>
    <mergeCell ref="D12:L12"/>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3"/>
  <sheetViews>
    <sheetView showGridLines="0" zoomScaleNormal="100" workbookViewId="0"/>
  </sheetViews>
  <sheetFormatPr defaultColWidth="9.453125" defaultRowHeight="14" x14ac:dyDescent="0.35"/>
  <cols>
    <col min="1" max="1" width="1.81640625" style="20" customWidth="1"/>
    <col min="2" max="12" width="14.54296875" style="1" customWidth="1"/>
    <col min="13" max="14" width="14.54296875" style="3" customWidth="1"/>
    <col min="15" max="16" width="14.54296875" style="3" hidden="1" customWidth="1"/>
    <col min="17" max="17" width="9.453125" style="3" customWidth="1"/>
    <col min="18" max="16384" width="9.453125" style="3"/>
  </cols>
  <sheetData>
    <row r="1" spans="1:16" x14ac:dyDescent="0.35">
      <c r="O1" s="3" t="s">
        <v>279</v>
      </c>
      <c r="P1" s="3" t="s">
        <v>279</v>
      </c>
    </row>
    <row r="2" spans="1:16" x14ac:dyDescent="0.35">
      <c r="B2" s="22" t="s">
        <v>0</v>
      </c>
      <c r="C2" s="22"/>
      <c r="D2" s="22"/>
      <c r="O2" s="21" t="s">
        <v>59</v>
      </c>
      <c r="P2" s="21" t="s">
        <v>71</v>
      </c>
    </row>
    <row r="3" spans="1:16" x14ac:dyDescent="0.35">
      <c r="B3" s="5"/>
      <c r="C3" s="5"/>
      <c r="D3" s="5"/>
      <c r="O3" s="8"/>
      <c r="P3" s="8"/>
    </row>
    <row r="4" spans="1:16" s="8" customFormat="1" x14ac:dyDescent="0.35">
      <c r="A4" s="23"/>
      <c r="B4" s="219" t="str">
        <f>Info!B4</f>
        <v>QUESTIONNAIRE À L'INTENTION DES PRODUCTEURS ÉTRANGERS</v>
      </c>
      <c r="C4" s="220"/>
      <c r="D4" s="220"/>
      <c r="E4" s="220"/>
      <c r="F4" s="220"/>
      <c r="G4" s="220"/>
      <c r="H4" s="220"/>
      <c r="I4" s="220"/>
      <c r="J4" s="220"/>
      <c r="K4" s="220"/>
      <c r="L4" s="221"/>
      <c r="M4" s="10"/>
      <c r="N4" s="10"/>
      <c r="O4" s="9"/>
      <c r="P4" s="9"/>
    </row>
    <row r="5" spans="1:16" s="8" customFormat="1" x14ac:dyDescent="0.35">
      <c r="A5" s="23"/>
      <c r="B5" s="222" t="str">
        <f>Info!B5</f>
        <v>NQ-2026-003</v>
      </c>
      <c r="C5" s="223"/>
      <c r="D5" s="223"/>
      <c r="E5" s="223"/>
      <c r="F5" s="223"/>
      <c r="G5" s="223"/>
      <c r="H5" s="223"/>
      <c r="I5" s="223"/>
      <c r="J5" s="223"/>
      <c r="K5" s="223"/>
      <c r="L5" s="224"/>
      <c r="M5" s="10"/>
      <c r="N5" s="10"/>
      <c r="O5" s="9"/>
      <c r="P5" s="9"/>
    </row>
    <row r="6" spans="1:16" s="9" customFormat="1" x14ac:dyDescent="0.35">
      <c r="A6" s="23"/>
      <c r="B6" s="225" t="str">
        <f>Info!B6</f>
        <v>CÂBLES DE BÂTIMENTS NON ARMÉS</v>
      </c>
      <c r="C6" s="226"/>
      <c r="D6" s="226"/>
      <c r="E6" s="226"/>
      <c r="F6" s="226"/>
      <c r="G6" s="226"/>
      <c r="H6" s="226"/>
      <c r="I6" s="226"/>
      <c r="J6" s="226"/>
      <c r="K6" s="226"/>
      <c r="L6" s="227"/>
      <c r="O6" s="24"/>
      <c r="P6" s="24"/>
    </row>
    <row r="7" spans="1:16" s="9" customFormat="1" x14ac:dyDescent="0.35">
      <c r="A7" s="23"/>
      <c r="B7" s="25"/>
      <c r="C7" s="25"/>
      <c r="D7" s="25"/>
      <c r="E7" s="26"/>
      <c r="F7" s="26"/>
      <c r="G7" s="26"/>
      <c r="H7" s="26"/>
      <c r="I7" s="26"/>
      <c r="J7" s="26"/>
      <c r="K7" s="26"/>
      <c r="L7" s="26"/>
      <c r="O7" s="24"/>
      <c r="P7" s="24"/>
    </row>
    <row r="8" spans="1:16" x14ac:dyDescent="0.35">
      <c r="B8" s="304" t="str">
        <f>IF(Intro!$G$21="English",O8,P8)</f>
        <v>CONFIRMATION DES DONNÉES DÉCLARÉES</v>
      </c>
      <c r="C8" s="305"/>
      <c r="D8" s="305"/>
      <c r="E8" s="305"/>
      <c r="F8" s="305"/>
      <c r="G8" s="305"/>
      <c r="H8" s="305"/>
      <c r="I8" s="305"/>
      <c r="J8" s="305"/>
      <c r="K8" s="305"/>
      <c r="L8" s="306"/>
      <c r="O8" s="3" t="s">
        <v>20</v>
      </c>
      <c r="P8" s="3" t="s">
        <v>35</v>
      </c>
    </row>
    <row r="9" spans="1:16" x14ac:dyDescent="0.35">
      <c r="B9" s="304" t="str">
        <f>IF(Intro!$G$21="English",O9,P9)</f>
        <v>GÉNÉRAL</v>
      </c>
      <c r="C9" s="305"/>
      <c r="D9" s="305"/>
      <c r="E9" s="305"/>
      <c r="F9" s="305"/>
      <c r="G9" s="305"/>
      <c r="H9" s="305"/>
      <c r="I9" s="305"/>
      <c r="J9" s="305"/>
      <c r="K9" s="305"/>
      <c r="L9" s="306"/>
      <c r="O9" s="85" t="s">
        <v>238</v>
      </c>
      <c r="P9" s="85" t="s">
        <v>239</v>
      </c>
    </row>
    <row r="10" spans="1:16" x14ac:dyDescent="0.35">
      <c r="B10" s="57"/>
      <c r="L10" s="15"/>
    </row>
    <row r="11" spans="1:16" x14ac:dyDescent="0.35">
      <c r="B11" s="57"/>
      <c r="J11" s="115" t="str">
        <f>IF(Intro!$G$21="English",O11,P11)</f>
        <v>Sélectionnez oui ou non</v>
      </c>
      <c r="L11" s="15"/>
      <c r="O11" s="3" t="s">
        <v>136</v>
      </c>
      <c r="P11" s="3" t="s">
        <v>266</v>
      </c>
    </row>
    <row r="12" spans="1:16" s="38" customFormat="1" x14ac:dyDescent="0.35">
      <c r="A12" s="58"/>
      <c r="B12" s="204" t="str">
        <f>IF(Intro!$G$21="English",O12,P12)</f>
        <v>Confirmez que toutes les données déclarées dans ce questionnaire concernent les marchandises telles que définies dans l’onglet « Intro ».</v>
      </c>
      <c r="C12" s="205"/>
      <c r="D12" s="205"/>
      <c r="E12" s="205"/>
      <c r="F12" s="205"/>
      <c r="G12" s="205"/>
      <c r="H12" s="205"/>
      <c r="I12" s="205"/>
      <c r="J12" s="104"/>
      <c r="K12" s="59"/>
      <c r="L12" s="60"/>
      <c r="O12" s="38" t="s">
        <v>273</v>
      </c>
      <c r="P12" s="38" t="s">
        <v>274</v>
      </c>
    </row>
    <row r="13" spans="1:16" s="38" customFormat="1" ht="15" customHeight="1" x14ac:dyDescent="0.35">
      <c r="A13" s="58"/>
      <c r="B13" s="330" t="str">
        <f>IF(Intro!$G$21="English",O13,P13)</f>
        <v>Confirmez que tous les volumes déclarés dans ce questionnaire sont en mètres.</v>
      </c>
      <c r="C13" s="331"/>
      <c r="D13" s="331"/>
      <c r="E13" s="331"/>
      <c r="F13" s="331"/>
      <c r="G13" s="331"/>
      <c r="H13" s="331"/>
      <c r="I13" s="331"/>
      <c r="J13" s="94"/>
      <c r="L13" s="61"/>
      <c r="O13" s="38" t="str">
        <f>"Confirm that all volumes reported in this questionnaire are in "&amp;(Variables!B23)&amp;"."</f>
        <v>Confirm that all volumes reported in this questionnaire are in metres.</v>
      </c>
      <c r="P13" s="38" t="str">
        <f>"Confirmez que tous les volumes déclarés dans ce questionnaire sont en "&amp;(Variables!C23)&amp;"."</f>
        <v>Confirmez que tous les volumes déclarés dans ce questionnaire sont en mètres.</v>
      </c>
    </row>
    <row r="14" spans="1:16" s="38" customFormat="1" x14ac:dyDescent="0.35">
      <c r="A14" s="58"/>
      <c r="B14" s="330" t="str">
        <f>IF(Intro!$G$21="English",O14,P14)</f>
        <v>Confirmez que toutes les valeurs déclarées dans ce questionnaire sont en dollars canadiens.</v>
      </c>
      <c r="C14" s="331"/>
      <c r="D14" s="331"/>
      <c r="E14" s="331" t="str">
        <f>IF(SUM('Pro 2'!E33:E34)&lt;&gt;0,"X","-")</f>
        <v>-</v>
      </c>
      <c r="F14" s="331" t="str">
        <f>IF(SUM('Pro 2'!F33:F34)&lt;&gt;0,"X","-")</f>
        <v>-</v>
      </c>
      <c r="G14" s="331" t="str">
        <f>IF(SUM('Pro 2'!G33:G34)&lt;&gt;0,"X","-")</f>
        <v>-</v>
      </c>
      <c r="H14" s="331" t="str">
        <f>IF(SUM('Pro 2'!H33:H34)&lt;&gt;0,"X","-")</f>
        <v>-</v>
      </c>
      <c r="I14" s="331" t="str">
        <f>IF(SUM('Pro 2'!I33:I34)&lt;&gt;0,"X","-")</f>
        <v>-</v>
      </c>
      <c r="J14" s="94"/>
      <c r="L14" s="61"/>
      <c r="O14" s="38" t="s">
        <v>161</v>
      </c>
      <c r="P14" s="38" t="s">
        <v>162</v>
      </c>
    </row>
    <row r="15" spans="1:16" s="38" customFormat="1" x14ac:dyDescent="0.35">
      <c r="A15" s="58"/>
      <c r="B15" s="330" t="str">
        <f>IF(Intro!$G$21="English",O15,P15)</f>
        <v>Confirmez que tous les renseignements déclarés le sont selon l’année civile.</v>
      </c>
      <c r="C15" s="331"/>
      <c r="D15" s="331"/>
      <c r="E15" s="331" t="str">
        <f>IF(SUM('Pro 2'!E36:E37)&lt;&gt;0,"X","-")</f>
        <v>-</v>
      </c>
      <c r="F15" s="331" t="str">
        <f>IF(SUM('Pro 2'!F36:F37)&lt;&gt;0,"X","-")</f>
        <v>-</v>
      </c>
      <c r="G15" s="331" t="str">
        <f>IF(SUM('Pro 2'!G36:G37)&lt;&gt;0,"X","-")</f>
        <v>X</v>
      </c>
      <c r="H15" s="331" t="str">
        <f>IF(SUM('Pro 2'!H36:H37)&lt;&gt;0,"X","-")</f>
        <v>X</v>
      </c>
      <c r="I15" s="331" t="str">
        <f>IF(SUM('Pro 2'!I36:I37)&lt;&gt;0,"X","-")</f>
        <v>X</v>
      </c>
      <c r="J15" s="94"/>
      <c r="K15" s="59"/>
      <c r="L15" s="60"/>
      <c r="O15" s="38" t="s">
        <v>56</v>
      </c>
      <c r="P15" s="38" t="s">
        <v>57</v>
      </c>
    </row>
    <row r="16" spans="1:16" x14ac:dyDescent="0.35">
      <c r="B16" s="57"/>
      <c r="L16" s="15"/>
    </row>
    <row r="17" spans="1:16" x14ac:dyDescent="0.35">
      <c r="B17" s="210" t="str">
        <f>IF(Intro!$G$21="English",O17,P17)</f>
        <v>Si non, expliquez.</v>
      </c>
      <c r="C17" s="211"/>
      <c r="D17" s="211"/>
      <c r="E17" s="211"/>
      <c r="F17" s="211"/>
      <c r="G17" s="211"/>
      <c r="H17" s="211"/>
      <c r="I17" s="211"/>
      <c r="J17" s="211"/>
      <c r="K17" s="211"/>
      <c r="L17" s="212"/>
      <c r="O17" s="97" t="s">
        <v>253</v>
      </c>
      <c r="P17" s="9" t="s">
        <v>254</v>
      </c>
    </row>
    <row r="18" spans="1:16" s="38" customFormat="1" x14ac:dyDescent="0.35">
      <c r="A18" s="58"/>
      <c r="B18" s="67"/>
      <c r="C18" s="59"/>
      <c r="D18" s="59"/>
      <c r="E18" s="59"/>
      <c r="F18" s="59"/>
      <c r="G18" s="59"/>
      <c r="H18" s="59"/>
      <c r="I18" s="59"/>
      <c r="J18" s="59"/>
      <c r="K18" s="59"/>
      <c r="L18" s="60"/>
      <c r="O18" s="9"/>
      <c r="P18" s="9"/>
    </row>
    <row r="19" spans="1:16" s="21" customFormat="1" x14ac:dyDescent="0.35">
      <c r="A19" s="20"/>
      <c r="B19" s="288"/>
      <c r="C19" s="289"/>
      <c r="D19" s="289"/>
      <c r="E19" s="289"/>
      <c r="F19" s="289"/>
      <c r="G19" s="289"/>
      <c r="H19" s="289"/>
      <c r="I19" s="289"/>
      <c r="J19" s="289"/>
      <c r="K19" s="289"/>
      <c r="L19" s="290"/>
      <c r="M19" s="38"/>
      <c r="O19" s="10"/>
      <c r="P19" s="10"/>
    </row>
    <row r="20" spans="1:16" s="21" customFormat="1" x14ac:dyDescent="0.35">
      <c r="A20" s="20"/>
      <c r="B20" s="288"/>
      <c r="C20" s="289"/>
      <c r="D20" s="289"/>
      <c r="E20" s="289"/>
      <c r="F20" s="289"/>
      <c r="G20" s="289"/>
      <c r="H20" s="289"/>
      <c r="I20" s="289"/>
      <c r="J20" s="289"/>
      <c r="K20" s="289"/>
      <c r="L20" s="290"/>
      <c r="M20" s="38"/>
      <c r="O20" s="10"/>
      <c r="P20" s="10"/>
    </row>
    <row r="21" spans="1:16" s="21" customFormat="1" x14ac:dyDescent="0.35">
      <c r="A21" s="20"/>
      <c r="B21" s="288"/>
      <c r="C21" s="289"/>
      <c r="D21" s="289"/>
      <c r="E21" s="289"/>
      <c r="F21" s="289"/>
      <c r="G21" s="289"/>
      <c r="H21" s="289"/>
      <c r="I21" s="289"/>
      <c r="J21" s="289"/>
      <c r="K21" s="289"/>
      <c r="L21" s="290"/>
      <c r="M21" s="38"/>
      <c r="O21" s="10"/>
      <c r="P21" s="10"/>
    </row>
    <row r="22" spans="1:16" s="21" customFormat="1" x14ac:dyDescent="0.35">
      <c r="A22" s="20"/>
      <c r="B22" s="288"/>
      <c r="C22" s="289"/>
      <c r="D22" s="289"/>
      <c r="E22" s="289"/>
      <c r="F22" s="289"/>
      <c r="G22" s="289"/>
      <c r="H22" s="289"/>
      <c r="I22" s="289"/>
      <c r="J22" s="289"/>
      <c r="K22" s="289"/>
      <c r="L22" s="290"/>
      <c r="M22" s="38"/>
      <c r="O22" s="10"/>
      <c r="P22" s="10"/>
    </row>
    <row r="23" spans="1:16" s="21" customFormat="1" x14ac:dyDescent="0.35">
      <c r="A23" s="20"/>
      <c r="B23" s="288"/>
      <c r="C23" s="289"/>
      <c r="D23" s="289"/>
      <c r="E23" s="289"/>
      <c r="F23" s="289"/>
      <c r="G23" s="289"/>
      <c r="H23" s="289"/>
      <c r="I23" s="289"/>
      <c r="J23" s="289"/>
      <c r="K23" s="289"/>
      <c r="L23" s="290"/>
      <c r="M23" s="38"/>
      <c r="O23" s="10"/>
      <c r="P23" s="10"/>
    </row>
    <row r="24" spans="1:16" s="21" customFormat="1" x14ac:dyDescent="0.35">
      <c r="A24" s="20"/>
      <c r="B24" s="288"/>
      <c r="C24" s="289"/>
      <c r="D24" s="289"/>
      <c r="E24" s="289"/>
      <c r="F24" s="289"/>
      <c r="G24" s="289"/>
      <c r="H24" s="289"/>
      <c r="I24" s="289"/>
      <c r="J24" s="289"/>
      <c r="K24" s="289"/>
      <c r="L24" s="290"/>
      <c r="M24" s="38"/>
      <c r="O24" s="10"/>
      <c r="P24" s="10"/>
    </row>
    <row r="25" spans="1:16" s="21" customFormat="1" x14ac:dyDescent="0.35">
      <c r="A25" s="20"/>
      <c r="B25" s="288"/>
      <c r="C25" s="289"/>
      <c r="D25" s="289"/>
      <c r="E25" s="289"/>
      <c r="F25" s="289"/>
      <c r="G25" s="289"/>
      <c r="H25" s="289"/>
      <c r="I25" s="289"/>
      <c r="J25" s="289"/>
      <c r="K25" s="289"/>
      <c r="L25" s="290"/>
      <c r="M25" s="38"/>
      <c r="O25" s="10"/>
      <c r="P25" s="10"/>
    </row>
    <row r="26" spans="1:16" s="21" customFormat="1" x14ac:dyDescent="0.35">
      <c r="A26" s="20"/>
      <c r="B26" s="288"/>
      <c r="C26" s="289"/>
      <c r="D26" s="289"/>
      <c r="E26" s="289"/>
      <c r="F26" s="289"/>
      <c r="G26" s="289"/>
      <c r="H26" s="289"/>
      <c r="I26" s="289"/>
      <c r="J26" s="289"/>
      <c r="K26" s="289"/>
      <c r="L26" s="290"/>
      <c r="M26" s="38"/>
      <c r="O26" s="10"/>
      <c r="P26" s="10"/>
    </row>
    <row r="27" spans="1:16" x14ac:dyDescent="0.35">
      <c r="B27" s="57"/>
      <c r="L27" s="15"/>
    </row>
    <row r="28" spans="1:16" x14ac:dyDescent="0.35">
      <c r="B28" s="304" t="str">
        <f>IF(Intro!$G$21="English",O28,P28)</f>
        <v>PRODUCTION ET VENTES</v>
      </c>
      <c r="C28" s="305"/>
      <c r="D28" s="305"/>
      <c r="E28" s="305"/>
      <c r="F28" s="305"/>
      <c r="G28" s="305"/>
      <c r="H28" s="305"/>
      <c r="I28" s="305"/>
      <c r="J28" s="305"/>
      <c r="K28" s="305"/>
      <c r="L28" s="306"/>
      <c r="O28" s="85" t="s">
        <v>240</v>
      </c>
      <c r="P28" s="85" t="s">
        <v>241</v>
      </c>
    </row>
    <row r="29" spans="1:16" x14ac:dyDescent="0.35">
      <c r="B29" s="57"/>
      <c r="L29" s="15"/>
    </row>
    <row r="30" spans="1:16" ht="14.25" customHeight="1" x14ac:dyDescent="0.35">
      <c r="B30" s="210"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211"/>
      <c r="D30" s="211"/>
      <c r="E30" s="211"/>
      <c r="F30" s="211"/>
      <c r="G30" s="211"/>
      <c r="H30" s="211"/>
      <c r="I30" s="211"/>
      <c r="J30" s="211"/>
      <c r="K30" s="211"/>
      <c r="L30" s="212"/>
      <c r="O30" s="3" t="s">
        <v>65</v>
      </c>
      <c r="P30" s="3" t="s">
        <v>66</v>
      </c>
    </row>
    <row r="31" spans="1:16" x14ac:dyDescent="0.35">
      <c r="B31" s="210"/>
      <c r="C31" s="211"/>
      <c r="D31" s="211"/>
      <c r="E31" s="211"/>
      <c r="F31" s="211"/>
      <c r="G31" s="211"/>
      <c r="H31" s="211"/>
      <c r="I31" s="211"/>
      <c r="J31" s="211"/>
      <c r="K31" s="211"/>
      <c r="L31" s="212"/>
    </row>
    <row r="32" spans="1:16" x14ac:dyDescent="0.35">
      <c r="B32" s="57"/>
      <c r="L32" s="15"/>
    </row>
    <row r="33" spans="1:16" x14ac:dyDescent="0.35">
      <c r="B33" s="48"/>
      <c r="C33" s="28"/>
      <c r="D33" s="28"/>
      <c r="E33" s="324">
        <f>Variables!B6</f>
        <v>2023</v>
      </c>
      <c r="F33" s="324">
        <f>E33+1</f>
        <v>2024</v>
      </c>
      <c r="G33" s="324">
        <f>F33+1</f>
        <v>2025</v>
      </c>
      <c r="H33" s="324" t="str">
        <f>'Pro 1'!J19</f>
        <v>janv.-mars 2025</v>
      </c>
      <c r="I33" s="324" t="str">
        <f>'Pro 1'!K19</f>
        <v>janv.-mars 2026</v>
      </c>
      <c r="J33" s="38"/>
      <c r="K33" s="38"/>
      <c r="L33" s="61"/>
      <c r="O33" s="31"/>
    </row>
    <row r="34" spans="1:16" x14ac:dyDescent="0.35">
      <c r="B34" s="48"/>
      <c r="C34" s="28"/>
      <c r="D34" s="28"/>
      <c r="E34" s="324"/>
      <c r="F34" s="324"/>
      <c r="G34" s="324"/>
      <c r="H34" s="324"/>
      <c r="I34" s="324"/>
      <c r="J34" s="38"/>
      <c r="K34" s="38"/>
      <c r="L34" s="61"/>
      <c r="O34" s="31"/>
    </row>
    <row r="35" spans="1:16" s="38" customFormat="1" x14ac:dyDescent="0.35">
      <c r="A35" s="58"/>
      <c r="B35" s="330" t="str">
        <f>'Pro 1'!B21</f>
        <v>Production</v>
      </c>
      <c r="C35" s="331"/>
      <c r="D35" s="331"/>
      <c r="E35" s="95" t="str">
        <f>IF('Pro 1'!G21&lt;&gt;0,"X","-")</f>
        <v>-</v>
      </c>
      <c r="F35" s="95" t="str">
        <f>IF('Pro 1'!H21&lt;&gt;0,"X","-")</f>
        <v>-</v>
      </c>
      <c r="G35" s="95" t="str">
        <f>IF('Pro 1'!I21&lt;&gt;0,"X","-")</f>
        <v>-</v>
      </c>
      <c r="H35" s="95" t="str">
        <f>IF('Pro 1'!J21&lt;&gt;0,"X","-")</f>
        <v>-</v>
      </c>
      <c r="I35" s="95" t="str">
        <f>IF('Pro 1'!K21&lt;&gt;0,"X","-")</f>
        <v>-</v>
      </c>
      <c r="L35" s="61"/>
    </row>
    <row r="36" spans="1:16" s="38" customFormat="1" ht="14.5" customHeight="1" x14ac:dyDescent="0.35">
      <c r="A36" s="58"/>
      <c r="B36" s="330" t="str">
        <f>'Pro 2'!B40</f>
        <v>Ventes dans le pays de production</v>
      </c>
      <c r="C36" s="331"/>
      <c r="D36" s="331"/>
      <c r="E36" s="95" t="str">
        <f>IF(SUM('Pro 2'!G40:G41)&lt;&gt;0,"X","-")</f>
        <v>-</v>
      </c>
      <c r="F36" s="95" t="str">
        <f>IF(SUM('Pro 2'!H40:H41)&lt;&gt;0,"X","-")</f>
        <v>-</v>
      </c>
      <c r="G36" s="95" t="str">
        <f>IF(SUM('Pro 2'!I40:I41)&lt;&gt;0,"X","-")</f>
        <v>-</v>
      </c>
      <c r="H36" s="95" t="str">
        <f>IF(SUM('Pro 2'!J40:J41)&lt;&gt;0,"X","-")</f>
        <v>-</v>
      </c>
      <c r="I36" s="95" t="str">
        <f>IF(SUM('Pro 2'!K40:K41)&lt;&gt;0,"X","-")</f>
        <v>-</v>
      </c>
      <c r="L36" s="61"/>
    </row>
    <row r="37" spans="1:16" s="38" customFormat="1" ht="14.5" customHeight="1" x14ac:dyDescent="0.35">
      <c r="A37" s="58"/>
      <c r="B37" s="330" t="str">
        <f>'Pro 2'!B43</f>
        <v>Ventes à l'exportation au Canada</v>
      </c>
      <c r="C37" s="331"/>
      <c r="D37" s="331"/>
      <c r="E37" s="95" t="str">
        <f>IF(SUM('Pro 2'!G43:G44)&lt;&gt;0,"X","-")</f>
        <v>-</v>
      </c>
      <c r="F37" s="95" t="str">
        <f>IF(SUM('Pro 2'!H43:H44)&lt;&gt;0,"X","-")</f>
        <v>-</v>
      </c>
      <c r="G37" s="95" t="str">
        <f>IF(SUM('Pro 2'!I43:I44)&lt;&gt;0,"X","-")</f>
        <v>-</v>
      </c>
      <c r="H37" s="95" t="str">
        <f>IF(SUM('Pro 2'!J43:J44)&lt;&gt;0,"X","-")</f>
        <v>-</v>
      </c>
      <c r="I37" s="95" t="str">
        <f>IF(SUM('Pro 2'!K43:K44)&lt;&gt;0,"X","-")</f>
        <v>-</v>
      </c>
      <c r="L37" s="61"/>
    </row>
    <row r="38" spans="1:16" s="38" customFormat="1" ht="14.5" customHeight="1" x14ac:dyDescent="0.35">
      <c r="A38" s="58"/>
      <c r="B38" s="330" t="str">
        <f>'Pro 2'!B46</f>
        <v>Ventes à l'exportation aux États-Unis d'Amérique</v>
      </c>
      <c r="C38" s="331"/>
      <c r="D38" s="331"/>
      <c r="E38" s="95" t="str">
        <f>IF(SUM('Pro 2'!G46:G47)&lt;&gt;0,"X","-")</f>
        <v>-</v>
      </c>
      <c r="F38" s="95" t="str">
        <f>IF(SUM('Pro 2'!H46:H47)&lt;&gt;0,"X","-")</f>
        <v>-</v>
      </c>
      <c r="G38" s="95" t="str">
        <f>IF(SUM('Pro 2'!I46:I47)&lt;&gt;0,"X","-")</f>
        <v>-</v>
      </c>
      <c r="H38" s="95" t="str">
        <f>IF(SUM('Pro 2'!J46:J47)&lt;&gt;0,"X","-")</f>
        <v>-</v>
      </c>
      <c r="I38" s="95" t="str">
        <f>IF(SUM('Pro 2'!K46:K47)&lt;&gt;0,"X","-")</f>
        <v>-</v>
      </c>
      <c r="L38" s="61"/>
    </row>
    <row r="39" spans="1:16" s="38" customFormat="1" ht="14.5" customHeight="1" x14ac:dyDescent="0.35">
      <c r="A39" s="58"/>
      <c r="B39" s="204" t="str">
        <f>'Pro 2'!B49</f>
        <v>Ventes à l'exportation vers tous les autres pays</v>
      </c>
      <c r="C39" s="205"/>
      <c r="D39" s="205"/>
      <c r="E39" s="197" t="str">
        <f>IF(SUM('Pro 2'!G49:G50)&lt;&gt;0,"X","-")</f>
        <v>-</v>
      </c>
      <c r="F39" s="197" t="str">
        <f>IF(SUM('Pro 2'!H49:H50)&lt;&gt;0,"X","-")</f>
        <v>-</v>
      </c>
      <c r="G39" s="197" t="str">
        <f>IF(SUM('Pro 2'!I49:I50)&lt;&gt;0,"X","-")</f>
        <v>-</v>
      </c>
      <c r="H39" s="197" t="str">
        <f>IF(SUM('Pro 2'!J49:J50)&lt;&gt;0,"X","-")</f>
        <v>-</v>
      </c>
      <c r="I39" s="197" t="str">
        <f>IF(SUM('Pro 2'!K49:K50)&lt;&gt;0,"X","-")</f>
        <v>-</v>
      </c>
      <c r="L39" s="61"/>
    </row>
    <row r="40" spans="1:16" s="38" customFormat="1" ht="14.5" customHeight="1" x14ac:dyDescent="0.35">
      <c r="A40" s="58"/>
      <c r="B40" s="204" t="str">
        <f>IF(Intro!$G$21="English",O40,P40)</f>
        <v>Marchés d'exportation</v>
      </c>
      <c r="C40" s="205"/>
      <c r="D40" s="205"/>
      <c r="E40" s="378" t="str">
        <f>IF('Pro 2'!D54="","-",'Pro 2'!D54)</f>
        <v>-</v>
      </c>
      <c r="F40" s="379"/>
      <c r="G40" s="379"/>
      <c r="H40" s="379"/>
      <c r="I40" s="379"/>
      <c r="J40" s="379"/>
      <c r="K40" s="380"/>
      <c r="L40" s="61"/>
      <c r="O40" s="38" t="s">
        <v>290</v>
      </c>
      <c r="P40" s="38" t="s">
        <v>291</v>
      </c>
    </row>
    <row r="41" spans="1:16" s="38" customFormat="1" ht="14.5" customHeight="1" x14ac:dyDescent="0.35">
      <c r="A41" s="58"/>
      <c r="B41" s="204"/>
      <c r="C41" s="205"/>
      <c r="D41" s="205"/>
      <c r="E41" s="381"/>
      <c r="F41" s="382"/>
      <c r="G41" s="382"/>
      <c r="H41" s="382"/>
      <c r="I41" s="382"/>
      <c r="J41" s="382"/>
      <c r="K41" s="383"/>
      <c r="L41" s="61"/>
    </row>
    <row r="42" spans="1:16" s="38" customFormat="1" ht="14.5" customHeight="1" x14ac:dyDescent="0.35">
      <c r="A42" s="58"/>
      <c r="B42" s="204"/>
      <c r="C42" s="205"/>
      <c r="D42" s="205"/>
      <c r="E42" s="384"/>
      <c r="F42" s="385"/>
      <c r="G42" s="385"/>
      <c r="H42" s="385"/>
      <c r="I42" s="385"/>
      <c r="J42" s="385"/>
      <c r="K42" s="386"/>
      <c r="L42" s="61"/>
    </row>
    <row r="43" spans="1:16" x14ac:dyDescent="0.35">
      <c r="B43" s="62"/>
      <c r="C43" s="63"/>
      <c r="D43" s="63"/>
      <c r="E43" s="63"/>
      <c r="F43" s="63"/>
      <c r="G43" s="63"/>
      <c r="H43" s="63"/>
      <c r="I43" s="63"/>
      <c r="J43" s="63"/>
      <c r="K43" s="63"/>
      <c r="L43" s="64"/>
    </row>
  </sheetData>
  <sheetProtection algorithmName="SHA-512" hashValue="QSBah11TpwaR9cZweTpMYOeiM3htLgYpWpkLOmWyGgii4zhhdN0xsqQ0FEI2oYKkY2FTNl0wcokrqq+sjrJfdA==" saltValue="v+0fGFz0mcZH1BW2JcmOIA==" spinCount="100000" sheet="1" objects="1" scenarios="1" selectLockedCells="1"/>
  <mergeCells count="25">
    <mergeCell ref="B17:L17"/>
    <mergeCell ref="B19:L26"/>
    <mergeCell ref="B40:D42"/>
    <mergeCell ref="B36:D36"/>
    <mergeCell ref="B37:D37"/>
    <mergeCell ref="B38:D38"/>
    <mergeCell ref="B39:D39"/>
    <mergeCell ref="G33:G34"/>
    <mergeCell ref="E40:K42"/>
    <mergeCell ref="B4:L4"/>
    <mergeCell ref="B5:L5"/>
    <mergeCell ref="B6:L6"/>
    <mergeCell ref="B35:D35"/>
    <mergeCell ref="B28:L28"/>
    <mergeCell ref="B13:I13"/>
    <mergeCell ref="B14:I14"/>
    <mergeCell ref="B15:I15"/>
    <mergeCell ref="B8:L8"/>
    <mergeCell ref="B9:L9"/>
    <mergeCell ref="B30:L31"/>
    <mergeCell ref="B12:I12"/>
    <mergeCell ref="E33:E34"/>
    <mergeCell ref="F33:F34"/>
    <mergeCell ref="H33:H34"/>
    <mergeCell ref="I33:I3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CA26D1B0-2633-4A00-9E35-5BD98D65B30D}">
      <formula1>1000</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E36"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E61A41A-F8F1-4036-8525-35A56D4FED5D}">
          <x14:formula1>
            <xm:f>Variables!$D$27:$D$28</xm:f>
          </x14:formula1>
          <xm:sqref>J12:J15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Variables</vt:lpstr>
      <vt:lpstr>Intro</vt:lpstr>
      <vt:lpstr>Info</vt:lpstr>
      <vt:lpstr>Public</vt:lpstr>
      <vt:lpstr>AddPub</vt:lpstr>
      <vt:lpstr>Pro 1</vt:lpstr>
      <vt:lpstr>Pro 2</vt:lpstr>
      <vt:lpstr>AddPro</vt:lpstr>
      <vt:lpstr>Confirm</vt:lpstr>
      <vt:lpstr>DBFirm</vt:lpstr>
      <vt:lpstr>DB</vt:lpstr>
      <vt:lpstr>DataTab</vt:lpstr>
      <vt:lpstr>AddPro!Print_Area</vt:lpstr>
      <vt:lpstr>AddPub!Print_Area</vt:lpstr>
      <vt:lpstr>Confirm!Print_Area</vt:lpstr>
      <vt:lpstr>Info!Print_Area</vt:lpstr>
      <vt:lpstr>Intro!Print_Area</vt:lpstr>
      <vt:lpstr>'Pro 1'!Print_Area</vt:lpstr>
      <vt:lpstr>'Pro 2'!Print_Area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2025-09-03T15:27:27Z</cp:lastPrinted>
  <dcterms:created xsi:type="dcterms:W3CDTF">2023-04-14T19:41:00Z</dcterms:created>
  <dcterms:modified xsi:type="dcterms:W3CDTF">2026-07-29T15:34:00Z</dcterms:modified>
</cp:coreProperties>
</file>