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O:\CITT\Cases\SIMA\RR-2025-007\Working Files\Research\Questionnaires\4. Questionnaires - Final\"/>
    </mc:Choice>
  </mc:AlternateContent>
  <xr:revisionPtr revIDLastSave="0" documentId="13_ncr:1_{C4D07513-1BBD-489F-92C9-911D5F523FCE}" xr6:coauthVersionLast="47" xr6:coauthVersionMax="47" xr10:uidLastSave="{00000000-0000-0000-0000-000000000000}"/>
  <workbookProtection workbookAlgorithmName="SHA-512" workbookHashValue="+YA8CJEMO5Z6mm8kzlii7uh9r8puDsGcbxIEP9LFevFVXO2tY63QvaAelaN6gdU0h5+buhelXbdd4xT7B508Fg==" workbookSaltValue="ly2SJWQ+2dlYNRODQgOHeQ==" workbookSpinCount="100000" lockStructure="1"/>
  <bookViews>
    <workbookView xWindow="-120" yWindow="-120" windowWidth="29040" windowHeight="15720" tabRatio="760" firstSheet="1" activeTab="1" xr2:uid="{AD65B3E1-E6CC-4570-BB3B-FC957545DFB8}"/>
  </bookViews>
  <sheets>
    <sheet name="Variables" sheetId="23" state="hidden" r:id="rId1"/>
    <sheet name="Intro" sheetId="24" r:id="rId2"/>
    <sheet name="Exclusions" sheetId="34" r:id="rId3"/>
    <sheet name="Info" sheetId="25" r:id="rId4"/>
    <sheet name="Public" sheetId="26" r:id="rId5"/>
    <sheet name="AddPub" sheetId="27" r:id="rId6"/>
    <sheet name="Pro" sheetId="30" r:id="rId7"/>
    <sheet name="AddPro" sheetId="32" r:id="rId8"/>
    <sheet name="Confirm" sheetId="33" r:id="rId9"/>
  </sheets>
  <definedNames>
    <definedName name="assofirm">#REF!</definedName>
    <definedName name="cogm">#REF!</definedName>
    <definedName name="cogs">#REF!</definedName>
    <definedName name="demp">#REF!</definedName>
    <definedName name="diremp">#REF!</definedName>
    <definedName name="Exclusions">Exclusions!$B$15</definedName>
    <definedName name="fexp">#REF!</definedName>
    <definedName name="gsa">#REF!</definedName>
    <definedName name="iemp">#REF!</definedName>
    <definedName name="indemp">#REF!</definedName>
    <definedName name="ndsv">#REF!</definedName>
    <definedName name="nsv">#REF!</definedName>
    <definedName name="POR">#REF!</definedName>
    <definedName name="ppc">#REF!</definedName>
    <definedName name="_xlnm.Print_Area" localSheetId="7">AddPro!$B$1:$L$62</definedName>
    <definedName name="_xlnm.Print_Area" localSheetId="5">AddPub!$B$1:$L$62</definedName>
    <definedName name="_xlnm.Print_Area" localSheetId="8">Confirm!$B$1:$L$28</definedName>
    <definedName name="_xlnm.Print_Area" localSheetId="2">Exclusions!$B$1:$L$17</definedName>
    <definedName name="_xlnm.Print_Area" localSheetId="3">Info!$B$1:$L$49</definedName>
    <definedName name="_xlnm.Print_Area" localSheetId="1">Intro!$B$1:$L$108</definedName>
    <definedName name="_xlnm.Print_Area" localSheetId="6">Pro!$B$1:$L$104</definedName>
    <definedName name="_xlnm.Print_Area" localSheetId="4">Public!$B$1:$L$298</definedName>
    <definedName name="_xlnm.Print_Titles" localSheetId="7">AddPro!$1:$7</definedName>
    <definedName name="_xlnm.Print_Titles" localSheetId="5">AddPub!$1:$7</definedName>
    <definedName name="_xlnm.Print_Titles" localSheetId="8">Confirm!$1:$7</definedName>
    <definedName name="_xlnm.Print_Titles" localSheetId="2">Exclusions!$1:$7</definedName>
    <definedName name="_xlnm.Print_Titles" localSheetId="3">Info!$1:$7</definedName>
    <definedName name="_xlnm.Print_Titles" localSheetId="1">Intro!$1:$7</definedName>
    <definedName name="_xlnm.Print_Titles" localSheetId="6">Pro!$1:$7</definedName>
    <definedName name="_xlnm.Print_Titles" localSheetId="4">Public!$1:$7</definedName>
    <definedName name="quest8" localSheetId="7">AddPro!#REF!</definedName>
    <definedName name="quest8" localSheetId="5">AddPub!#REF!</definedName>
    <definedName name="quest8" localSheetId="8">Confirm!#REF!</definedName>
    <definedName name="quest8" localSheetId="2">Exclusions!#REF!</definedName>
    <definedName name="quest8" localSheetId="3">Info!#REF!</definedName>
    <definedName name="quest8" localSheetId="1">Intro!#REF!</definedName>
    <definedName name="quest8" localSheetId="6">Pro!#REF!</definedName>
    <definedName name="quest8" localSheetId="4">Public!#REF!</definedName>
    <definedName name="quest8">#REF!</definedName>
    <definedName name="Web">Exclusions!$G$15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25" l="1"/>
  <c r="H10" i="24" l="1"/>
  <c r="B65" i="24"/>
  <c r="B8" i="34" l="1"/>
  <c r="B6" i="34"/>
  <c r="B12" i="34"/>
  <c r="B10" i="34"/>
  <c r="B4" i="34"/>
  <c r="B44" i="24" l="1"/>
  <c r="B6" i="24" l="1"/>
  <c r="D46" i="25"/>
  <c r="B46" i="25"/>
  <c r="D43" i="25"/>
  <c r="B43" i="25"/>
  <c r="B42" i="25"/>
  <c r="D32" i="25"/>
  <c r="B30" i="25"/>
  <c r="B28" i="25"/>
  <c r="B25" i="25"/>
  <c r="B24" i="25"/>
  <c r="B23" i="25"/>
  <c r="B22" i="25"/>
  <c r="B21" i="25"/>
  <c r="B19" i="25"/>
  <c r="B15" i="25"/>
  <c r="B12" i="25"/>
  <c r="B10" i="25"/>
  <c r="B8" i="25"/>
  <c r="B6" i="25"/>
  <c r="B4" i="25"/>
  <c r="C8" i="23" l="1"/>
  <c r="C6" i="23"/>
  <c r="C2" i="23"/>
  <c r="B10" i="24"/>
  <c r="B53" i="32"/>
  <c r="B43" i="32"/>
  <c r="B33" i="32"/>
  <c r="B23" i="32"/>
  <c r="B13" i="32"/>
  <c r="D12" i="32"/>
  <c r="C12" i="32"/>
  <c r="C12" i="27"/>
  <c r="B23" i="27"/>
  <c r="B33" i="27"/>
  <c r="B43" i="27"/>
  <c r="B53" i="27"/>
  <c r="O52" i="24"/>
  <c r="P52" i="24"/>
  <c r="P51" i="24"/>
  <c r="O51" i="24"/>
  <c r="J10" i="33"/>
  <c r="B24" i="30"/>
  <c r="B23" i="30"/>
  <c r="G36" i="30" l="1"/>
  <c r="H36" i="30"/>
  <c r="I36" i="30"/>
  <c r="J36" i="30"/>
  <c r="F36" i="30"/>
  <c r="D12" i="27" l="1"/>
  <c r="P38" i="30"/>
  <c r="C29" i="24"/>
  <c r="C57" i="24"/>
  <c r="P49" i="24"/>
  <c r="O49" i="24"/>
  <c r="B12" i="30"/>
  <c r="B2" i="30"/>
  <c r="F51" i="24"/>
  <c r="D24" i="23"/>
  <c r="D23" i="23"/>
  <c r="B18" i="33" l="1"/>
  <c r="B285" i="26" l="1"/>
  <c r="B103" i="26"/>
  <c r="B93" i="24"/>
  <c r="B75" i="24"/>
  <c r="B60" i="24"/>
  <c r="B55" i="24"/>
  <c r="B47" i="24"/>
  <c r="B25" i="24"/>
  <c r="B5" i="24"/>
  <c r="B12" i="26"/>
  <c r="B137" i="26"/>
  <c r="B255" i="26"/>
  <c r="B288" i="26"/>
  <c r="B5" i="25" l="1"/>
  <c r="B5" i="34"/>
  <c r="B93" i="30"/>
  <c r="B81" i="30"/>
  <c r="B69" i="30"/>
  <c r="B57" i="30"/>
  <c r="P10" i="30" l="1"/>
  <c r="C84" i="26"/>
  <c r="C86" i="26"/>
  <c r="C88" i="26"/>
  <c r="C90" i="26"/>
  <c r="C92" i="26"/>
  <c r="C94" i="26"/>
  <c r="C96" i="26"/>
  <c r="C98" i="26"/>
  <c r="C100" i="26"/>
  <c r="P60" i="26"/>
  <c r="O60" i="26"/>
  <c r="B60" i="26" s="1"/>
  <c r="B107" i="24"/>
  <c r="F107" i="24"/>
  <c r="J107" i="24"/>
  <c r="J106" i="24"/>
  <c r="F106" i="24"/>
  <c r="B106" i="24"/>
  <c r="C51" i="24" l="1"/>
  <c r="B49" i="24"/>
  <c r="O38" i="30" l="1"/>
  <c r="P13" i="33"/>
  <c r="B13" i="33" s="1"/>
  <c r="O13" i="33"/>
  <c r="E15" i="33" l="1"/>
  <c r="F15" i="33"/>
  <c r="G15" i="33"/>
  <c r="H15" i="33"/>
  <c r="I15" i="33"/>
  <c r="E16" i="33"/>
  <c r="F16" i="33"/>
  <c r="G16" i="33"/>
  <c r="H16" i="33"/>
  <c r="I16" i="33"/>
  <c r="I73" i="26"/>
  <c r="J73" i="26"/>
  <c r="K73" i="26"/>
  <c r="L73" i="26"/>
  <c r="H73" i="26"/>
  <c r="I72" i="26"/>
  <c r="G23" i="30" s="1"/>
  <c r="J72" i="26"/>
  <c r="H23" i="30" s="1"/>
  <c r="K72" i="26"/>
  <c r="I23" i="30" s="1"/>
  <c r="L72" i="26"/>
  <c r="J23" i="30" s="1"/>
  <c r="H72" i="26"/>
  <c r="F23" i="30" s="1"/>
  <c r="B63" i="26"/>
  <c r="B64" i="26"/>
  <c r="B65" i="26"/>
  <c r="B66" i="26"/>
  <c r="B67" i="26"/>
  <c r="B68" i="26"/>
  <c r="B69" i="26"/>
  <c r="B70" i="26"/>
  <c r="B71" i="26"/>
  <c r="P8" i="26"/>
  <c r="O8" i="26"/>
  <c r="P258" i="26" l="1"/>
  <c r="O258" i="26"/>
  <c r="C82" i="26" l="1"/>
  <c r="C80" i="26"/>
  <c r="J18" i="30" l="1"/>
  <c r="J32" i="30" s="1"/>
  <c r="I18" i="30"/>
  <c r="I32" i="30" s="1"/>
  <c r="I22" i="30"/>
  <c r="I24" i="30" s="1"/>
  <c r="J22" i="30"/>
  <c r="J24" i="30" s="1"/>
  <c r="I30" i="30"/>
  <c r="J30" i="30"/>
  <c r="L60" i="26"/>
  <c r="K60" i="26"/>
  <c r="I26" i="30" l="1"/>
  <c r="J26" i="30"/>
  <c r="F143" i="26" l="1"/>
  <c r="O140" i="26"/>
  <c r="P140" i="26"/>
  <c r="E143" i="26"/>
  <c r="B144" i="26"/>
  <c r="B154" i="26"/>
  <c r="B164" i="26"/>
  <c r="B174" i="26"/>
  <c r="B184" i="26"/>
  <c r="B194" i="26"/>
  <c r="B204" i="26"/>
  <c r="B214" i="26"/>
  <c r="B224" i="26"/>
  <c r="B234" i="26"/>
  <c r="B244" i="26"/>
  <c r="B140" i="26" l="1"/>
  <c r="P134" i="26"/>
  <c r="P106" i="26"/>
  <c r="P77" i="26"/>
  <c r="P58" i="26"/>
  <c r="P30" i="26"/>
  <c r="O134" i="26"/>
  <c r="O106" i="26"/>
  <c r="O77" i="26"/>
  <c r="O58" i="26"/>
  <c r="O30" i="26"/>
  <c r="B62" i="26" l="1"/>
  <c r="H30" i="30" l="1"/>
  <c r="G30" i="30"/>
  <c r="F30" i="30"/>
  <c r="H22" i="30"/>
  <c r="H24" i="30" s="1"/>
  <c r="G22" i="30"/>
  <c r="G24" i="30" s="1"/>
  <c r="F22" i="30"/>
  <c r="F24" i="30" s="1"/>
  <c r="K109" i="26" l="1"/>
  <c r="I109" i="26"/>
  <c r="G109" i="26"/>
  <c r="E109" i="26"/>
  <c r="B109" i="26"/>
  <c r="B106" i="26"/>
  <c r="F80" i="26" l="1"/>
  <c r="B77" i="26"/>
  <c r="B6" i="33" l="1"/>
  <c r="B6" i="32"/>
  <c r="B6" i="30"/>
  <c r="B6" i="26"/>
  <c r="B6" i="27"/>
  <c r="B73" i="26"/>
  <c r="B72" i="26"/>
  <c r="H60" i="26"/>
  <c r="B58" i="26"/>
  <c r="I60" i="26" l="1"/>
  <c r="J60" i="26" s="1"/>
  <c r="B16" i="33" l="1"/>
  <c r="B15" i="33"/>
  <c r="B11" i="33"/>
  <c r="B8" i="33"/>
  <c r="B10" i="32"/>
  <c r="B8" i="32"/>
  <c r="B2" i="32"/>
  <c r="B45" i="30"/>
  <c r="G44" i="30"/>
  <c r="E44" i="30"/>
  <c r="D44" i="30"/>
  <c r="C44" i="30"/>
  <c r="B40" i="30"/>
  <c r="B36" i="30"/>
  <c r="B35" i="30"/>
  <c r="B34" i="30"/>
  <c r="F32" i="30"/>
  <c r="B32" i="30"/>
  <c r="B30" i="30"/>
  <c r="B29" i="30"/>
  <c r="B28" i="30"/>
  <c r="F26" i="30"/>
  <c r="B26" i="30"/>
  <c r="B22" i="30"/>
  <c r="B21" i="30"/>
  <c r="B20" i="30"/>
  <c r="F18" i="30"/>
  <c r="B18" i="30"/>
  <c r="B15" i="30"/>
  <c r="B10" i="30"/>
  <c r="B13" i="27"/>
  <c r="B10" i="27"/>
  <c r="B8" i="27"/>
  <c r="B272" i="26"/>
  <c r="B258" i="26"/>
  <c r="B134" i="26"/>
  <c r="J33" i="26"/>
  <c r="F33" i="26"/>
  <c r="C33" i="26"/>
  <c r="B30" i="26"/>
  <c r="B15" i="26"/>
  <c r="B10" i="26"/>
  <c r="B9" i="26"/>
  <c r="B9" i="30" s="1"/>
  <c r="B8" i="26"/>
  <c r="B8" i="30" s="1"/>
  <c r="B104" i="24"/>
  <c r="L102" i="24"/>
  <c r="K102" i="24"/>
  <c r="J102" i="24"/>
  <c r="I102" i="24"/>
  <c r="H102" i="24"/>
  <c r="G102" i="24"/>
  <c r="F102" i="24"/>
  <c r="E102" i="24"/>
  <c r="C102" i="24"/>
  <c r="B97" i="24"/>
  <c r="B99" i="24"/>
  <c r="B96" i="24"/>
  <c r="B95" i="24"/>
  <c r="L93" i="24"/>
  <c r="K93" i="24"/>
  <c r="J93" i="24"/>
  <c r="I93" i="24"/>
  <c r="H93" i="24"/>
  <c r="G93" i="24"/>
  <c r="F93" i="24"/>
  <c r="E93" i="24"/>
  <c r="C93" i="24"/>
  <c r="B90" i="24"/>
  <c r="B85" i="24"/>
  <c r="B83" i="24"/>
  <c r="B81" i="24"/>
  <c r="B79" i="24"/>
  <c r="B77" i="24"/>
  <c r="B71" i="24"/>
  <c r="B69" i="24"/>
  <c r="B67" i="24"/>
  <c r="B62" i="24"/>
  <c r="L60" i="24"/>
  <c r="K60" i="24"/>
  <c r="J60" i="24"/>
  <c r="I60" i="24"/>
  <c r="H60" i="24"/>
  <c r="G60" i="24"/>
  <c r="F60" i="24"/>
  <c r="E60" i="24"/>
  <c r="C60" i="24"/>
  <c r="L55" i="24"/>
  <c r="K55" i="24"/>
  <c r="J55" i="24"/>
  <c r="I55" i="24"/>
  <c r="H55" i="24"/>
  <c r="G55" i="24"/>
  <c r="F55" i="24"/>
  <c r="E55" i="24"/>
  <c r="C55" i="24"/>
  <c r="B42" i="24"/>
  <c r="B27" i="24"/>
  <c r="L25" i="24"/>
  <c r="K25" i="24"/>
  <c r="J25" i="24"/>
  <c r="I25" i="24"/>
  <c r="H25" i="24"/>
  <c r="G25" i="24"/>
  <c r="F25" i="24"/>
  <c r="E25" i="24"/>
  <c r="C25" i="24"/>
  <c r="B4" i="33" l="1"/>
  <c r="B4" i="32"/>
  <c r="B4" i="30"/>
  <c r="B4" i="26"/>
  <c r="B4" i="27"/>
  <c r="G18" i="30"/>
  <c r="H18" i="30" s="1"/>
  <c r="G26" i="30"/>
  <c r="H26" i="30" s="1"/>
  <c r="G32" i="30"/>
  <c r="H32" i="30" s="1"/>
  <c r="B5" i="33" l="1"/>
  <c r="B5" i="32"/>
  <c r="B5" i="30"/>
  <c r="B5" i="26"/>
  <c r="B5"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64A8AC49-F823-4B00-B6AB-1FC7A3E1FA3E}">
      <text>
        <r>
          <rPr>
            <b/>
            <sz val="9"/>
            <color indexed="81"/>
            <rFont val="Tahoma"/>
            <family val="2"/>
          </rPr>
          <t>Link to specific CBSA SOR or MIF page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tc={F1391105-183D-4858-8437-BDA7810B7A14}</author>
  </authors>
  <commentList>
    <comment ref="O1" authorId="0" shapeId="0" xr:uid="{F1391105-183D-4858-8437-BDA7810B7A14}">
      <text>
        <t>[Threaded comment]
Your version of Excel allows you to read this threaded comment; however, any edits to it will get removed if the file is opened in a newer version of Excel. Learn more: https://go.microsoft.com/fwlink/?linkid=870924
Comment:
    Hide EN and FR columns
TRIB &gt; Hide R/C</t>
      </text>
    </comment>
  </commentList>
</comments>
</file>

<file path=xl/sharedStrings.xml><?xml version="1.0" encoding="utf-8"?>
<sst xmlns="http://schemas.openxmlformats.org/spreadsheetml/2006/main" count="477" uniqueCount="318">
  <si>
    <t>PUBLIC</t>
  </si>
  <si>
    <t>QUESTIONNAIRE DUE DATE</t>
  </si>
  <si>
    <t>DATE D'ÉCHÉANCE DU QUESTIONNAIRE</t>
  </si>
  <si>
    <t>Veuillez retourner le questionnaire rempli en utilisant l’une des options suivantes :</t>
  </si>
  <si>
    <t>CERTIFICATION</t>
  </si>
  <si>
    <t>ATTESTATION</t>
  </si>
  <si>
    <t>UNION INFORMATION</t>
  </si>
  <si>
    <t>RENSEIGNEMENTS SUR LE SYNDICAT</t>
  </si>
  <si>
    <t>Union Address</t>
  </si>
  <si>
    <t>Adresse du syndicat</t>
  </si>
  <si>
    <t>Website Address</t>
  </si>
  <si>
    <t>Adresse du site Web</t>
  </si>
  <si>
    <t>Name of Authorized Official</t>
  </si>
  <si>
    <t>Nom du représentant autorisé</t>
  </si>
  <si>
    <t>Title of Authorized Official</t>
  </si>
  <si>
    <t>Titre du représentant autorisé</t>
  </si>
  <si>
    <t>E-mail Address</t>
  </si>
  <si>
    <t>Telephone</t>
  </si>
  <si>
    <t>Téléphone</t>
  </si>
  <si>
    <t>Date</t>
  </si>
  <si>
    <t>Question 1</t>
  </si>
  <si>
    <t>Question 2</t>
  </si>
  <si>
    <t>Question 3</t>
  </si>
  <si>
    <t>Question 4</t>
  </si>
  <si>
    <t>Question 5</t>
  </si>
  <si>
    <t>Question 6</t>
  </si>
  <si>
    <t>Question 7</t>
  </si>
  <si>
    <t>Emploi direct</t>
  </si>
  <si>
    <t>Emploi indirect</t>
  </si>
  <si>
    <t>I understand that checking this box constitutes my legally binding signature.</t>
  </si>
  <si>
    <t>Je comprends que le fait de cocher cette case constitue ma signature juridiquement contraignante.</t>
  </si>
  <si>
    <t>SUBMITTING THE QUESTIONNAIRE RESPONSE</t>
  </si>
  <si>
    <t>TRANSMISSION DU QUESTIONNAIRE REMPLI</t>
  </si>
  <si>
    <t>Adresse de courrier électronique</t>
  </si>
  <si>
    <t>Question 8</t>
  </si>
  <si>
    <t>CUSTOMS TARIFF</t>
  </si>
  <si>
    <t>TARIF DES DOUANES</t>
  </si>
  <si>
    <t>Provide a brief history of your union, with particular emphasis on activities involving employees that have produced the goods.</t>
  </si>
  <si>
    <t>Donnez un bref historique de votre syndicat, en insistant plus particulièrement sur les activités concernant les employés ayant produit les marchandises.</t>
  </si>
  <si>
    <t>Firm Name and Facility</t>
  </si>
  <si>
    <t>Facility Address</t>
  </si>
  <si>
    <t>Local Union or Bargaining Unit</t>
  </si>
  <si>
    <t xml:space="preserve">Dénomination sociale de l’entreprise et installation </t>
  </si>
  <si>
    <t>Adresse de l’installation</t>
  </si>
  <si>
    <t>Union local</t>
  </si>
  <si>
    <t>Prior Negotiating Period</t>
  </si>
  <si>
    <t>Période de négociation précédente</t>
  </si>
  <si>
    <t>Collective Agreement Start Date</t>
  </si>
  <si>
    <t>Date de début de la convention collective</t>
  </si>
  <si>
    <t>Collective Agreement End Date</t>
  </si>
  <si>
    <t>Date de fin de la convention collective</t>
  </si>
  <si>
    <t>Next Negotiating Period</t>
  </si>
  <si>
    <t>Prochaine période de négociation</t>
  </si>
  <si>
    <t>PUBLIC COMMENTS</t>
  </si>
  <si>
    <t>COMMENTAIRES PUBLICS</t>
  </si>
  <si>
    <t>Year</t>
  </si>
  <si>
    <t>Nombre de membres concernés</t>
  </si>
  <si>
    <t>Année</t>
  </si>
  <si>
    <t>Raison</t>
  </si>
  <si>
    <t>PROTECTED COMMENTS</t>
  </si>
  <si>
    <t>Confirm that all information is reported on a calendar-year basis.</t>
  </si>
  <si>
    <t>Confirmez que tous les renseignements déclarés le sont selon l’année civile.</t>
  </si>
  <si>
    <t>Cause</t>
  </si>
  <si>
    <t>Variable</t>
  </si>
  <si>
    <t>English</t>
  </si>
  <si>
    <t>French</t>
  </si>
  <si>
    <t>Data Validation comments</t>
  </si>
  <si>
    <t>Case Number</t>
  </si>
  <si>
    <t>The Goods</t>
  </si>
  <si>
    <t>Due Date</t>
  </si>
  <si>
    <t>Product Defn</t>
  </si>
  <si>
    <t>HS Code defn change date</t>
  </si>
  <si>
    <t>HS Codes before change</t>
  </si>
  <si>
    <t>HS Codes after change</t>
  </si>
  <si>
    <t>Français</t>
  </si>
  <si>
    <t>In which language would you prefer to complete this questionnaire?</t>
  </si>
  <si>
    <t>Yes or No</t>
  </si>
  <si>
    <t>Failure to complete the questionnaire by the due date may result in the Tribunal issuing a production order, pursuant to section 17 of the Canadian International Trade Tribunal Act, to compel the production of a questionnaire response.</t>
  </si>
  <si>
    <t>The completed questionnaire can be submitted using one of the following methods: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</si>
  <si>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</si>
  <si>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</si>
  <si>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</si>
  <si>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</si>
  <si>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</si>
  <si>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</si>
  <si>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</si>
  <si>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</si>
  <si>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</si>
  <si>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</si>
  <si>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Comments</t>
  </si>
  <si>
    <t>Commentaires</t>
  </si>
  <si>
    <t>Comment 1</t>
  </si>
  <si>
    <t>Commentaire 1</t>
  </si>
  <si>
    <t>Comment 2</t>
  </si>
  <si>
    <t>Commentaire 2</t>
  </si>
  <si>
    <t>Comment 3</t>
  </si>
  <si>
    <t>Commentaire 3</t>
  </si>
  <si>
    <t>Comment 4</t>
  </si>
  <si>
    <t>Commentaire 4</t>
  </si>
  <si>
    <t>Comment 5</t>
  </si>
  <si>
    <t>Commentaire 5</t>
  </si>
  <si>
    <t>protected</t>
  </si>
  <si>
    <t>protégé</t>
  </si>
  <si>
    <t xml:space="preserve">Use the AddPro tab if more space is needed.
</t>
  </si>
  <si>
    <t>Total</t>
  </si>
  <si>
    <t>#</t>
  </si>
  <si>
    <t>Emploi direct - ventes nationales et ventes à l'exportation</t>
  </si>
  <si>
    <t>Duration</t>
  </si>
  <si>
    <t xml:space="preserve">Durée  </t>
  </si>
  <si>
    <t>Event 1</t>
  </si>
  <si>
    <t>Événement 1</t>
  </si>
  <si>
    <t>Event 2</t>
  </si>
  <si>
    <t>Événement 2</t>
  </si>
  <si>
    <t>Event 3</t>
  </si>
  <si>
    <t>Événement 3</t>
  </si>
  <si>
    <t>Event 4</t>
  </si>
  <si>
    <t>Événement 4</t>
  </si>
  <si>
    <t>Event 5</t>
  </si>
  <si>
    <t>Événement 5</t>
  </si>
  <si>
    <t>For additional details, view the Info tab.</t>
  </si>
  <si>
    <t>Pour plus de détails, consultez l'onglet Info.</t>
  </si>
  <si>
    <t>Total members employed</t>
  </si>
  <si>
    <t>Total unionized workplaces</t>
  </si>
  <si>
    <t>Nombre total de membres employés</t>
  </si>
  <si>
    <t>Total des lieux de travail syndiqués</t>
  </si>
  <si>
    <t>Actions affecting members (closure, disposal of assets, changes in technology or other changes)</t>
  </si>
  <si>
    <t>Actions touchant les membres (fermeture, cession d'actifs, des changements technologiques ou autres changements)</t>
  </si>
  <si>
    <t>References to "the goods" in this questionnaire refer to:</t>
  </si>
  <si>
    <t>Les références aux « marchandises » dans ce questionnaire font référence à :</t>
  </si>
  <si>
    <t>Number of Members Affected</t>
  </si>
  <si>
    <t>Bargaining Concessions</t>
  </si>
  <si>
    <t>Concessions de négociation</t>
  </si>
  <si>
    <t>Layoffs and Reduced Hours</t>
  </si>
  <si>
    <t>Licenciements et réduction des heures</t>
  </si>
  <si>
    <t>Strikes and Other Job Actions</t>
  </si>
  <si>
    <t>Grèves et autres actions syndicales</t>
  </si>
  <si>
    <t>Type</t>
  </si>
  <si>
    <t>Hiring Practices</t>
  </si>
  <si>
    <t>Pratiques d’embauche</t>
  </si>
  <si>
    <t>Wages</t>
  </si>
  <si>
    <t>Salaires</t>
  </si>
  <si>
    <t>Quality of Employment</t>
  </si>
  <si>
    <t>Qualité de l'emploi</t>
  </si>
  <si>
    <t>Employment Benefits</t>
  </si>
  <si>
    <t>Avantages en matière d’emploi</t>
  </si>
  <si>
    <t>Community Impact</t>
  </si>
  <si>
    <t>Workplace Conditions</t>
  </si>
  <si>
    <t>Conditions de travail</t>
  </si>
  <si>
    <t>Employee Well-being</t>
  </si>
  <si>
    <t>Bien-être des employés</t>
  </si>
  <si>
    <t>Other Factors</t>
  </si>
  <si>
    <t>Autres facteurs</t>
  </si>
  <si>
    <t>Select Yes or No</t>
  </si>
  <si>
    <t xml:space="preserve">When submitting the completed questionnaire using the secure E-filing service, designate the questionnaire as confidential. Note that the information in the public (blue) tabs in your questionnaire will be treated as public information.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</si>
  <si>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</si>
  <si>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Oui ou non</t>
  </si>
  <si>
    <t>Direct employment</t>
  </si>
  <si>
    <t>L’emploi direct</t>
  </si>
  <si>
    <t>Les frais occasionnés par le financement d’une entreprise. Ces frais comprennent le versement de dividendes aux investisseurs, les intérêts des emprunts, les frais de rachat d’actions, les gains ou les pertes dans les opérations de change et autres dépenses occasionnées par le financement.</t>
  </si>
  <si>
    <t>GLOSSAIRE</t>
  </si>
  <si>
    <t xml:space="preserve">Toutes les questions relatives au présent questionnaire doivent être adressées à :
</t>
  </si>
  <si>
    <t>Union Name (In English and French, if applicable)</t>
  </si>
  <si>
    <t xml:space="preserve">Questions relating to this questionnaire should be directed to: 
</t>
  </si>
  <si>
    <t>Nom du syndicat (en français et en anglais, le cas échéant)</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</si>
  <si>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</si>
  <si>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</si>
  <si>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Includes 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t>
  </si>
  <si>
    <t>Incidence sur la communauté</t>
  </si>
  <si>
    <t>COMMENTAIRES PROTÉGÉS</t>
  </si>
  <si>
    <t>1000 character limit | limite de 1000 caractères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</si>
  <si>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</si>
  <si>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</si>
  <si>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Question 9</t>
  </si>
  <si>
    <t>Int period 1</t>
  </si>
  <si>
    <t>Int period 2</t>
  </si>
  <si>
    <t>CAD</t>
  </si>
  <si>
    <t>Indirect employment</t>
  </si>
  <si>
    <t xml:space="preserve">The undersigned certifies that the information supplied herein is complete and correct to the best of their knowledge and belief.
</t>
  </si>
  <si>
    <t xml:space="preserve">Le soussigné déclare que, pour autant qu'il sache, les renseignements fournis aux présentes sont complets et exacts.
</t>
  </si>
  <si>
    <t>Expliquez les changements que vous prévoyez voir sur le marché canadien et sur d’autres marchés mondiaux pour les marchandises au cours des deux prochaines années. Les facteurs à prendre en compte dans votre réponse comprennent, sans toutefois s'y limiter, l'emploi associé à la production des marchandises au Canada.</t>
  </si>
  <si>
    <t>Explain any changes you expect to see in the Canadian market and in other markets globally for the goods during the next two years. Factors to consider in your response include, but are not limited to, employment associated with the production of the goods in Canada.</t>
  </si>
  <si>
    <t>Confirm that all values reported are in Canadian dollars.</t>
  </si>
  <si>
    <t>Confirmez que toutes les valeurs déclarées sont en dollars canadiens.</t>
  </si>
  <si>
    <t>Analyst 1</t>
  </si>
  <si>
    <t>Analyst 2</t>
  </si>
  <si>
    <t>L'emploi indirect</t>
  </si>
  <si>
    <t>Includes plant personnel such as supervisors, superintendents and quality control employees, but does not include sales and administrative personnel.</t>
  </si>
  <si>
    <t>PRODUCTION</t>
  </si>
  <si>
    <t>HS Codes/Codes SH</t>
  </si>
  <si>
    <t>First Year of POR</t>
  </si>
  <si>
    <t>Last Day of POR</t>
  </si>
  <si>
    <t>Last Year of POR</t>
  </si>
  <si>
    <t>Important notes for formatting</t>
  </si>
  <si>
    <t>Insert and merge rows where needed to expand height of text boxes.</t>
  </si>
  <si>
    <t>Date of change</t>
  </si>
  <si>
    <t>Based on the response in Question 1 of the Pro tab, describe the method used to allocate employment, hours worked and wages paid.</t>
  </si>
  <si>
    <t>EMPLOYMENT</t>
  </si>
  <si>
    <t>EMPLOI</t>
  </si>
  <si>
    <t>Question 10</t>
  </si>
  <si>
    <t>MARKETS</t>
  </si>
  <si>
    <t>IMPACT</t>
  </si>
  <si>
    <t>EFFETS</t>
  </si>
  <si>
    <t>COLLECTIVE AGREEMENTS</t>
  </si>
  <si>
    <t>CONVENTIONS COLLECTIVES</t>
  </si>
  <si>
    <t>GENERAL</t>
  </si>
  <si>
    <t>INTRODUCTION</t>
  </si>
  <si>
    <t>UNIONS' QUESTIONNAIRE | QUESTIONNAIRE À L'INTENTION DES SYNDICATS</t>
  </si>
  <si>
    <t>LANGUAGE PREFERENCE | PRÉFÉRENCE LINGUISTIQUE</t>
  </si>
  <si>
    <t>Sur la base de la réponse à la question 1 dans l'onglet Pro, décrivez la méthode utilisée pour répartir l’emploi, les heures travaillées et les salaires versés.</t>
  </si>
  <si>
    <t>MARCHÉS</t>
  </si>
  <si>
    <t>GÉNÉRAL</t>
  </si>
  <si>
    <t>DO YOU NEED TO COMPLETE THIS QUESTIONNAIRE?</t>
  </si>
  <si>
    <t>DEVEZ-VOUS REMPLIR CE QUESTIONNAIRE?</t>
  </si>
  <si>
    <t>FAILURE TO COMPLETE THE QUESTIONNAIRE</t>
  </si>
  <si>
    <t>QUESTIONNAIRE NON REMPLI</t>
  </si>
  <si>
    <t>QUESTIONS</t>
  </si>
  <si>
    <t>QUESTIONNAIRE OUTLINE</t>
  </si>
  <si>
    <t>APERÇU DU QUESTIONNAIRE</t>
  </si>
  <si>
    <t>ADDITIONAL PRODUCT INFORMATION</t>
  </si>
  <si>
    <t>RENSEIGNEMENTS ADDITIONNELS SUR LE PRODUIT</t>
  </si>
  <si>
    <t>GLOSSARY</t>
  </si>
  <si>
    <t>Yes</t>
  </si>
  <si>
    <t>Oui</t>
  </si>
  <si>
    <t>No</t>
  </si>
  <si>
    <t>Non</t>
  </si>
  <si>
    <t>Drop down list</t>
  </si>
  <si>
    <t>PROTECTED</t>
  </si>
  <si>
    <t>PROTÉGÉ</t>
  </si>
  <si>
    <t>If no, explain.</t>
  </si>
  <si>
    <t>Si non, expliquez.</t>
  </si>
  <si>
    <t>Section locale du syndicat ou unité de négociation</t>
  </si>
  <si>
    <t>Section locale du syndicat</t>
  </si>
  <si>
    <t>Sélectionnez oui ou non</t>
  </si>
  <si>
    <t>Tab and Question</t>
  </si>
  <si>
    <t>Onglet et question</t>
  </si>
  <si>
    <t>les pays sujets</t>
  </si>
  <si>
    <t>SVP accorder ces mots : "défini/définis/définie/définies"; "originaire/originaires"; "exporté/exportés/exportée/exportées" selon le(s) mot(s) utilisé(s) pour décrire les biens couverts par ce RR (soit avec "les marchandises" (féminin pluriel) ou avec la définition de ces marchandises)</t>
  </si>
  <si>
    <t>dumping</t>
  </si>
  <si>
    <t>le dumping</t>
  </si>
  <si>
    <t>i.e. columns B-L should be 160 pixels each.</t>
  </si>
  <si>
    <t>When adding or modifying columns, please ensure the total of all column widths in a tab equals 1760 pixels to allow for consistent scaling when exported to PDF.</t>
  </si>
  <si>
    <t>Please provide the following employment-related information concerning the production of the goods. Include employment used in the production for domestic sales, for export sales, and for internal use or further processing.</t>
  </si>
  <si>
    <t>Number of unionized employees involved in the production process</t>
  </si>
  <si>
    <t>Total hours worked by these employees</t>
  </si>
  <si>
    <t>Total wages paid to these employees</t>
  </si>
  <si>
    <t>Total - Public tab, Question 3</t>
  </si>
  <si>
    <t>Total - onglet Public, Question 3</t>
  </si>
  <si>
    <t>Difference (correct if not zero)</t>
  </si>
  <si>
    <t>Différence (corrigez si le résultat n'est pas zéro)</t>
  </si>
  <si>
    <t>Fournissez les informations suivantes liées à l'emploi, concernant la production des marchandises. Inclure le nombre d'employés relativement à la production des marchandises pour les ventes intérieures, pour les ventes à l’exportation, pour un usage interne ou pour une transformation ultérieure.</t>
  </si>
  <si>
    <t>Nombre d'employés syndiqués impliqués dans le processus de production</t>
  </si>
  <si>
    <t>Nombre d'heures travaillées par ces employés</t>
  </si>
  <si>
    <t>Salaires payés à ces employés</t>
  </si>
  <si>
    <t>hiddenc</t>
  </si>
  <si>
    <t>Subject Countries (incl. French pronouns: de la, du, des)</t>
  </si>
  <si>
    <t>Additional Product Info</t>
  </si>
  <si>
    <t>Comprends les coûts de main-d’œuvre des employés dont les tâches peuvent être facilement associées (par observation) à la production des marchandises; ces coûts sont pris en compte dans l’état du coût des marchandises fabriquées de l'entreprise. Les marchandises peuvent être produites pour les ventes nationales, les ventes à l'exportation, et pour être utilisées à l'interne ou à la transformation ultérieure à l'interne.</t>
  </si>
  <si>
    <t>2. Email to citt-tcce@tribunal.gc.ca should you accept the associated risks and you are filing information that belongs to your union only.</t>
  </si>
  <si>
    <t>Should your union wish to add any comments related to its responses, submit them here. Be sure to indicate the question number being commented on.</t>
  </si>
  <si>
    <t>2. Par courriel à l'adresse tcce-citt@tribunal.gc.ca si vous acceptez les risques connexes et vous transmettez des renseignements qui sont ceux de votre syndicat seulement.</t>
  </si>
  <si>
    <t>Si votre syndicat désire ajouter des commentaires concernant vos réponses, vous les inscrivez ici. Indiquez à quelle question se rapportent vos commentaires.</t>
  </si>
  <si>
    <t>RR-2025-007</t>
  </si>
  <si>
    <t>Chinese Taipei and Germany</t>
  </si>
  <si>
    <t>du Taipei chinois et de l’Allemagne</t>
  </si>
  <si>
    <t>Jan-Mar 2025</t>
  </si>
  <si>
    <t>janv-mars 2025</t>
  </si>
  <si>
    <t>Jan-Mar 2026</t>
  </si>
  <si>
    <t>janv-mars 2026</t>
  </si>
  <si>
    <t>June 26, 2026</t>
  </si>
  <si>
    <t>26 juin 2026</t>
  </si>
  <si>
    <t>Rhonda Heintzman</t>
  </si>
  <si>
    <t>rhonda.heintzman@tribunal.gc.ca</t>
  </si>
  <si>
    <t>613-558-5983</t>
  </si>
  <si>
    <t>William Phan</t>
  </si>
  <si>
    <t>william.phan@tribunal.gc.ca</t>
  </si>
  <si>
    <t>7208.51.00.11, 7208.51.00.12, 7208.51.00.19, 7208.51.00.22, 7208.51.00.23, 7208.51.00.24, 7208.51.00.25, 7208.51.00.32, 7208.51.00.33, 7208.51.00.34, 7208.51.00.35, 7208.51.00.42, 7208.51.00.43, 7208.51.00.44, 7208.51.00.45, 7208.51.00.52, 7208.51.00.53, 7208.51.00.54, 7208.51.00.55, 7208.51.00.62, 7208.51.00.63, 7208.51.00.64, 7208.51.00.65, 7208.51.00.72, 7208.51.00.73, 7208.51.00.74, 7208.51.00.75, 7208.52.00.11, 7208.52.00.12, 7208.52.00.19, 7208.52.00.82, 7208.52.00.83, 7208.52.00.84, 7208.52.00.85</t>
  </si>
  <si>
    <t>343-543-7269</t>
  </si>
  <si>
    <t>Plate is produced to specific grades and standardizations. These grades and standardizations are used for specific end-uses. Common standardizations include American Society for Mechanical Engineers (ASME), and American Society for Testing and Materials (ASTM). For example, ASTM/ASME A36, A283, A573 or A709 may be used for structural plate, which is used in a variety of construction applications. Plate meeting A515 and A516M/A516, grade 70 is used for the construction of pressure vessels, which hold gasses or liquids at high pressure.</t>
  </si>
  <si>
    <t>Les tôles sont produites selon des nuances et des normes spécifiques. Ces nuances et normes sont destinées à des utilisations finales spécifiques. Les normes communes comprennent celles de l’American Society for Mechanical Engineers (ASME) et de l’American Society for Testing and Materials (ASTM). Par exemple, les normes ASTM/ASME A36, A283, A573 ou A709 peuvent être destinées aux tôles de construction, qui sont utilisées dans diverses applications de construction. Les tôles répondant aux normes A515 et A516M/A516, nuance 70, servent à la construction d’appareils sous pression, qui contiennent des gaz ou des liquides sous haute pression.</t>
  </si>
  <si>
    <t>Pressure vessel quality (PVQ) plate may be vacuum degassed to achieve desired characteristics, in particular low sulfur, low carbon, low gaseous levels (H2, N2, 02), improved cleanliness and improved ferro alloy recovery. Such characteristics may be used in sour service applications and applications requiring hydrogen-induced cracking (HIC) resistance low temperature fracture toughness.</t>
  </si>
  <si>
    <t>Les tôles de qualité pour appareils sous pression peuvent être dégazées sous vide pour obtenir les caractéristiques souhaitées, en particulier une faible teneur en soufre, en carbone et en gaz (H2, N2, 02), une meilleure propreté et une meilleure récupération des ferro‑alliages. Ces caractéristiques peuvent être utilisées dans des applications de transport des fluides acides et des applications nécessitant une résistance à la fissuration par l’hydrogène (HIC) et à la fracture à basse température.</t>
  </si>
  <si>
    <t>Some of these gauges and specifications, as well as specific lengths and widths, command a price premium.</t>
  </si>
  <si>
    <t>Certaines de ces jauges et spécifications, ainsi que des longueurs et largeurs spécifiques, commandent un supplément de prix.</t>
  </si>
  <si>
    <t>Product Use</t>
  </si>
  <si>
    <t>Utilisation</t>
  </si>
  <si>
    <t>ADDITIONAL PRODUCT EXCLUSIONS</t>
  </si>
  <si>
    <t>The following products are excluded from the Tribunal’s findings in NQ-2020-001.</t>
  </si>
  <si>
    <t xml:space="preserve">1. Hot-rolled carbon steel plate manufactured to the following specifications and grades:
• ASME SA-285/SA-285M or ASTM A-285/A-285M,
• ASME SA-299/SA-299M or ASTM A-299/A-299M,
• ASME SA-515/SA-515M or ASTM A-515/A-515M,
• ASME SA-516/SA-516M or ASTM A-516/A-516M (including, but not limited to, SA/A516 Grade 70),
• ASME SA-537/SA-537M or ASTM A-537/A-537M, or
• ASME SA-841/SA-841M or ASTM A-841/A-841M,
which is normalized (heat treated) and vacuum degassed (including while molten) with a sulphur content less than or equal to 0.003 percent and a phosphorus content less than or equal to 0.017 percent, imported exclusively for use in the manufacture of pressure vessels for the oil and gas sector for use in sour service and hydrogen-induced cracking applications.
2. Hot-rolled carbon steel plate in grade ASME SA‑516 Grade 70 or ASTM A‑516 Grade 70 normalized (heat treated) with a thickness greater than 3.28 inches.
3. Hot-rolled carbon steel plate produced to the following specifications and grades:
• ASME SA-516/SA-516M or ASTM A-516/A-516M, normalized,
• ASME SA-299/SA-299M or ASTM A-299/A-299M, normalized, and
• ASME SA-537/SA-537M or ASTM A-537/A-537M, normalized,
in the following dimensions:
• 2.5 inches thick, greater than or equal to 151 inches wide and of any length,
• greater than or equal to 3 inches thick, greater than or equal to 121 inches wide and of any length,
• greater than 3.28 inches thick of any width and length.
4. Heavy plate imported by Irving Shipbuilding Inc. for use in the Arctic and Offshore Patrols Ships shipbuilding project.
</t>
  </si>
  <si>
    <t>1. Tôles d’acier au carbone laminées à chaud fabriquées conformément aux spécifications et dans les nuances suivantes :
• ASME SA-285/SA-285M ou ASTM A-285/A-285M,
• ASME SA-299/SA-299M ou ASTM A-299/A-299M,
• ASME SA-515/SA-515M ou ASTM A-515/A-515M,
• ASME SA-516/SA-516M ou ASTM A-516/A-516M (y compris, mais sans s’y limiter, SA/A516 nuance 70),
• ASME SA-537/SA-537M ou ASTM A-537/A-537M, ou
• ASME SA-841/SA-841M ou ASTM A-841/A-841M,
qui sont normalisées (traitées thermiquement) et dégazées sous vide (y compris en fusion), dont la teneur en soufre est inférieure à 0,003 p. 100 et la teneur en phosphore est inférieure ou égale à 0,017 p. 100, importées exclusivement pour utilisation dans la fabrication d’appareils à pression destinés au secteur pétrolier et gazier pour utilisation en milieu corrosif et dans des applications relatives à la fissuration par l’hydrogène.
2. Tôles d’acier au carbone laminées à chaud de nuance ASME SA‑516 nuance 70 ou ASTM A‑516 nuance 70 normalisées (traitées thermiquement), dont l’épaisseur est supérieure à 3,28 pouces.
3. Tôles d’acier au carbone laminées à chaud produites conformément aux spécifications et dans les nuances suivantes :
• ASME SA-516/SA-516M ou ASTM A-516/A-516M, normalisées,
• ASME SA-299/SA-299M ou ASTM A-299/A-299M, normalisées, et
• ASME SA-537/SA-537M ou ASTM A-537/A-537M, normalisées,
dans les dimensions suivantes :
• Épaisseur de 2,5 pouces, largeur égale ou supérieure à 151 pouces, toutes longueurs,
• Épaisseur égale ou supérieure à 3 pouces, largeur égale ou supérieure à 121 pouces, toutes longueurs,
• Épaisseur supérieure à 3,28 pouces, toutes largeurs, toutes longueurs.
4. Tôles fortes importées par Irving Shipbuilding Inc. en vue de leur utilisation dans le cadre du projet de construction de navires de patrouille extracôtiers et de l’Arctique.</t>
  </si>
  <si>
    <t>The goods are commonly classified in the Customs Tariff under the following Harmonized Commodity Description and Coding System (HS) numbers:</t>
  </si>
  <si>
    <t>Les marchandises sont généralement classées dans le Tarif des douanes sous les numéros suivants du Système harmonisé de désignation et de codification des marchandises (SH) :</t>
  </si>
  <si>
    <t>UNIONS' QUESTIONNAIRE</t>
  </si>
  <si>
    <t>QUESTIONNAIRE À L'INTENTION DES SYNDICATS</t>
  </si>
  <si>
    <t>March 31</t>
  </si>
  <si>
    <t>31 mars</t>
  </si>
  <si>
    <t>Heavy plate is used in a number of applications, the most common of which are the production of rail cars, oil and gas storage tanks, heavy machinery, agricultural equipment, bridges, industrial buildings, high-rise office towers, ships and barges, and pressure vessels.</t>
  </si>
  <si>
    <t>Les marchandises en cause et les marchandises similaires sont utilisées dans de nombreuses applications et plus communément pour la fabrication de voitures de chemin de fer, de réservoirs de stockage de pétrole et de gaz, de machinerie lourde, d’équipement agricole, de ponts, de bâtiments industriels, de tours de bureaux, de navires et de barges, ainsi que de réservoirs sous pression.</t>
  </si>
  <si>
    <t>DEFINITION OF "THE GOODS"</t>
  </si>
  <si>
    <t>LA DÉFINITION "DES MARCHANDISES"</t>
  </si>
  <si>
    <t>The list of additional products that were excluded from the Tribunal’s finding can be found on the Tribunal’s website.</t>
  </si>
  <si>
    <t>La liste des produits additionnels qui ont été exclus de la portée des conclusions du Tribunal peut être consultée sur le site Web du Tribunal.</t>
  </si>
  <si>
    <t>heavy plate</t>
  </si>
  <si>
    <t>tôles fortes</t>
  </si>
  <si>
    <t>CONFIRMATION OF REPORTED DATA IN THIS QUESTIONNAIRE</t>
  </si>
  <si>
    <t>CONFIRMATION DES DONNÉES DÉCLARÉES DANS CE QUESTIONNAIRE</t>
  </si>
  <si>
    <t/>
  </si>
  <si>
    <t>Prior to Date of change:</t>
  </si>
  <si>
    <t>Avant le Date of change:</t>
  </si>
  <si>
    <t>Hot-rolled carbon steel plate and high-strength low-alloy steel plate not further manufactured than hot-rolled, heat-treated or not, in cut lengths, in widths greater than 72 inches (+/‑ 1,829 mm) to 152 inches (+/‑ 3,860 mm) inclusive, and thicknesses from 0.375 inches (+/‑ 9.525 mm) up to and including 4.5 inches (+/‑ 114.3 mm) (with all dimensions being plus or minus allowable tolerances contained in the applicable standards), but excluding:
- plate in coil form, and
- plate having a rolled, raised figure at regular intervals on the surface (also known as floor plate).
For greater certainty, the subject goods include steel plate which contains alloys greater than required by recognized industry standards, provided the steel does not meet recognized industry standards for an alloy grade steel plate. 
The list of additional products that were excluded from the Tribunal’s finding can be found on the Tribunal’s website.</t>
  </si>
  <si>
    <t>Tôles d’acier au carbone et tôles d’acier allié résistant à faible teneur, laminées à chaud, n’ayant subi aucun autre complément d’ouvraison que le laminage à chaud, traitées thermiquement ou non, coupées à longueur, d’une largeur plus grande que 72 pouces (+/‑ 1 829 mm) à 152 pouces (+/‑ 3 860 mm) inclusivement, et d’une épaisseur variant de 0,375 pouce (+/‑ 9,525 mm) jusqu’à 4,5 pouces (+/‑ 114,3 mm) inclusivement (dont les dimensions sont plus ou moins exactes afin de tenir compte des tolérances admissibles incluses dans les normes applicables), à l’exclusion :
- des tôles en bobines, et
- des tôles dont la surface présente par intervalle un motif laminé en relief (aussi appelées « tôles de plancher »).
Il demeure entendu que les marchandises en cause incluent des tôles d’acier qui contiennent de l’acier allié en plus grande quantité que ce qui est toléré selon les normes de l’industrie à condition que l’acier ne réponde pas aux exigences des normes de l’industrie en matière de nuance d’alliage de tôle d’acier.
La liste des produits additionnels qui ont été exclus de la portée des conclusions du Tribunal peut être consultée sur le site Web du Tribunal.</t>
  </si>
  <si>
    <t>Pour d’autres produits exclus, consultez l’onglet « Exclusions ».</t>
  </si>
  <si>
    <t>For additional product exclusion, view the "Exclusions" tab.</t>
  </si>
  <si>
    <t>Confirm that all data reported in this questionnaire pertain to the goods as defined in the "Intro" tab and exclude goods as defined in the tab "Exclusions".</t>
  </si>
  <si>
    <t>Confirmez que toutes les données déclarées dans ce questionnaire concernent les marchandises telles que définies dans l’onglet « Intro » et excluent les marchandises telles que définies dans l’onglet « Exclusions ».</t>
  </si>
  <si>
    <t>Les produits suivants sont exclus des conclusions du Tribunal dans l'enquête NQ-2020-001.</t>
  </si>
  <si>
    <t>AUTRES PRODUITS EXCLUS</t>
  </si>
  <si>
    <t>These tariff classification numbers may include other products than the goods, and the goods may also fall under additional tariff classification numbers.</t>
  </si>
  <si>
    <t>Ces numéros de classement tarifaire peuvent inclure des produits autres que les marchandises, et les marchandises peuvent également relever d'autres numéros de classement tarifaire.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</si>
</sst>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F800]dddd\,\ mmmm\ dd\,\ yyyy"/>
  </numFmts>
  <fonts count="26"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b/>
      <sz val="10.5"/>
      <color theme="0"/>
      <name val="Calibri"/>
      <family val="2"/>
      <scheme val="minor"/>
    </font>
    <font>
      <sz val="10.5"/>
      <color theme="1"/>
      <name val="Calibri"/>
      <family val="2"/>
      <scheme val="minor"/>
    </font>
    <font>
      <b/>
      <sz val="10.5"/>
      <name val="Calibri"/>
      <family val="2"/>
      <scheme val="minor"/>
    </font>
    <font>
      <sz val="10.5"/>
      <name val="Calibri"/>
      <family val="2"/>
      <scheme val="minor"/>
    </font>
    <font>
      <sz val="10.5"/>
      <color theme="0"/>
      <name val="Calibri"/>
      <family val="2"/>
      <scheme val="minor"/>
    </font>
    <font>
      <b/>
      <sz val="10.5"/>
      <color rgb="FF000000"/>
      <name val="Calibri"/>
      <family val="2"/>
      <scheme val="minor"/>
    </font>
    <font>
      <b/>
      <sz val="10.5"/>
      <color theme="1"/>
      <name val="Calibri"/>
      <family val="2"/>
      <scheme val="minor"/>
    </font>
    <font>
      <sz val="10.5"/>
      <color rgb="FF000000"/>
      <name val="Calibri"/>
      <family val="2"/>
      <scheme val="minor"/>
    </font>
    <font>
      <sz val="10"/>
      <name val="Arial"/>
      <family val="2"/>
    </font>
    <font>
      <u/>
      <sz val="10.5"/>
      <color rgb="FF0070C0"/>
      <name val="Calibri"/>
      <family val="2"/>
      <scheme val="minor"/>
    </font>
    <font>
      <b/>
      <u/>
      <sz val="10.5"/>
      <color theme="1"/>
      <name val="Calibri"/>
      <family val="2"/>
      <scheme val="minor"/>
    </font>
    <font>
      <sz val="10.5"/>
      <color rgb="FF000000"/>
      <name val="Calibri"/>
      <family val="2"/>
    </font>
    <font>
      <b/>
      <sz val="16"/>
      <color rgb="FF000000"/>
      <name val="Calibri"/>
      <family val="2"/>
      <scheme val="minor"/>
    </font>
    <font>
      <sz val="8"/>
      <name val="Calibri"/>
      <family val="2"/>
      <scheme val="minor"/>
    </font>
    <font>
      <sz val="10.5"/>
      <color rgb="FFFF0000"/>
      <name val="Calibri"/>
      <family val="2"/>
      <scheme val="minor"/>
    </font>
    <font>
      <i/>
      <sz val="10.5"/>
      <name val="Calibri"/>
      <family val="2"/>
      <scheme val="minor"/>
    </font>
    <font>
      <i/>
      <sz val="10.5"/>
      <color rgb="FF000000"/>
      <name val="Calibri"/>
      <family val="2"/>
      <scheme val="minor"/>
    </font>
    <font>
      <b/>
      <sz val="9"/>
      <color indexed="81"/>
      <name val="Tahoma"/>
      <family val="2"/>
    </font>
    <font>
      <b/>
      <u/>
      <sz val="10.5"/>
      <name val="Calibri"/>
      <family val="2"/>
      <scheme val="minor"/>
    </font>
    <font>
      <u/>
      <sz val="11"/>
      <color theme="1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FF"/>
        <bgColor indexed="64"/>
      </patternFill>
    </fill>
  </fills>
  <borders count="5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indexed="64"/>
      </left>
      <right/>
      <top/>
      <bottom style="thin">
        <color theme="0" tint="-0.499984740745262"/>
      </bottom>
      <diagonal/>
    </border>
    <border>
      <left style="thin">
        <color theme="0" tint="-0.499984740745262"/>
      </left>
      <right style="thin">
        <color indexed="64"/>
      </right>
      <top style="thin">
        <color theme="0" tint="-0.499984740745262"/>
      </top>
      <bottom/>
      <diagonal/>
    </border>
    <border>
      <left style="thin">
        <color theme="0" tint="-0.499984740745262"/>
      </left>
      <right style="thin">
        <color indexed="64"/>
      </right>
      <top/>
      <bottom style="thin">
        <color theme="0" tint="-0.499984740745262"/>
      </bottom>
      <diagonal/>
    </border>
    <border>
      <left style="thin">
        <color indexed="64"/>
      </left>
      <right/>
      <top style="thin">
        <color theme="0" tint="-0.499984740745262"/>
      </top>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indexed="64"/>
      </right>
      <top/>
      <bottom/>
      <diagonal/>
    </border>
    <border>
      <left/>
      <right/>
      <top style="thin">
        <color theme="0" tint="-0.499984740745262"/>
      </top>
      <bottom style="thin">
        <color theme="0" tint="-0.499984740745262"/>
      </bottom>
      <diagonal/>
    </border>
    <border>
      <left style="thin">
        <color indexed="64"/>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theme="0" tint="-0.499984740745262"/>
      </top>
      <bottom/>
      <diagonal/>
    </border>
    <border>
      <left style="thin">
        <color indexed="64"/>
      </left>
      <right style="thin">
        <color indexed="64"/>
      </right>
      <top/>
      <bottom style="thin">
        <color theme="0" tint="-0.499984740745262"/>
      </bottom>
      <diagonal/>
    </border>
    <border>
      <left style="thin">
        <color indexed="64"/>
      </left>
      <right style="thin">
        <color theme="0" tint="-0.499984740745262"/>
      </right>
      <top/>
      <bottom style="thin">
        <color theme="0" tint="-0.499984740745262"/>
      </bottom>
      <diagonal/>
    </border>
    <border>
      <left/>
      <right style="thin">
        <color indexed="64"/>
      </right>
      <top style="thin">
        <color theme="0" tint="-0.499984740745262"/>
      </top>
      <bottom/>
      <diagonal/>
    </border>
    <border>
      <left/>
      <right style="thin">
        <color indexed="64"/>
      </right>
      <top/>
      <bottom style="thin">
        <color theme="0" tint="-0.499984740745262"/>
      </bottom>
      <diagonal/>
    </border>
    <border>
      <left style="thin">
        <color indexed="64"/>
      </left>
      <right style="thin">
        <color theme="0" tint="-0.499984740745262"/>
      </right>
      <top/>
      <bottom/>
      <diagonal/>
    </border>
    <border>
      <left style="thin">
        <color theme="0" tint="-0.499984740745262"/>
      </left>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theme="0" tint="-0.499984740745262"/>
      </left>
      <right/>
      <top/>
      <bottom style="thin">
        <color auto="1"/>
      </bottom>
      <diagonal/>
    </border>
    <border>
      <left style="thin">
        <color indexed="64"/>
      </left>
      <right style="thin">
        <color theme="0" tint="-0.499984740745262"/>
      </right>
      <top/>
      <bottom style="thin">
        <color indexed="64"/>
      </bottom>
      <diagonal/>
    </border>
    <border>
      <left style="thin">
        <color theme="0" tint="-0.499984740745262"/>
      </left>
      <right style="thin">
        <color theme="0" tint="-0.499984740745262"/>
      </right>
      <top/>
      <bottom style="thin">
        <color indexed="64"/>
      </bottom>
      <diagonal/>
    </border>
    <border>
      <left/>
      <right style="thin">
        <color theme="0" tint="-0.499984740745262"/>
      </right>
      <top/>
      <bottom style="thin">
        <color indexed="64"/>
      </bottom>
      <diagonal/>
    </border>
  </borders>
  <cellStyleXfs count="6">
    <xf numFmtId="0" fontId="0" fillId="0" borderId="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4" fillId="0" borderId="0"/>
    <xf numFmtId="0" fontId="25" fillId="0" borderId="0" applyNumberFormat="0" applyFill="0" applyBorder="0" applyAlignment="0" applyProtection="0"/>
  </cellStyleXfs>
  <cellXfs count="396">
    <xf numFmtId="0" fontId="0" fillId="0" borderId="0" xfId="0"/>
    <xf numFmtId="0" fontId="4" fillId="2" borderId="0" xfId="0" applyFont="1" applyFill="1" applyAlignment="1">
      <alignment horizontal="left" vertical="top"/>
    </xf>
    <xf numFmtId="0" fontId="7" fillId="2" borderId="0" xfId="0" applyFont="1" applyFill="1" applyAlignment="1">
      <alignment vertical="top" wrapText="1"/>
    </xf>
    <xf numFmtId="0" fontId="4" fillId="0" borderId="0" xfId="0" applyFont="1" applyAlignment="1">
      <alignment vertical="top" wrapText="1"/>
    </xf>
    <xf numFmtId="0" fontId="10" fillId="0" borderId="0" xfId="0" applyFont="1" applyAlignment="1">
      <alignment vertical="top" wrapText="1"/>
    </xf>
    <xf numFmtId="0" fontId="2" fillId="0" borderId="0" xfId="0" applyFont="1" applyAlignment="1">
      <alignment vertical="top" wrapText="1"/>
    </xf>
    <xf numFmtId="0" fontId="4" fillId="0" borderId="0" xfId="0" applyFont="1" applyAlignment="1">
      <alignment vertical="top"/>
    </xf>
    <xf numFmtId="0" fontId="7" fillId="2" borderId="0" xfId="0" applyFont="1" applyFill="1" applyAlignment="1">
      <alignment vertical="top"/>
    </xf>
    <xf numFmtId="0" fontId="7" fillId="0" borderId="0" xfId="0" applyFont="1" applyAlignment="1">
      <alignment vertical="top"/>
    </xf>
    <xf numFmtId="0" fontId="12" fillId="0" borderId="0" xfId="0" applyFont="1" applyAlignment="1">
      <alignment vertical="top"/>
    </xf>
    <xf numFmtId="0" fontId="8" fillId="0" borderId="0" xfId="0" applyFont="1" applyAlignment="1">
      <alignment horizontal="left" vertical="top" wrapText="1"/>
    </xf>
    <xf numFmtId="0" fontId="4" fillId="2" borderId="0" xfId="0" applyFont="1" applyFill="1" applyAlignment="1">
      <alignment horizontal="left" vertical="center"/>
    </xf>
    <xf numFmtId="0" fontId="12"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6" fillId="0" borderId="0" xfId="0" applyFont="1" applyAlignment="1">
      <alignment horizontal="left" vertical="top" wrapText="1"/>
    </xf>
    <xf numFmtId="0" fontId="5" fillId="0" borderId="0" xfId="0" applyFont="1" applyAlignment="1">
      <alignment vertical="top"/>
    </xf>
    <xf numFmtId="0" fontId="8" fillId="0" borderId="7" xfId="0" applyFont="1" applyBorder="1" applyAlignment="1">
      <alignment horizontal="centerContinuous" vertical="top" wrapText="1"/>
    </xf>
    <xf numFmtId="0" fontId="7" fillId="0" borderId="8" xfId="0" applyFont="1" applyBorder="1" applyAlignment="1">
      <alignment horizontal="centerContinuous" vertical="top" wrapText="1"/>
    </xf>
    <xf numFmtId="0" fontId="6" fillId="3" borderId="3" xfId="0" applyFont="1" applyFill="1" applyBorder="1" applyAlignment="1">
      <alignment horizontal="centerContinuous" vertical="top" wrapText="1"/>
    </xf>
    <xf numFmtId="0" fontId="6" fillId="3" borderId="11" xfId="0" applyFont="1" applyFill="1" applyBorder="1" applyAlignment="1">
      <alignment horizontal="centerContinuous" vertical="top" wrapText="1"/>
    </xf>
    <xf numFmtId="0" fontId="6" fillId="3" borderId="4" xfId="0" applyFont="1" applyFill="1" applyBorder="1" applyAlignment="1">
      <alignment horizontal="centerContinuous" vertical="top" wrapText="1"/>
    </xf>
    <xf numFmtId="0" fontId="9" fillId="0" borderId="0" xfId="0" applyFont="1" applyAlignment="1">
      <alignment horizontal="left" vertical="top"/>
    </xf>
    <xf numFmtId="0" fontId="4" fillId="3" borderId="0" xfId="0" applyFont="1" applyFill="1" applyAlignment="1">
      <alignment vertical="top" wrapText="1"/>
    </xf>
    <xf numFmtId="0" fontId="4" fillId="2" borderId="0" xfId="0" applyFont="1" applyFill="1" applyAlignment="1">
      <alignment vertical="top"/>
    </xf>
    <xf numFmtId="0" fontId="2" fillId="0" borderId="0" xfId="0" applyFont="1" applyAlignment="1">
      <alignment vertical="top"/>
    </xf>
    <xf numFmtId="0" fontId="3" fillId="2" borderId="0" xfId="0" applyFont="1" applyFill="1" applyAlignment="1">
      <alignment vertical="top"/>
    </xf>
    <xf numFmtId="0" fontId="8" fillId="0" borderId="0" xfId="0" applyFont="1" applyAlignment="1">
      <alignment horizontal="left" vertical="top"/>
    </xf>
    <xf numFmtId="0" fontId="10" fillId="0" borderId="0" xfId="0" applyFont="1" applyFill="1" applyAlignment="1">
      <alignment vertical="top" wrapText="1"/>
    </xf>
    <xf numFmtId="0" fontId="8" fillId="0" borderId="0" xfId="0" applyFont="1" applyBorder="1" applyAlignment="1">
      <alignment horizontal="centerContinuous" vertical="top" wrapText="1"/>
    </xf>
    <xf numFmtId="0" fontId="7" fillId="0" borderId="0" xfId="0" applyFont="1" applyBorder="1" applyAlignment="1">
      <alignment horizontal="centerContinuous" vertical="top" wrapText="1"/>
    </xf>
    <xf numFmtId="0" fontId="8" fillId="0" borderId="0" xfId="0" applyFont="1" applyBorder="1" applyAlignment="1">
      <alignment horizontal="center" vertical="top" wrapText="1"/>
    </xf>
    <xf numFmtId="0" fontId="7" fillId="0" borderId="0" xfId="0" applyFont="1" applyBorder="1" applyAlignment="1">
      <alignment horizontal="center" vertical="top" wrapText="1"/>
    </xf>
    <xf numFmtId="0" fontId="2" fillId="0" borderId="0" xfId="0" applyFont="1" applyFill="1" applyAlignment="1">
      <alignment vertical="top" wrapText="1"/>
    </xf>
    <xf numFmtId="49" fontId="7" fillId="0" borderId="0" xfId="0" applyNumberFormat="1" applyFont="1" applyAlignment="1">
      <alignment vertical="top" wrapText="1"/>
    </xf>
    <xf numFmtId="0" fontId="7" fillId="0" borderId="0" xfId="0" applyFont="1"/>
    <xf numFmtId="0" fontId="13" fillId="0" borderId="0" xfId="1" applyNumberFormat="1" applyFont="1" applyFill="1" applyBorder="1" applyAlignment="1" applyProtection="1">
      <alignment vertical="center" wrapText="1"/>
    </xf>
    <xf numFmtId="0" fontId="13" fillId="0" borderId="8" xfId="1" applyNumberFormat="1" applyFont="1" applyFill="1" applyBorder="1" applyAlignment="1" applyProtection="1">
      <alignment vertical="center" wrapText="1"/>
    </xf>
    <xf numFmtId="0" fontId="9" fillId="2" borderId="0" xfId="0" applyFont="1" applyFill="1" applyAlignment="1">
      <alignment horizontal="left" vertical="top"/>
    </xf>
    <xf numFmtId="0" fontId="7" fillId="2" borderId="7" xfId="0" applyFont="1" applyFill="1" applyBorder="1" applyAlignment="1">
      <alignment vertical="top" wrapText="1"/>
    </xf>
    <xf numFmtId="0" fontId="13" fillId="2" borderId="0" xfId="1" applyNumberFormat="1" applyFont="1" applyFill="1" applyBorder="1" applyAlignment="1" applyProtection="1">
      <alignment horizontal="center" vertical="center" wrapText="1"/>
    </xf>
    <xf numFmtId="0" fontId="7" fillId="0" borderId="0" xfId="0" applyFont="1" applyAlignment="1"/>
    <xf numFmtId="15" fontId="7" fillId="0" borderId="0" xfId="0" applyNumberFormat="1" applyFont="1" applyAlignment="1">
      <alignment vertical="top"/>
    </xf>
    <xf numFmtId="0" fontId="5" fillId="2" borderId="0" xfId="0" applyFont="1" applyFill="1" applyAlignment="1">
      <alignment vertical="top"/>
    </xf>
    <xf numFmtId="0" fontId="8" fillId="2" borderId="7" xfId="0" applyFont="1" applyFill="1" applyBorder="1" applyAlignment="1">
      <alignment vertical="top" wrapText="1"/>
    </xf>
    <xf numFmtId="0" fontId="8" fillId="2" borderId="29" xfId="0" applyFont="1" applyFill="1" applyBorder="1" applyAlignment="1">
      <alignment vertical="top" wrapText="1"/>
    </xf>
    <xf numFmtId="0" fontId="9" fillId="0" borderId="13" xfId="0" applyFont="1" applyBorder="1" applyAlignment="1">
      <alignment horizontal="center" vertical="top" wrapText="1"/>
    </xf>
    <xf numFmtId="165" fontId="13" fillId="4" borderId="13" xfId="2" applyNumberFormat="1" applyFont="1" applyFill="1" applyBorder="1" applyAlignment="1" applyProtection="1">
      <alignment horizontal="right" vertical="top" wrapText="1"/>
      <protection locked="0"/>
    </xf>
    <xf numFmtId="165" fontId="13" fillId="4" borderId="25" xfId="2" applyNumberFormat="1" applyFont="1" applyFill="1" applyBorder="1" applyAlignment="1" applyProtection="1">
      <alignment horizontal="right" vertical="top" wrapText="1"/>
      <protection locked="0"/>
    </xf>
    <xf numFmtId="0" fontId="8" fillId="0" borderId="13" xfId="0" applyFont="1" applyBorder="1" applyAlignment="1">
      <alignment horizontal="center" vertical="top" wrapText="1"/>
    </xf>
    <xf numFmtId="165" fontId="11" fillId="5" borderId="13" xfId="2" applyNumberFormat="1" applyFont="1" applyFill="1" applyBorder="1" applyAlignment="1" applyProtection="1">
      <alignment vertical="top" wrapText="1"/>
    </xf>
    <xf numFmtId="165" fontId="11" fillId="5" borderId="25" xfId="2" applyNumberFormat="1" applyFont="1" applyFill="1" applyBorder="1" applyAlignment="1" applyProtection="1">
      <alignment vertical="top" wrapText="1"/>
    </xf>
    <xf numFmtId="0" fontId="7" fillId="0" borderId="0" xfId="0" applyFont="1" applyBorder="1"/>
    <xf numFmtId="0" fontId="7" fillId="0" borderId="0" xfId="0" applyFont="1" applyBorder="1" applyAlignment="1">
      <alignment vertical="top"/>
    </xf>
    <xf numFmtId="165" fontId="13" fillId="5" borderId="13" xfId="2" applyNumberFormat="1" applyFont="1" applyFill="1" applyBorder="1" applyAlignment="1" applyProtection="1">
      <alignment horizontal="right" vertical="top" wrapText="1"/>
    </xf>
    <xf numFmtId="0" fontId="7" fillId="0" borderId="36" xfId="0" applyFont="1" applyBorder="1" applyAlignment="1">
      <alignment horizontal="center" vertical="top" wrapText="1"/>
    </xf>
    <xf numFmtId="165" fontId="13" fillId="4" borderId="13" xfId="2" applyNumberFormat="1" applyFont="1" applyFill="1" applyBorder="1" applyAlignment="1" applyProtection="1">
      <alignment vertical="top" wrapText="1"/>
      <protection locked="0"/>
    </xf>
    <xf numFmtId="0" fontId="5" fillId="2" borderId="0" xfId="0" applyFont="1" applyFill="1" applyBorder="1" applyAlignment="1">
      <alignment horizontal="left" vertical="top" wrapText="1"/>
    </xf>
    <xf numFmtId="0" fontId="5" fillId="2" borderId="0" xfId="0" applyFont="1" applyFill="1" applyBorder="1" applyAlignment="1">
      <alignment horizontal="left" vertical="top"/>
    </xf>
    <xf numFmtId="0" fontId="9" fillId="0" borderId="7" xfId="0" applyFont="1" applyBorder="1" applyAlignment="1">
      <alignment horizontal="left" vertical="top" wrapText="1"/>
    </xf>
    <xf numFmtId="0" fontId="9" fillId="0" borderId="0" xfId="0" applyFont="1" applyBorder="1" applyAlignment="1">
      <alignment horizontal="left" vertical="top" wrapText="1"/>
    </xf>
    <xf numFmtId="0" fontId="9" fillId="0" borderId="8" xfId="0" applyFont="1" applyBorder="1" applyAlignment="1">
      <alignment horizontal="left" vertical="top" wrapText="1"/>
    </xf>
    <xf numFmtId="0" fontId="9" fillId="0" borderId="7" xfId="0" applyFont="1" applyBorder="1" applyAlignment="1">
      <alignment horizontal="left" vertical="center" wrapText="1"/>
    </xf>
    <xf numFmtId="0" fontId="9" fillId="0" borderId="8" xfId="0" applyFont="1" applyBorder="1" applyAlignment="1">
      <alignment vertical="top" wrapText="1"/>
    </xf>
    <xf numFmtId="0" fontId="12" fillId="6" borderId="13" xfId="0" applyFont="1" applyFill="1" applyBorder="1" applyAlignment="1">
      <alignment horizontal="center" vertical="top" wrapText="1"/>
    </xf>
    <xf numFmtId="0" fontId="10" fillId="0" borderId="0" xfId="0" applyFont="1" applyFill="1" applyAlignment="1">
      <alignment wrapText="1"/>
    </xf>
    <xf numFmtId="0" fontId="7" fillId="0" borderId="5" xfId="0" applyFont="1" applyBorder="1" applyAlignment="1">
      <alignment wrapText="1"/>
    </xf>
    <xf numFmtId="0" fontId="7" fillId="0" borderId="10" xfId="0" applyFont="1" applyBorder="1" applyAlignment="1">
      <alignment wrapText="1"/>
    </xf>
    <xf numFmtId="0" fontId="7" fillId="0" borderId="6" xfId="0" applyFont="1" applyBorder="1" applyAlignment="1">
      <alignment wrapText="1"/>
    </xf>
    <xf numFmtId="0" fontId="7" fillId="0" borderId="7" xfId="0" applyFont="1" applyBorder="1" applyAlignment="1">
      <alignment wrapText="1"/>
    </xf>
    <xf numFmtId="0" fontId="7" fillId="0" borderId="0" xfId="0" applyFont="1" applyBorder="1" applyAlignment="1">
      <alignment wrapText="1"/>
    </xf>
    <xf numFmtId="0" fontId="7" fillId="0" borderId="8" xfId="0" applyFont="1" applyBorder="1" applyAlignment="1">
      <alignment wrapText="1"/>
    </xf>
    <xf numFmtId="0" fontId="7" fillId="0" borderId="8" xfId="0" applyFont="1" applyBorder="1"/>
    <xf numFmtId="0" fontId="7" fillId="0" borderId="7" xfId="0" applyFont="1" applyBorder="1" applyAlignment="1">
      <alignment vertical="top" wrapText="1"/>
    </xf>
    <xf numFmtId="0" fontId="7" fillId="0" borderId="0" xfId="0" applyFont="1" applyBorder="1" applyAlignment="1">
      <alignment vertical="top" wrapText="1"/>
    </xf>
    <xf numFmtId="0" fontId="7" fillId="0" borderId="8" xfId="0" applyFont="1" applyBorder="1" applyAlignment="1">
      <alignment vertical="top" wrapText="1"/>
    </xf>
    <xf numFmtId="0" fontId="10" fillId="0" borderId="0" xfId="0" applyFont="1" applyAlignment="1">
      <alignment wrapText="1"/>
    </xf>
    <xf numFmtId="0" fontId="7" fillId="0" borderId="5" xfId="0" applyFont="1" applyBorder="1" applyAlignment="1">
      <alignment vertical="top" wrapText="1"/>
    </xf>
    <xf numFmtId="0" fontId="7" fillId="0" borderId="10" xfId="0" applyFont="1" applyBorder="1" applyAlignment="1">
      <alignment vertical="top" wrapText="1"/>
    </xf>
    <xf numFmtId="0" fontId="7" fillId="0" borderId="6" xfId="0" applyFont="1" applyBorder="1" applyAlignment="1">
      <alignment vertical="top" wrapText="1"/>
    </xf>
    <xf numFmtId="0" fontId="10" fillId="0" borderId="0" xfId="0" applyFont="1" applyAlignment="1">
      <alignment horizontal="left" vertical="top" wrapText="1"/>
    </xf>
    <xf numFmtId="49" fontId="7" fillId="0" borderId="0" xfId="0" applyNumberFormat="1" applyFont="1" applyAlignment="1">
      <alignment vertical="top"/>
    </xf>
    <xf numFmtId="49" fontId="7" fillId="2" borderId="0" xfId="0" applyNumberFormat="1" applyFont="1" applyFill="1" applyAlignment="1">
      <alignment vertical="top" wrapText="1"/>
    </xf>
    <xf numFmtId="0" fontId="6" fillId="0" borderId="0" xfId="0" applyFont="1" applyFill="1" applyAlignment="1">
      <alignment vertical="top" wrapText="1"/>
    </xf>
    <xf numFmtId="0" fontId="7" fillId="0" borderId="0" xfId="0" applyFont="1" applyAlignment="1">
      <alignment horizontal="left" vertical="top"/>
    </xf>
    <xf numFmtId="0" fontId="10" fillId="0" borderId="12" xfId="0" applyFont="1" applyBorder="1" applyAlignment="1">
      <alignment wrapText="1"/>
    </xf>
    <xf numFmtId="0" fontId="10" fillId="0" borderId="0" xfId="0" applyFont="1" applyFill="1" applyAlignment="1">
      <alignment horizontal="left" vertical="top" wrapText="1"/>
    </xf>
    <xf numFmtId="0" fontId="10" fillId="0" borderId="0" xfId="0" applyFont="1" applyBorder="1" applyAlignment="1">
      <alignment wrapText="1"/>
    </xf>
    <xf numFmtId="0" fontId="7" fillId="0" borderId="9" xfId="0" applyFont="1" applyBorder="1" applyAlignment="1">
      <alignment wrapText="1"/>
    </xf>
    <xf numFmtId="0" fontId="12" fillId="6" borderId="13" xfId="0" applyFont="1" applyFill="1" applyBorder="1" applyAlignment="1">
      <alignment horizontal="center" wrapText="1"/>
    </xf>
    <xf numFmtId="0" fontId="10" fillId="0" borderId="0" xfId="0" applyFont="1" applyFill="1" applyBorder="1" applyAlignment="1">
      <alignment vertical="top" wrapText="1"/>
    </xf>
    <xf numFmtId="0" fontId="7" fillId="7" borderId="0" xfId="0" applyFont="1" applyFill="1"/>
    <xf numFmtId="0" fontId="7" fillId="7" borderId="0" xfId="0" applyFont="1" applyFill="1" applyAlignment="1">
      <alignment wrapText="1"/>
    </xf>
    <xf numFmtId="0" fontId="7" fillId="0" borderId="0" xfId="0" applyFont="1" applyAlignment="1">
      <alignment horizontal="left"/>
    </xf>
    <xf numFmtId="0" fontId="7" fillId="7" borderId="0" xfId="0" applyFont="1" applyFill="1" applyAlignment="1">
      <alignment vertical="top"/>
    </xf>
    <xf numFmtId="49" fontId="7" fillId="0" borderId="0" xfId="0" quotePrefix="1" applyNumberFormat="1" applyFont="1" applyAlignment="1">
      <alignment vertical="top"/>
    </xf>
    <xf numFmtId="15" fontId="7" fillId="0" borderId="0" xfId="0" quotePrefix="1" applyNumberFormat="1" applyFont="1" applyAlignment="1">
      <alignment vertical="top"/>
    </xf>
    <xf numFmtId="15" fontId="7" fillId="0" borderId="0" xfId="0" quotePrefix="1" applyNumberFormat="1" applyFont="1"/>
    <xf numFmtId="0" fontId="7" fillId="0" borderId="0" xfId="0" applyFont="1" applyFill="1"/>
    <xf numFmtId="0" fontId="16" fillId="0" borderId="0" xfId="0" applyFont="1"/>
    <xf numFmtId="0" fontId="16" fillId="7" borderId="0" xfId="0" applyFont="1" applyFill="1"/>
    <xf numFmtId="0" fontId="9" fillId="0" borderId="0" xfId="0" applyFont="1" applyBorder="1" applyAlignment="1">
      <alignment vertical="top" wrapText="1"/>
    </xf>
    <xf numFmtId="0" fontId="4" fillId="3" borderId="0" xfId="0" applyFont="1" applyFill="1" applyAlignment="1">
      <alignment vertical="top"/>
    </xf>
    <xf numFmtId="0" fontId="9" fillId="0" borderId="10" xfId="0" applyFont="1" applyBorder="1" applyAlignment="1">
      <alignment vertical="top" wrapText="1"/>
    </xf>
    <xf numFmtId="0" fontId="7" fillId="0" borderId="8" xfId="0" applyFont="1" applyBorder="1" applyAlignment="1">
      <alignment wrapText="1"/>
    </xf>
    <xf numFmtId="0" fontId="13" fillId="4" borderId="13" xfId="1" applyNumberFormat="1" applyFont="1" applyFill="1" applyBorder="1" applyAlignment="1" applyProtection="1">
      <alignment horizontal="center" vertical="top" wrapText="1"/>
      <protection locked="0"/>
    </xf>
    <xf numFmtId="0" fontId="9" fillId="0" borderId="0" xfId="0" applyFont="1" applyBorder="1" applyAlignment="1">
      <alignment vertical="top" wrapText="1"/>
    </xf>
    <xf numFmtId="0" fontId="17" fillId="8" borderId="0" xfId="0" applyFont="1" applyFill="1" applyAlignment="1">
      <alignment vertical="center"/>
    </xf>
    <xf numFmtId="0" fontId="9" fillId="0" borderId="7" xfId="0" applyFont="1" applyBorder="1" applyAlignment="1">
      <alignment horizontal="left" vertical="top" wrapText="1"/>
    </xf>
    <xf numFmtId="0" fontId="9" fillId="0" borderId="0" xfId="0" applyFont="1" applyBorder="1" applyAlignment="1">
      <alignment horizontal="left" vertical="top" wrapText="1"/>
    </xf>
    <xf numFmtId="0" fontId="7" fillId="0" borderId="8" xfId="0" applyFont="1" applyBorder="1" applyAlignment="1">
      <alignment wrapText="1"/>
    </xf>
    <xf numFmtId="0" fontId="9" fillId="0" borderId="0" xfId="0" applyFont="1" applyBorder="1" applyAlignment="1">
      <alignment vertical="top" wrapText="1"/>
    </xf>
    <xf numFmtId="0" fontId="5" fillId="0" borderId="0" xfId="0" applyFont="1" applyAlignment="1">
      <alignment horizontal="left" vertical="top"/>
    </xf>
    <xf numFmtId="0" fontId="18" fillId="4" borderId="13" xfId="1" applyNumberFormat="1" applyFont="1" applyFill="1" applyBorder="1" applyAlignment="1" applyProtection="1">
      <alignment horizontal="center" vertical="center" wrapText="1"/>
      <protection locked="0"/>
    </xf>
    <xf numFmtId="0" fontId="7" fillId="0" borderId="0" xfId="0" quotePrefix="1" applyFont="1" applyAlignment="1">
      <alignment vertical="top"/>
    </xf>
    <xf numFmtId="0" fontId="5" fillId="2" borderId="0" xfId="0" applyFont="1" applyFill="1" applyAlignment="1">
      <alignment horizontal="left" vertical="top"/>
    </xf>
    <xf numFmtId="0" fontId="5" fillId="2" borderId="8" xfId="0" applyFont="1" applyFill="1" applyBorder="1" applyAlignment="1">
      <alignment vertical="top"/>
    </xf>
    <xf numFmtId="165" fontId="13" fillId="4" borderId="14" xfId="2" applyNumberFormat="1" applyFont="1" applyFill="1" applyBorder="1" applyAlignment="1" applyProtection="1">
      <alignment vertical="center" wrapText="1"/>
      <protection locked="0"/>
    </xf>
    <xf numFmtId="0" fontId="9" fillId="0" borderId="13" xfId="0" applyFont="1" applyBorder="1" applyAlignment="1">
      <alignment horizontal="center" vertical="center" wrapText="1"/>
    </xf>
    <xf numFmtId="165" fontId="22" fillId="5" borderId="38" xfId="2" applyNumberFormat="1" applyFont="1" applyFill="1" applyBorder="1" applyAlignment="1" applyProtection="1">
      <alignment horizontal="right" vertical="top" wrapText="1"/>
    </xf>
    <xf numFmtId="0" fontId="8" fillId="0" borderId="14" xfId="0" applyFont="1" applyBorder="1" applyAlignment="1">
      <alignment horizontal="center" vertical="top" wrapText="1"/>
    </xf>
    <xf numFmtId="0" fontId="9" fillId="0" borderId="14" xfId="0" applyFont="1" applyBorder="1" applyAlignment="1">
      <alignment horizontal="center" vertical="top" wrapText="1"/>
    </xf>
    <xf numFmtId="0" fontId="7" fillId="7" borderId="0" xfId="0" applyFont="1" applyFill="1" applyAlignment="1">
      <alignment vertical="top" wrapText="1"/>
    </xf>
    <xf numFmtId="0" fontId="12" fillId="0" borderId="0" xfId="0" applyFont="1" applyBorder="1" applyAlignment="1">
      <alignment horizontal="center" vertical="center"/>
    </xf>
    <xf numFmtId="0" fontId="9" fillId="0" borderId="7" xfId="0" applyFont="1" applyBorder="1" applyAlignment="1">
      <alignment horizontal="left" vertical="top" wrapText="1"/>
    </xf>
    <xf numFmtId="0" fontId="12" fillId="6" borderId="13" xfId="0" applyFont="1" applyFill="1" applyBorder="1" applyAlignment="1">
      <alignment horizontal="center" vertical="center" wrapText="1"/>
    </xf>
    <xf numFmtId="0" fontId="9" fillId="0" borderId="0" xfId="0" applyFont="1" applyBorder="1" applyAlignment="1">
      <alignmen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7" xfId="0" applyFont="1" applyBorder="1" applyAlignment="1">
      <alignment vertical="top" wrapText="1"/>
    </xf>
    <xf numFmtId="0" fontId="9" fillId="0" borderId="8" xfId="0" applyFont="1" applyBorder="1" applyAlignment="1">
      <alignment vertical="top" wrapText="1"/>
    </xf>
    <xf numFmtId="0" fontId="7" fillId="0" borderId="0" xfId="0" applyFont="1" applyAlignment="1">
      <alignment vertical="top" wrapText="1"/>
    </xf>
    <xf numFmtId="15" fontId="7" fillId="0" borderId="0" xfId="0" applyNumberFormat="1" applyFont="1" applyAlignment="1">
      <alignment vertical="top" wrapText="1"/>
    </xf>
    <xf numFmtId="15" fontId="7" fillId="0" borderId="0" xfId="0" quotePrefix="1" applyNumberFormat="1" applyFont="1" applyAlignment="1">
      <alignment vertical="top" wrapText="1"/>
    </xf>
    <xf numFmtId="0" fontId="13" fillId="0" borderId="0" xfId="0" applyFont="1"/>
    <xf numFmtId="0" fontId="9" fillId="0" borderId="0" xfId="0" applyFont="1" applyAlignment="1">
      <alignment vertical="top"/>
    </xf>
    <xf numFmtId="0" fontId="8" fillId="0" borderId="0" xfId="0" applyFont="1" applyAlignment="1">
      <alignment horizontal="centerContinuous" vertical="top" wrapText="1"/>
    </xf>
    <xf numFmtId="0" fontId="7" fillId="0" borderId="0" xfId="0" applyFont="1" applyAlignment="1">
      <alignment horizontal="centerContinuous" vertical="top" wrapText="1"/>
    </xf>
    <xf numFmtId="0" fontId="9" fillId="0" borderId="0" xfId="0" applyFont="1" applyAlignment="1">
      <alignment horizontal="left" vertical="top" wrapText="1"/>
    </xf>
    <xf numFmtId="0" fontId="9" fillId="0" borderId="0" xfId="0" applyFont="1" applyAlignment="1">
      <alignment vertical="top" wrapText="1"/>
    </xf>
    <xf numFmtId="0" fontId="7" fillId="0" borderId="7" xfId="0" applyFont="1" applyBorder="1" applyAlignment="1">
      <alignment vertical="top"/>
    </xf>
    <xf numFmtId="0" fontId="7" fillId="0" borderId="7" xfId="0" applyFont="1" applyBorder="1" applyAlignment="1">
      <alignment horizontal="left" vertical="center"/>
    </xf>
    <xf numFmtId="0" fontId="9" fillId="0" borderId="0" xfId="0" applyFont="1" applyAlignment="1">
      <alignment horizontal="left" vertical="center" wrapText="1"/>
    </xf>
    <xf numFmtId="0" fontId="9" fillId="0" borderId="7" xfId="0" applyFont="1" applyBorder="1" applyAlignment="1">
      <alignment horizontal="left" vertical="top" wrapText="1"/>
    </xf>
    <xf numFmtId="0" fontId="9" fillId="0" borderId="0" xfId="0" applyFont="1" applyBorder="1" applyAlignment="1">
      <alignment horizontal="left" vertical="top" wrapText="1"/>
    </xf>
    <xf numFmtId="0" fontId="9" fillId="0" borderId="8" xfId="0" applyFont="1" applyBorder="1" applyAlignment="1">
      <alignment horizontal="left" vertical="top" wrapText="1"/>
    </xf>
    <xf numFmtId="0" fontId="9" fillId="0" borderId="5" xfId="0" applyFont="1" applyBorder="1" applyAlignment="1">
      <alignment horizontal="left" vertical="top" wrapText="1"/>
    </xf>
    <xf numFmtId="0" fontId="25" fillId="0" borderId="7" xfId="5" applyBorder="1" applyAlignment="1"/>
    <xf numFmtId="0" fontId="25" fillId="0" borderId="0" xfId="5" applyBorder="1" applyAlignment="1"/>
    <xf numFmtId="0" fontId="25" fillId="0" borderId="8" xfId="5" applyBorder="1" applyAlignment="1"/>
    <xf numFmtId="0" fontId="25" fillId="0" borderId="0" xfId="5"/>
    <xf numFmtId="0" fontId="6" fillId="0" borderId="10" xfId="0" applyFont="1" applyBorder="1" applyAlignment="1">
      <alignment horizontal="left" vertical="top" wrapText="1"/>
    </xf>
    <xf numFmtId="0" fontId="4" fillId="0" borderId="10" xfId="0" applyFont="1" applyBorder="1" applyAlignment="1">
      <alignmen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0" xfId="0" applyFont="1" applyBorder="1" applyAlignment="1">
      <alignment horizontal="left" vertical="top" wrapText="1"/>
    </xf>
    <xf numFmtId="0" fontId="9" fillId="0" borderId="5" xfId="0" applyFont="1" applyBorder="1" applyAlignment="1">
      <alignment horizontal="left" vertical="top" wrapText="1"/>
    </xf>
    <xf numFmtId="0" fontId="9" fillId="0" borderId="10" xfId="0" applyFont="1" applyBorder="1" applyAlignment="1">
      <alignment horizontal="left" vertical="top" wrapText="1"/>
    </xf>
    <xf numFmtId="0" fontId="8" fillId="0" borderId="10" xfId="0" applyFont="1" applyBorder="1" applyAlignment="1">
      <alignment horizontal="centerContinuous" vertical="top" wrapText="1"/>
    </xf>
    <xf numFmtId="0" fontId="7" fillId="0" borderId="10" xfId="0" applyFont="1" applyBorder="1" applyAlignment="1">
      <alignment horizontal="centerContinuous" vertical="top" wrapText="1"/>
    </xf>
    <xf numFmtId="0" fontId="7" fillId="0" borderId="6" xfId="0" applyFont="1" applyBorder="1" applyAlignment="1">
      <alignment horizontal="centerContinuous" vertical="top" wrapText="1"/>
    </xf>
    <xf numFmtId="0" fontId="7" fillId="0" borderId="0" xfId="0" applyFont="1" applyBorder="1" applyAlignment="1">
      <alignment wrapText="1"/>
    </xf>
    <xf numFmtId="0" fontId="7" fillId="0" borderId="8" xfId="0" applyFont="1" applyBorder="1" applyAlignment="1">
      <alignment wrapText="1"/>
    </xf>
    <xf numFmtId="0" fontId="9" fillId="0" borderId="8" xfId="0" applyFont="1" applyBorder="1" applyAlignment="1">
      <alignment vertical="top" wrapText="1"/>
    </xf>
    <xf numFmtId="0" fontId="9" fillId="0" borderId="8" xfId="0" applyFont="1" applyBorder="1" applyAlignment="1">
      <alignment horizontal="left" vertical="top" wrapText="1"/>
    </xf>
    <xf numFmtId="0" fontId="9" fillId="0" borderId="0" xfId="0" applyFont="1" applyAlignment="1">
      <alignment horizontal="left" vertical="top" wrapText="1"/>
    </xf>
    <xf numFmtId="0" fontId="9" fillId="0" borderId="7" xfId="0" applyFont="1" applyBorder="1" applyAlignment="1">
      <alignment horizontal="left" vertical="center" wrapText="1"/>
    </xf>
    <xf numFmtId="0" fontId="9" fillId="0" borderId="0" xfId="0" applyFont="1" applyBorder="1" applyAlignment="1">
      <alignment horizontal="left" vertical="center" wrapText="1"/>
    </xf>
    <xf numFmtId="0" fontId="9" fillId="0" borderId="8" xfId="0" applyFont="1" applyBorder="1" applyAlignment="1">
      <alignment horizontal="left" vertical="center" wrapText="1"/>
    </xf>
    <xf numFmtId="0" fontId="9" fillId="0" borderId="7" xfId="0" applyFont="1" applyBorder="1" applyAlignment="1">
      <alignment horizontal="left" vertical="top" wrapText="1" indent="1"/>
    </xf>
    <xf numFmtId="0" fontId="9" fillId="0" borderId="0" xfId="0" applyFont="1" applyBorder="1" applyAlignment="1">
      <alignment horizontal="left" vertical="top" wrapText="1" indent="1"/>
    </xf>
    <xf numFmtId="0" fontId="9" fillId="0" borderId="8" xfId="0" applyFont="1" applyBorder="1" applyAlignment="1">
      <alignment horizontal="left" vertical="top" wrapText="1" indent="1"/>
    </xf>
    <xf numFmtId="0" fontId="9" fillId="6" borderId="24" xfId="0" applyFont="1" applyFill="1" applyBorder="1" applyAlignment="1">
      <alignment horizontal="center" vertical="top" wrapText="1"/>
    </xf>
    <xf numFmtId="0" fontId="9" fillId="6" borderId="13" xfId="0" applyFont="1" applyFill="1" applyBorder="1" applyAlignment="1">
      <alignment horizontal="center" vertical="top" wrapText="1"/>
    </xf>
    <xf numFmtId="0" fontId="9" fillId="6" borderId="25" xfId="0" applyFont="1" applyFill="1" applyBorder="1" applyAlignment="1">
      <alignment horizontal="center" vertical="top" wrapText="1"/>
    </xf>
    <xf numFmtId="0" fontId="9" fillId="0" borderId="7" xfId="0" applyFont="1" applyBorder="1" applyAlignment="1">
      <alignment horizontal="left" vertical="top" wrapText="1"/>
    </xf>
    <xf numFmtId="0" fontId="9" fillId="0" borderId="0" xfId="0" applyFont="1" applyBorder="1" applyAlignment="1">
      <alignment horizontal="left" vertical="top" wrapText="1"/>
    </xf>
    <xf numFmtId="0" fontId="9" fillId="0" borderId="8" xfId="0" applyFont="1" applyBorder="1" applyAlignment="1">
      <alignment horizontal="left" vertical="top" wrapText="1"/>
    </xf>
    <xf numFmtId="0" fontId="6" fillId="3" borderId="3" xfId="0" applyFont="1" applyFill="1" applyBorder="1" applyAlignment="1">
      <alignment horizontal="center" vertical="top"/>
    </xf>
    <xf numFmtId="0" fontId="6" fillId="3" borderId="11" xfId="0" applyFont="1" applyFill="1" applyBorder="1" applyAlignment="1">
      <alignment horizontal="center" vertical="top"/>
    </xf>
    <xf numFmtId="0" fontId="6" fillId="3" borderId="4" xfId="0" applyFont="1" applyFill="1" applyBorder="1" applyAlignment="1">
      <alignment horizontal="center" vertical="top"/>
    </xf>
    <xf numFmtId="0" fontId="9" fillId="0" borderId="24" xfId="0" applyFont="1" applyBorder="1" applyAlignment="1">
      <alignment horizontal="left" vertical="center" wrapText="1"/>
    </xf>
    <xf numFmtId="0" fontId="9" fillId="0" borderId="13" xfId="0" applyFont="1" applyBorder="1" applyAlignment="1">
      <alignment horizontal="left" vertical="center" wrapText="1"/>
    </xf>
    <xf numFmtId="0" fontId="13" fillId="4" borderId="13" xfId="1" applyNumberFormat="1" applyFont="1" applyFill="1" applyBorder="1" applyAlignment="1" applyProtection="1">
      <alignment horizontal="left" vertical="top" wrapText="1"/>
      <protection locked="0"/>
    </xf>
    <xf numFmtId="0" fontId="13" fillId="4" borderId="25" xfId="1" applyNumberFormat="1" applyFont="1" applyFill="1" applyBorder="1" applyAlignment="1" applyProtection="1">
      <alignment horizontal="left" vertical="top" wrapText="1"/>
      <protection locked="0"/>
    </xf>
    <xf numFmtId="0" fontId="13" fillId="4" borderId="13" xfId="1" applyNumberFormat="1" applyFont="1" applyFill="1" applyBorder="1" applyAlignment="1" applyProtection="1">
      <alignment horizontal="left" vertical="top" wrapText="1" indent="1"/>
      <protection locked="0"/>
    </xf>
    <xf numFmtId="0" fontId="13" fillId="4" borderId="25" xfId="1" applyNumberFormat="1" applyFont="1" applyFill="1" applyBorder="1" applyAlignment="1" applyProtection="1">
      <alignment horizontal="left" vertical="top" wrapText="1" indent="1"/>
      <protection locked="0"/>
    </xf>
    <xf numFmtId="0" fontId="15" fillId="0" borderId="7"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8" fillId="0" borderId="7" xfId="0" applyFont="1" applyBorder="1" applyAlignment="1">
      <alignment horizontal="center" vertical="center" wrapText="1"/>
    </xf>
    <xf numFmtId="0" fontId="8" fillId="0" borderId="0" xfId="0" applyFont="1" applyBorder="1" applyAlignment="1">
      <alignment horizontal="center" vertical="center" wrapText="1"/>
    </xf>
    <xf numFmtId="14" fontId="13" fillId="4" borderId="13" xfId="1" applyNumberFormat="1" applyFont="1" applyFill="1" applyBorder="1" applyAlignment="1" applyProtection="1">
      <alignment horizontal="left" vertical="top" wrapText="1" indent="1"/>
      <protection locked="0"/>
    </xf>
    <xf numFmtId="0" fontId="6" fillId="3" borderId="0" xfId="0" applyFont="1" applyFill="1" applyAlignment="1">
      <alignment horizontal="center" vertical="top" wrapText="1"/>
    </xf>
    <xf numFmtId="0" fontId="6" fillId="3" borderId="3"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4" xfId="0" applyFont="1" applyFill="1" applyBorder="1" applyAlignment="1">
      <alignment horizontal="center" vertical="top" wrapText="1"/>
    </xf>
    <xf numFmtId="0" fontId="25" fillId="0" borderId="7" xfId="5" applyBorder="1" applyAlignment="1" applyProtection="1">
      <alignment horizontal="left" vertical="top" wrapText="1"/>
      <protection locked="0"/>
    </xf>
    <xf numFmtId="0" fontId="25" fillId="0" borderId="0" xfId="5" applyBorder="1" applyAlignment="1" applyProtection="1">
      <alignment horizontal="left" vertical="top" wrapText="1"/>
      <protection locked="0"/>
    </xf>
    <xf numFmtId="0" fontId="25" fillId="0" borderId="8" xfId="5" applyBorder="1" applyAlignment="1" applyProtection="1">
      <alignment horizontal="left" vertical="top" wrapText="1"/>
      <protection locked="0"/>
    </xf>
    <xf numFmtId="0" fontId="7" fillId="0" borderId="0" xfId="0" applyFont="1" applyBorder="1" applyAlignment="1">
      <alignment wrapText="1"/>
    </xf>
    <xf numFmtId="0" fontId="7" fillId="0" borderId="8" xfId="0" applyFont="1" applyBorder="1" applyAlignment="1">
      <alignment wrapText="1"/>
    </xf>
    <xf numFmtId="0" fontId="9" fillId="6" borderId="16" xfId="0" applyFont="1" applyFill="1" applyBorder="1" applyAlignment="1">
      <alignment horizontal="left" vertical="center" wrapText="1"/>
    </xf>
    <xf numFmtId="0" fontId="9" fillId="6" borderId="17" xfId="0" applyFont="1" applyFill="1" applyBorder="1" applyAlignment="1">
      <alignment horizontal="left" vertical="center" wrapText="1"/>
    </xf>
    <xf numFmtId="0" fontId="9" fillId="6" borderId="18" xfId="0" applyFont="1" applyFill="1" applyBorder="1" applyAlignment="1">
      <alignment horizontal="left" vertical="center" wrapText="1"/>
    </xf>
    <xf numFmtId="0" fontId="9" fillId="6" borderId="22" xfId="0" applyFont="1" applyFill="1" applyBorder="1" applyAlignment="1">
      <alignment horizontal="left" vertical="center" wrapText="1"/>
    </xf>
    <xf numFmtId="0" fontId="9" fillId="6" borderId="0" xfId="0" applyFont="1" applyFill="1" applyBorder="1" applyAlignment="1">
      <alignment horizontal="left" vertical="center" wrapText="1"/>
    </xf>
    <xf numFmtId="0" fontId="9" fillId="6" borderId="23" xfId="0" applyFont="1" applyFill="1" applyBorder="1" applyAlignment="1">
      <alignment horizontal="left" vertical="center" wrapText="1"/>
    </xf>
    <xf numFmtId="0" fontId="9" fillId="6" borderId="19" xfId="0" applyFont="1" applyFill="1" applyBorder="1" applyAlignment="1">
      <alignment horizontal="left" vertical="center" wrapText="1"/>
    </xf>
    <xf numFmtId="0" fontId="9" fillId="6" borderId="20" xfId="0" applyFont="1" applyFill="1" applyBorder="1" applyAlignment="1">
      <alignment horizontal="left" vertical="center" wrapText="1"/>
    </xf>
    <xf numFmtId="0" fontId="9" fillId="6" borderId="21" xfId="0" applyFont="1" applyFill="1" applyBorder="1" applyAlignment="1">
      <alignment horizontal="left" vertical="center" wrapText="1"/>
    </xf>
    <xf numFmtId="0" fontId="7" fillId="0" borderId="0" xfId="0" applyFont="1" applyAlignment="1">
      <alignment horizontal="right" vertical="center" indent="1"/>
    </xf>
    <xf numFmtId="0" fontId="13" fillId="4" borderId="16" xfId="1" applyNumberFormat="1" applyFont="1" applyFill="1" applyBorder="1" applyAlignment="1" applyProtection="1">
      <alignment horizontal="center" vertical="center" wrapText="1"/>
      <protection locked="0"/>
    </xf>
    <xf numFmtId="0" fontId="13" fillId="4" borderId="19" xfId="1" applyNumberFormat="1" applyFont="1" applyFill="1" applyBorder="1" applyAlignment="1" applyProtection="1">
      <alignment horizontal="center" vertical="center" wrapText="1"/>
      <protection locked="0"/>
    </xf>
    <xf numFmtId="0" fontId="13" fillId="6" borderId="30" xfId="1" applyNumberFormat="1" applyFont="1" applyFill="1" applyBorder="1" applyAlignment="1" applyProtection="1">
      <alignment horizontal="left" vertical="center" wrapText="1" indent="2"/>
    </xf>
    <xf numFmtId="0" fontId="13" fillId="6" borderId="39" xfId="1" applyNumberFormat="1" applyFont="1" applyFill="1" applyBorder="1" applyAlignment="1" applyProtection="1">
      <alignment horizontal="left" vertical="center" wrapText="1" indent="2"/>
    </xf>
    <xf numFmtId="0" fontId="13" fillId="6" borderId="33" xfId="1" applyNumberFormat="1" applyFont="1" applyFill="1" applyBorder="1" applyAlignment="1" applyProtection="1">
      <alignment horizontal="left" vertical="center" wrapText="1" indent="2"/>
    </xf>
    <xf numFmtId="0" fontId="13" fillId="6" borderId="31" xfId="1" applyNumberFormat="1" applyFont="1" applyFill="1" applyBorder="1" applyAlignment="1" applyProtection="1">
      <alignment horizontal="left" vertical="center" wrapText="1" indent="2"/>
    </xf>
    <xf numFmtId="0" fontId="13" fillId="6" borderId="40" xfId="1" applyNumberFormat="1" applyFont="1" applyFill="1" applyBorder="1" applyAlignment="1" applyProtection="1">
      <alignment horizontal="left" vertical="center" wrapText="1" indent="2"/>
    </xf>
    <xf numFmtId="0" fontId="13" fillId="6" borderId="41" xfId="1" applyNumberFormat="1" applyFont="1" applyFill="1" applyBorder="1" applyAlignment="1" applyProtection="1">
      <alignment horizontal="left" vertical="center" wrapText="1" indent="2"/>
    </xf>
    <xf numFmtId="0" fontId="9" fillId="0" borderId="5" xfId="0" applyFont="1" applyBorder="1" applyAlignment="1">
      <alignment horizontal="left" vertical="top" wrapText="1"/>
    </xf>
    <xf numFmtId="0" fontId="9" fillId="0" borderId="10" xfId="0" applyFont="1" applyBorder="1" applyAlignment="1">
      <alignment horizontal="left" vertical="top" wrapText="1"/>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7" fillId="0" borderId="10" xfId="0" applyFont="1" applyBorder="1" applyAlignment="1">
      <alignment horizontal="left" vertical="top" wrapText="1"/>
    </xf>
    <xf numFmtId="0" fontId="7" fillId="0" borderId="6" xfId="0" applyFont="1" applyBorder="1" applyAlignment="1">
      <alignment horizontal="left" vertical="top" wrapText="1"/>
    </xf>
    <xf numFmtId="0" fontId="9" fillId="0" borderId="7" xfId="0" applyFont="1" applyBorder="1" applyAlignment="1">
      <alignment horizontal="right" vertical="center" wrapText="1" indent="1"/>
    </xf>
    <xf numFmtId="0" fontId="9" fillId="0" borderId="0" xfId="0" applyFont="1" applyBorder="1" applyAlignment="1">
      <alignment horizontal="right" vertical="center" wrapText="1" indent="1"/>
    </xf>
    <xf numFmtId="0" fontId="20" fillId="2" borderId="0" xfId="0" applyFont="1" applyFill="1" applyAlignment="1">
      <alignment horizontal="left" vertical="top" wrapText="1"/>
    </xf>
    <xf numFmtId="0" fontId="6" fillId="3" borderId="0" xfId="0" applyFont="1" applyFill="1" applyAlignment="1">
      <alignment horizontal="center" vertical="top"/>
    </xf>
    <xf numFmtId="0" fontId="8" fillId="6" borderId="16"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8" fillId="6" borderId="19"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8" fillId="6" borderId="21" xfId="0" applyFont="1" applyFill="1" applyBorder="1" applyAlignment="1">
      <alignment horizontal="center" vertical="center" wrapText="1"/>
    </xf>
    <xf numFmtId="0" fontId="7" fillId="0" borderId="0" xfId="0" applyFont="1" applyBorder="1" applyAlignment="1">
      <alignment horizontal="left" vertical="center" wrapText="1" indent="1"/>
    </xf>
    <xf numFmtId="0" fontId="7" fillId="0" borderId="8" xfId="0" applyFont="1" applyBorder="1" applyAlignment="1">
      <alignment horizontal="left" vertical="center" wrapText="1" indent="1"/>
    </xf>
    <xf numFmtId="0" fontId="7" fillId="4" borderId="14"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25" fillId="0" borderId="7" xfId="5" applyBorder="1" applyAlignment="1" applyProtection="1">
      <alignment horizontal="left" vertical="top"/>
      <protection locked="0"/>
    </xf>
    <xf numFmtId="0" fontId="25" fillId="0" borderId="0" xfId="5" applyBorder="1" applyAlignment="1" applyProtection="1">
      <alignment horizontal="left" vertical="top"/>
      <protection locked="0"/>
    </xf>
    <xf numFmtId="0" fontId="9" fillId="0" borderId="0" xfId="0" applyFont="1" applyAlignment="1">
      <alignment horizontal="left" vertical="top" wrapText="1"/>
    </xf>
    <xf numFmtId="0" fontId="9" fillId="0" borderId="0" xfId="0" applyFont="1" applyAlignment="1">
      <alignment horizontal="left" vertical="center" wrapText="1"/>
    </xf>
    <xf numFmtId="0" fontId="24" fillId="0" borderId="7" xfId="0" applyFont="1" applyBorder="1" applyAlignment="1">
      <alignment horizontal="left" vertical="center" wrapText="1"/>
    </xf>
    <xf numFmtId="0" fontId="24" fillId="0" borderId="0" xfId="0" applyFont="1" applyAlignment="1">
      <alignment horizontal="left" vertical="center" wrapText="1"/>
    </xf>
    <xf numFmtId="0" fontId="24" fillId="0" borderId="8" xfId="0" applyFont="1" applyBorder="1" applyAlignment="1">
      <alignment horizontal="left" vertical="center" wrapText="1"/>
    </xf>
    <xf numFmtId="0" fontId="8" fillId="0" borderId="32" xfId="0" applyFont="1" applyBorder="1" applyAlignment="1">
      <alignment horizontal="left" vertical="center" wrapText="1"/>
    </xf>
    <xf numFmtId="0" fontId="8" fillId="0" borderId="18" xfId="0" applyFont="1" applyBorder="1" applyAlignment="1">
      <alignment horizontal="left" vertical="center" wrapText="1"/>
    </xf>
    <xf numFmtId="0" fontId="8" fillId="0" borderId="7" xfId="0" applyFont="1" applyBorder="1" applyAlignment="1">
      <alignment horizontal="left" vertical="center" wrapText="1"/>
    </xf>
    <xf numFmtId="0" fontId="8" fillId="0" borderId="23" xfId="0" applyFont="1" applyBorder="1" applyAlignment="1">
      <alignment horizontal="left" vertical="center" wrapText="1"/>
    </xf>
    <xf numFmtId="0" fontId="8" fillId="0" borderId="29" xfId="0" applyFont="1" applyBorder="1" applyAlignment="1">
      <alignment horizontal="left" vertical="center" wrapText="1"/>
    </xf>
    <xf numFmtId="0" fontId="8" fillId="0" borderId="21" xfId="0" applyFont="1" applyBorder="1" applyAlignment="1">
      <alignment horizontal="lef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9" fillId="0" borderId="42" xfId="0" applyFont="1" applyBorder="1" applyAlignment="1">
      <alignment horizontal="left" vertical="center" wrapText="1"/>
    </xf>
    <xf numFmtId="0" fontId="9" fillId="0" borderId="22" xfId="0" applyFont="1" applyBorder="1" applyAlignment="1">
      <alignment horizontal="left" vertical="center" wrapText="1"/>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9" fillId="0" borderId="43" xfId="0" applyFont="1" applyBorder="1" applyAlignment="1">
      <alignment horizontal="left" vertical="center" wrapText="1"/>
    </xf>
    <xf numFmtId="0" fontId="9" fillId="0" borderId="23" xfId="0" applyFont="1" applyBorder="1" applyAlignment="1">
      <alignment horizontal="left" vertical="center" wrapText="1"/>
    </xf>
    <xf numFmtId="15" fontId="8" fillId="6" borderId="16" xfId="0" applyNumberFormat="1" applyFont="1" applyFill="1" applyBorder="1" applyAlignment="1">
      <alignment horizontal="center" vertical="center" wrapText="1"/>
    </xf>
    <xf numFmtId="0" fontId="8" fillId="6" borderId="22" xfId="0" applyFont="1" applyFill="1" applyBorder="1" applyAlignment="1">
      <alignment horizontal="center" vertical="center" wrapText="1"/>
    </xf>
    <xf numFmtId="0" fontId="8" fillId="6" borderId="0" xfId="0" applyFont="1" applyFill="1" applyAlignment="1">
      <alignment horizontal="center" vertical="center" wrapText="1"/>
    </xf>
    <xf numFmtId="0" fontId="8" fillId="6" borderId="23" xfId="0" applyFont="1" applyFill="1" applyBorder="1" applyAlignment="1">
      <alignment horizontal="center" vertical="center" wrapText="1"/>
    </xf>
    <xf numFmtId="0" fontId="9" fillId="0" borderId="7" xfId="0" applyFont="1" applyBorder="1" applyAlignment="1">
      <alignment vertical="top" wrapText="1"/>
    </xf>
    <xf numFmtId="0" fontId="9" fillId="0" borderId="0" xfId="0" applyFont="1" applyBorder="1" applyAlignment="1">
      <alignment vertical="top" wrapText="1"/>
    </xf>
    <xf numFmtId="0" fontId="9" fillId="0" borderId="8" xfId="0" applyFont="1" applyBorder="1" applyAlignment="1">
      <alignment vertical="top" wrapText="1"/>
    </xf>
    <xf numFmtId="0" fontId="13" fillId="4" borderId="13" xfId="1" applyNumberFormat="1" applyFont="1" applyFill="1" applyBorder="1" applyAlignment="1" applyProtection="1">
      <alignment vertical="center" wrapText="1"/>
      <protection locked="0"/>
    </xf>
    <xf numFmtId="0" fontId="13" fillId="4" borderId="25" xfId="1" applyNumberFormat="1" applyFont="1" applyFill="1" applyBorder="1" applyAlignment="1" applyProtection="1">
      <alignment vertical="center" wrapText="1"/>
      <protection locked="0"/>
    </xf>
    <xf numFmtId="0" fontId="13" fillId="4" borderId="13" xfId="1" applyNumberFormat="1" applyFont="1" applyFill="1" applyBorder="1" applyAlignment="1" applyProtection="1">
      <alignment horizontal="center" vertical="center" wrapText="1"/>
      <protection locked="0"/>
    </xf>
    <xf numFmtId="0" fontId="13" fillId="4" borderId="27" xfId="1" applyNumberFormat="1" applyFont="1" applyFill="1" applyBorder="1" applyAlignment="1" applyProtection="1">
      <alignment vertical="center" wrapText="1"/>
      <protection locked="0"/>
    </xf>
    <xf numFmtId="0" fontId="13" fillId="4" borderId="28" xfId="1" applyNumberFormat="1" applyFont="1" applyFill="1" applyBorder="1" applyAlignment="1" applyProtection="1">
      <alignment vertical="center" wrapText="1"/>
      <protection locked="0"/>
    </xf>
    <xf numFmtId="0" fontId="9" fillId="0" borderId="24" xfId="0" applyFont="1" applyBorder="1" applyAlignment="1">
      <alignment vertical="center" wrapText="1"/>
    </xf>
    <xf numFmtId="0" fontId="9" fillId="0" borderId="13" xfId="0" applyFont="1" applyBorder="1" applyAlignment="1">
      <alignment vertical="center" wrapText="1"/>
    </xf>
    <xf numFmtId="0" fontId="12" fillId="6" borderId="13" xfId="0" applyFont="1" applyFill="1" applyBorder="1" applyAlignment="1">
      <alignment horizontal="center" wrapText="1"/>
    </xf>
    <xf numFmtId="0" fontId="12" fillId="6" borderId="25" xfId="0" applyFont="1" applyFill="1" applyBorder="1" applyAlignment="1">
      <alignment horizontal="center" wrapText="1"/>
    </xf>
    <xf numFmtId="0" fontId="13" fillId="4" borderId="24" xfId="1" applyNumberFormat="1" applyFont="1" applyFill="1" applyBorder="1" applyAlignment="1" applyProtection="1">
      <alignment horizontal="left" vertical="center" wrapText="1"/>
      <protection locked="0"/>
    </xf>
    <xf numFmtId="0" fontId="13" fillId="4" borderId="13" xfId="1" applyNumberFormat="1" applyFont="1" applyFill="1" applyBorder="1" applyAlignment="1" applyProtection="1">
      <alignment horizontal="left" vertical="center" wrapText="1"/>
      <protection locked="0"/>
    </xf>
    <xf numFmtId="166" fontId="13" fillId="4" borderId="13" xfId="1" applyNumberFormat="1" applyFont="1" applyFill="1" applyBorder="1" applyAlignment="1" applyProtection="1">
      <alignment horizontal="left" vertical="center" wrapText="1"/>
      <protection locked="0"/>
    </xf>
    <xf numFmtId="166" fontId="13" fillId="4" borderId="25" xfId="1" applyNumberFormat="1" applyFont="1" applyFill="1" applyBorder="1" applyAlignment="1" applyProtection="1">
      <alignment horizontal="left" vertical="center" wrapText="1"/>
      <protection locked="0"/>
    </xf>
    <xf numFmtId="0" fontId="8" fillId="6" borderId="24" xfId="0" applyFont="1" applyFill="1" applyBorder="1" applyAlignment="1">
      <alignment horizontal="center" vertical="top" wrapText="1"/>
    </xf>
    <xf numFmtId="0" fontId="8" fillId="6" borderId="13" xfId="0" applyFont="1" applyFill="1" applyBorder="1" applyAlignment="1">
      <alignment horizontal="center" vertical="top" wrapText="1"/>
    </xf>
    <xf numFmtId="0" fontId="8" fillId="6" borderId="25" xfId="0" applyFont="1" applyFill="1" applyBorder="1" applyAlignment="1">
      <alignment horizontal="center" vertical="top" wrapText="1"/>
    </xf>
    <xf numFmtId="0" fontId="12" fillId="0" borderId="24" xfId="0" applyFont="1" applyBorder="1" applyAlignment="1">
      <alignment horizontal="center" vertical="center"/>
    </xf>
    <xf numFmtId="164" fontId="13" fillId="5" borderId="13" xfId="2" applyFont="1" applyFill="1" applyBorder="1" applyAlignment="1" applyProtection="1">
      <alignment horizontal="center" vertical="center" wrapText="1"/>
    </xf>
    <xf numFmtId="0" fontId="13" fillId="4" borderId="25" xfId="1" applyNumberFormat="1" applyFont="1" applyFill="1" applyBorder="1" applyAlignment="1" applyProtection="1">
      <alignment horizontal="left" vertical="center" wrapText="1"/>
      <protection locked="0"/>
    </xf>
    <xf numFmtId="0" fontId="12" fillId="0" borderId="26" xfId="0" applyFont="1" applyBorder="1" applyAlignment="1">
      <alignment horizontal="center" vertical="center"/>
    </xf>
    <xf numFmtId="164" fontId="13" fillId="5" borderId="27" xfId="2" applyFont="1" applyFill="1" applyBorder="1" applyAlignment="1" applyProtection="1">
      <alignment horizontal="center" vertical="center" wrapText="1"/>
    </xf>
    <xf numFmtId="0" fontId="13" fillId="4" borderId="27" xfId="1" applyNumberFormat="1" applyFont="1" applyFill="1" applyBorder="1" applyAlignment="1" applyProtection="1">
      <alignment horizontal="left" vertical="center" wrapText="1"/>
      <protection locked="0"/>
    </xf>
    <xf numFmtId="0" fontId="13" fillId="4" borderId="28" xfId="1" applyNumberFormat="1" applyFont="1" applyFill="1" applyBorder="1" applyAlignment="1" applyProtection="1">
      <alignment horizontal="left" vertical="center" wrapText="1"/>
      <protection locked="0"/>
    </xf>
    <xf numFmtId="0" fontId="7" fillId="0" borderId="24" xfId="0" applyFont="1" applyBorder="1" applyAlignment="1">
      <alignment horizontal="left" vertical="top" wrapText="1"/>
    </xf>
    <xf numFmtId="0" fontId="7" fillId="0" borderId="13" xfId="0" applyFont="1" applyBorder="1" applyAlignment="1">
      <alignment horizontal="left" vertical="top" wrapText="1"/>
    </xf>
    <xf numFmtId="0" fontId="8" fillId="2" borderId="7" xfId="0" applyFont="1" applyFill="1" applyBorder="1" applyAlignment="1">
      <alignment horizontal="center" vertical="top"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30" xfId="0" applyFont="1" applyFill="1" applyBorder="1" applyAlignment="1">
      <alignment horizontal="center" vertical="center" wrapText="1"/>
    </xf>
    <xf numFmtId="0" fontId="12" fillId="6" borderId="31" xfId="0" applyFont="1" applyFill="1" applyBorder="1" applyAlignment="1">
      <alignment horizontal="center" vertical="center" wrapText="1"/>
    </xf>
    <xf numFmtId="0" fontId="8" fillId="6" borderId="32"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6" fillId="3" borderId="0" xfId="0" applyFont="1" applyFill="1" applyAlignment="1">
      <alignment horizontal="left" vertical="top" wrapText="1"/>
    </xf>
    <xf numFmtId="0" fontId="7" fillId="4" borderId="7" xfId="0" applyFont="1" applyFill="1" applyBorder="1" applyAlignment="1" applyProtection="1">
      <alignment horizontal="left" vertical="top" wrapText="1"/>
      <protection locked="0"/>
    </xf>
    <xf numFmtId="0" fontId="7" fillId="4" borderId="0"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8" fillId="6" borderId="13"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8" fillId="7" borderId="3" xfId="0" applyFont="1" applyFill="1" applyBorder="1" applyAlignment="1">
      <alignment horizontal="center" vertical="top"/>
    </xf>
    <xf numFmtId="0" fontId="8" fillId="7" borderId="11" xfId="0" applyFont="1" applyFill="1" applyBorder="1" applyAlignment="1">
      <alignment horizontal="center" vertical="top"/>
    </xf>
    <xf numFmtId="0" fontId="8" fillId="7" borderId="4" xfId="0" applyFont="1" applyFill="1" applyBorder="1" applyAlignment="1">
      <alignment horizontal="center" vertical="top"/>
    </xf>
    <xf numFmtId="0" fontId="6" fillId="3" borderId="1" xfId="0" applyFont="1" applyFill="1" applyBorder="1" applyAlignment="1">
      <alignment horizontal="center" vertical="top"/>
    </xf>
    <xf numFmtId="0" fontId="6" fillId="3" borderId="9" xfId="0" applyFont="1" applyFill="1" applyBorder="1" applyAlignment="1">
      <alignment horizontal="center" vertical="top"/>
    </xf>
    <xf numFmtId="0" fontId="6" fillId="3" borderId="2" xfId="0" applyFont="1" applyFill="1" applyBorder="1" applyAlignment="1">
      <alignment horizontal="center" vertical="top"/>
    </xf>
    <xf numFmtId="0" fontId="8" fillId="7" borderId="7" xfId="0" applyFont="1" applyFill="1" applyBorder="1" applyAlignment="1">
      <alignment horizontal="center" vertical="top"/>
    </xf>
    <xf numFmtId="0" fontId="8" fillId="7" borderId="0" xfId="0" applyFont="1" applyFill="1" applyBorder="1" applyAlignment="1">
      <alignment horizontal="center" vertical="top"/>
    </xf>
    <xf numFmtId="0" fontId="8" fillId="7" borderId="8" xfId="0" applyFont="1" applyFill="1" applyBorder="1" applyAlignment="1">
      <alignment horizontal="center" vertical="top"/>
    </xf>
    <xf numFmtId="0" fontId="8" fillId="7" borderId="3" xfId="0" applyFont="1" applyFill="1" applyBorder="1" applyAlignment="1">
      <alignment horizontal="center" vertical="top" wrapText="1"/>
    </xf>
    <xf numFmtId="0" fontId="8" fillId="7" borderId="11" xfId="0" applyFont="1" applyFill="1" applyBorder="1" applyAlignment="1">
      <alignment horizontal="center" vertical="top" wrapText="1"/>
    </xf>
    <xf numFmtId="0" fontId="8" fillId="7" borderId="4" xfId="0" applyFont="1" applyFill="1" applyBorder="1" applyAlignment="1">
      <alignment horizontal="center" vertical="top" wrapText="1"/>
    </xf>
    <xf numFmtId="0" fontId="13" fillId="4" borderId="27" xfId="1" applyNumberFormat="1" applyFont="1" applyFill="1" applyBorder="1" applyAlignment="1" applyProtection="1">
      <alignment horizontal="center" vertical="center" wrapText="1"/>
      <protection locked="0"/>
    </xf>
    <xf numFmtId="0" fontId="9" fillId="0" borderId="26" xfId="0" applyFont="1" applyBorder="1" applyAlignment="1">
      <alignment vertical="center" wrapText="1"/>
    </xf>
    <xf numFmtId="0" fontId="9" fillId="0" borderId="27" xfId="0" applyFont="1" applyBorder="1" applyAlignment="1">
      <alignment vertical="center" wrapText="1"/>
    </xf>
    <xf numFmtId="0" fontId="12" fillId="0" borderId="24" xfId="0" applyFont="1" applyBorder="1" applyAlignment="1">
      <alignment vertical="top" wrapText="1"/>
    </xf>
    <xf numFmtId="0" fontId="12" fillId="0" borderId="13" xfId="0" applyFont="1" applyBorder="1" applyAlignment="1">
      <alignment vertical="top" wrapText="1"/>
    </xf>
    <xf numFmtId="0" fontId="12" fillId="0" borderId="24" xfId="0" applyFont="1" applyBorder="1" applyAlignment="1">
      <alignment horizontal="left" vertical="top" wrapText="1"/>
    </xf>
    <xf numFmtId="0" fontId="12" fillId="0" borderId="13" xfId="0" applyFont="1" applyBorder="1" applyAlignment="1">
      <alignment horizontal="left" vertical="top" wrapText="1"/>
    </xf>
    <xf numFmtId="0" fontId="8" fillId="6" borderId="14" xfId="0" applyFont="1" applyFill="1" applyBorder="1" applyAlignment="1">
      <alignment horizontal="center" vertical="center" wrapText="1"/>
    </xf>
    <xf numFmtId="0" fontId="8" fillId="6" borderId="34" xfId="0" applyFont="1" applyFill="1" applyBorder="1" applyAlignment="1">
      <alignment horizontal="center" vertical="center" wrapText="1"/>
    </xf>
    <xf numFmtId="0" fontId="12" fillId="6" borderId="34" xfId="0" applyFont="1" applyFill="1" applyBorder="1" applyAlignment="1">
      <alignment horizontal="center" vertical="center" wrapText="1"/>
    </xf>
    <xf numFmtId="0" fontId="12" fillId="6" borderId="35" xfId="0" applyFont="1" applyFill="1" applyBorder="1" applyAlignment="1">
      <alignment horizontal="center" vertical="center" wrapText="1"/>
    </xf>
    <xf numFmtId="0" fontId="6" fillId="3" borderId="1" xfId="0" applyFont="1" applyFill="1" applyBorder="1" applyAlignment="1">
      <alignment horizontal="center" vertical="top" wrapText="1"/>
    </xf>
    <xf numFmtId="0" fontId="6" fillId="3" borderId="9" xfId="0" applyFont="1" applyFill="1" applyBorder="1" applyAlignment="1">
      <alignment horizontal="center" vertical="top" wrapText="1"/>
    </xf>
    <xf numFmtId="0" fontId="6" fillId="3" borderId="2" xfId="0" applyFont="1" applyFill="1" applyBorder="1" applyAlignment="1">
      <alignment horizontal="center" vertical="top" wrapText="1"/>
    </xf>
    <xf numFmtId="0" fontId="9" fillId="0" borderId="32" xfId="0" applyFont="1" applyBorder="1" applyAlignment="1">
      <alignment horizontal="left" vertical="top" wrapText="1"/>
    </xf>
    <xf numFmtId="0" fontId="13" fillId="4" borderId="27" xfId="1" applyNumberFormat="1" applyFont="1" applyFill="1" applyBorder="1" applyAlignment="1" applyProtection="1">
      <alignment horizontal="left" vertical="top" wrapText="1"/>
      <protection locked="0"/>
    </xf>
    <xf numFmtId="0" fontId="13" fillId="4" borderId="16" xfId="1" applyNumberFormat="1" applyFont="1" applyFill="1" applyBorder="1" applyAlignment="1" applyProtection="1">
      <alignment horizontal="left" vertical="top" wrapText="1"/>
      <protection locked="0"/>
    </xf>
    <xf numFmtId="0" fontId="13" fillId="4" borderId="17" xfId="1" applyNumberFormat="1" applyFont="1" applyFill="1" applyBorder="1" applyAlignment="1" applyProtection="1">
      <alignment horizontal="left" vertical="top" wrapText="1"/>
      <protection locked="0"/>
    </xf>
    <xf numFmtId="0" fontId="13" fillId="4" borderId="42" xfId="1" applyNumberFormat="1" applyFont="1" applyFill="1" applyBorder="1" applyAlignment="1" applyProtection="1">
      <alignment horizontal="left" vertical="top" wrapText="1"/>
      <protection locked="0"/>
    </xf>
    <xf numFmtId="0" fontId="13" fillId="4" borderId="22" xfId="1" applyNumberFormat="1" applyFont="1" applyFill="1" applyBorder="1" applyAlignment="1" applyProtection="1">
      <alignment horizontal="left" vertical="top" wrapText="1"/>
      <protection locked="0"/>
    </xf>
    <xf numFmtId="0" fontId="13" fillId="4" borderId="0" xfId="1" applyNumberFormat="1" applyFont="1" applyFill="1" applyBorder="1" applyAlignment="1" applyProtection="1">
      <alignment horizontal="left" vertical="top" wrapText="1"/>
      <protection locked="0"/>
    </xf>
    <xf numFmtId="0" fontId="13" fillId="4" borderId="8" xfId="1" applyNumberFormat="1" applyFont="1" applyFill="1" applyBorder="1" applyAlignment="1" applyProtection="1">
      <alignment horizontal="left" vertical="top" wrapText="1"/>
      <protection locked="0"/>
    </xf>
    <xf numFmtId="0" fontId="13" fillId="4" borderId="19" xfId="1" applyNumberFormat="1" applyFont="1" applyFill="1" applyBorder="1" applyAlignment="1" applyProtection="1">
      <alignment horizontal="left" vertical="top" wrapText="1"/>
      <protection locked="0"/>
    </xf>
    <xf numFmtId="0" fontId="13" fillId="4" borderId="20" xfId="1" applyNumberFormat="1" applyFont="1" applyFill="1" applyBorder="1" applyAlignment="1" applyProtection="1">
      <alignment horizontal="left" vertical="top" wrapText="1"/>
      <protection locked="0"/>
    </xf>
    <xf numFmtId="0" fontId="13" fillId="4" borderId="43" xfId="1" applyNumberFormat="1" applyFont="1" applyFill="1" applyBorder="1" applyAlignment="1" applyProtection="1">
      <alignment horizontal="left" vertical="top" wrapText="1"/>
      <protection locked="0"/>
    </xf>
    <xf numFmtId="0" fontId="9" fillId="0" borderId="29" xfId="0" applyFont="1" applyBorder="1" applyAlignment="1">
      <alignment horizontal="left" vertical="top" wrapText="1"/>
    </xf>
    <xf numFmtId="0" fontId="12" fillId="6" borderId="45" xfId="0" applyFont="1" applyFill="1" applyBorder="1" applyAlignment="1">
      <alignment horizontal="center" vertical="center" wrapText="1"/>
    </xf>
    <xf numFmtId="0" fontId="12" fillId="6" borderId="36"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9" fillId="0" borderId="33" xfId="0" applyFont="1" applyBorder="1" applyAlignment="1">
      <alignment vertical="top" wrapText="1"/>
    </xf>
    <xf numFmtId="0" fontId="9" fillId="0" borderId="44" xfId="0" applyFont="1" applyBorder="1" applyAlignment="1">
      <alignment vertical="top" wrapText="1"/>
    </xf>
    <xf numFmtId="0" fontId="9" fillId="0" borderId="41" xfId="0" applyFont="1" applyBorder="1" applyAlignment="1">
      <alignment vertical="top" wrapText="1"/>
    </xf>
    <xf numFmtId="0" fontId="13" fillId="4" borderId="14" xfId="1" applyNumberFormat="1" applyFont="1" applyFill="1" applyBorder="1" applyAlignment="1" applyProtection="1">
      <alignment horizontal="left" vertical="top" wrapText="1"/>
      <protection locked="0"/>
    </xf>
    <xf numFmtId="0" fontId="13" fillId="4" borderId="34" xfId="1" applyNumberFormat="1" applyFont="1" applyFill="1" applyBorder="1" applyAlignment="1" applyProtection="1">
      <alignment horizontal="left" vertical="top" wrapText="1"/>
      <protection locked="0"/>
    </xf>
    <xf numFmtId="0" fontId="13" fillId="4" borderId="15" xfId="1" applyNumberFormat="1" applyFont="1" applyFill="1" applyBorder="1" applyAlignment="1" applyProtection="1">
      <alignment horizontal="left" vertical="top" wrapText="1"/>
      <protection locked="0"/>
    </xf>
    <xf numFmtId="0" fontId="13" fillId="4" borderId="18" xfId="1" applyNumberFormat="1" applyFont="1" applyFill="1" applyBorder="1" applyAlignment="1" applyProtection="1">
      <alignment horizontal="left" vertical="top" wrapText="1"/>
      <protection locked="0"/>
    </xf>
    <xf numFmtId="0" fontId="13" fillId="4" borderId="23" xfId="1" applyNumberFormat="1" applyFont="1" applyFill="1" applyBorder="1" applyAlignment="1" applyProtection="1">
      <alignment horizontal="left" vertical="top" wrapText="1"/>
      <protection locked="0"/>
    </xf>
    <xf numFmtId="0" fontId="13" fillId="4" borderId="21" xfId="1" applyNumberFormat="1" applyFont="1" applyFill="1" applyBorder="1" applyAlignment="1" applyProtection="1">
      <alignment horizontal="left" vertical="top" wrapText="1"/>
      <protection locked="0"/>
    </xf>
    <xf numFmtId="0" fontId="12" fillId="6" borderId="13" xfId="0" applyFont="1" applyFill="1" applyBorder="1" applyAlignment="1">
      <alignment horizontal="center" vertical="top" wrapText="1"/>
    </xf>
    <xf numFmtId="0" fontId="12" fillId="6" borderId="25" xfId="0" applyFont="1" applyFill="1" applyBorder="1" applyAlignment="1">
      <alignment horizontal="center" vertical="top" wrapText="1"/>
    </xf>
    <xf numFmtId="0" fontId="13" fillId="4" borderId="16" xfId="1" applyNumberFormat="1" applyFont="1" applyFill="1" applyBorder="1" applyAlignment="1" applyProtection="1">
      <alignment vertical="top" wrapText="1"/>
      <protection locked="0"/>
    </xf>
    <xf numFmtId="0" fontId="13" fillId="4" borderId="17" xfId="1" applyNumberFormat="1" applyFont="1" applyFill="1" applyBorder="1" applyAlignment="1" applyProtection="1">
      <alignment vertical="top" wrapText="1"/>
      <protection locked="0"/>
    </xf>
    <xf numFmtId="0" fontId="13" fillId="4" borderId="42" xfId="1" applyNumberFormat="1" applyFont="1" applyFill="1" applyBorder="1" applyAlignment="1" applyProtection="1">
      <alignment vertical="top" wrapText="1"/>
      <protection locked="0"/>
    </xf>
    <xf numFmtId="0" fontId="13" fillId="4" borderId="22" xfId="1" applyNumberFormat="1" applyFont="1" applyFill="1" applyBorder="1" applyAlignment="1" applyProtection="1">
      <alignment vertical="top" wrapText="1"/>
      <protection locked="0"/>
    </xf>
    <xf numFmtId="0" fontId="13" fillId="4" borderId="0" xfId="1" applyNumberFormat="1" applyFont="1" applyFill="1" applyBorder="1" applyAlignment="1" applyProtection="1">
      <alignment vertical="top" wrapText="1"/>
      <protection locked="0"/>
    </xf>
    <xf numFmtId="0" fontId="13" fillId="4" borderId="8" xfId="1" applyNumberFormat="1" applyFont="1" applyFill="1" applyBorder="1" applyAlignment="1" applyProtection="1">
      <alignment vertical="top" wrapText="1"/>
      <protection locked="0"/>
    </xf>
    <xf numFmtId="0" fontId="13" fillId="4" borderId="19" xfId="1" applyNumberFormat="1" applyFont="1" applyFill="1" applyBorder="1" applyAlignment="1" applyProtection="1">
      <alignment vertical="top" wrapText="1"/>
      <protection locked="0"/>
    </xf>
    <xf numFmtId="0" fontId="13" fillId="4" borderId="20" xfId="1" applyNumberFormat="1" applyFont="1" applyFill="1" applyBorder="1" applyAlignment="1" applyProtection="1">
      <alignment vertical="top" wrapText="1"/>
      <protection locked="0"/>
    </xf>
    <xf numFmtId="0" fontId="13" fillId="4" borderId="43" xfId="1" applyNumberFormat="1" applyFont="1" applyFill="1" applyBorder="1" applyAlignment="1" applyProtection="1">
      <alignment vertical="top" wrapText="1"/>
      <protection locked="0"/>
    </xf>
    <xf numFmtId="0" fontId="9" fillId="0" borderId="48" xfId="0" applyFont="1" applyBorder="1" applyAlignment="1">
      <alignment vertical="top" wrapText="1"/>
    </xf>
    <xf numFmtId="0" fontId="13" fillId="4" borderId="49" xfId="1" applyNumberFormat="1" applyFont="1" applyFill="1" applyBorder="1" applyAlignment="1" applyProtection="1">
      <alignment horizontal="left" vertical="top" wrapText="1"/>
      <protection locked="0"/>
    </xf>
    <xf numFmtId="0" fontId="13" fillId="4" borderId="47" xfId="1" applyNumberFormat="1" applyFont="1" applyFill="1" applyBorder="1" applyAlignment="1" applyProtection="1">
      <alignment horizontal="left" vertical="top" wrapText="1"/>
      <protection locked="0"/>
    </xf>
    <xf numFmtId="0" fontId="13" fillId="4" borderId="50" xfId="1" applyNumberFormat="1" applyFont="1" applyFill="1" applyBorder="1" applyAlignment="1" applyProtection="1">
      <alignment horizontal="left" vertical="top" wrapText="1"/>
      <protection locked="0"/>
    </xf>
    <xf numFmtId="0" fontId="13" fillId="4" borderId="47" xfId="1" applyNumberFormat="1" applyFont="1" applyFill="1" applyBorder="1" applyAlignment="1" applyProtection="1">
      <alignment vertical="top" wrapText="1"/>
      <protection locked="0"/>
    </xf>
    <xf numFmtId="0" fontId="13" fillId="4" borderId="10" xfId="1" applyNumberFormat="1" applyFont="1" applyFill="1" applyBorder="1" applyAlignment="1" applyProtection="1">
      <alignment vertical="top" wrapText="1"/>
      <protection locked="0"/>
    </xf>
    <xf numFmtId="0" fontId="13" fillId="4" borderId="6" xfId="1" applyNumberFormat="1" applyFont="1" applyFill="1" applyBorder="1" applyAlignment="1" applyProtection="1">
      <alignment vertical="top" wrapText="1"/>
      <protection locked="0"/>
    </xf>
    <xf numFmtId="0" fontId="12" fillId="6" borderId="14" xfId="0" applyFont="1" applyFill="1" applyBorder="1" applyAlignment="1">
      <alignment horizontal="center" vertical="top" wrapText="1"/>
    </xf>
    <xf numFmtId="0" fontId="12" fillId="6" borderId="15" xfId="0" applyFont="1" applyFill="1" applyBorder="1" applyAlignment="1">
      <alignment horizontal="center" vertical="top" wrapText="1"/>
    </xf>
    <xf numFmtId="0" fontId="9" fillId="0" borderId="24" xfId="0" applyFont="1" applyBorder="1" applyAlignment="1">
      <alignment horizontal="left" vertical="top" wrapText="1"/>
    </xf>
    <xf numFmtId="0" fontId="9" fillId="0" borderId="13" xfId="0" applyFont="1" applyBorder="1" applyAlignment="1">
      <alignment horizontal="left" vertical="top" wrapText="1"/>
    </xf>
    <xf numFmtId="0" fontId="8" fillId="0" borderId="33" xfId="0" applyFont="1" applyBorder="1" applyAlignment="1">
      <alignment horizontal="left" vertical="top" wrapText="1"/>
    </xf>
    <xf numFmtId="0" fontId="8" fillId="0" borderId="14" xfId="0" applyFont="1" applyBorder="1" applyAlignment="1">
      <alignment horizontal="left" vertical="top" wrapText="1"/>
    </xf>
    <xf numFmtId="0" fontId="8" fillId="0" borderId="24" xfId="0" applyFont="1" applyBorder="1" applyAlignment="1">
      <alignment horizontal="left" vertical="top" wrapText="1"/>
    </xf>
    <xf numFmtId="0" fontId="8" fillId="0" borderId="13" xfId="0" applyFont="1" applyBorder="1" applyAlignment="1">
      <alignment horizontal="left" vertical="top" wrapText="1"/>
    </xf>
    <xf numFmtId="0" fontId="12" fillId="6" borderId="24" xfId="0" applyFont="1" applyFill="1" applyBorder="1" applyAlignment="1">
      <alignment horizontal="center" vertical="top" wrapText="1"/>
    </xf>
    <xf numFmtId="0" fontId="21" fillId="2" borderId="1" xfId="0" applyFont="1" applyFill="1" applyBorder="1" applyAlignment="1">
      <alignment horizontal="left" vertical="top" wrapText="1"/>
    </xf>
    <xf numFmtId="0" fontId="21" fillId="2" borderId="9" xfId="0" applyFont="1" applyFill="1" applyBorder="1" applyAlignment="1">
      <alignment horizontal="left" vertical="top" wrapText="1"/>
    </xf>
    <xf numFmtId="0" fontId="9" fillId="0" borderId="37" xfId="0" applyFont="1" applyBorder="1" applyAlignment="1">
      <alignment vertical="center" wrapText="1"/>
    </xf>
    <xf numFmtId="0" fontId="9" fillId="0" borderId="36" xfId="0" applyFont="1" applyBorder="1" applyAlignment="1">
      <alignment vertical="center" wrapText="1"/>
    </xf>
    <xf numFmtId="0" fontId="9" fillId="0" borderId="38" xfId="0" applyFont="1" applyBorder="1" applyAlignment="1">
      <alignment vertical="center" wrapText="1"/>
    </xf>
    <xf numFmtId="0" fontId="13" fillId="4" borderId="7" xfId="1" applyNumberFormat="1" applyFont="1" applyFill="1" applyBorder="1" applyAlignment="1" applyProtection="1">
      <alignment horizontal="left" vertical="top" wrapText="1"/>
      <protection locked="0"/>
    </xf>
    <xf numFmtId="0" fontId="13" fillId="4" borderId="13" xfId="1" applyNumberFormat="1" applyFont="1" applyFill="1" applyBorder="1" applyAlignment="1" applyProtection="1">
      <alignment horizontal="center" vertical="top" wrapText="1"/>
      <protection locked="0"/>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9" fillId="0" borderId="20" xfId="0" applyFont="1" applyBorder="1" applyAlignment="1">
      <alignment horizontal="left" vertical="top" wrapText="1"/>
    </xf>
    <xf numFmtId="0" fontId="9" fillId="0" borderId="21" xfId="0" applyFont="1" applyBorder="1" applyAlignment="1">
      <alignment horizontal="left" vertical="top" wrapText="1"/>
    </xf>
    <xf numFmtId="0" fontId="13" fillId="4" borderId="14" xfId="1" applyNumberFormat="1" applyFont="1" applyFill="1" applyBorder="1" applyAlignment="1" applyProtection="1">
      <alignment horizontal="center" vertical="top" wrapText="1"/>
      <protection locked="0"/>
    </xf>
    <xf numFmtId="0" fontId="13" fillId="4" borderId="15" xfId="1" applyNumberFormat="1" applyFont="1" applyFill="1" applyBorder="1" applyAlignment="1" applyProtection="1">
      <alignment horizontal="center" vertical="top" wrapText="1"/>
      <protection locked="0"/>
    </xf>
  </cellXfs>
  <cellStyles count="6">
    <cellStyle name="Comma" xfId="2" builtinId="3"/>
    <cellStyle name="Comma 15 10" xfId="1" xr:uid="{0CB25CF5-E223-4920-A393-539B228925A9}"/>
    <cellStyle name="Hyperlink" xfId="5" builtinId="8"/>
    <cellStyle name="Normal" xfId="0" builtinId="0"/>
    <cellStyle name="Normal 10 2" xfId="4" xr:uid="{FFA36334-3E75-4ECD-9854-BBCB4711D8E2}"/>
    <cellStyle name="Normal 3" xfId="3" xr:uid="{140A1D81-DB17-498C-BB95-96196E394E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57150</xdr:colOff>
      <xdr:row>0</xdr:row>
      <xdr:rowOff>0</xdr:rowOff>
    </xdr:from>
    <xdr:to>
      <xdr:col>11</xdr:col>
      <xdr:colOff>631825</xdr:colOff>
      <xdr:row>2</xdr:row>
      <xdr:rowOff>111126</xdr:rowOff>
    </xdr:to>
    <xdr:pic>
      <xdr:nvPicPr>
        <xdr:cNvPr id="4" name="Picture 3">
          <a:extLst>
            <a:ext uri="{FF2B5EF4-FFF2-40B4-BE49-F238E27FC236}">
              <a16:creationId xmlns:a16="http://schemas.microsoft.com/office/drawing/2014/main" id="{748E9B71-7667-40E0-ACE3-3BB78F33DB15}"/>
            </a:ext>
          </a:extLst>
        </xdr:cNvPr>
        <xdr:cNvPicPr>
          <a:picLocks noChangeAspect="1"/>
        </xdr:cNvPicPr>
      </xdr:nvPicPr>
      <xdr:blipFill rotWithShape="1">
        <a:blip xmlns:r="http://schemas.openxmlformats.org/officeDocument/2006/relationships" r:embed="rId1"/>
        <a:srcRect l="2122" t="11760" r="2122" b="10205"/>
        <a:stretch/>
      </xdr:blipFill>
      <xdr:spPr>
        <a:xfrm>
          <a:off x="7458075" y="0"/>
          <a:ext cx="1549400" cy="4730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4046C642-9686-4850-BDA4-520BC62F5C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343FFFD3-0A8D-4D69-94CC-3486F192FF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24D11790-C3B4-4F20-8287-BC8AC70BA3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745FB6-8576-4251-A895-2902D100B4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EC2E4DC0-D723-4AD9-AAAA-A1213B99DA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BCB2983C-81AF-4A53-B74D-01FB23623C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0</xdr:colOff>
      <xdr:row>5</xdr:row>
      <xdr:rowOff>0</xdr:rowOff>
    </xdr:to>
    <xdr:pic>
      <xdr:nvPicPr>
        <xdr:cNvPr id="5" name="Picture 4">
          <a:extLst>
            <a:ext uri="{FF2B5EF4-FFF2-40B4-BE49-F238E27FC236}">
              <a16:creationId xmlns:a16="http://schemas.microsoft.com/office/drawing/2014/main" id="{B6C02C49-B5FB-4721-A6FE-DD074CD0D3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361950"/>
          <a:ext cx="0" cy="5429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rboleda, Jameyn" id="{BEC9F60B-CF11-41C2-B1A1-2FBE9567C01F}" userId="S::Jameyn.Arboleda@tribunal.gc.ca::914a611a-fd6b-460a-90bd-5bd9dc82c70e" providerId="AD"/>
</personList>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1" dT="2025-12-08T19:37:44.36" personId="{BEC9F60B-CF11-41C2-B1A1-2FBE9567C01F}" id="{F1391105-183D-4858-8437-BDA7810B7A14}">
    <text>Hide EN and FR columns
TRIB &gt; Hide R/C</text>
  </threadedComment>
</ThreadedComments>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ecisions.citt-tcce.gc.ca/citt-tcce/a/fr/item/492057/index.do?&amp;iframe=true" TargetMode="External"/><Relationship Id="rId1" Type="http://schemas.openxmlformats.org/officeDocument/2006/relationships/hyperlink" Target="https://decisions.citt-tcce.gc.ca/citt-tcce/a/en/item/492057/index.do?&amp;iframe=tru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89D90-A5E0-4E32-AC1E-636F2B5EC08C}">
  <sheetPr>
    <tabColor rgb="FFFFC000"/>
  </sheetPr>
  <dimension ref="A1:F26"/>
  <sheetViews>
    <sheetView showGridLines="0" workbookViewId="0"/>
  </sheetViews>
  <sheetFormatPr defaultColWidth="9.140625" defaultRowHeight="14.25" x14ac:dyDescent="0.25"/>
  <cols>
    <col min="1" max="1" width="24.42578125" style="91" bestFit="1" customWidth="1"/>
    <col min="2" max="2" width="20.85546875" style="35" bestFit="1" customWidth="1"/>
    <col min="3" max="3" width="22.140625" style="35" bestFit="1" customWidth="1"/>
    <col min="4" max="4" width="12.42578125" style="35" bestFit="1" customWidth="1"/>
    <col min="5" max="16384" width="9.140625" style="35"/>
  </cols>
  <sheetData>
    <row r="1" spans="1:6" s="100" customFormat="1" x14ac:dyDescent="0.25">
      <c r="A1" s="100" t="s">
        <v>63</v>
      </c>
      <c r="B1" s="100" t="s">
        <v>64</v>
      </c>
      <c r="C1" s="100" t="s">
        <v>65</v>
      </c>
      <c r="F1" s="100" t="s">
        <v>66</v>
      </c>
    </row>
    <row r="2" spans="1:6" x14ac:dyDescent="0.25">
      <c r="A2" s="91" t="s">
        <v>67</v>
      </c>
      <c r="B2" s="8" t="s">
        <v>261</v>
      </c>
      <c r="C2" s="8" t="str">
        <f>B2</f>
        <v>RR-2025-007</v>
      </c>
      <c r="D2" s="8"/>
      <c r="F2" s="35" t="s">
        <v>169</v>
      </c>
    </row>
    <row r="3" spans="1:6" x14ac:dyDescent="0.25">
      <c r="A3" s="91" t="s">
        <v>68</v>
      </c>
      <c r="B3" s="8" t="s">
        <v>301</v>
      </c>
      <c r="C3" s="8" t="s">
        <v>302</v>
      </c>
      <c r="D3" s="8"/>
      <c r="F3" s="35" t="s">
        <v>170</v>
      </c>
    </row>
    <row r="4" spans="1:6" x14ac:dyDescent="0.25">
      <c r="A4" s="91" t="s">
        <v>136</v>
      </c>
      <c r="B4" s="35" t="s">
        <v>237</v>
      </c>
      <c r="C4" s="35" t="s">
        <v>238</v>
      </c>
      <c r="D4" s="8"/>
      <c r="F4" s="35" t="s">
        <v>171</v>
      </c>
    </row>
    <row r="5" spans="1:6" ht="42.75" x14ac:dyDescent="0.25">
      <c r="A5" s="92" t="s">
        <v>254</v>
      </c>
      <c r="B5" s="8" t="s">
        <v>262</v>
      </c>
      <c r="C5" s="8" t="s">
        <v>263</v>
      </c>
      <c r="D5" s="8" t="s">
        <v>235</v>
      </c>
    </row>
    <row r="6" spans="1:6" x14ac:dyDescent="0.25">
      <c r="A6" s="94" t="s">
        <v>189</v>
      </c>
      <c r="B6" s="84">
        <v>2023</v>
      </c>
      <c r="C6" s="84">
        <f>B6</f>
        <v>2023</v>
      </c>
      <c r="D6" s="8"/>
      <c r="F6" s="99" t="s">
        <v>192</v>
      </c>
    </row>
    <row r="7" spans="1:6" x14ac:dyDescent="0.25">
      <c r="A7" s="94" t="s">
        <v>190</v>
      </c>
      <c r="B7" s="96" t="s">
        <v>293</v>
      </c>
      <c r="C7" s="114" t="s">
        <v>294</v>
      </c>
      <c r="D7" s="8"/>
      <c r="F7" s="35" t="s">
        <v>240</v>
      </c>
    </row>
    <row r="8" spans="1:6" x14ac:dyDescent="0.25">
      <c r="A8" s="94" t="s">
        <v>191</v>
      </c>
      <c r="B8" s="84">
        <v>2026</v>
      </c>
      <c r="C8" s="84">
        <f>B8</f>
        <v>2026</v>
      </c>
      <c r="D8" s="8"/>
      <c r="F8" s="35" t="s">
        <v>239</v>
      </c>
    </row>
    <row r="9" spans="1:6" x14ac:dyDescent="0.25">
      <c r="A9" s="91" t="s">
        <v>173</v>
      </c>
      <c r="B9" s="8" t="s">
        <v>264</v>
      </c>
      <c r="C9" s="8" t="s">
        <v>265</v>
      </c>
      <c r="D9" s="8"/>
      <c r="F9" s="93" t="s">
        <v>193</v>
      </c>
    </row>
    <row r="10" spans="1:6" x14ac:dyDescent="0.25">
      <c r="A10" s="91" t="s">
        <v>174</v>
      </c>
      <c r="B10" s="8" t="s">
        <v>266</v>
      </c>
      <c r="C10" s="8" t="s">
        <v>267</v>
      </c>
      <c r="D10" s="8"/>
    </row>
    <row r="11" spans="1:6" x14ac:dyDescent="0.25">
      <c r="A11" s="91" t="s">
        <v>69</v>
      </c>
      <c r="B11" s="95" t="s">
        <v>268</v>
      </c>
      <c r="C11" s="96" t="s">
        <v>269</v>
      </c>
      <c r="D11" s="8"/>
    </row>
    <row r="12" spans="1:6" x14ac:dyDescent="0.25">
      <c r="B12" s="96"/>
      <c r="C12" s="96"/>
      <c r="D12" s="8"/>
    </row>
    <row r="13" spans="1:6" x14ac:dyDescent="0.25">
      <c r="A13" s="91" t="s">
        <v>183</v>
      </c>
      <c r="B13" s="35" t="s">
        <v>270</v>
      </c>
      <c r="C13" s="35" t="s">
        <v>271</v>
      </c>
      <c r="D13" s="35" t="s">
        <v>272</v>
      </c>
    </row>
    <row r="14" spans="1:6" x14ac:dyDescent="0.25">
      <c r="A14" s="91" t="s">
        <v>184</v>
      </c>
      <c r="B14" s="35" t="s">
        <v>273</v>
      </c>
      <c r="C14" s="35" t="s">
        <v>274</v>
      </c>
      <c r="D14" s="35" t="s">
        <v>276</v>
      </c>
    </row>
    <row r="15" spans="1:6" x14ac:dyDescent="0.25">
      <c r="B15" s="98"/>
    </row>
    <row r="16" spans="1:6" ht="409.5" x14ac:dyDescent="0.25">
      <c r="A16" s="91" t="s">
        <v>70</v>
      </c>
      <c r="B16" s="131" t="s">
        <v>308</v>
      </c>
      <c r="C16" s="132" t="s">
        <v>309</v>
      </c>
    </row>
    <row r="17" spans="1:4" x14ac:dyDescent="0.25">
      <c r="A17" s="122" t="s">
        <v>255</v>
      </c>
      <c r="B17" s="131"/>
      <c r="C17" s="131"/>
    </row>
    <row r="18" spans="1:4" x14ac:dyDescent="0.25">
      <c r="B18" s="98"/>
    </row>
    <row r="19" spans="1:4" x14ac:dyDescent="0.25">
      <c r="A19" s="94" t="s">
        <v>71</v>
      </c>
      <c r="B19" s="97" t="s">
        <v>194</v>
      </c>
      <c r="C19" s="97" t="s">
        <v>194</v>
      </c>
    </row>
    <row r="20" spans="1:4" ht="409.5" x14ac:dyDescent="0.25">
      <c r="A20" s="94" t="s">
        <v>72</v>
      </c>
      <c r="B20" s="133" t="s">
        <v>275</v>
      </c>
      <c r="C20" s="96"/>
    </row>
    <row r="21" spans="1:4" x14ac:dyDescent="0.25">
      <c r="A21" s="94" t="s">
        <v>73</v>
      </c>
      <c r="B21" s="96" t="s">
        <v>188</v>
      </c>
      <c r="C21" s="96"/>
    </row>
    <row r="23" spans="1:4" x14ac:dyDescent="0.25">
      <c r="A23" s="91" t="s">
        <v>225</v>
      </c>
      <c r="B23" s="97" t="s">
        <v>221</v>
      </c>
      <c r="C23" s="97" t="s">
        <v>222</v>
      </c>
      <c r="D23" s="91" t="str">
        <f>IF(Intro!$G$21="English",B23,C23)</f>
        <v>Oui</v>
      </c>
    </row>
    <row r="24" spans="1:4" x14ac:dyDescent="0.25">
      <c r="B24" s="97" t="s">
        <v>223</v>
      </c>
      <c r="C24" s="97" t="s">
        <v>224</v>
      </c>
      <c r="D24" s="91" t="str">
        <f>IF(Intro!$G$21="English",B24,C24)</f>
        <v>Non</v>
      </c>
    </row>
    <row r="25" spans="1:4" x14ac:dyDescent="0.25">
      <c r="B25" s="97"/>
      <c r="C25" s="97"/>
    </row>
    <row r="26" spans="1:4" x14ac:dyDescent="0.25">
      <c r="B26" s="97"/>
      <c r="C26" s="97"/>
    </row>
  </sheetData>
  <sheetProtection algorithmName="SHA-512" hashValue="7C+fVX+K3Lt+HkKnfhfZsuUvDRhg3oqltYWyf2tSYin9u/4by3W6CWBOxOfyJcwf4LMQpUM45pKoPtefOoV67g==" saltValue="IDaSxWM+grTXSrdt8VkhZQ==" spinCount="100000" sheet="1" objects="1" scenarios="1" selectLockedCells="1"/>
  <dataValidations count="2">
    <dataValidation type="list" allowBlank="1" showInputMessage="1" showErrorMessage="1" sqref="C4" xr:uid="{2CA1B6B8-C869-4F34-9779-E8421BAB6530}">
      <formula1>"le dumping, le dumping et le subventionnement"</formula1>
    </dataValidation>
    <dataValidation type="list" allowBlank="1" showInputMessage="1" showErrorMessage="1" sqref="B4" xr:uid="{31C0C323-03AE-403A-9BE3-BF5EB513E996}">
      <formula1>"dumping, dumping and the subsidizing"</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541F-A236-44E2-815F-25F05C978029}">
  <sheetPr>
    <tabColor rgb="FF00B0F0"/>
    <pageSetUpPr fitToPage="1"/>
  </sheetPr>
  <dimension ref="A1:W108"/>
  <sheetViews>
    <sheetView showGridLines="0" tabSelected="1" topLeftCell="A83" zoomScaleNormal="100" workbookViewId="0">
      <selection activeCell="B44" sqref="B44:L44"/>
    </sheetView>
  </sheetViews>
  <sheetFormatPr defaultColWidth="9.140625" defaultRowHeight="14.25" x14ac:dyDescent="0.25"/>
  <cols>
    <col min="1" max="1" width="1.85546875" style="28" customWidth="1"/>
    <col min="2" max="12" width="14.5703125" style="2" customWidth="1"/>
    <col min="13" max="13" width="14.5703125" style="7" customWidth="1"/>
    <col min="14" max="14" width="14.5703125" style="8" customWidth="1"/>
    <col min="15" max="16" width="14.5703125" style="8" hidden="1" customWidth="1"/>
    <col min="17" max="23" width="9.140625" style="8" customWidth="1"/>
    <col min="24" max="16384" width="9.140625" style="8"/>
  </cols>
  <sheetData>
    <row r="1" spans="1:23" x14ac:dyDescent="0.25">
      <c r="O1" s="8" t="s">
        <v>253</v>
      </c>
      <c r="P1" s="8" t="s">
        <v>253</v>
      </c>
    </row>
    <row r="2" spans="1:23" x14ac:dyDescent="0.25">
      <c r="B2" s="10" t="s">
        <v>0</v>
      </c>
      <c r="C2" s="10"/>
      <c r="D2" s="10"/>
      <c r="O2" s="9" t="s">
        <v>64</v>
      </c>
      <c r="P2" s="9" t="s">
        <v>74</v>
      </c>
    </row>
    <row r="3" spans="1:23" x14ac:dyDescent="0.25">
      <c r="B3" s="12"/>
      <c r="C3" s="12"/>
      <c r="D3" s="12"/>
      <c r="O3" s="11"/>
      <c r="P3" s="11"/>
    </row>
    <row r="4" spans="1:23" s="1" customFormat="1" x14ac:dyDescent="0.25">
      <c r="A4" s="33"/>
      <c r="B4" s="193" t="s">
        <v>206</v>
      </c>
      <c r="C4" s="193"/>
      <c r="D4" s="193"/>
      <c r="E4" s="193"/>
      <c r="F4" s="193"/>
      <c r="G4" s="193"/>
      <c r="H4" s="193"/>
      <c r="I4" s="193"/>
      <c r="J4" s="193"/>
      <c r="K4" s="193"/>
      <c r="L4" s="193"/>
      <c r="M4" s="13"/>
      <c r="N4" s="13"/>
      <c r="O4" s="14"/>
      <c r="P4" s="14"/>
    </row>
    <row r="5" spans="1:23" s="1" customFormat="1" x14ac:dyDescent="0.25">
      <c r="A5" s="33"/>
      <c r="B5" s="193" t="str">
        <f>Variables!B2</f>
        <v>RR-2025-007</v>
      </c>
      <c r="C5" s="193"/>
      <c r="D5" s="193"/>
      <c r="E5" s="193"/>
      <c r="F5" s="193"/>
      <c r="G5" s="193"/>
      <c r="H5" s="193"/>
      <c r="I5" s="193"/>
      <c r="J5" s="193"/>
      <c r="K5" s="193"/>
      <c r="L5" s="193"/>
      <c r="M5" s="13"/>
      <c r="N5" s="13"/>
      <c r="O5" s="14"/>
      <c r="P5" s="14"/>
    </row>
    <row r="6" spans="1:23" s="6" customFormat="1" x14ac:dyDescent="0.25">
      <c r="A6" s="33"/>
      <c r="B6" s="229" t="str">
        <f>UPPER(Variables!B3&amp;" | "&amp;Variables!C3)</f>
        <v>HEAVY PLATE | TÔLES FORTES</v>
      </c>
      <c r="C6" s="229"/>
      <c r="D6" s="229"/>
      <c r="E6" s="229"/>
      <c r="F6" s="229"/>
      <c r="G6" s="229"/>
      <c r="H6" s="229"/>
      <c r="I6" s="229"/>
      <c r="J6" s="229"/>
      <c r="K6" s="229"/>
      <c r="L6" s="229"/>
      <c r="M6" s="24"/>
      <c r="N6" s="24"/>
      <c r="O6" s="16"/>
      <c r="P6" s="16"/>
    </row>
    <row r="7" spans="1:23" s="6" customFormat="1" x14ac:dyDescent="0.25">
      <c r="A7" s="33"/>
      <c r="B7" s="15"/>
      <c r="C7" s="15"/>
      <c r="D7" s="15"/>
      <c r="E7" s="3"/>
      <c r="F7" s="3"/>
      <c r="G7" s="3"/>
      <c r="H7" s="3"/>
      <c r="I7" s="3"/>
      <c r="J7" s="3"/>
      <c r="K7" s="3"/>
      <c r="L7" s="3"/>
      <c r="O7" s="16"/>
      <c r="P7" s="16"/>
    </row>
    <row r="8" spans="1:23" s="1" customFormat="1" x14ac:dyDescent="0.25">
      <c r="A8" s="33"/>
      <c r="B8" s="178" t="s">
        <v>205</v>
      </c>
      <c r="C8" s="179"/>
      <c r="D8" s="179"/>
      <c r="E8" s="179"/>
      <c r="F8" s="179"/>
      <c r="G8" s="179"/>
      <c r="H8" s="179"/>
      <c r="I8" s="179"/>
      <c r="J8" s="179"/>
      <c r="K8" s="179"/>
      <c r="L8" s="180"/>
      <c r="M8" s="13"/>
      <c r="N8" s="13"/>
      <c r="O8" s="14"/>
      <c r="P8" s="14"/>
    </row>
    <row r="9" spans="1:23" x14ac:dyDescent="0.25">
      <c r="B9" s="17"/>
      <c r="C9" s="29"/>
      <c r="D9" s="29"/>
      <c r="E9" s="30"/>
      <c r="F9" s="30"/>
      <c r="G9" s="30"/>
      <c r="H9" s="30"/>
      <c r="I9" s="30"/>
      <c r="J9" s="30"/>
      <c r="K9" s="30"/>
      <c r="L9" s="18"/>
      <c r="M9" s="8"/>
      <c r="O9" s="228" t="s">
        <v>236</v>
      </c>
      <c r="P9" s="228"/>
    </row>
    <row r="10" spans="1:23" s="35" customFormat="1" ht="15" customHeight="1" x14ac:dyDescent="0.25">
      <c r="A10" s="65"/>
      <c r="B10" s="175" t="str">
        <f>"The information requested in this questionnaire is for use by the Canadian International Trade Tribunal (the Tribunal) in connection with its expiry review concerning the "&amp;Variables!B4&amp;" of "&amp;Variables!B3&amp;" (as defined below) originating in or exported from "&amp;Variables!B5&amp;". Your union's knowledge and experience would aid the Tribunal in the proper conduct of its review by helping it better understand the Canadian market for "&amp;Variables!B3&amp;". The Tribunal therefore requests a response to this questionnaire from your union."</f>
        <v>The information requested in this questionnaire is for use by the Canadian International Trade Tribunal (the Tribunal) in connection with its expiry review concerning the dumping of heavy plate (as defined below) originating in or exported from Chinese Taipei and Germany. Your union's knowledge and experience would aid the Tribunal in the proper conduct of its review by helping it better understand the Canadian market for heavy plate. The Tribunal therefore requests a response to this questionnaire from your union.</v>
      </c>
      <c r="C10" s="176"/>
      <c r="D10" s="176"/>
      <c r="E10" s="176"/>
      <c r="F10" s="176"/>
      <c r="G10" s="101"/>
      <c r="H10" s="222" t="str">
        <f>"Les renseignements demandés dans le présent questionnaire seront utilisés par le Tribunal canadien du commerce extérieur (le Tribunal) dans le cadre de son réexamen relatif à l'expiration concernant "&amp;Variables!C4&amp;" de "&amp;Variables!C3&amp;" (telles que définies ci-dessous) originaires ou exportées "&amp;Variables!C5&amp;". Les connaissances et l'expérience de votre syndicat aideraient le Tribunal à mener correctement son enquête en lui permettant de mieux comprendre le marché canadien de "&amp;Variables!C3&amp;". Le Tribunal demande donc à votre syndicat de répondre à ce questionnaire."</f>
        <v>Les renseignements demandés dans le présent questionnaire seront utilisés par le Tribunal canadien du commerce extérieur (le Tribunal) dans le cadre de son réexamen relatif à l'expiration concernant le dumping de tôles fortes (telles que définies ci-dessous) originaires ou exportées du Taipei chinois et de l’Allemagne. Les connaissances et l'expérience de votre syndicat aideraient le Tribunal à mener correctement son enquête en lui permettant de mieux comprendre le marché canadien de tôles fortes. Le Tribunal demande donc à votre syndicat de répondre à ce questionnaire.</v>
      </c>
      <c r="I10" s="222"/>
      <c r="J10" s="222"/>
      <c r="K10" s="222"/>
      <c r="L10" s="223"/>
      <c r="N10" s="41"/>
      <c r="O10" s="228"/>
      <c r="P10" s="228"/>
      <c r="Q10" s="41"/>
      <c r="R10" s="41"/>
      <c r="S10" s="41"/>
      <c r="T10" s="41"/>
      <c r="U10" s="41"/>
      <c r="V10" s="41"/>
      <c r="W10" s="41"/>
    </row>
    <row r="11" spans="1:23" s="35" customFormat="1" ht="15" customHeight="1" x14ac:dyDescent="0.25">
      <c r="A11" s="65"/>
      <c r="B11" s="175"/>
      <c r="C11" s="176"/>
      <c r="D11" s="176"/>
      <c r="E11" s="176"/>
      <c r="F11" s="176"/>
      <c r="G11" s="101"/>
      <c r="H11" s="222"/>
      <c r="I11" s="222"/>
      <c r="J11" s="222"/>
      <c r="K11" s="222"/>
      <c r="L11" s="223"/>
      <c r="N11" s="41"/>
      <c r="O11" s="228"/>
      <c r="P11" s="228"/>
      <c r="Q11" s="41"/>
      <c r="R11" s="41"/>
      <c r="S11" s="41"/>
      <c r="T11" s="41"/>
      <c r="U11" s="41"/>
      <c r="V11" s="41"/>
      <c r="W11" s="41"/>
    </row>
    <row r="12" spans="1:23" s="35" customFormat="1" ht="15.6" customHeight="1" x14ac:dyDescent="0.25">
      <c r="A12" s="65"/>
      <c r="B12" s="175"/>
      <c r="C12" s="176"/>
      <c r="D12" s="176"/>
      <c r="E12" s="176"/>
      <c r="F12" s="176"/>
      <c r="G12" s="101"/>
      <c r="H12" s="222"/>
      <c r="I12" s="222"/>
      <c r="J12" s="222"/>
      <c r="K12" s="222"/>
      <c r="L12" s="223"/>
      <c r="N12" s="41"/>
      <c r="O12" s="228"/>
      <c r="P12" s="228"/>
      <c r="Q12" s="41"/>
      <c r="R12" s="41"/>
      <c r="S12" s="41"/>
      <c r="T12" s="41"/>
      <c r="U12" s="41"/>
      <c r="V12" s="41"/>
      <c r="W12" s="41"/>
    </row>
    <row r="13" spans="1:23" s="35" customFormat="1" ht="15.6" customHeight="1" x14ac:dyDescent="0.25">
      <c r="A13" s="65"/>
      <c r="B13" s="175"/>
      <c r="C13" s="176"/>
      <c r="D13" s="176"/>
      <c r="E13" s="176"/>
      <c r="F13" s="176"/>
      <c r="G13" s="126"/>
      <c r="H13" s="222"/>
      <c r="I13" s="222"/>
      <c r="J13" s="222"/>
      <c r="K13" s="222"/>
      <c r="L13" s="223"/>
      <c r="N13" s="41"/>
      <c r="O13" s="228"/>
      <c r="P13" s="228"/>
      <c r="Q13" s="41"/>
      <c r="R13" s="41"/>
      <c r="S13" s="41"/>
      <c r="T13" s="41"/>
      <c r="U13" s="41"/>
      <c r="V13" s="41"/>
      <c r="W13" s="41"/>
    </row>
    <row r="14" spans="1:23" s="35" customFormat="1" ht="15" customHeight="1" x14ac:dyDescent="0.25">
      <c r="A14" s="65"/>
      <c r="B14" s="175"/>
      <c r="C14" s="176"/>
      <c r="D14" s="176"/>
      <c r="E14" s="176"/>
      <c r="F14" s="176"/>
      <c r="G14" s="101"/>
      <c r="H14" s="222"/>
      <c r="I14" s="222"/>
      <c r="J14" s="222"/>
      <c r="K14" s="222"/>
      <c r="L14" s="223"/>
      <c r="N14" s="41"/>
      <c r="O14" s="228"/>
      <c r="P14" s="228"/>
      <c r="Q14" s="41"/>
      <c r="R14" s="41"/>
      <c r="S14" s="41"/>
      <c r="T14" s="41"/>
      <c r="U14" s="41"/>
      <c r="V14" s="41"/>
      <c r="W14" s="41"/>
    </row>
    <row r="15" spans="1:23" s="35" customFormat="1" ht="15" customHeight="1" x14ac:dyDescent="0.25">
      <c r="A15" s="65"/>
      <c r="B15" s="175"/>
      <c r="C15" s="176"/>
      <c r="D15" s="176"/>
      <c r="E15" s="176"/>
      <c r="F15" s="176"/>
      <c r="G15" s="101"/>
      <c r="H15" s="222"/>
      <c r="I15" s="222"/>
      <c r="J15" s="222"/>
      <c r="K15" s="222"/>
      <c r="L15" s="223"/>
      <c r="N15" s="41"/>
      <c r="O15" s="228"/>
      <c r="P15" s="228"/>
      <c r="Q15" s="41"/>
      <c r="R15" s="41"/>
      <c r="S15" s="41"/>
      <c r="T15" s="41"/>
      <c r="U15" s="41"/>
      <c r="V15" s="41"/>
      <c r="W15" s="41"/>
    </row>
    <row r="16" spans="1:23" s="35" customFormat="1" ht="15" customHeight="1" x14ac:dyDescent="0.25">
      <c r="A16" s="65"/>
      <c r="B16" s="175"/>
      <c r="C16" s="176"/>
      <c r="D16" s="176"/>
      <c r="E16" s="176"/>
      <c r="F16" s="176"/>
      <c r="G16" s="101"/>
      <c r="H16" s="222"/>
      <c r="I16" s="222"/>
      <c r="J16" s="222"/>
      <c r="K16" s="222"/>
      <c r="L16" s="223"/>
      <c r="N16" s="41"/>
      <c r="O16" s="228"/>
      <c r="P16" s="228"/>
      <c r="Q16" s="41"/>
      <c r="R16" s="41"/>
      <c r="S16" s="41"/>
      <c r="T16" s="41"/>
      <c r="U16" s="41"/>
      <c r="V16" s="41"/>
      <c r="W16" s="41"/>
    </row>
    <row r="17" spans="1:23" s="35" customFormat="1" ht="15" customHeight="1" x14ac:dyDescent="0.25">
      <c r="A17" s="65"/>
      <c r="B17" s="220"/>
      <c r="C17" s="221"/>
      <c r="D17" s="221"/>
      <c r="E17" s="221"/>
      <c r="F17" s="221"/>
      <c r="G17" s="103"/>
      <c r="H17" s="224"/>
      <c r="I17" s="224"/>
      <c r="J17" s="224"/>
      <c r="K17" s="224"/>
      <c r="L17" s="225"/>
      <c r="N17" s="41"/>
      <c r="O17" s="228"/>
      <c r="P17" s="228"/>
      <c r="Q17" s="41"/>
      <c r="R17" s="41"/>
      <c r="S17" s="41"/>
      <c r="T17" s="41"/>
      <c r="U17" s="41"/>
      <c r="V17" s="41"/>
      <c r="W17" s="41"/>
    </row>
    <row r="18" spans="1:23" s="6" customFormat="1" x14ac:dyDescent="0.25">
      <c r="A18" s="33"/>
      <c r="B18" s="15"/>
      <c r="C18" s="15"/>
      <c r="D18" s="15"/>
      <c r="E18" s="3"/>
      <c r="F18" s="3"/>
      <c r="G18" s="3"/>
      <c r="H18" s="3"/>
      <c r="I18" s="3"/>
      <c r="J18" s="3"/>
      <c r="K18" s="3"/>
      <c r="L18" s="3"/>
      <c r="O18" s="16"/>
      <c r="P18" s="16"/>
    </row>
    <row r="19" spans="1:23" s="1" customFormat="1" x14ac:dyDescent="0.25">
      <c r="A19" s="33"/>
      <c r="B19" s="178" t="s">
        <v>207</v>
      </c>
      <c r="C19" s="179"/>
      <c r="D19" s="179"/>
      <c r="E19" s="179"/>
      <c r="F19" s="179"/>
      <c r="G19" s="179"/>
      <c r="H19" s="179"/>
      <c r="I19" s="179"/>
      <c r="J19" s="179"/>
      <c r="K19" s="179"/>
      <c r="L19" s="180"/>
      <c r="M19" s="13"/>
      <c r="N19" s="13"/>
      <c r="O19" s="14"/>
      <c r="P19" s="14"/>
    </row>
    <row r="20" spans="1:23" x14ac:dyDescent="0.25">
      <c r="B20" s="17"/>
      <c r="C20" s="29"/>
      <c r="D20" s="29"/>
      <c r="E20" s="30"/>
      <c r="F20" s="30"/>
      <c r="G20" s="30"/>
      <c r="H20" s="30"/>
      <c r="I20" s="30"/>
      <c r="J20" s="30"/>
      <c r="K20" s="30"/>
      <c r="L20" s="18"/>
      <c r="M20" s="8"/>
    </row>
    <row r="21" spans="1:23" ht="14.25" customHeight="1" x14ac:dyDescent="0.25">
      <c r="B21" s="226" t="s">
        <v>75</v>
      </c>
      <c r="C21" s="227"/>
      <c r="D21" s="227"/>
      <c r="E21" s="227"/>
      <c r="F21" s="227"/>
      <c r="G21" s="238" t="s">
        <v>74</v>
      </c>
      <c r="H21" s="236" t="s">
        <v>165</v>
      </c>
      <c r="I21" s="236"/>
      <c r="J21" s="236"/>
      <c r="K21" s="236"/>
      <c r="L21" s="237"/>
      <c r="M21" s="8"/>
      <c r="O21" s="22"/>
    </row>
    <row r="22" spans="1:23" x14ac:dyDescent="0.25">
      <c r="B22" s="226"/>
      <c r="C22" s="227"/>
      <c r="D22" s="227"/>
      <c r="E22" s="227"/>
      <c r="F22" s="227"/>
      <c r="G22" s="239"/>
      <c r="H22" s="236"/>
      <c r="I22" s="236"/>
      <c r="J22" s="236"/>
      <c r="K22" s="236"/>
      <c r="L22" s="237"/>
      <c r="M22" s="8"/>
      <c r="O22" s="22"/>
    </row>
    <row r="23" spans="1:23" s="35" customFormat="1" x14ac:dyDescent="0.25">
      <c r="A23" s="65"/>
      <c r="B23" s="66"/>
      <c r="C23" s="67"/>
      <c r="D23" s="67"/>
      <c r="E23" s="67"/>
      <c r="F23" s="67"/>
      <c r="G23" s="67"/>
      <c r="H23" s="67"/>
      <c r="I23" s="67"/>
      <c r="J23" s="67"/>
      <c r="K23" s="67"/>
      <c r="L23" s="68"/>
      <c r="N23" s="41"/>
      <c r="O23" s="41"/>
      <c r="P23" s="41"/>
      <c r="Q23" s="41"/>
      <c r="R23" s="41"/>
      <c r="S23" s="41"/>
      <c r="T23" s="41"/>
      <c r="U23" s="41"/>
      <c r="V23" s="41"/>
      <c r="W23" s="41"/>
    </row>
    <row r="24" spans="1:23" s="6" customFormat="1" x14ac:dyDescent="0.25">
      <c r="A24" s="33"/>
      <c r="B24" s="15"/>
      <c r="C24" s="15"/>
      <c r="D24" s="15"/>
      <c r="E24" s="3"/>
      <c r="F24" s="3"/>
      <c r="G24" s="3"/>
      <c r="H24" s="3"/>
      <c r="I24" s="3"/>
      <c r="J24" s="3"/>
      <c r="K24" s="3"/>
      <c r="L24" s="3"/>
      <c r="O24" s="16"/>
      <c r="P24" s="16"/>
    </row>
    <row r="25" spans="1:23" s="1" customFormat="1" x14ac:dyDescent="0.25">
      <c r="A25" s="33"/>
      <c r="B25" s="178" t="str">
        <f>IF(Intro!$G$21="English",O25,P25)</f>
        <v>LA DÉFINITION "DES MARCHANDISES"</v>
      </c>
      <c r="C25" s="179" t="str">
        <f>UPPER(IF(Intro!$G$21="English",P25,Q25))</f>
        <v/>
      </c>
      <c r="D25" s="179"/>
      <c r="E25" s="179" t="str">
        <f>UPPER(IF(Intro!$G$21="English",Q25,R25))</f>
        <v/>
      </c>
      <c r="F25" s="179" t="str">
        <f>UPPER(IF(Intro!$G$21="English",R25,S25))</f>
        <v/>
      </c>
      <c r="G25" s="179" t="str">
        <f>UPPER(IF(Intro!$G$21="English",S25,T25))</f>
        <v/>
      </c>
      <c r="H25" s="179" t="str">
        <f>UPPER(IF(Intro!$G$21="English",T25,U25))</f>
        <v/>
      </c>
      <c r="I25" s="179" t="str">
        <f>UPPER(IF(Intro!$G$21="English",U25,V25))</f>
        <v/>
      </c>
      <c r="J25" s="179" t="str">
        <f>UPPER(IF(Intro!$G$21="English",V25,W25))</f>
        <v/>
      </c>
      <c r="K25" s="179" t="str">
        <f>UPPER(IF(Intro!$G$21="English",W25,X25))</f>
        <v/>
      </c>
      <c r="L25" s="180" t="str">
        <f>UPPER(IF(Intro!$G$21="English",X25,Y25))</f>
        <v/>
      </c>
      <c r="M25" s="6"/>
      <c r="N25" s="13"/>
      <c r="O25" s="24" t="s">
        <v>297</v>
      </c>
      <c r="P25" s="24" t="s">
        <v>298</v>
      </c>
    </row>
    <row r="26" spans="1:23" x14ac:dyDescent="0.25">
      <c r="B26" s="17"/>
      <c r="C26" s="29"/>
      <c r="D26" s="29"/>
      <c r="E26" s="30"/>
      <c r="F26" s="30"/>
      <c r="G26" s="30"/>
      <c r="H26" s="30"/>
      <c r="I26" s="30"/>
      <c r="J26" s="30"/>
      <c r="K26" s="30"/>
      <c r="L26" s="18"/>
      <c r="M26" s="8"/>
    </row>
    <row r="27" spans="1:23" s="35" customFormat="1" x14ac:dyDescent="0.25">
      <c r="A27" s="65"/>
      <c r="B27" s="175" t="str">
        <f>IF(Intro!$G$21="English",O27,P27)</f>
        <v>Les références aux « marchandises » dans ce questionnaire font référence à :</v>
      </c>
      <c r="C27" s="176"/>
      <c r="D27" s="176"/>
      <c r="E27" s="176"/>
      <c r="F27" s="176"/>
      <c r="G27" s="176"/>
      <c r="H27" s="176"/>
      <c r="I27" s="176"/>
      <c r="J27" s="176"/>
      <c r="K27" s="176"/>
      <c r="L27" s="177"/>
      <c r="N27" s="41"/>
      <c r="O27" s="8" t="s">
        <v>127</v>
      </c>
      <c r="P27" s="8" t="s">
        <v>128</v>
      </c>
      <c r="Q27" s="41"/>
      <c r="R27" s="41"/>
      <c r="S27" s="41"/>
      <c r="T27" s="41"/>
      <c r="U27" s="41"/>
      <c r="V27" s="41"/>
      <c r="W27" s="41"/>
    </row>
    <row r="28" spans="1:23" x14ac:dyDescent="0.25">
      <c r="B28" s="17"/>
      <c r="C28" s="29"/>
      <c r="D28" s="29"/>
      <c r="E28" s="30"/>
      <c r="F28" s="30"/>
      <c r="G28" s="30"/>
      <c r="H28" s="30"/>
      <c r="I28" s="30"/>
      <c r="J28" s="30"/>
      <c r="K28" s="30"/>
      <c r="L28" s="18"/>
      <c r="M28" s="8"/>
    </row>
    <row r="29" spans="1:23" s="35" customFormat="1" ht="15" customHeight="1" x14ac:dyDescent="0.25">
      <c r="A29" s="65"/>
      <c r="B29" s="69"/>
      <c r="C29" s="202" t="str">
        <f>IF(Intro!$G$21="English",Variables!B16,Variables!C16)</f>
        <v>Tôles d’acier au carbone et tôles d’acier allié résistant à faible teneur, laminées à chaud, n’ayant subi aucun autre complément d’ouvraison que le laminage à chaud, traitées thermiquement ou non, coupées à longueur, d’une largeur plus grande que 72 pouces (+/‑ 1 829 mm) à 152 pouces (+/‑ 3 860 mm) inclusivement, et d’une épaisseur variant de 0,375 pouce (+/‑ 9,525 mm) jusqu’à 4,5 pouces (+/‑ 114,3 mm) inclusivement (dont les dimensions sont plus ou moins exactes afin de tenir compte des tolérances admissibles incluses dans les normes applicables), à l’exclusion :
- des tôles en bobines, et
- des tôles dont la surface présente par intervalle un motif laminé en relief (aussi appelées « tôles de plancher »).
Il demeure entendu que les marchandises en cause incluent des tôles d’acier qui contiennent de l’acier allié en plus grande quantité que ce qui est toléré selon les normes de l’industrie à condition que l’acier ne réponde pas aux exigences des normes de l’industrie en matière de nuance d’alliage de tôle d’acier.
La liste des produits additionnels qui ont été exclus de la portée des conclusions du Tribunal peut être consultée sur le site Web du Tribunal.</v>
      </c>
      <c r="D29" s="203"/>
      <c r="E29" s="203"/>
      <c r="F29" s="203"/>
      <c r="G29" s="203"/>
      <c r="H29" s="203"/>
      <c r="I29" s="203"/>
      <c r="J29" s="203"/>
      <c r="K29" s="204"/>
      <c r="L29" s="63"/>
      <c r="N29" s="41"/>
      <c r="O29" s="42"/>
      <c r="P29" s="8"/>
      <c r="Q29" s="41"/>
      <c r="R29" s="41"/>
      <c r="S29" s="41"/>
      <c r="T29" s="41"/>
      <c r="U29" s="41"/>
      <c r="V29" s="41"/>
      <c r="W29" s="41"/>
    </row>
    <row r="30" spans="1:23" s="35" customFormat="1" ht="15" customHeight="1" x14ac:dyDescent="0.25">
      <c r="A30" s="65"/>
      <c r="B30" s="69"/>
      <c r="C30" s="205"/>
      <c r="D30" s="206"/>
      <c r="E30" s="206"/>
      <c r="F30" s="206"/>
      <c r="G30" s="206"/>
      <c r="H30" s="206"/>
      <c r="I30" s="206"/>
      <c r="J30" s="206"/>
      <c r="K30" s="207"/>
      <c r="L30" s="63"/>
      <c r="N30" s="41"/>
      <c r="O30" s="42"/>
      <c r="P30" s="8"/>
      <c r="Q30" s="41"/>
      <c r="R30" s="41"/>
      <c r="S30" s="41"/>
      <c r="T30" s="41"/>
      <c r="U30" s="41"/>
      <c r="V30" s="41"/>
      <c r="W30" s="41"/>
    </row>
    <row r="31" spans="1:23" s="35" customFormat="1" ht="15" customHeight="1" x14ac:dyDescent="0.25">
      <c r="A31" s="65"/>
      <c r="B31" s="69"/>
      <c r="C31" s="205"/>
      <c r="D31" s="206"/>
      <c r="E31" s="206"/>
      <c r="F31" s="206"/>
      <c r="G31" s="206"/>
      <c r="H31" s="206"/>
      <c r="I31" s="206"/>
      <c r="J31" s="206"/>
      <c r="K31" s="207"/>
      <c r="L31" s="163"/>
      <c r="N31" s="41"/>
      <c r="O31" s="42"/>
      <c r="P31" s="8"/>
      <c r="Q31" s="41"/>
      <c r="R31" s="41"/>
      <c r="S31" s="41"/>
      <c r="T31" s="41"/>
      <c r="U31" s="41"/>
      <c r="V31" s="41"/>
      <c r="W31" s="41"/>
    </row>
    <row r="32" spans="1:23" s="35" customFormat="1" ht="15" customHeight="1" x14ac:dyDescent="0.25">
      <c r="A32" s="65"/>
      <c r="B32" s="69"/>
      <c r="C32" s="205"/>
      <c r="D32" s="206"/>
      <c r="E32" s="206"/>
      <c r="F32" s="206"/>
      <c r="G32" s="206"/>
      <c r="H32" s="206"/>
      <c r="I32" s="206"/>
      <c r="J32" s="206"/>
      <c r="K32" s="207"/>
      <c r="L32" s="163"/>
      <c r="N32" s="41"/>
      <c r="O32" s="42"/>
      <c r="P32" s="8"/>
      <c r="Q32" s="41"/>
      <c r="R32" s="41"/>
      <c r="S32" s="41"/>
      <c r="T32" s="41"/>
      <c r="U32" s="41"/>
      <c r="V32" s="41"/>
      <c r="W32" s="41"/>
    </row>
    <row r="33" spans="1:23" s="35" customFormat="1" ht="15" customHeight="1" x14ac:dyDescent="0.25">
      <c r="A33" s="65"/>
      <c r="B33" s="69"/>
      <c r="C33" s="205"/>
      <c r="D33" s="206"/>
      <c r="E33" s="206"/>
      <c r="F33" s="206"/>
      <c r="G33" s="206"/>
      <c r="H33" s="206"/>
      <c r="I33" s="206"/>
      <c r="J33" s="206"/>
      <c r="K33" s="207"/>
      <c r="L33" s="163"/>
      <c r="N33" s="41"/>
      <c r="O33" s="42"/>
      <c r="P33" s="8"/>
      <c r="Q33" s="41"/>
      <c r="R33" s="41"/>
      <c r="S33" s="41"/>
      <c r="T33" s="41"/>
      <c r="U33" s="41"/>
      <c r="V33" s="41"/>
      <c r="W33" s="41"/>
    </row>
    <row r="34" spans="1:23" s="35" customFormat="1" ht="15" customHeight="1" x14ac:dyDescent="0.25">
      <c r="A34" s="65"/>
      <c r="B34" s="69"/>
      <c r="C34" s="205"/>
      <c r="D34" s="206"/>
      <c r="E34" s="206"/>
      <c r="F34" s="206"/>
      <c r="G34" s="206"/>
      <c r="H34" s="206"/>
      <c r="I34" s="206"/>
      <c r="J34" s="206"/>
      <c r="K34" s="207"/>
      <c r="L34" s="163"/>
      <c r="N34" s="41"/>
      <c r="O34" s="42"/>
      <c r="P34" s="8"/>
      <c r="Q34" s="41"/>
      <c r="R34" s="41"/>
      <c r="S34" s="41"/>
      <c r="T34" s="41"/>
      <c r="U34" s="41"/>
      <c r="V34" s="41"/>
      <c r="W34" s="41"/>
    </row>
    <row r="35" spans="1:23" s="35" customFormat="1" ht="15" customHeight="1" x14ac:dyDescent="0.25">
      <c r="A35" s="65"/>
      <c r="B35" s="69"/>
      <c r="C35" s="205"/>
      <c r="D35" s="206"/>
      <c r="E35" s="206"/>
      <c r="F35" s="206"/>
      <c r="G35" s="206"/>
      <c r="H35" s="206"/>
      <c r="I35" s="206"/>
      <c r="J35" s="206"/>
      <c r="K35" s="207"/>
      <c r="L35" s="163"/>
      <c r="N35" s="41"/>
      <c r="O35" s="42"/>
      <c r="P35" s="8"/>
      <c r="Q35" s="41"/>
      <c r="R35" s="41"/>
      <c r="S35" s="41"/>
      <c r="T35" s="41"/>
      <c r="U35" s="41"/>
      <c r="V35" s="41"/>
      <c r="W35" s="41"/>
    </row>
    <row r="36" spans="1:23" s="35" customFormat="1" ht="15" customHeight="1" x14ac:dyDescent="0.25">
      <c r="A36" s="65"/>
      <c r="B36" s="69"/>
      <c r="C36" s="205"/>
      <c r="D36" s="206"/>
      <c r="E36" s="206"/>
      <c r="F36" s="206"/>
      <c r="G36" s="206"/>
      <c r="H36" s="206"/>
      <c r="I36" s="206"/>
      <c r="J36" s="206"/>
      <c r="K36" s="207"/>
      <c r="L36" s="163"/>
      <c r="N36" s="41"/>
      <c r="O36" s="42"/>
      <c r="P36" s="8"/>
      <c r="Q36" s="41"/>
      <c r="R36" s="41"/>
      <c r="S36" s="41"/>
      <c r="T36" s="41"/>
      <c r="U36" s="41"/>
      <c r="V36" s="41"/>
      <c r="W36" s="41"/>
    </row>
    <row r="37" spans="1:23" s="35" customFormat="1" ht="15" customHeight="1" x14ac:dyDescent="0.25">
      <c r="A37" s="65"/>
      <c r="B37" s="69"/>
      <c r="C37" s="205"/>
      <c r="D37" s="206"/>
      <c r="E37" s="206"/>
      <c r="F37" s="206"/>
      <c r="G37" s="206"/>
      <c r="H37" s="206"/>
      <c r="I37" s="206"/>
      <c r="J37" s="206"/>
      <c r="K37" s="207"/>
      <c r="L37" s="163"/>
      <c r="N37" s="41"/>
      <c r="O37" s="42"/>
      <c r="P37" s="8"/>
      <c r="Q37" s="41"/>
      <c r="R37" s="41"/>
      <c r="S37" s="41"/>
      <c r="T37" s="41"/>
      <c r="U37" s="41"/>
      <c r="V37" s="41"/>
      <c r="W37" s="41"/>
    </row>
    <row r="38" spans="1:23" s="35" customFormat="1" ht="14.45" customHeight="1" x14ac:dyDescent="0.25">
      <c r="A38" s="65"/>
      <c r="B38" s="69"/>
      <c r="C38" s="205"/>
      <c r="D38" s="206"/>
      <c r="E38" s="206"/>
      <c r="F38" s="206"/>
      <c r="G38" s="206"/>
      <c r="H38" s="206"/>
      <c r="I38" s="206"/>
      <c r="J38" s="206"/>
      <c r="K38" s="207"/>
      <c r="L38" s="163"/>
      <c r="N38" s="41"/>
      <c r="O38" s="42"/>
      <c r="P38" s="8"/>
      <c r="Q38" s="41"/>
      <c r="R38" s="41"/>
      <c r="S38" s="41"/>
      <c r="T38" s="41"/>
      <c r="U38" s="41"/>
      <c r="V38" s="41"/>
      <c r="W38" s="41"/>
    </row>
    <row r="39" spans="1:23" s="35" customFormat="1" ht="15" customHeight="1" x14ac:dyDescent="0.25">
      <c r="A39" s="65"/>
      <c r="B39" s="69"/>
      <c r="C39" s="205"/>
      <c r="D39" s="206"/>
      <c r="E39" s="206"/>
      <c r="F39" s="206"/>
      <c r="G39" s="206"/>
      <c r="H39" s="206"/>
      <c r="I39" s="206"/>
      <c r="J39" s="206"/>
      <c r="K39" s="207"/>
      <c r="L39" s="63"/>
      <c r="N39" s="41"/>
      <c r="O39" s="42"/>
      <c r="P39" s="8"/>
      <c r="Q39" s="41"/>
      <c r="R39" s="41"/>
      <c r="S39" s="41"/>
      <c r="T39" s="41"/>
      <c r="U39" s="41"/>
      <c r="V39" s="41"/>
      <c r="W39" s="41"/>
    </row>
    <row r="40" spans="1:23" s="35" customFormat="1" ht="15" customHeight="1" x14ac:dyDescent="0.25">
      <c r="A40" s="65"/>
      <c r="B40" s="69"/>
      <c r="C40" s="208"/>
      <c r="D40" s="209"/>
      <c r="E40" s="209"/>
      <c r="F40" s="209"/>
      <c r="G40" s="209"/>
      <c r="H40" s="209"/>
      <c r="I40" s="209"/>
      <c r="J40" s="209"/>
      <c r="K40" s="210"/>
      <c r="L40" s="63"/>
      <c r="N40" s="41"/>
      <c r="O40" s="42"/>
      <c r="P40" s="8"/>
      <c r="Q40" s="41"/>
      <c r="R40" s="41"/>
      <c r="S40" s="41"/>
      <c r="T40" s="41"/>
      <c r="U40" s="41"/>
      <c r="V40" s="41"/>
      <c r="W40" s="41"/>
    </row>
    <row r="41" spans="1:23" x14ac:dyDescent="0.25">
      <c r="B41" s="17"/>
      <c r="C41" s="29"/>
      <c r="D41" s="29"/>
      <c r="E41" s="30"/>
      <c r="F41" s="30"/>
      <c r="G41" s="30"/>
      <c r="H41" s="30"/>
      <c r="I41" s="30"/>
      <c r="J41" s="30"/>
      <c r="K41" s="30"/>
      <c r="L41" s="18"/>
      <c r="M41" s="8"/>
    </row>
    <row r="42" spans="1:23" s="35" customFormat="1" ht="15" x14ac:dyDescent="0.25">
      <c r="A42" s="65"/>
      <c r="B42" s="197" t="str">
        <f>IF(Intro!$G$21="English",O42,P42)</f>
        <v>Pour plus de détails, consultez l'onglet Info.</v>
      </c>
      <c r="C42" s="198"/>
      <c r="D42" s="198"/>
      <c r="E42" s="198"/>
      <c r="F42" s="198"/>
      <c r="G42" s="198"/>
      <c r="H42" s="198"/>
      <c r="I42" s="198"/>
      <c r="J42" s="198"/>
      <c r="K42" s="198"/>
      <c r="L42" s="199"/>
      <c r="N42" s="41"/>
      <c r="O42" s="8" t="s">
        <v>119</v>
      </c>
      <c r="P42" s="8" t="s">
        <v>120</v>
      </c>
      <c r="Q42" s="41"/>
      <c r="R42" s="41"/>
      <c r="S42" s="41"/>
      <c r="T42" s="41"/>
      <c r="U42" s="41"/>
      <c r="V42" s="41"/>
      <c r="W42" s="41"/>
    </row>
    <row r="43" spans="1:23" s="35" customFormat="1" x14ac:dyDescent="0.25">
      <c r="A43" s="65"/>
      <c r="B43" s="143"/>
      <c r="C43" s="144"/>
      <c r="D43" s="144"/>
      <c r="E43" s="144"/>
      <c r="F43" s="144"/>
      <c r="G43" s="144"/>
      <c r="H43" s="144"/>
      <c r="I43" s="144"/>
      <c r="J43" s="144"/>
      <c r="K43" s="144"/>
      <c r="L43" s="145"/>
      <c r="N43" s="41"/>
      <c r="O43" s="8"/>
      <c r="P43" s="8"/>
      <c r="Q43" s="41"/>
      <c r="R43" s="41"/>
      <c r="S43" s="41"/>
      <c r="T43" s="41"/>
      <c r="U43" s="41"/>
      <c r="V43" s="41"/>
      <c r="W43" s="41"/>
    </row>
    <row r="44" spans="1:23" s="35" customFormat="1" ht="14.25" customHeight="1" x14ac:dyDescent="0.25">
      <c r="A44" s="65"/>
      <c r="B44" s="197" t="str">
        <f>IF(Intro!$G$21="English",O44,P44)</f>
        <v>Pour d’autres produits exclus, consultez l’onglet « Exclusions ».</v>
      </c>
      <c r="C44" s="198"/>
      <c r="D44" s="198"/>
      <c r="E44" s="198"/>
      <c r="F44" s="198"/>
      <c r="G44" s="198"/>
      <c r="H44" s="198"/>
      <c r="I44" s="198"/>
      <c r="J44" s="198"/>
      <c r="K44" s="198"/>
      <c r="L44" s="199"/>
      <c r="N44" s="41"/>
      <c r="O44" s="8" t="s">
        <v>311</v>
      </c>
      <c r="P44" s="8" t="s">
        <v>310</v>
      </c>
      <c r="Q44" s="41"/>
      <c r="R44" s="41"/>
      <c r="S44" s="41"/>
      <c r="T44" s="41"/>
      <c r="U44" s="41"/>
      <c r="V44" s="41"/>
      <c r="W44" s="41"/>
    </row>
    <row r="45" spans="1:23" s="35" customFormat="1" x14ac:dyDescent="0.25">
      <c r="A45" s="65"/>
      <c r="B45" s="66"/>
      <c r="C45" s="67"/>
      <c r="D45" s="67"/>
      <c r="E45" s="67"/>
      <c r="F45" s="67"/>
      <c r="G45" s="67"/>
      <c r="H45" s="67"/>
      <c r="I45" s="67"/>
      <c r="J45" s="67"/>
      <c r="K45" s="67"/>
      <c r="L45" s="68"/>
      <c r="N45" s="41"/>
      <c r="O45" s="41"/>
      <c r="P45" s="41"/>
      <c r="Q45" s="41"/>
      <c r="R45" s="41"/>
      <c r="S45" s="41"/>
      <c r="T45" s="41"/>
      <c r="U45" s="41"/>
      <c r="V45" s="41"/>
      <c r="W45" s="41"/>
    </row>
    <row r="46" spans="1:23" s="6" customFormat="1" x14ac:dyDescent="0.25">
      <c r="A46" s="33"/>
      <c r="B46" s="15"/>
      <c r="C46" s="15"/>
      <c r="D46" s="15"/>
      <c r="E46" s="3"/>
      <c r="F46" s="3"/>
      <c r="G46" s="3"/>
      <c r="H46" s="3"/>
      <c r="I46" s="3"/>
      <c r="J46" s="3"/>
      <c r="K46" s="3"/>
      <c r="L46" s="3"/>
      <c r="O46" s="16"/>
      <c r="P46" s="16"/>
    </row>
    <row r="47" spans="1:23" s="1" customFormat="1" x14ac:dyDescent="0.25">
      <c r="A47" s="33"/>
      <c r="B47" s="178" t="str">
        <f>IF(Intro!$G$21="English",O47,P47)</f>
        <v>DEVEZ-VOUS REMPLIR CE QUESTIONNAIRE?</v>
      </c>
      <c r="C47" s="179"/>
      <c r="D47" s="179"/>
      <c r="E47" s="179"/>
      <c r="F47" s="179"/>
      <c r="G47" s="179"/>
      <c r="H47" s="179"/>
      <c r="I47" s="179"/>
      <c r="J47" s="179"/>
      <c r="K47" s="179"/>
      <c r="L47" s="180"/>
      <c r="M47" s="13"/>
      <c r="N47" s="13"/>
      <c r="O47" s="107" t="s">
        <v>211</v>
      </c>
      <c r="P47" s="107" t="s">
        <v>212</v>
      </c>
    </row>
    <row r="48" spans="1:23" x14ac:dyDescent="0.25">
      <c r="B48" s="17"/>
      <c r="C48" s="29"/>
      <c r="D48" s="29"/>
      <c r="E48" s="30"/>
      <c r="F48" s="30"/>
      <c r="G48" s="30"/>
      <c r="H48" s="30"/>
      <c r="I48" s="30"/>
      <c r="J48" s="30"/>
      <c r="K48" s="30"/>
      <c r="L48" s="18"/>
      <c r="M48" s="8"/>
    </row>
    <row r="49" spans="1:23" s="35" customFormat="1" x14ac:dyDescent="0.25">
      <c r="A49" s="65"/>
      <c r="B49" s="166" t="str">
        <f>IF(Intro!$G$21="English",O49,P49)</f>
        <v>Votre syndicat représentait-il les employés des entreprises qui ont produit des marchandises depuis le 1er janvier 2023?</v>
      </c>
      <c r="C49" s="200"/>
      <c r="D49" s="200"/>
      <c r="E49" s="200"/>
      <c r="F49" s="200"/>
      <c r="G49" s="200"/>
      <c r="H49" s="200"/>
      <c r="I49" s="200"/>
      <c r="J49" s="200"/>
      <c r="K49" s="200"/>
      <c r="L49" s="201"/>
      <c r="N49" s="41"/>
      <c r="O49" s="38" t="str">
        <f>"Has your union represented employees at firms that have produced the goods since January 1, "&amp;Variables!B6&amp;"?"</f>
        <v>Has your union represented employees at firms that have produced the goods since January 1, 2023?</v>
      </c>
      <c r="P49" s="7" t="str">
        <f>"Votre syndicat représentait-il les employés des entreprises qui ont produit des marchandises depuis le 1er janvier "&amp;Variables!C6&amp;"?"</f>
        <v>Votre syndicat représentait-il les employés des entreprises qui ont produit des marchandises depuis le 1er janvier 2023?</v>
      </c>
      <c r="Q49" s="41"/>
      <c r="R49" s="41"/>
      <c r="S49" s="41"/>
      <c r="T49" s="41"/>
      <c r="U49" s="41"/>
      <c r="V49" s="41"/>
      <c r="W49" s="41"/>
    </row>
    <row r="50" spans="1:23" s="35" customFormat="1" x14ac:dyDescent="0.25">
      <c r="A50" s="65"/>
      <c r="B50" s="62"/>
      <c r="C50" s="70"/>
      <c r="D50" s="70"/>
      <c r="E50" s="70"/>
      <c r="F50" s="70"/>
      <c r="G50" s="70"/>
      <c r="H50" s="70"/>
      <c r="I50" s="70"/>
      <c r="J50" s="70"/>
      <c r="K50" s="70"/>
      <c r="L50" s="71"/>
      <c r="N50" s="41"/>
      <c r="O50" s="22" t="s">
        <v>152</v>
      </c>
      <c r="P50" s="8" t="s">
        <v>232</v>
      </c>
      <c r="Q50" s="41"/>
      <c r="R50" s="41"/>
      <c r="S50" s="41"/>
      <c r="T50" s="41"/>
      <c r="U50" s="41"/>
      <c r="V50" s="41"/>
      <c r="W50" s="41"/>
    </row>
    <row r="51" spans="1:23" ht="15" customHeight="1" x14ac:dyDescent="0.25">
      <c r="B51" s="39"/>
      <c r="C51" s="211" t="str">
        <f>IF(Intro!$G$21="English",O50,P50)</f>
        <v>Sélectionnez oui ou non</v>
      </c>
      <c r="D51" s="211"/>
      <c r="E51" s="212"/>
      <c r="F51" s="214" t="str">
        <f>IF(E51="Yes",O51,IF(E51="Oui",P51,IF(E51="No",O52,IF(E51="Non",P52,""))))</f>
        <v/>
      </c>
      <c r="G51" s="215"/>
      <c r="H51" s="215"/>
      <c r="I51" s="215"/>
      <c r="J51" s="215"/>
      <c r="K51" s="216"/>
      <c r="L51" s="71"/>
      <c r="M51" s="40"/>
      <c r="O51" s="8" t="str">
        <f>"Complete all tabs in this questionnaire and submit it by "&amp;Variables!B11&amp;"."</f>
        <v>Complete all tabs in this questionnaire and submit it by June 26, 2026.</v>
      </c>
      <c r="P51" s="8" t="str">
        <f>"Remplissez tous les onglets de ce questionnaire et soumettez-le avant le "&amp;Variables!C11&amp;"."</f>
        <v>Remplissez tous les onglets de ce questionnaire et soumettez-le avant le 26 juin 2026.</v>
      </c>
    </row>
    <row r="52" spans="1:23" ht="15" customHeight="1" x14ac:dyDescent="0.25">
      <c r="B52" s="39"/>
      <c r="C52" s="211"/>
      <c r="D52" s="211"/>
      <c r="E52" s="213"/>
      <c r="F52" s="217"/>
      <c r="G52" s="218"/>
      <c r="H52" s="218"/>
      <c r="I52" s="218"/>
      <c r="J52" s="218"/>
      <c r="K52" s="219"/>
      <c r="L52" s="71"/>
      <c r="M52" s="40"/>
      <c r="O52" s="8" t="str">
        <f>"Complete this tab only and submit it by "&amp;Variables!B11&amp;"."</f>
        <v>Complete this tab only and submit it by June 26, 2026.</v>
      </c>
      <c r="P52" s="8" t="str">
        <f>"Remplissez cet onglet uniquement et soumettez-le avant le "&amp;Variables!C11&amp;"."</f>
        <v>Remplissez cet onglet uniquement et soumettez-le avant le 26 juin 2026.</v>
      </c>
    </row>
    <row r="53" spans="1:23" s="35" customFormat="1" x14ac:dyDescent="0.25">
      <c r="A53" s="65"/>
      <c r="B53" s="66"/>
      <c r="C53" s="67"/>
      <c r="D53" s="67"/>
      <c r="E53" s="67"/>
      <c r="F53" s="67"/>
      <c r="G53" s="67"/>
      <c r="H53" s="67"/>
      <c r="I53" s="67"/>
      <c r="J53" s="67"/>
      <c r="K53" s="67"/>
      <c r="L53" s="68"/>
      <c r="N53" s="41"/>
      <c r="Q53" s="41"/>
      <c r="R53" s="41"/>
      <c r="S53" s="41"/>
      <c r="T53" s="41"/>
      <c r="U53" s="41"/>
      <c r="V53" s="41"/>
      <c r="W53" s="41"/>
    </row>
    <row r="54" spans="1:23" s="6" customFormat="1" x14ac:dyDescent="0.25">
      <c r="A54" s="33"/>
      <c r="B54" s="15"/>
      <c r="C54" s="15"/>
      <c r="D54" s="15"/>
      <c r="E54" s="3"/>
      <c r="F54" s="3"/>
      <c r="G54" s="3"/>
      <c r="H54" s="3"/>
      <c r="I54" s="3"/>
      <c r="J54" s="3"/>
      <c r="K54" s="3"/>
      <c r="L54" s="3"/>
      <c r="O54" s="16"/>
      <c r="P54" s="16"/>
    </row>
    <row r="55" spans="1:23" s="1" customFormat="1" x14ac:dyDescent="0.25">
      <c r="A55" s="33"/>
      <c r="B55" s="194" t="str">
        <f>IF(Intro!$G$21="English",O55,P55)</f>
        <v>DATE D'ÉCHÉANCE DU QUESTIONNAIRE</v>
      </c>
      <c r="C55" s="195" t="str">
        <f>UPPER(IF(Intro!$G$21="English",P55,Q55))</f>
        <v/>
      </c>
      <c r="D55" s="195"/>
      <c r="E55" s="195" t="str">
        <f>UPPER(IF(Intro!$G$21="English",Q55,R55))</f>
        <v/>
      </c>
      <c r="F55" s="195" t="str">
        <f>UPPER(IF(Intro!$G$21="English",R55,S55))</f>
        <v/>
      </c>
      <c r="G55" s="195" t="str">
        <f>UPPER(IF(Intro!$G$21="English",S55,T55))</f>
        <v/>
      </c>
      <c r="H55" s="195" t="str">
        <f>UPPER(IF(Intro!$G$21="English",T55,U55))</f>
        <v/>
      </c>
      <c r="I55" s="195" t="str">
        <f>UPPER(IF(Intro!$G$21="English",U55,V55))</f>
        <v/>
      </c>
      <c r="J55" s="195" t="str">
        <f>UPPER(IF(Intro!$G$21="English",V55,W55))</f>
        <v/>
      </c>
      <c r="K55" s="195" t="str">
        <f>UPPER(IF(Intro!$G$21="English",W55,X55))</f>
        <v/>
      </c>
      <c r="L55" s="196" t="str">
        <f>UPPER(IF(Intro!$G$21="English",X55,Y55))</f>
        <v/>
      </c>
      <c r="M55" s="6"/>
      <c r="N55" s="13"/>
      <c r="O55" s="14" t="s">
        <v>1</v>
      </c>
      <c r="P55" s="14" t="s">
        <v>2</v>
      </c>
    </row>
    <row r="56" spans="1:23" x14ac:dyDescent="0.25">
      <c r="B56" s="17"/>
      <c r="C56" s="31"/>
      <c r="D56" s="31"/>
      <c r="E56" s="32"/>
      <c r="F56" s="32"/>
      <c r="G56" s="32"/>
      <c r="H56" s="32"/>
      <c r="I56" s="32"/>
      <c r="J56" s="32"/>
      <c r="K56" s="30"/>
      <c r="L56" s="18"/>
      <c r="M56" s="8"/>
    </row>
    <row r="57" spans="1:23" s="35" customFormat="1" ht="15.75" customHeight="1" x14ac:dyDescent="0.25">
      <c r="A57" s="65"/>
      <c r="B57" s="69"/>
      <c r="C57" s="230" t="str">
        <f>IF(Intro!$G$21="English",Variables!B11,Variables!C11)</f>
        <v>26 juin 2026</v>
      </c>
      <c r="D57" s="231"/>
      <c r="E57" s="231"/>
      <c r="F57" s="231"/>
      <c r="G57" s="231"/>
      <c r="H57" s="231"/>
      <c r="I57" s="231"/>
      <c r="J57" s="231"/>
      <c r="K57" s="232"/>
      <c r="L57" s="72"/>
      <c r="N57" s="41"/>
      <c r="O57" s="42"/>
      <c r="P57" s="42"/>
      <c r="Q57" s="41"/>
      <c r="R57" s="41"/>
      <c r="S57" s="41"/>
      <c r="T57" s="41"/>
      <c r="U57" s="41"/>
      <c r="V57" s="41"/>
      <c r="W57" s="41"/>
    </row>
    <row r="58" spans="1:23" s="35" customFormat="1" ht="15.75" customHeight="1" x14ac:dyDescent="0.25">
      <c r="A58" s="65"/>
      <c r="B58" s="69"/>
      <c r="C58" s="233"/>
      <c r="D58" s="234"/>
      <c r="E58" s="234"/>
      <c r="F58" s="234"/>
      <c r="G58" s="234"/>
      <c r="H58" s="234"/>
      <c r="I58" s="234"/>
      <c r="J58" s="234"/>
      <c r="K58" s="235"/>
      <c r="L58" s="72"/>
      <c r="N58" s="41"/>
      <c r="O58" s="42"/>
      <c r="P58" s="42"/>
      <c r="Q58" s="41"/>
      <c r="R58" s="41"/>
      <c r="S58" s="41"/>
      <c r="T58" s="41"/>
      <c r="U58" s="41"/>
      <c r="V58" s="41"/>
      <c r="W58" s="41"/>
    </row>
    <row r="59" spans="1:23" s="35" customFormat="1" x14ac:dyDescent="0.25">
      <c r="A59" s="65"/>
      <c r="B59" s="66"/>
      <c r="C59" s="67"/>
      <c r="D59" s="67"/>
      <c r="E59" s="67"/>
      <c r="F59" s="67"/>
      <c r="G59" s="67"/>
      <c r="H59" s="67"/>
      <c r="I59" s="67"/>
      <c r="J59" s="67"/>
      <c r="K59" s="67"/>
      <c r="L59" s="68"/>
      <c r="N59" s="41"/>
      <c r="O59" s="41"/>
      <c r="P59" s="41"/>
      <c r="Q59" s="41"/>
      <c r="R59" s="41"/>
      <c r="S59" s="41"/>
      <c r="T59" s="41"/>
      <c r="U59" s="41"/>
      <c r="V59" s="41"/>
      <c r="W59" s="41"/>
    </row>
    <row r="60" spans="1:23" s="1" customFormat="1" x14ac:dyDescent="0.25">
      <c r="A60" s="33"/>
      <c r="B60" s="194" t="str">
        <f>IF(Intro!$G$21="English",O60,P60)</f>
        <v>QUESTIONNAIRE NON REMPLI</v>
      </c>
      <c r="C60" s="195" t="str">
        <f>UPPER(IF(Intro!$G$21="English",P60,Q60))</f>
        <v/>
      </c>
      <c r="D60" s="195"/>
      <c r="E60" s="195" t="str">
        <f>UPPER(IF(Intro!$G$21="English",Q60,R60))</f>
        <v/>
      </c>
      <c r="F60" s="195" t="str">
        <f>UPPER(IF(Intro!$G$21="English",R60,S60))</f>
        <v/>
      </c>
      <c r="G60" s="195" t="str">
        <f>UPPER(IF(Intro!$G$21="English",S60,T60))</f>
        <v/>
      </c>
      <c r="H60" s="195" t="str">
        <f>UPPER(IF(Intro!$G$21="English",T60,U60))</f>
        <v/>
      </c>
      <c r="I60" s="195" t="str">
        <f>UPPER(IF(Intro!$G$21="English",U60,V60))</f>
        <v/>
      </c>
      <c r="J60" s="195" t="str">
        <f>UPPER(IF(Intro!$G$21="English",V60,W60))</f>
        <v/>
      </c>
      <c r="K60" s="195" t="str">
        <f>UPPER(IF(Intro!$G$21="English",W60,X60))</f>
        <v/>
      </c>
      <c r="L60" s="196" t="str">
        <f>UPPER(IF(Intro!$G$21="English",X60,Y60))</f>
        <v/>
      </c>
      <c r="M60" s="6"/>
      <c r="N60" s="13"/>
      <c r="O60" s="107" t="s">
        <v>213</v>
      </c>
      <c r="P60" s="107" t="s">
        <v>214</v>
      </c>
    </row>
    <row r="61" spans="1:23" x14ac:dyDescent="0.25">
      <c r="B61" s="17"/>
      <c r="C61" s="29"/>
      <c r="D61" s="29"/>
      <c r="E61" s="30"/>
      <c r="F61" s="30"/>
      <c r="G61" s="30"/>
      <c r="H61" s="30"/>
      <c r="I61" s="30"/>
      <c r="J61" s="30"/>
      <c r="K61" s="30"/>
      <c r="L61" s="18"/>
      <c r="M61" s="8"/>
    </row>
    <row r="62" spans="1:23" s="35" customFormat="1" ht="15" customHeight="1" x14ac:dyDescent="0.25">
      <c r="A62" s="65"/>
      <c r="B62" s="175" t="str">
        <f>IF(Intro!$G$21="English",O62,P62)</f>
        <v>Si le questionnaire n’est pas rempli dans les délais impartis, le Tribunal peut rendre une ordonnance de production, aux termes de l’article  17 de la Loi sur le Tribunal canadien du commerce extérieur, afin d’exiger la production d’une réponse au questionnaire.</v>
      </c>
      <c r="C62" s="176"/>
      <c r="D62" s="176"/>
      <c r="E62" s="176"/>
      <c r="F62" s="176"/>
      <c r="G62" s="176"/>
      <c r="H62" s="176"/>
      <c r="I62" s="176"/>
      <c r="J62" s="176"/>
      <c r="K62" s="176"/>
      <c r="L62" s="177"/>
      <c r="N62" s="41"/>
      <c r="O62" s="8" t="s">
        <v>77</v>
      </c>
      <c r="P62" s="8" t="s">
        <v>164</v>
      </c>
      <c r="Q62" s="41"/>
      <c r="R62" s="41"/>
      <c r="S62" s="41"/>
      <c r="T62" s="41"/>
      <c r="U62" s="41"/>
      <c r="V62" s="41"/>
      <c r="W62" s="41"/>
    </row>
    <row r="63" spans="1:23" s="35" customFormat="1" x14ac:dyDescent="0.25">
      <c r="A63" s="65"/>
      <c r="B63" s="175"/>
      <c r="C63" s="176"/>
      <c r="D63" s="176"/>
      <c r="E63" s="176"/>
      <c r="F63" s="176"/>
      <c r="G63" s="176"/>
      <c r="H63" s="176"/>
      <c r="I63" s="176"/>
      <c r="J63" s="176"/>
      <c r="K63" s="176"/>
      <c r="L63" s="177"/>
      <c r="N63" s="6"/>
      <c r="O63" s="8"/>
      <c r="P63" s="8"/>
      <c r="Q63" s="41"/>
      <c r="R63" s="41"/>
      <c r="S63" s="41"/>
      <c r="T63" s="41"/>
      <c r="U63" s="41"/>
      <c r="V63" s="41"/>
      <c r="W63" s="41"/>
    </row>
    <row r="64" spans="1:23" s="35" customFormat="1" x14ac:dyDescent="0.25">
      <c r="A64" s="65"/>
      <c r="B64" s="66"/>
      <c r="C64" s="67"/>
      <c r="D64" s="67"/>
      <c r="E64" s="67"/>
      <c r="F64" s="67"/>
      <c r="G64" s="67"/>
      <c r="H64" s="67"/>
      <c r="I64" s="67"/>
      <c r="J64" s="67"/>
      <c r="K64" s="67"/>
      <c r="L64" s="68"/>
      <c r="N64" s="41"/>
      <c r="O64" s="41"/>
      <c r="P64" s="41"/>
      <c r="Q64" s="41"/>
      <c r="R64" s="41"/>
      <c r="S64" s="41"/>
      <c r="T64" s="41"/>
      <c r="U64" s="41"/>
      <c r="V64" s="41"/>
      <c r="W64" s="41"/>
    </row>
    <row r="65" spans="1:23" x14ac:dyDescent="0.25">
      <c r="B65" s="178" t="str">
        <f>IF(Intro!$G$21="English",O65,P65)</f>
        <v>RENSEIGNEMENTS SUR LE SYNDICAT</v>
      </c>
      <c r="C65" s="179"/>
      <c r="D65" s="179"/>
      <c r="E65" s="179"/>
      <c r="F65" s="179"/>
      <c r="G65" s="179"/>
      <c r="H65" s="179"/>
      <c r="I65" s="179"/>
      <c r="J65" s="179"/>
      <c r="K65" s="179"/>
      <c r="L65" s="180"/>
      <c r="M65" s="35"/>
      <c r="O65" s="8" t="s">
        <v>6</v>
      </c>
      <c r="P65" s="8" t="s">
        <v>7</v>
      </c>
    </row>
    <row r="66" spans="1:23" x14ac:dyDescent="0.25">
      <c r="B66" s="17"/>
      <c r="C66" s="29"/>
      <c r="D66" s="29"/>
      <c r="E66" s="30"/>
      <c r="F66" s="30"/>
      <c r="G66" s="30"/>
      <c r="H66" s="30"/>
      <c r="I66" s="30"/>
      <c r="J66" s="30"/>
      <c r="K66" s="30"/>
      <c r="L66" s="18"/>
      <c r="M66" s="8"/>
    </row>
    <row r="67" spans="1:23" ht="14.25" customHeight="1" x14ac:dyDescent="0.25">
      <c r="B67" s="181" t="str">
        <f>IF(Intro!$G$21="English",O67,P67)</f>
        <v>Nom du syndicat (en français et en anglais, le cas échéant)</v>
      </c>
      <c r="C67" s="182"/>
      <c r="D67" s="182"/>
      <c r="E67" s="183"/>
      <c r="F67" s="183"/>
      <c r="G67" s="183"/>
      <c r="H67" s="183"/>
      <c r="I67" s="183"/>
      <c r="J67" s="183"/>
      <c r="K67" s="183"/>
      <c r="L67" s="184"/>
      <c r="M67" s="8"/>
      <c r="O67" s="22" t="s">
        <v>161</v>
      </c>
      <c r="P67" s="8" t="s">
        <v>163</v>
      </c>
    </row>
    <row r="68" spans="1:23" x14ac:dyDescent="0.25">
      <c r="B68" s="181"/>
      <c r="C68" s="182"/>
      <c r="D68" s="182"/>
      <c r="E68" s="183"/>
      <c r="F68" s="183"/>
      <c r="G68" s="183"/>
      <c r="H68" s="183"/>
      <c r="I68" s="183"/>
      <c r="J68" s="183"/>
      <c r="K68" s="183"/>
      <c r="L68" s="184"/>
      <c r="M68" s="8"/>
      <c r="O68" s="22"/>
    </row>
    <row r="69" spans="1:23" ht="15" customHeight="1" x14ac:dyDescent="0.25">
      <c r="B69" s="181" t="str">
        <f>IF(Intro!$G$21="English",O69,P69)</f>
        <v>Adresse du syndicat</v>
      </c>
      <c r="C69" s="182"/>
      <c r="D69" s="182"/>
      <c r="E69" s="183"/>
      <c r="F69" s="183"/>
      <c r="G69" s="183"/>
      <c r="H69" s="183"/>
      <c r="I69" s="183"/>
      <c r="J69" s="183"/>
      <c r="K69" s="183"/>
      <c r="L69" s="184"/>
      <c r="M69" s="8"/>
      <c r="O69" s="22" t="s">
        <v>8</v>
      </c>
      <c r="P69" s="8" t="s">
        <v>9</v>
      </c>
    </row>
    <row r="70" spans="1:23" ht="15" customHeight="1" x14ac:dyDescent="0.25">
      <c r="B70" s="181"/>
      <c r="C70" s="182"/>
      <c r="D70" s="182"/>
      <c r="E70" s="183"/>
      <c r="F70" s="183"/>
      <c r="G70" s="183"/>
      <c r="H70" s="183"/>
      <c r="I70" s="183"/>
      <c r="J70" s="183"/>
      <c r="K70" s="183"/>
      <c r="L70" s="184"/>
      <c r="M70" s="8"/>
      <c r="O70" s="22"/>
    </row>
    <row r="71" spans="1:23" ht="15" customHeight="1" x14ac:dyDescent="0.25">
      <c r="B71" s="181" t="str">
        <f>IF(Intro!$G$21="English",O71,P71)</f>
        <v>Adresse du site Web</v>
      </c>
      <c r="C71" s="182"/>
      <c r="D71" s="182"/>
      <c r="E71" s="183"/>
      <c r="F71" s="183"/>
      <c r="G71" s="183"/>
      <c r="H71" s="183"/>
      <c r="I71" s="183"/>
      <c r="J71" s="183"/>
      <c r="K71" s="183"/>
      <c r="L71" s="184"/>
      <c r="M71" s="8"/>
      <c r="O71" s="22" t="s">
        <v>10</v>
      </c>
      <c r="P71" s="8" t="s">
        <v>11</v>
      </c>
    </row>
    <row r="72" spans="1:23" ht="15" customHeight="1" x14ac:dyDescent="0.25">
      <c r="B72" s="181"/>
      <c r="C72" s="182"/>
      <c r="D72" s="182"/>
      <c r="E72" s="183"/>
      <c r="F72" s="183"/>
      <c r="G72" s="183"/>
      <c r="H72" s="183"/>
      <c r="I72" s="183"/>
      <c r="J72" s="183"/>
      <c r="K72" s="183"/>
      <c r="L72" s="184"/>
      <c r="M72" s="8"/>
      <c r="O72" s="22"/>
    </row>
    <row r="73" spans="1:23" s="35" customFormat="1" x14ac:dyDescent="0.25">
      <c r="A73" s="65"/>
      <c r="B73" s="66"/>
      <c r="C73" s="67"/>
      <c r="D73" s="67"/>
      <c r="E73" s="67"/>
      <c r="F73" s="67"/>
      <c r="G73" s="67"/>
      <c r="H73" s="67"/>
      <c r="I73" s="67"/>
      <c r="J73" s="67"/>
      <c r="K73" s="67"/>
      <c r="L73" s="68"/>
      <c r="N73" s="41"/>
      <c r="O73" s="41"/>
      <c r="P73" s="41"/>
      <c r="Q73" s="41"/>
      <c r="R73" s="41"/>
      <c r="S73" s="41"/>
      <c r="T73" s="41"/>
      <c r="U73" s="41"/>
      <c r="V73" s="41"/>
      <c r="W73" s="41"/>
    </row>
    <row r="75" spans="1:23" x14ac:dyDescent="0.25">
      <c r="B75" s="178" t="str">
        <f>IF(Intro!$G$21="English",O75,P75)</f>
        <v>ATTESTATION</v>
      </c>
      <c r="C75" s="179"/>
      <c r="D75" s="179"/>
      <c r="E75" s="179"/>
      <c r="F75" s="179"/>
      <c r="G75" s="179"/>
      <c r="H75" s="179"/>
      <c r="I75" s="179"/>
      <c r="J75" s="179"/>
      <c r="K75" s="179"/>
      <c r="L75" s="180"/>
      <c r="M75" s="35"/>
      <c r="O75" s="8" t="s">
        <v>4</v>
      </c>
      <c r="P75" s="8" t="s">
        <v>5</v>
      </c>
    </row>
    <row r="76" spans="1:23" x14ac:dyDescent="0.25">
      <c r="B76" s="17"/>
      <c r="C76" s="29"/>
      <c r="D76" s="29"/>
      <c r="E76" s="30"/>
      <c r="F76" s="30"/>
      <c r="G76" s="30"/>
      <c r="H76" s="30"/>
      <c r="I76" s="30"/>
      <c r="J76" s="30"/>
      <c r="K76" s="30"/>
      <c r="L76" s="18"/>
      <c r="M76" s="8"/>
    </row>
    <row r="77" spans="1:23" s="35" customFormat="1" x14ac:dyDescent="0.25">
      <c r="A77" s="65"/>
      <c r="B77" s="175" t="str">
        <f>IF(Intro!$G$21="English",O77,P77)</f>
        <v xml:space="preserve">Le soussigné déclare que, pour autant qu'il sache, les renseignements fournis aux présentes sont complets et exacts.
</v>
      </c>
      <c r="C77" s="176"/>
      <c r="D77" s="176"/>
      <c r="E77" s="176"/>
      <c r="F77" s="176"/>
      <c r="G77" s="176"/>
      <c r="H77" s="176"/>
      <c r="I77" s="176"/>
      <c r="J77" s="176"/>
      <c r="K77" s="176"/>
      <c r="L77" s="177"/>
      <c r="N77" s="41"/>
      <c r="O77" s="41" t="s">
        <v>177</v>
      </c>
      <c r="P77" s="41" t="s">
        <v>178</v>
      </c>
      <c r="Q77" s="41"/>
      <c r="R77" s="41"/>
      <c r="S77" s="41"/>
      <c r="T77" s="41"/>
      <c r="U77" s="41"/>
      <c r="V77" s="41"/>
      <c r="W77" s="41"/>
    </row>
    <row r="78" spans="1:23" s="35" customFormat="1" x14ac:dyDescent="0.25">
      <c r="A78" s="65"/>
      <c r="B78" s="69"/>
      <c r="C78" s="70"/>
      <c r="D78" s="70"/>
      <c r="E78" s="70"/>
      <c r="F78" s="70"/>
      <c r="G78" s="70"/>
      <c r="H78" s="70"/>
      <c r="I78" s="70"/>
      <c r="J78" s="70"/>
      <c r="K78" s="70"/>
      <c r="L78" s="71"/>
      <c r="N78" s="41"/>
      <c r="O78" s="41"/>
      <c r="P78" s="41"/>
      <c r="Q78" s="41"/>
      <c r="R78" s="41"/>
      <c r="S78" s="41"/>
      <c r="T78" s="41"/>
      <c r="U78" s="41"/>
      <c r="V78" s="41"/>
      <c r="W78" s="41"/>
    </row>
    <row r="79" spans="1:23" ht="15" customHeight="1" x14ac:dyDescent="0.25">
      <c r="B79" s="181" t="str">
        <f>IF(Intro!$G$21="English",O79,P79)</f>
        <v>Nom du représentant autorisé</v>
      </c>
      <c r="C79" s="182"/>
      <c r="D79" s="182"/>
      <c r="E79" s="185"/>
      <c r="F79" s="185"/>
      <c r="G79" s="185"/>
      <c r="H79" s="185"/>
      <c r="I79" s="185"/>
      <c r="J79" s="185"/>
      <c r="K79" s="185"/>
      <c r="L79" s="186"/>
      <c r="M79" s="8"/>
      <c r="O79" s="22" t="s">
        <v>12</v>
      </c>
      <c r="P79" s="8" t="s">
        <v>13</v>
      </c>
    </row>
    <row r="80" spans="1:23" ht="15" customHeight="1" x14ac:dyDescent="0.25">
      <c r="B80" s="181"/>
      <c r="C80" s="182"/>
      <c r="D80" s="182"/>
      <c r="E80" s="185"/>
      <c r="F80" s="185"/>
      <c r="G80" s="185"/>
      <c r="H80" s="185"/>
      <c r="I80" s="185"/>
      <c r="J80" s="185"/>
      <c r="K80" s="185"/>
      <c r="L80" s="186"/>
      <c r="M80" s="8"/>
      <c r="O80" s="22"/>
    </row>
    <row r="81" spans="1:23" ht="15" customHeight="1" x14ac:dyDescent="0.25">
      <c r="B81" s="181" t="str">
        <f>IF(Intro!$G$21="English",O81,P81)</f>
        <v>Titre du représentant autorisé</v>
      </c>
      <c r="C81" s="182"/>
      <c r="D81" s="182"/>
      <c r="E81" s="185"/>
      <c r="F81" s="185"/>
      <c r="G81" s="185"/>
      <c r="H81" s="185"/>
      <c r="I81" s="185"/>
      <c r="J81" s="185"/>
      <c r="K81" s="185"/>
      <c r="L81" s="186"/>
      <c r="M81" s="8"/>
      <c r="O81" s="22" t="s">
        <v>14</v>
      </c>
      <c r="P81" s="8" t="s">
        <v>15</v>
      </c>
    </row>
    <row r="82" spans="1:23" ht="15" customHeight="1" x14ac:dyDescent="0.25">
      <c r="B82" s="181"/>
      <c r="C82" s="182"/>
      <c r="D82" s="182"/>
      <c r="E82" s="185"/>
      <c r="F82" s="185"/>
      <c r="G82" s="185"/>
      <c r="H82" s="185"/>
      <c r="I82" s="185"/>
      <c r="J82" s="185"/>
      <c r="K82" s="185"/>
      <c r="L82" s="186"/>
      <c r="M82" s="8"/>
      <c r="O82" s="22"/>
    </row>
    <row r="83" spans="1:23" ht="15" customHeight="1" x14ac:dyDescent="0.25">
      <c r="B83" s="181" t="str">
        <f>IF(Intro!$G$21="English",O83,P83)</f>
        <v>Adresse de courrier électronique</v>
      </c>
      <c r="C83" s="182"/>
      <c r="D83" s="182"/>
      <c r="E83" s="185"/>
      <c r="F83" s="185"/>
      <c r="G83" s="185"/>
      <c r="H83" s="185"/>
      <c r="I83" s="185"/>
      <c r="J83" s="185"/>
      <c r="K83" s="185"/>
      <c r="L83" s="186"/>
      <c r="M83" s="8"/>
      <c r="O83" s="22" t="s">
        <v>16</v>
      </c>
      <c r="P83" s="8" t="s">
        <v>33</v>
      </c>
    </row>
    <row r="84" spans="1:23" ht="15" customHeight="1" x14ac:dyDescent="0.25">
      <c r="B84" s="181"/>
      <c r="C84" s="182"/>
      <c r="D84" s="182"/>
      <c r="E84" s="185"/>
      <c r="F84" s="185"/>
      <c r="G84" s="185"/>
      <c r="H84" s="185"/>
      <c r="I84" s="185"/>
      <c r="J84" s="185"/>
      <c r="K84" s="185"/>
      <c r="L84" s="186"/>
      <c r="M84" s="8"/>
      <c r="O84" s="22"/>
    </row>
    <row r="85" spans="1:23" ht="15" customHeight="1" x14ac:dyDescent="0.25">
      <c r="B85" s="181" t="str">
        <f>IF(Intro!$G$21="English",O85,P85)</f>
        <v>Téléphone</v>
      </c>
      <c r="C85" s="182"/>
      <c r="D85" s="182"/>
      <c r="E85" s="185"/>
      <c r="F85" s="185"/>
      <c r="G85" s="185"/>
      <c r="H85" s="185"/>
      <c r="I85" s="185"/>
      <c r="J85" s="185"/>
      <c r="K85" s="185"/>
      <c r="L85" s="186"/>
      <c r="M85" s="8"/>
      <c r="O85" s="22" t="s">
        <v>17</v>
      </c>
      <c r="P85" s="8" t="s">
        <v>18</v>
      </c>
    </row>
    <row r="86" spans="1:23" ht="15" customHeight="1" x14ac:dyDescent="0.25">
      <c r="B86" s="181"/>
      <c r="C86" s="182"/>
      <c r="D86" s="182"/>
      <c r="E86" s="185"/>
      <c r="F86" s="185"/>
      <c r="G86" s="185"/>
      <c r="H86" s="185"/>
      <c r="I86" s="185"/>
      <c r="J86" s="185"/>
      <c r="K86" s="185"/>
      <c r="L86" s="186"/>
      <c r="M86" s="8"/>
      <c r="O86" s="22"/>
    </row>
    <row r="87" spans="1:23" x14ac:dyDescent="0.25">
      <c r="B87" s="181" t="s">
        <v>19</v>
      </c>
      <c r="C87" s="182"/>
      <c r="D87" s="182"/>
      <c r="E87" s="192"/>
      <c r="F87" s="185"/>
      <c r="G87" s="185"/>
      <c r="H87" s="185"/>
      <c r="I87" s="185"/>
      <c r="J87" s="185"/>
      <c r="K87" s="185"/>
      <c r="L87" s="186"/>
      <c r="M87" s="35"/>
      <c r="O87" s="22"/>
    </row>
    <row r="88" spans="1:23" x14ac:dyDescent="0.25">
      <c r="B88" s="181"/>
      <c r="C88" s="182"/>
      <c r="D88" s="182"/>
      <c r="E88" s="185"/>
      <c r="F88" s="185"/>
      <c r="G88" s="185"/>
      <c r="H88" s="185"/>
      <c r="I88" s="185"/>
      <c r="J88" s="185"/>
      <c r="K88" s="185"/>
      <c r="L88" s="186"/>
      <c r="M88" s="35"/>
      <c r="O88" s="22"/>
    </row>
    <row r="89" spans="1:23" s="35" customFormat="1" x14ac:dyDescent="0.25">
      <c r="A89" s="65"/>
      <c r="B89" s="69"/>
      <c r="C89" s="70"/>
      <c r="D89" s="70"/>
      <c r="E89" s="70"/>
      <c r="F89" s="70"/>
      <c r="G89" s="70"/>
      <c r="H89" s="70"/>
      <c r="I89" s="70"/>
      <c r="J89" s="70"/>
      <c r="K89" s="70"/>
      <c r="L89" s="71"/>
      <c r="N89" s="41"/>
      <c r="O89" s="41"/>
      <c r="P89" s="41"/>
      <c r="Q89" s="41"/>
      <c r="R89" s="41"/>
      <c r="S89" s="41"/>
      <c r="T89" s="41"/>
      <c r="U89" s="41"/>
      <c r="V89" s="41"/>
      <c r="W89" s="41"/>
    </row>
    <row r="90" spans="1:23" ht="21" x14ac:dyDescent="0.25">
      <c r="B90" s="190" t="str">
        <f>IF(Intro!$G$21="English",O90,P90)</f>
        <v>Je comprends que le fait de cocher cette case constitue ma signature juridiquement contraignante.</v>
      </c>
      <c r="C90" s="191"/>
      <c r="D90" s="191"/>
      <c r="E90" s="191"/>
      <c r="F90" s="191"/>
      <c r="G90" s="191"/>
      <c r="H90" s="191"/>
      <c r="I90" s="113"/>
      <c r="J90" s="36"/>
      <c r="K90" s="36"/>
      <c r="L90" s="37"/>
      <c r="M90" s="8"/>
      <c r="O90" s="22" t="s">
        <v>29</v>
      </c>
      <c r="P90" s="8" t="s">
        <v>30</v>
      </c>
    </row>
    <row r="91" spans="1:23" s="35" customFormat="1" x14ac:dyDescent="0.25">
      <c r="A91" s="65"/>
      <c r="B91" s="66"/>
      <c r="C91" s="67"/>
      <c r="D91" s="67"/>
      <c r="E91" s="67"/>
      <c r="F91" s="67"/>
      <c r="G91" s="67"/>
      <c r="H91" s="67"/>
      <c r="I91" s="67"/>
      <c r="J91" s="67"/>
      <c r="K91" s="67"/>
      <c r="L91" s="68"/>
      <c r="N91" s="41"/>
      <c r="O91" s="41"/>
      <c r="P91" s="41"/>
      <c r="Q91" s="41"/>
      <c r="R91" s="41"/>
      <c r="S91" s="41"/>
      <c r="T91" s="41"/>
      <c r="U91" s="41"/>
      <c r="V91" s="41"/>
      <c r="W91" s="41"/>
    </row>
    <row r="92" spans="1:23" s="6" customFormat="1" x14ac:dyDescent="0.25">
      <c r="A92" s="33"/>
      <c r="B92" s="15"/>
      <c r="C92" s="15"/>
      <c r="D92" s="15"/>
      <c r="E92" s="3"/>
      <c r="F92" s="3"/>
      <c r="G92" s="3"/>
      <c r="H92" s="3"/>
      <c r="I92" s="3"/>
      <c r="J92" s="3"/>
      <c r="K92" s="3"/>
      <c r="L92" s="3"/>
      <c r="O92" s="16"/>
      <c r="P92" s="16"/>
    </row>
    <row r="93" spans="1:23" s="1" customFormat="1" x14ac:dyDescent="0.25">
      <c r="A93" s="33"/>
      <c r="B93" s="178" t="str">
        <f>IF(Intro!$G$21="English",O93,P93)</f>
        <v>TRANSMISSION DU QUESTIONNAIRE REMPLI</v>
      </c>
      <c r="C93" s="179" t="str">
        <f>UPPER(IF(Intro!$G$21="English",P93,Q93))</f>
        <v/>
      </c>
      <c r="D93" s="179"/>
      <c r="E93" s="179" t="str">
        <f>UPPER(IF(Intro!$G$21="English",Q93,R93))</f>
        <v/>
      </c>
      <c r="F93" s="179" t="str">
        <f>UPPER(IF(Intro!$G$21="English",R93,S93))</f>
        <v/>
      </c>
      <c r="G93" s="179" t="str">
        <f>UPPER(IF(Intro!$G$21="English",S93,T93))</f>
        <v/>
      </c>
      <c r="H93" s="179" t="str">
        <f>UPPER(IF(Intro!$G$21="English",T93,U93))</f>
        <v/>
      </c>
      <c r="I93" s="179" t="str">
        <f>UPPER(IF(Intro!$G$21="English",U93,V93))</f>
        <v/>
      </c>
      <c r="J93" s="179" t="str">
        <f>UPPER(IF(Intro!$G$21="English",V93,W93))</f>
        <v/>
      </c>
      <c r="K93" s="179" t="str">
        <f>UPPER(IF(Intro!$G$21="English",W93,X93))</f>
        <v/>
      </c>
      <c r="L93" s="180" t="str">
        <f>UPPER(IF(Intro!$G$21="English",X93,Y93))</f>
        <v/>
      </c>
      <c r="M93" s="6"/>
      <c r="N93" s="13"/>
      <c r="O93" s="14" t="s">
        <v>31</v>
      </c>
      <c r="P93" s="14" t="s">
        <v>32</v>
      </c>
    </row>
    <row r="94" spans="1:23" x14ac:dyDescent="0.25">
      <c r="B94" s="17"/>
      <c r="C94" s="29"/>
      <c r="D94" s="29"/>
      <c r="E94" s="30"/>
      <c r="F94" s="30"/>
      <c r="G94" s="30"/>
      <c r="H94" s="30"/>
      <c r="I94" s="30"/>
      <c r="J94" s="30"/>
      <c r="K94" s="30"/>
      <c r="L94" s="18"/>
      <c r="M94" s="8"/>
    </row>
    <row r="95" spans="1:23" s="35" customFormat="1" x14ac:dyDescent="0.25">
      <c r="A95" s="65"/>
      <c r="B95" s="175" t="str">
        <f>IF(Intro!$G$21="English",O95,P95)</f>
        <v>Veuillez retourner le questionnaire rempli en utilisant l’une des options suivantes :</v>
      </c>
      <c r="C95" s="176"/>
      <c r="D95" s="176"/>
      <c r="E95" s="176"/>
      <c r="F95" s="176"/>
      <c r="G95" s="176"/>
      <c r="H95" s="176"/>
      <c r="I95" s="176"/>
      <c r="J95" s="176"/>
      <c r="K95" s="176"/>
      <c r="L95" s="177"/>
      <c r="N95" s="41"/>
      <c r="O95" s="8" t="s">
        <v>78</v>
      </c>
      <c r="P95" s="8" t="s">
        <v>3</v>
      </c>
      <c r="Q95" s="41"/>
      <c r="R95" s="41"/>
      <c r="S95" s="41"/>
      <c r="T95" s="41"/>
      <c r="U95" s="41"/>
      <c r="V95" s="41"/>
      <c r="W95" s="41"/>
    </row>
    <row r="96" spans="1:23" s="35" customFormat="1" x14ac:dyDescent="0.25">
      <c r="A96" s="65"/>
      <c r="B96" s="187" t="str">
        <f>IF($G$21="English",HYPERLINK("https://e-filing-depot-electronique.citt-tcce.gc.ca/submitNonRegisteredUser-eng.aspx","1. Secure E-filing service;"),IF($G$21="Français",HYPERLINK("https://e-filing-depot-electronique.citt-tcce.gc.ca/submitNonRegisteredUser-fra.aspx?","1. Service sécurisé de dépôt électronique;"),""))</f>
        <v>1. Service sécurisé de dépôt électronique;</v>
      </c>
      <c r="C96" s="188"/>
      <c r="D96" s="188"/>
      <c r="E96" s="188"/>
      <c r="F96" s="188"/>
      <c r="G96" s="188"/>
      <c r="H96" s="188"/>
      <c r="I96" s="188"/>
      <c r="J96" s="188"/>
      <c r="K96" s="188"/>
      <c r="L96" s="189"/>
      <c r="N96" s="41"/>
      <c r="O96" s="8"/>
      <c r="P96" s="8"/>
      <c r="Q96" s="41"/>
      <c r="R96" s="41"/>
      <c r="S96" s="41"/>
      <c r="T96" s="41"/>
      <c r="U96" s="41"/>
      <c r="V96" s="41"/>
      <c r="W96" s="41"/>
    </row>
    <row r="97" spans="1:23" s="35" customFormat="1" ht="15" customHeight="1" x14ac:dyDescent="0.25">
      <c r="A97" s="65"/>
      <c r="B97" s="169" t="str">
        <f>IF(Intro!$G$21="English",O97,P97)</f>
        <v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v>
      </c>
      <c r="C97" s="170"/>
      <c r="D97" s="170"/>
      <c r="E97" s="170"/>
      <c r="F97" s="170"/>
      <c r="G97" s="170"/>
      <c r="H97" s="170"/>
      <c r="I97" s="170"/>
      <c r="J97" s="170"/>
      <c r="K97" s="170"/>
      <c r="L97" s="171"/>
      <c r="N97" s="41"/>
      <c r="O97" s="8" t="s">
        <v>153</v>
      </c>
      <c r="P97" s="8" t="s">
        <v>154</v>
      </c>
      <c r="Q97" s="41"/>
      <c r="R97" s="41"/>
      <c r="S97" s="41"/>
      <c r="T97" s="41"/>
      <c r="U97" s="41"/>
      <c r="V97" s="41"/>
      <c r="W97" s="41"/>
    </row>
    <row r="98" spans="1:23" s="35" customFormat="1" x14ac:dyDescent="0.25">
      <c r="A98" s="65"/>
      <c r="B98" s="169"/>
      <c r="C98" s="170"/>
      <c r="D98" s="170"/>
      <c r="E98" s="170"/>
      <c r="F98" s="170"/>
      <c r="G98" s="170"/>
      <c r="H98" s="170"/>
      <c r="I98" s="170"/>
      <c r="J98" s="170"/>
      <c r="K98" s="170"/>
      <c r="L98" s="171"/>
      <c r="N98" s="41"/>
      <c r="O98" s="8"/>
      <c r="P98" s="8"/>
      <c r="Q98" s="41"/>
      <c r="R98" s="41"/>
      <c r="S98" s="41"/>
      <c r="T98" s="41"/>
      <c r="U98" s="41"/>
      <c r="V98" s="41"/>
      <c r="W98" s="41"/>
    </row>
    <row r="99" spans="1:23" s="35" customFormat="1" ht="15" customHeight="1" x14ac:dyDescent="0.25">
      <c r="A99" s="65"/>
      <c r="B99" s="166" t="str">
        <f>IF(Intro!$G$21="English",O99,P99)</f>
        <v>2. Par courriel à l'adresse tcce-citt@tribunal.gc.ca si vous acceptez les risques connexes et vous transmettez des renseignements qui sont ceux de votre syndicat seulement.</v>
      </c>
      <c r="C99" s="167"/>
      <c r="D99" s="167"/>
      <c r="E99" s="167"/>
      <c r="F99" s="167"/>
      <c r="G99" s="167"/>
      <c r="H99" s="167"/>
      <c r="I99" s="167"/>
      <c r="J99" s="167"/>
      <c r="K99" s="167"/>
      <c r="L99" s="168"/>
      <c r="N99" s="41"/>
      <c r="O99" s="8" t="s">
        <v>257</v>
      </c>
      <c r="P99" s="8" t="s">
        <v>259</v>
      </c>
      <c r="Q99" s="41"/>
      <c r="R99" s="41"/>
      <c r="S99" s="41"/>
      <c r="T99" s="41"/>
      <c r="U99" s="41"/>
      <c r="V99" s="41"/>
      <c r="W99" s="41"/>
    </row>
    <row r="100" spans="1:23" s="35" customFormat="1" x14ac:dyDescent="0.25">
      <c r="A100" s="65"/>
      <c r="B100" s="66"/>
      <c r="C100" s="67"/>
      <c r="D100" s="67"/>
      <c r="E100" s="67"/>
      <c r="F100" s="67"/>
      <c r="G100" s="67"/>
      <c r="H100" s="67"/>
      <c r="I100" s="67"/>
      <c r="J100" s="67"/>
      <c r="K100" s="67"/>
      <c r="L100" s="68"/>
      <c r="N100" s="41"/>
      <c r="O100" s="41"/>
      <c r="P100" s="41"/>
      <c r="Q100" s="41"/>
      <c r="R100" s="41"/>
      <c r="S100" s="41"/>
      <c r="T100" s="41"/>
      <c r="U100" s="41"/>
      <c r="V100" s="41"/>
      <c r="W100" s="41"/>
    </row>
    <row r="102" spans="1:23" s="1" customFormat="1" x14ac:dyDescent="0.25">
      <c r="A102" s="33"/>
      <c r="B102" s="178" t="s">
        <v>215</v>
      </c>
      <c r="C102" s="179" t="str">
        <f>UPPER(IF(Intro!$G$21="English",P102,Q102))</f>
        <v/>
      </c>
      <c r="D102" s="179"/>
      <c r="E102" s="179" t="str">
        <f>UPPER(IF(Intro!$G$21="English",Q102,R102))</f>
        <v/>
      </c>
      <c r="F102" s="179" t="str">
        <f>UPPER(IF(Intro!$G$21="English",R102,S102))</f>
        <v/>
      </c>
      <c r="G102" s="179" t="str">
        <f>UPPER(IF(Intro!$G$21="English",S102,T102))</f>
        <v/>
      </c>
      <c r="H102" s="179" t="str">
        <f>UPPER(IF(Intro!$G$21="English",T102,U102))</f>
        <v/>
      </c>
      <c r="I102" s="179" t="str">
        <f>UPPER(IF(Intro!$G$21="English",U102,V102))</f>
        <v/>
      </c>
      <c r="J102" s="179" t="str">
        <f>UPPER(IF(Intro!$G$21="English",V102,W102))</f>
        <v/>
      </c>
      <c r="K102" s="179" t="str">
        <f>UPPER(IF(Intro!$G$21="English",W102,X102))</f>
        <v/>
      </c>
      <c r="L102" s="180" t="str">
        <f>UPPER(IF(Intro!$G$21="English",X102,Y102))</f>
        <v/>
      </c>
      <c r="M102" s="6"/>
      <c r="N102" s="13"/>
      <c r="O102" s="14"/>
      <c r="P102" s="14"/>
    </row>
    <row r="103" spans="1:23" x14ac:dyDescent="0.25">
      <c r="B103" s="17"/>
      <c r="C103" s="29"/>
      <c r="D103" s="29"/>
      <c r="E103" s="30"/>
      <c r="F103" s="30"/>
      <c r="G103" s="30"/>
      <c r="H103" s="30"/>
      <c r="I103" s="30"/>
      <c r="J103" s="30"/>
      <c r="K103" s="30"/>
      <c r="L103" s="18"/>
      <c r="M103" s="8"/>
    </row>
    <row r="104" spans="1:23" s="35" customFormat="1" x14ac:dyDescent="0.25">
      <c r="A104" s="65"/>
      <c r="B104" s="175" t="str">
        <f>IF(Intro!$G$21="English",O104,P104)</f>
        <v xml:space="preserve">Toutes les questions relatives au présent questionnaire doivent être adressées à :
</v>
      </c>
      <c r="C104" s="176"/>
      <c r="D104" s="176"/>
      <c r="E104" s="176"/>
      <c r="F104" s="176"/>
      <c r="G104" s="176"/>
      <c r="H104" s="176"/>
      <c r="I104" s="176"/>
      <c r="J104" s="176"/>
      <c r="K104" s="176"/>
      <c r="L104" s="177"/>
      <c r="N104" s="41"/>
      <c r="O104" s="8" t="s">
        <v>162</v>
      </c>
      <c r="P104" s="8" t="s">
        <v>160</v>
      </c>
      <c r="Q104" s="41"/>
      <c r="R104" s="41"/>
      <c r="S104" s="41"/>
      <c r="T104" s="41"/>
      <c r="U104" s="41"/>
      <c r="V104" s="41"/>
      <c r="W104" s="41"/>
    </row>
    <row r="105" spans="1:23" s="35" customFormat="1" x14ac:dyDescent="0.25">
      <c r="A105" s="65"/>
      <c r="B105" s="59"/>
      <c r="C105" s="60"/>
      <c r="D105" s="60"/>
      <c r="E105" s="60"/>
      <c r="F105" s="60"/>
      <c r="G105" s="60"/>
      <c r="H105" s="60"/>
      <c r="I105" s="60"/>
      <c r="J105" s="60"/>
      <c r="K105" s="60"/>
      <c r="L105" s="61"/>
      <c r="N105" s="41"/>
      <c r="O105" s="8"/>
      <c r="P105" s="8"/>
      <c r="Q105" s="41"/>
      <c r="R105" s="41"/>
      <c r="S105" s="41"/>
      <c r="T105" s="41"/>
      <c r="U105" s="41"/>
      <c r="V105" s="41"/>
      <c r="W105" s="41"/>
    </row>
    <row r="106" spans="1:23" ht="15" customHeight="1" x14ac:dyDescent="0.25">
      <c r="B106" s="172" t="str">
        <f>Variables!B13</f>
        <v>Rhonda Heintzman</v>
      </c>
      <c r="C106" s="173"/>
      <c r="D106" s="173"/>
      <c r="E106" s="173"/>
      <c r="F106" s="173" t="str">
        <f>Variables!C13</f>
        <v>rhonda.heintzman@tribunal.gc.ca</v>
      </c>
      <c r="G106" s="173"/>
      <c r="H106" s="173"/>
      <c r="I106" s="173"/>
      <c r="J106" s="173" t="str">
        <f>Variables!D13</f>
        <v>613-558-5983</v>
      </c>
      <c r="K106" s="173"/>
      <c r="L106" s="174"/>
      <c r="M106" s="8"/>
      <c r="O106" s="22"/>
    </row>
    <row r="107" spans="1:23" ht="15" customHeight="1" x14ac:dyDescent="0.25">
      <c r="B107" s="172" t="str">
        <f>Variables!B14</f>
        <v>William Phan</v>
      </c>
      <c r="C107" s="173"/>
      <c r="D107" s="173"/>
      <c r="E107" s="173"/>
      <c r="F107" s="173" t="str">
        <f>Variables!C14</f>
        <v>william.phan@tribunal.gc.ca</v>
      </c>
      <c r="G107" s="173"/>
      <c r="H107" s="173"/>
      <c r="I107" s="173"/>
      <c r="J107" s="173" t="str">
        <f>Variables!D14</f>
        <v>343-543-7269</v>
      </c>
      <c r="K107" s="173"/>
      <c r="L107" s="174"/>
      <c r="M107" s="8"/>
      <c r="O107" s="22"/>
    </row>
    <row r="108" spans="1:23" s="35" customFormat="1" x14ac:dyDescent="0.25">
      <c r="A108" s="65"/>
      <c r="B108" s="66"/>
      <c r="C108" s="67"/>
      <c r="D108" s="67"/>
      <c r="E108" s="67"/>
      <c r="F108" s="67"/>
      <c r="G108" s="67"/>
      <c r="H108" s="67"/>
      <c r="I108" s="67"/>
      <c r="J108" s="67"/>
      <c r="K108" s="67"/>
      <c r="L108" s="68"/>
      <c r="N108" s="41"/>
      <c r="O108" s="41"/>
      <c r="P108" s="41"/>
      <c r="Q108" s="41"/>
      <c r="R108" s="41"/>
      <c r="S108" s="41"/>
      <c r="T108" s="41"/>
      <c r="U108" s="41"/>
      <c r="V108" s="41"/>
      <c r="W108" s="41"/>
    </row>
  </sheetData>
  <sheetProtection algorithmName="SHA-512" hashValue="q8a2+Ya+NqE+GPww5V70/YOedoW10hUoAKNBjZeEwiI+NOrhK+MiO3rk9WO6qI9mcRblZQ77cYFkDf/eO1K3QA==" saltValue="U8qWLGjvBqhkbCj7NHX9Bg==" spinCount="100000" sheet="1" objects="1" scenarios="1" selectLockedCells="1"/>
  <mergeCells count="58">
    <mergeCell ref="O9:P17"/>
    <mergeCell ref="B6:L6"/>
    <mergeCell ref="B19:L19"/>
    <mergeCell ref="B62:L63"/>
    <mergeCell ref="B67:D68"/>
    <mergeCell ref="E67:L68"/>
    <mergeCell ref="C57:K58"/>
    <mergeCell ref="H21:L22"/>
    <mergeCell ref="G21:G22"/>
    <mergeCell ref="B47:L47"/>
    <mergeCell ref="B65:L65"/>
    <mergeCell ref="B44:L44"/>
    <mergeCell ref="B4:L4"/>
    <mergeCell ref="B5:L5"/>
    <mergeCell ref="B8:L8"/>
    <mergeCell ref="B55:L55"/>
    <mergeCell ref="B60:L60"/>
    <mergeCell ref="B25:L25"/>
    <mergeCell ref="B27:L27"/>
    <mergeCell ref="B42:L42"/>
    <mergeCell ref="B49:L49"/>
    <mergeCell ref="C29:K40"/>
    <mergeCell ref="C51:D52"/>
    <mergeCell ref="E51:E52"/>
    <mergeCell ref="F51:K52"/>
    <mergeCell ref="B10:F17"/>
    <mergeCell ref="H10:L17"/>
    <mergeCell ref="B21:F22"/>
    <mergeCell ref="B93:L93"/>
    <mergeCell ref="B95:L95"/>
    <mergeCell ref="B96:L96"/>
    <mergeCell ref="B77:L77"/>
    <mergeCell ref="B79:D80"/>
    <mergeCell ref="B81:D82"/>
    <mergeCell ref="B83:D84"/>
    <mergeCell ref="B90:H90"/>
    <mergeCell ref="B87:D88"/>
    <mergeCell ref="E87:L88"/>
    <mergeCell ref="B69:D70"/>
    <mergeCell ref="B71:D72"/>
    <mergeCell ref="E69:L70"/>
    <mergeCell ref="E71:L72"/>
    <mergeCell ref="B85:D86"/>
    <mergeCell ref="E79:L80"/>
    <mergeCell ref="E81:L82"/>
    <mergeCell ref="E83:L84"/>
    <mergeCell ref="E85:L86"/>
    <mergeCell ref="B75:L75"/>
    <mergeCell ref="B99:L99"/>
    <mergeCell ref="B97:L98"/>
    <mergeCell ref="B106:E106"/>
    <mergeCell ref="B107:E107"/>
    <mergeCell ref="F106:I106"/>
    <mergeCell ref="F107:I107"/>
    <mergeCell ref="J106:L106"/>
    <mergeCell ref="J107:L107"/>
    <mergeCell ref="B104:L104"/>
    <mergeCell ref="B102:L102"/>
  </mergeCells>
  <dataValidations count="2">
    <dataValidation type="list" allowBlank="1" showInputMessage="1" showErrorMessage="1" sqref="I90" xr:uid="{BE4220D3-E7AD-4E43-A922-D611C03C51F0}">
      <formula1>"X"</formula1>
    </dataValidation>
    <dataValidation type="list" allowBlank="1" showInputMessage="1" showErrorMessage="1" sqref="G21" xr:uid="{23103355-4313-41FA-9907-016F4F641767}">
      <formula1>"English, Français"</formula1>
    </dataValidation>
  </dataValidations>
  <hyperlinks>
    <hyperlink ref="B42:L42" location="Info!A1" display="Info!A1" xr:uid="{596F58C8-306B-4849-A920-250373B430CB}"/>
    <hyperlink ref="B44:L44" location="Exclusions!A1" display="Exclusions!A1" xr:uid="{E4AF8366-7437-41A8-814D-B092D796106A}"/>
  </hyperlinks>
  <printOptions horizontalCentered="1"/>
  <pageMargins left="0.25" right="0.25" top="0.75" bottom="0.75" header="0.3" footer="0.3"/>
  <pageSetup scale="63" fitToHeight="0" orientation="portrait" r:id="rId1"/>
  <headerFooter>
    <oddFooter>&amp;L&amp;A</oddFooter>
  </headerFooter>
  <rowBreaks count="2" manualBreakCount="2">
    <brk id="59" max="16383" man="1"/>
    <brk id="92"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327872C-FFC5-4E73-B59B-9E561FEA6B7B}">
          <x14:formula1>
            <xm:f>Variables!$D$23:$D$24</xm:f>
          </x14:formula1>
          <xm:sqref>E51:E52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FF29D-34D1-42A4-BAAE-39D3EB210D76}">
  <sheetPr>
    <tabColor rgb="FF00B0F0"/>
    <pageSetUpPr fitToPage="1"/>
  </sheetPr>
  <dimension ref="A1:P17"/>
  <sheetViews>
    <sheetView showGridLines="0" topLeftCell="A12" zoomScaleNormal="100" workbookViewId="0"/>
  </sheetViews>
  <sheetFormatPr defaultColWidth="9.42578125" defaultRowHeight="14.25" x14ac:dyDescent="0.25"/>
  <cols>
    <col min="1" max="1" width="1.5703125" style="4" customWidth="1"/>
    <col min="2" max="12" width="14.5703125" style="2" customWidth="1"/>
    <col min="13" max="13" width="14.5703125" style="7" customWidth="1"/>
    <col min="14" max="14" width="14.5703125" style="8" customWidth="1"/>
    <col min="15" max="16" width="14.5703125" style="8" hidden="1" customWidth="1"/>
    <col min="17" max="19" width="9.42578125" style="8" customWidth="1"/>
    <col min="20" max="16384" width="9.42578125" style="8"/>
  </cols>
  <sheetData>
    <row r="1" spans="1:16" x14ac:dyDescent="0.25">
      <c r="O1" s="8" t="s">
        <v>253</v>
      </c>
      <c r="P1" s="8" t="s">
        <v>253</v>
      </c>
    </row>
    <row r="2" spans="1:16" x14ac:dyDescent="0.25">
      <c r="B2" s="10" t="s">
        <v>0</v>
      </c>
      <c r="C2" s="10"/>
      <c r="D2" s="10"/>
      <c r="O2" s="9" t="s">
        <v>64</v>
      </c>
      <c r="P2" s="9" t="s">
        <v>65</v>
      </c>
    </row>
    <row r="3" spans="1:16" x14ac:dyDescent="0.25">
      <c r="B3" s="12"/>
      <c r="C3" s="12"/>
      <c r="D3" s="12"/>
      <c r="O3" s="1"/>
      <c r="P3" s="1"/>
    </row>
    <row r="4" spans="1:16" s="1" customFormat="1" x14ac:dyDescent="0.25">
      <c r="A4" s="5"/>
      <c r="B4" s="229" t="str">
        <f>IF(Intro!$G$21="English",O4,P4)</f>
        <v>QUESTIONNAIRE À L'INTENTION DES SYNDICATS</v>
      </c>
      <c r="C4" s="229"/>
      <c r="D4" s="229"/>
      <c r="E4" s="229"/>
      <c r="F4" s="229"/>
      <c r="G4" s="229"/>
      <c r="H4" s="229"/>
      <c r="I4" s="229"/>
      <c r="J4" s="229"/>
      <c r="K4" s="229"/>
      <c r="L4" s="229"/>
      <c r="M4" s="26"/>
      <c r="N4" s="26"/>
      <c r="O4" s="24" t="s">
        <v>291</v>
      </c>
      <c r="P4" s="134" t="s">
        <v>292</v>
      </c>
    </row>
    <row r="5" spans="1:16" s="1" customFormat="1" x14ac:dyDescent="0.25">
      <c r="A5" s="5"/>
      <c r="B5" s="229" t="str">
        <f>Intro!B5</f>
        <v>RR-2025-007</v>
      </c>
      <c r="C5" s="229"/>
      <c r="D5" s="229"/>
      <c r="E5" s="229"/>
      <c r="F5" s="229"/>
      <c r="G5" s="229"/>
      <c r="H5" s="229"/>
      <c r="I5" s="229"/>
      <c r="J5" s="229"/>
      <c r="K5" s="229"/>
      <c r="L5" s="229"/>
      <c r="M5" s="26"/>
      <c r="N5" s="26"/>
      <c r="O5" s="24"/>
      <c r="P5" s="24"/>
    </row>
    <row r="6" spans="1:16" s="6" customFormat="1" x14ac:dyDescent="0.25">
      <c r="A6" s="5"/>
      <c r="B6" s="229" t="str">
        <f>UPPER(IF(Intro!$G$21="English",Variables!B3,Variables!C3))</f>
        <v>TÔLES FORTES</v>
      </c>
      <c r="C6" s="229"/>
      <c r="D6" s="229"/>
      <c r="E6" s="229"/>
      <c r="F6" s="229"/>
      <c r="G6" s="229"/>
      <c r="H6" s="229"/>
      <c r="I6" s="229"/>
      <c r="J6" s="229"/>
      <c r="K6" s="229"/>
      <c r="L6" s="229"/>
      <c r="M6" s="24"/>
      <c r="N6" s="24"/>
      <c r="O6" s="16"/>
      <c r="P6" s="16"/>
    </row>
    <row r="7" spans="1:16" s="6" customFormat="1" x14ac:dyDescent="0.25">
      <c r="A7" s="5"/>
      <c r="B7" s="15"/>
      <c r="C7" s="15"/>
      <c r="D7" s="15"/>
      <c r="E7" s="3"/>
      <c r="F7" s="3"/>
      <c r="G7" s="3"/>
      <c r="H7" s="3"/>
      <c r="I7" s="3"/>
      <c r="J7" s="3"/>
      <c r="K7" s="3"/>
      <c r="L7" s="3"/>
      <c r="O7" s="16"/>
      <c r="P7" s="16"/>
    </row>
    <row r="8" spans="1:16" s="1" customFormat="1" ht="14.1" customHeight="1" x14ac:dyDescent="0.25">
      <c r="A8" s="5"/>
      <c r="B8" s="194" t="str">
        <f>IF(Intro!$G$21="English",O8,P8)</f>
        <v>AUTRES PRODUITS EXCLUS</v>
      </c>
      <c r="C8" s="195"/>
      <c r="D8" s="195" t="s">
        <v>305</v>
      </c>
      <c r="E8" s="195" t="s">
        <v>305</v>
      </c>
      <c r="F8" s="195" t="s">
        <v>305</v>
      </c>
      <c r="G8" s="195" t="s">
        <v>305</v>
      </c>
      <c r="H8" s="195" t="s">
        <v>305</v>
      </c>
      <c r="I8" s="195" t="s">
        <v>305</v>
      </c>
      <c r="J8" s="195" t="s">
        <v>305</v>
      </c>
      <c r="K8" s="195" t="s">
        <v>305</v>
      </c>
      <c r="L8" s="196" t="s">
        <v>305</v>
      </c>
      <c r="M8" s="6"/>
      <c r="N8" s="26"/>
      <c r="O8" s="107" t="s">
        <v>285</v>
      </c>
      <c r="P8" s="107" t="s">
        <v>315</v>
      </c>
    </row>
    <row r="9" spans="1:16" x14ac:dyDescent="0.25">
      <c r="B9" s="17"/>
      <c r="C9" s="136"/>
      <c r="D9" s="136"/>
      <c r="E9" s="137"/>
      <c r="F9" s="137"/>
      <c r="G9" s="137"/>
      <c r="H9" s="137"/>
      <c r="I9" s="137"/>
      <c r="J9" s="137"/>
      <c r="K9" s="137"/>
      <c r="L9" s="18"/>
      <c r="M9" s="8"/>
    </row>
    <row r="10" spans="1:16" x14ac:dyDescent="0.25">
      <c r="B10" s="175" t="str">
        <f>IF(Intro!$G$21="English",O10,P10)</f>
        <v>Les produits suivants sont exclus des conclusions du Tribunal dans l'enquête NQ-2020-001.</v>
      </c>
      <c r="C10" s="242"/>
      <c r="D10" s="242"/>
      <c r="E10" s="242"/>
      <c r="F10" s="242"/>
      <c r="G10" s="242"/>
      <c r="H10" s="242"/>
      <c r="I10" s="242"/>
      <c r="J10" s="242"/>
      <c r="K10" s="242"/>
      <c r="L10" s="177"/>
      <c r="M10" s="8"/>
      <c r="O10" s="8" t="s">
        <v>286</v>
      </c>
      <c r="P10" s="8" t="s">
        <v>314</v>
      </c>
    </row>
    <row r="11" spans="1:16" x14ac:dyDescent="0.25">
      <c r="B11" s="175"/>
      <c r="C11" s="242"/>
      <c r="D11" s="242"/>
      <c r="E11" s="242"/>
      <c r="F11" s="242"/>
      <c r="G11" s="242"/>
      <c r="H11" s="242"/>
      <c r="I11" s="242"/>
      <c r="J11" s="242"/>
      <c r="K11" s="242"/>
      <c r="L11" s="177"/>
      <c r="M11" s="8"/>
    </row>
    <row r="12" spans="1:16" ht="409.5" x14ac:dyDescent="0.25">
      <c r="B12" s="175" t="str">
        <f>IF(Intro!$G$21="English",O12,P12)</f>
        <v>1. Tôles d’acier au carbone laminées à chaud fabriquées conformément aux spécifications et dans les nuances suivantes :
• ASME SA-285/SA-285M ou ASTM A-285/A-285M,
• ASME SA-299/SA-299M ou ASTM A-299/A-299M,
• ASME SA-515/SA-515M ou ASTM A-515/A-515M,
• ASME SA-516/SA-516M ou ASTM A-516/A-516M (y compris, mais sans s’y limiter, SA/A516 nuance 70),
• ASME SA-537/SA-537M ou ASTM A-537/A-537M, ou
• ASME SA-841/SA-841M ou ASTM A-841/A-841M,
qui sont normalisées (traitées thermiquement) et dégazées sous vide (y compris en fusion), dont la teneur en soufre est inférieure à 0,003 p. 100 et la teneur en phosphore est inférieure ou égale à 0,017 p. 100, importées exclusivement pour utilisation dans la fabrication d’appareils à pression destinés au secteur pétrolier et gazier pour utilisation en milieu corrosif et dans des applications relatives à la fissuration par l’hydrogène.
2. Tôles d’acier au carbone laminées à chaud de nuance ASME SA‑516 nuance 70 ou ASTM A‑516 nuance 70 normalisées (traitées thermiquement), dont l’épaisseur est supérieure à 3,28 pouces.
3. Tôles d’acier au carbone laminées à chaud produites conformément aux spécifications et dans les nuances suivantes :
• ASME SA-516/SA-516M ou ASTM A-516/A-516M, normalisées,
• ASME SA-299/SA-299M ou ASTM A-299/A-299M, normalisées, et
• ASME SA-537/SA-537M ou ASTM A-537/A-537M, normalisées,
dans les dimensions suivantes :
• Épaisseur de 2,5 pouces, largeur égale ou supérieure à 151 pouces, toutes longueurs,
• Épaisseur égale ou supérieure à 3 pouces, largeur égale ou supérieure à 121 pouces, toutes longueurs,
• Épaisseur supérieure à 3,28 pouces, toutes largeurs, toutes longueurs.
4. Tôles fortes importées par Irving Shipbuilding Inc. en vue de leur utilisation dans le cadre du projet de construction de navires de patrouille extracôtiers et de l’Arctique.</v>
      </c>
      <c r="C12" s="242"/>
      <c r="D12" s="242"/>
      <c r="E12" s="242"/>
      <c r="F12" s="242"/>
      <c r="G12" s="242"/>
      <c r="H12" s="242"/>
      <c r="I12" s="242"/>
      <c r="J12" s="242"/>
      <c r="K12" s="242"/>
      <c r="L12" s="177"/>
      <c r="M12" s="8"/>
      <c r="O12" s="131" t="s">
        <v>287</v>
      </c>
      <c r="P12" s="131" t="s">
        <v>288</v>
      </c>
    </row>
    <row r="13" spans="1:16" ht="131.25" customHeight="1" x14ac:dyDescent="0.25">
      <c r="B13" s="175"/>
      <c r="C13" s="242"/>
      <c r="D13" s="242"/>
      <c r="E13" s="242"/>
      <c r="F13" s="242"/>
      <c r="G13" s="242"/>
      <c r="H13" s="242"/>
      <c r="I13" s="242"/>
      <c r="J13" s="242"/>
      <c r="K13" s="242"/>
      <c r="L13" s="177"/>
      <c r="M13" s="8"/>
    </row>
    <row r="14" spans="1:16" ht="15" x14ac:dyDescent="0.25">
      <c r="B14" s="240" t="s">
        <v>299</v>
      </c>
      <c r="C14" s="241"/>
      <c r="D14" s="241"/>
      <c r="E14" s="241"/>
      <c r="F14" s="241"/>
      <c r="G14" s="241"/>
      <c r="H14" s="241"/>
      <c r="I14" s="241"/>
      <c r="J14" s="165"/>
      <c r="K14" s="165"/>
      <c r="L14" s="164"/>
      <c r="M14" s="8"/>
    </row>
    <row r="15" spans="1:16" ht="15" x14ac:dyDescent="0.25">
      <c r="B15" s="147"/>
      <c r="C15" s="148"/>
      <c r="D15" s="148"/>
      <c r="E15" s="148"/>
      <c r="F15" s="148"/>
      <c r="G15" s="148"/>
      <c r="H15" s="148"/>
      <c r="I15" s="148"/>
      <c r="J15" s="148"/>
      <c r="K15" s="148"/>
      <c r="L15" s="149"/>
      <c r="M15" s="8"/>
      <c r="O15" s="150"/>
    </row>
    <row r="16" spans="1:16" ht="15" x14ac:dyDescent="0.25">
      <c r="B16" s="240" t="s">
        <v>300</v>
      </c>
      <c r="C16" s="241"/>
      <c r="D16" s="241"/>
      <c r="E16" s="241"/>
      <c r="F16" s="241"/>
      <c r="G16" s="241"/>
      <c r="H16" s="241"/>
      <c r="I16" s="241"/>
      <c r="J16" s="241"/>
      <c r="K16" s="148"/>
      <c r="L16" s="149"/>
      <c r="M16" s="8"/>
      <c r="O16" s="150"/>
    </row>
    <row r="17" spans="1:16" s="6" customFormat="1" x14ac:dyDescent="0.25">
      <c r="A17" s="5"/>
      <c r="B17" s="146"/>
      <c r="C17" s="151"/>
      <c r="D17" s="151"/>
      <c r="E17" s="152"/>
      <c r="F17" s="152"/>
      <c r="G17" s="152"/>
      <c r="H17" s="152"/>
      <c r="I17" s="152"/>
      <c r="J17" s="152"/>
      <c r="K17" s="152"/>
      <c r="L17" s="153"/>
      <c r="O17" s="16"/>
      <c r="P17" s="16"/>
    </row>
  </sheetData>
  <sheetProtection algorithmName="SHA-512" hashValue="txDH68pvGer9UbPZwFElzViIUaexmlTN6YLEAW8QW6NvLttKCblj/+iBqt77vF4UtXIO8Lx2CCURt+sBM3Jc4g==" saltValue="P2mpGdUpKv6w7PNFLpHhEg==" spinCount="100000" sheet="1" objects="1" scenarios="1" selectLockedCells="1"/>
  <mergeCells count="8">
    <mergeCell ref="B14:I14"/>
    <mergeCell ref="B16:J16"/>
    <mergeCell ref="B12:L13"/>
    <mergeCell ref="B4:L4"/>
    <mergeCell ref="B5:L5"/>
    <mergeCell ref="B6:L6"/>
    <mergeCell ref="B8:L8"/>
    <mergeCell ref="B10:L11"/>
  </mergeCells>
  <hyperlinks>
    <hyperlink ref="B14" r:id="rId1" location="_Toc64895553" display="https://decisions.citt-tcce.gc.ca/citt-tcce/a/en/item/492057/index.do?&amp;iframe=true - _Toc64895553" xr:uid="{DD0E9DE9-01BB-4FCD-ADCC-0BD6C90DC041}"/>
    <hyperlink ref="B16" r:id="rId2" location="_Toc66946491" xr:uid="{561A62D3-6576-4753-AAE6-3A8508ED7DFA}"/>
  </hyperlinks>
  <printOptions horizontalCentered="1"/>
  <pageMargins left="0.25" right="0.25" top="0.75" bottom="0.75" header="0.3" footer="0.3"/>
  <pageSetup scale="63" fitToHeight="0" orientation="portrait" r:id="rId3"/>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C1828-43C2-48FC-89BC-1A81B0A5E83B}">
  <sheetPr>
    <tabColor rgb="FF00B0F0"/>
    <pageSetUpPr fitToPage="1"/>
  </sheetPr>
  <dimension ref="A1:R87"/>
  <sheetViews>
    <sheetView showGridLines="0" topLeftCell="A23" zoomScaleNormal="100" workbookViewId="0"/>
  </sheetViews>
  <sheetFormatPr defaultColWidth="9.42578125" defaultRowHeight="14.25" x14ac:dyDescent="0.25"/>
  <cols>
    <col min="1" max="1" width="1.5703125" style="4" customWidth="1"/>
    <col min="2" max="12" width="14.5703125" style="2" customWidth="1"/>
    <col min="13" max="13" width="14.5703125" style="7" customWidth="1"/>
    <col min="14" max="14" width="14.5703125" style="8" customWidth="1"/>
    <col min="15" max="16" width="14.5703125" style="8" hidden="1" customWidth="1"/>
    <col min="17" max="16384" width="9.42578125" style="8"/>
  </cols>
  <sheetData>
    <row r="1" spans="1:16" x14ac:dyDescent="0.25">
      <c r="O1" s="8" t="s">
        <v>253</v>
      </c>
      <c r="P1" s="8" t="s">
        <v>253</v>
      </c>
    </row>
    <row r="2" spans="1:16" x14ac:dyDescent="0.25">
      <c r="B2" s="10" t="s">
        <v>0</v>
      </c>
      <c r="C2" s="10"/>
      <c r="D2" s="10"/>
      <c r="O2" s="9" t="s">
        <v>64</v>
      </c>
      <c r="P2" s="9" t="s">
        <v>65</v>
      </c>
    </row>
    <row r="3" spans="1:16" x14ac:dyDescent="0.25">
      <c r="B3" s="12"/>
      <c r="C3" s="12"/>
      <c r="D3" s="12"/>
      <c r="O3" s="1"/>
      <c r="P3" s="1"/>
    </row>
    <row r="4" spans="1:16" s="1" customFormat="1" x14ac:dyDescent="0.25">
      <c r="A4" s="5"/>
      <c r="B4" s="229" t="str">
        <f>IF(Intro!$G$21="English",O4,P4)</f>
        <v>QUESTIONNAIRE À L'INTENTION DES SYNDICATS</v>
      </c>
      <c r="C4" s="229"/>
      <c r="D4" s="229"/>
      <c r="E4" s="229"/>
      <c r="F4" s="229"/>
      <c r="G4" s="229"/>
      <c r="H4" s="229"/>
      <c r="I4" s="229"/>
      <c r="J4" s="229"/>
      <c r="K4" s="229"/>
      <c r="L4" s="229"/>
      <c r="M4" s="26"/>
      <c r="N4" s="26"/>
      <c r="O4" s="24" t="s">
        <v>291</v>
      </c>
      <c r="P4" s="134" t="s">
        <v>292</v>
      </c>
    </row>
    <row r="5" spans="1:16" s="1" customFormat="1" x14ac:dyDescent="0.25">
      <c r="A5" s="5"/>
      <c r="B5" s="229" t="str">
        <f>Intro!B5</f>
        <v>RR-2025-007</v>
      </c>
      <c r="C5" s="229"/>
      <c r="D5" s="229"/>
      <c r="E5" s="229"/>
      <c r="F5" s="229"/>
      <c r="G5" s="229"/>
      <c r="H5" s="229"/>
      <c r="I5" s="229"/>
      <c r="J5" s="229"/>
      <c r="K5" s="229"/>
      <c r="L5" s="229"/>
      <c r="M5" s="26"/>
      <c r="N5" s="26"/>
      <c r="O5" s="24"/>
      <c r="P5" s="24"/>
    </row>
    <row r="6" spans="1:16" s="6" customFormat="1" x14ac:dyDescent="0.25">
      <c r="A6" s="5"/>
      <c r="B6" s="229" t="str">
        <f>UPPER(IF(Intro!$G$21="English",Variables!B3,Variables!C3))</f>
        <v>TÔLES FORTES</v>
      </c>
      <c r="C6" s="229"/>
      <c r="D6" s="229"/>
      <c r="E6" s="229"/>
      <c r="F6" s="229"/>
      <c r="G6" s="229"/>
      <c r="H6" s="229"/>
      <c r="I6" s="229"/>
      <c r="J6" s="229"/>
      <c r="K6" s="229"/>
      <c r="L6" s="229"/>
      <c r="M6" s="24"/>
      <c r="N6" s="24"/>
      <c r="O6" s="16"/>
      <c r="P6" s="16"/>
    </row>
    <row r="7" spans="1:16" s="6" customFormat="1" x14ac:dyDescent="0.25">
      <c r="A7" s="5"/>
      <c r="B7" s="15"/>
      <c r="C7" s="15"/>
      <c r="D7" s="15"/>
      <c r="E7" s="3"/>
      <c r="F7" s="3"/>
      <c r="G7" s="3"/>
      <c r="H7" s="3"/>
      <c r="I7" s="3"/>
      <c r="J7" s="3"/>
      <c r="K7" s="3"/>
      <c r="L7" s="3"/>
      <c r="O7" s="16"/>
      <c r="P7" s="16"/>
    </row>
    <row r="8" spans="1:16" s="1" customFormat="1" x14ac:dyDescent="0.25">
      <c r="A8" s="5"/>
      <c r="B8" s="194" t="str">
        <f>IF(Intro!$G$21="English",O8,P8)</f>
        <v>APERÇU DU QUESTIONNAIRE</v>
      </c>
      <c r="C8" s="195"/>
      <c r="D8" s="195" t="s">
        <v>305</v>
      </c>
      <c r="E8" s="195" t="s">
        <v>305</v>
      </c>
      <c r="F8" s="195" t="s">
        <v>305</v>
      </c>
      <c r="G8" s="195" t="s">
        <v>305</v>
      </c>
      <c r="H8" s="195" t="s">
        <v>305</v>
      </c>
      <c r="I8" s="195" t="s">
        <v>305</v>
      </c>
      <c r="J8" s="195" t="s">
        <v>305</v>
      </c>
      <c r="K8" s="195" t="s">
        <v>305</v>
      </c>
      <c r="L8" s="196" t="s">
        <v>305</v>
      </c>
      <c r="M8" s="6"/>
      <c r="N8" s="26"/>
      <c r="O8" s="134" t="s">
        <v>216</v>
      </c>
      <c r="P8" s="134" t="s">
        <v>217</v>
      </c>
    </row>
    <row r="9" spans="1:16" x14ac:dyDescent="0.25">
      <c r="B9" s="17"/>
      <c r="C9" s="136"/>
      <c r="D9" s="136"/>
      <c r="E9" s="137"/>
      <c r="F9" s="137"/>
      <c r="G9" s="137"/>
      <c r="H9" s="137"/>
      <c r="I9" s="137"/>
      <c r="J9" s="137"/>
      <c r="K9" s="137"/>
      <c r="L9" s="18"/>
      <c r="M9" s="8"/>
    </row>
    <row r="10" spans="1:16" x14ac:dyDescent="0.25">
      <c r="B10" s="175" t="str">
        <f>IF(Intro!$G$21="English",O10,P10)</f>
        <v xml:space="preserve">Le présent questionnaire est divisé en deux parties :
</v>
      </c>
      <c r="C10" s="242"/>
      <c r="D10" s="242"/>
      <c r="E10" s="242"/>
      <c r="F10" s="242"/>
      <c r="G10" s="242"/>
      <c r="H10" s="242"/>
      <c r="I10" s="242"/>
      <c r="J10" s="242"/>
      <c r="K10" s="242"/>
      <c r="L10" s="177"/>
      <c r="M10" s="8"/>
      <c r="O10" s="8" t="s">
        <v>79</v>
      </c>
      <c r="P10" s="8" t="s">
        <v>80</v>
      </c>
    </row>
    <row r="11" spans="1:16" x14ac:dyDescent="0.25">
      <c r="B11" s="127"/>
      <c r="C11" s="138"/>
      <c r="D11" s="138"/>
      <c r="E11" s="138"/>
      <c r="F11" s="138"/>
      <c r="G11" s="138"/>
      <c r="H11" s="138"/>
      <c r="I11" s="138"/>
      <c r="J11" s="138"/>
      <c r="K11" s="138"/>
      <c r="L11" s="128"/>
      <c r="M11" s="8"/>
    </row>
    <row r="12" spans="1:16" x14ac:dyDescent="0.25">
      <c r="B12" s="175" t="str">
        <f>IF(Intro!$G$21="English",O12,P12)</f>
        <v xml:space="preserve">PARTIE I (onglets bleus) - porte sur des renseignements de nature publique. Les demandes de traiter un ou des renseignements comme des renseignements confidentiels doivent être dûment justifiées par écrit et être accompagnées d’une version publique remaniée.
</v>
      </c>
      <c r="C12" s="242"/>
      <c r="D12" s="242"/>
      <c r="E12" s="242"/>
      <c r="F12" s="242"/>
      <c r="G12" s="242"/>
      <c r="H12" s="242"/>
      <c r="I12" s="242"/>
      <c r="J12" s="242"/>
      <c r="K12" s="242"/>
      <c r="L12" s="177"/>
      <c r="M12" s="8"/>
      <c r="O12" s="8" t="s">
        <v>81</v>
      </c>
      <c r="P12" s="8" t="s">
        <v>82</v>
      </c>
    </row>
    <row r="13" spans="1:16" x14ac:dyDescent="0.25">
      <c r="B13" s="175"/>
      <c r="C13" s="242"/>
      <c r="D13" s="242"/>
      <c r="E13" s="242"/>
      <c r="F13" s="242"/>
      <c r="G13" s="242"/>
      <c r="H13" s="242"/>
      <c r="I13" s="242"/>
      <c r="J13" s="242"/>
      <c r="K13" s="242"/>
      <c r="L13" s="177"/>
      <c r="M13" s="8"/>
    </row>
    <row r="14" spans="1:16" x14ac:dyDescent="0.25">
      <c r="B14" s="127"/>
      <c r="C14" s="138"/>
      <c r="D14" s="138"/>
      <c r="E14" s="138"/>
      <c r="F14" s="138"/>
      <c r="G14" s="138"/>
      <c r="H14" s="138"/>
      <c r="I14" s="138"/>
      <c r="J14" s="138"/>
      <c r="K14" s="138"/>
      <c r="L14" s="128"/>
      <c r="M14" s="8"/>
    </row>
    <row r="15" spans="1:16" x14ac:dyDescent="0.25">
      <c r="B15" s="175" t="str">
        <f>IF(Intro!$G$21="English",O15,P15)</f>
        <v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v>
      </c>
      <c r="C15" s="242"/>
      <c r="D15" s="242"/>
      <c r="E15" s="242"/>
      <c r="F15" s="242"/>
      <c r="G15" s="242"/>
      <c r="H15" s="242"/>
      <c r="I15" s="242"/>
      <c r="J15" s="242"/>
      <c r="K15" s="242"/>
      <c r="L15" s="177"/>
      <c r="M15" s="8"/>
      <c r="O15" s="8" t="s">
        <v>83</v>
      </c>
      <c r="P15" s="8" t="s">
        <v>84</v>
      </c>
    </row>
    <row r="16" spans="1:16" ht="24.75" customHeight="1" x14ac:dyDescent="0.25">
      <c r="B16" s="175"/>
      <c r="C16" s="242"/>
      <c r="D16" s="242"/>
      <c r="E16" s="242"/>
      <c r="F16" s="242"/>
      <c r="G16" s="242"/>
      <c r="H16" s="242"/>
      <c r="I16" s="242"/>
      <c r="J16" s="242"/>
      <c r="K16" s="242"/>
      <c r="L16" s="177"/>
      <c r="M16" s="8"/>
    </row>
    <row r="17" spans="1:16" x14ac:dyDescent="0.25">
      <c r="B17" s="77"/>
      <c r="C17" s="78"/>
      <c r="D17" s="78"/>
      <c r="E17" s="78"/>
      <c r="F17" s="78"/>
      <c r="G17" s="78"/>
      <c r="H17" s="78"/>
      <c r="I17" s="78"/>
      <c r="J17" s="78"/>
      <c r="K17" s="78"/>
      <c r="L17" s="79"/>
      <c r="M17" s="8"/>
    </row>
    <row r="18" spans="1:16" s="6" customFormat="1" x14ac:dyDescent="0.25">
      <c r="A18" s="5"/>
      <c r="B18" s="15"/>
      <c r="C18" s="15"/>
      <c r="D18" s="15"/>
      <c r="E18" s="3"/>
      <c r="F18" s="3"/>
      <c r="G18" s="3"/>
      <c r="H18" s="3"/>
      <c r="I18" s="3"/>
      <c r="J18" s="3"/>
      <c r="K18" s="3"/>
      <c r="L18" s="3"/>
      <c r="O18" s="16"/>
      <c r="P18" s="16"/>
    </row>
    <row r="19" spans="1:16" s="6" customFormat="1" x14ac:dyDescent="0.25">
      <c r="A19" s="5"/>
      <c r="B19" s="194" t="str">
        <f>IF(Intro!$G$21="English",O19,P19)</f>
        <v>RENSEIGNEMENTS ADDITIONNELS SUR LE PRODUIT</v>
      </c>
      <c r="C19" s="195"/>
      <c r="D19" s="195" t="s">
        <v>305</v>
      </c>
      <c r="E19" s="195" t="s">
        <v>305</v>
      </c>
      <c r="F19" s="195" t="s">
        <v>305</v>
      </c>
      <c r="G19" s="195" t="s">
        <v>305</v>
      </c>
      <c r="H19" s="195" t="s">
        <v>305</v>
      </c>
      <c r="I19" s="195" t="s">
        <v>305</v>
      </c>
      <c r="J19" s="195" t="s">
        <v>305</v>
      </c>
      <c r="K19" s="195" t="s">
        <v>305</v>
      </c>
      <c r="L19" s="196" t="s">
        <v>305</v>
      </c>
      <c r="O19" s="107" t="s">
        <v>218</v>
      </c>
      <c r="P19" s="107" t="s">
        <v>219</v>
      </c>
    </row>
    <row r="20" spans="1:16" s="6" customFormat="1" x14ac:dyDescent="0.25">
      <c r="A20" s="5"/>
      <c r="B20" s="129"/>
      <c r="C20" s="139"/>
      <c r="D20" s="139"/>
      <c r="E20" s="139"/>
      <c r="F20" s="139"/>
      <c r="G20" s="139"/>
      <c r="H20" s="139"/>
      <c r="I20" s="139"/>
      <c r="J20" s="139"/>
      <c r="K20" s="139"/>
      <c r="L20" s="130"/>
      <c r="O20" s="16"/>
      <c r="P20" s="16"/>
    </row>
    <row r="21" spans="1:16" s="6" customFormat="1" ht="64.5" customHeight="1" x14ac:dyDescent="0.25">
      <c r="A21" s="5"/>
      <c r="B21" s="166" t="str">
        <f>IF(Intro!$G$21="English",O21,P21)</f>
        <v>Les tôles sont produites selon des nuances et des normes spécifiques. Ces nuances et normes sont destinées à des utilisations finales spécifiques. Les normes communes comprennent celles de l’American Society for Mechanical Engineers (ASME) et de l’American Society for Testing and Materials (ASTM). Par exemple, les normes ASTM/ASME A36, A283, A573 ou A709 peuvent être destinées aux tôles de construction, qui sont utilisées dans diverses applications de construction. Les tôles répondant aux normes A515 et A516M/A516, nuance 70, servent à la construction d’appareils sous pression, qui contiennent des gaz ou des liquides sous haute pression.</v>
      </c>
      <c r="C21" s="243"/>
      <c r="D21" s="243"/>
      <c r="E21" s="243"/>
      <c r="F21" s="243"/>
      <c r="G21" s="243"/>
      <c r="H21" s="243"/>
      <c r="I21" s="243"/>
      <c r="J21" s="243"/>
      <c r="K21" s="243"/>
      <c r="L21" s="168"/>
      <c r="O21" s="16" t="s">
        <v>277</v>
      </c>
      <c r="P21" s="135" t="s">
        <v>278</v>
      </c>
    </row>
    <row r="22" spans="1:16" s="6" customFormat="1" ht="46.5" customHeight="1" x14ac:dyDescent="0.25">
      <c r="A22" s="5"/>
      <c r="B22" s="166" t="str">
        <f>IF(Intro!$G$21="English",O22,P22)</f>
        <v>Les tôles de qualité pour appareils sous pression peuvent être dégazées sous vide pour obtenir les caractéristiques souhaitées, en particulier une faible teneur en soufre, en carbone et en gaz (H2, N2, 02), une meilleure propreté et une meilleure récupération des ferro‑alliages. Ces caractéristiques peuvent être utilisées dans des applications de transport des fluides acides et des applications nécessitant une résistance à la fissuration par l’hydrogène (HIC) et à la fracture à basse température.</v>
      </c>
      <c r="C22" s="243"/>
      <c r="D22" s="243"/>
      <c r="E22" s="243"/>
      <c r="F22" s="243"/>
      <c r="G22" s="243"/>
      <c r="H22" s="243"/>
      <c r="I22" s="243"/>
      <c r="J22" s="243"/>
      <c r="K22" s="243"/>
      <c r="L22" s="168"/>
      <c r="O22" s="16" t="s">
        <v>279</v>
      </c>
      <c r="P22" s="135" t="s">
        <v>280</v>
      </c>
    </row>
    <row r="23" spans="1:16" s="6" customFormat="1" ht="33" customHeight="1" x14ac:dyDescent="0.25">
      <c r="A23" s="5"/>
      <c r="B23" s="166" t="str">
        <f>IF(Intro!$G$21="English",O23,P23)</f>
        <v>Certaines de ces jauges et spécifications, ainsi que des longueurs et largeurs spécifiques, commandent un supplément de prix.</v>
      </c>
      <c r="C23" s="243"/>
      <c r="D23" s="243"/>
      <c r="E23" s="243"/>
      <c r="F23" s="243"/>
      <c r="G23" s="243"/>
      <c r="H23" s="243"/>
      <c r="I23" s="243"/>
      <c r="J23" s="243"/>
      <c r="K23" s="243"/>
      <c r="L23" s="168"/>
      <c r="O23" s="16" t="s">
        <v>281</v>
      </c>
      <c r="P23" s="135" t="s">
        <v>282</v>
      </c>
    </row>
    <row r="24" spans="1:16" s="6" customFormat="1" x14ac:dyDescent="0.25">
      <c r="A24" s="5"/>
      <c r="B24" s="244" t="str">
        <f>IF(Intro!$G$21="English",O24,P24)</f>
        <v>Utilisation</v>
      </c>
      <c r="C24" s="245"/>
      <c r="D24" s="245"/>
      <c r="E24" s="245"/>
      <c r="F24" s="245"/>
      <c r="G24" s="245"/>
      <c r="H24" s="245"/>
      <c r="I24" s="245"/>
      <c r="J24" s="245"/>
      <c r="K24" s="245"/>
      <c r="L24" s="246"/>
      <c r="O24" s="16" t="s">
        <v>283</v>
      </c>
      <c r="P24" s="135" t="s">
        <v>284</v>
      </c>
    </row>
    <row r="25" spans="1:16" s="6" customFormat="1" ht="39" customHeight="1" x14ac:dyDescent="0.25">
      <c r="A25" s="5"/>
      <c r="B25" s="166" t="str">
        <f>IF(Intro!$G$21="English",O25,P25)</f>
        <v>Les marchandises en cause et les marchandises similaires sont utilisées dans de nombreuses applications et plus communément pour la fabrication de voitures de chemin de fer, de réservoirs de stockage de pétrole et de gaz, de machinerie lourde, d’équipement agricole, de ponts, de bâtiments industriels, de tours de bureaux, de navires et de barges, ainsi que de réservoirs sous pression.</v>
      </c>
      <c r="C25" s="243"/>
      <c r="D25" s="243"/>
      <c r="E25" s="243"/>
      <c r="F25" s="243"/>
      <c r="G25" s="243"/>
      <c r="H25" s="243"/>
      <c r="I25" s="243"/>
      <c r="J25" s="243"/>
      <c r="K25" s="243"/>
      <c r="L25" s="168"/>
      <c r="O25" s="16" t="s">
        <v>295</v>
      </c>
      <c r="P25" s="135" t="s">
        <v>296</v>
      </c>
    </row>
    <row r="26" spans="1:16" s="6" customFormat="1" x14ac:dyDescent="0.25">
      <c r="A26" s="5"/>
      <c r="B26" s="77"/>
      <c r="C26" s="78"/>
      <c r="D26" s="78"/>
      <c r="E26" s="78"/>
      <c r="F26" s="78"/>
      <c r="G26" s="78"/>
      <c r="H26" s="78"/>
      <c r="I26" s="78"/>
      <c r="J26" s="78"/>
      <c r="K26" s="78"/>
      <c r="L26" s="79"/>
      <c r="O26" s="16"/>
      <c r="P26" s="16"/>
    </row>
    <row r="27" spans="1:16" s="6" customFormat="1" x14ac:dyDescent="0.25">
      <c r="A27" s="5"/>
      <c r="B27" s="15"/>
      <c r="C27" s="15"/>
      <c r="D27" s="15"/>
      <c r="E27" s="3"/>
      <c r="F27" s="3"/>
      <c r="G27" s="3"/>
      <c r="H27" s="3"/>
      <c r="I27" s="3"/>
      <c r="J27" s="3"/>
      <c r="K27" s="3"/>
      <c r="L27" s="3"/>
      <c r="O27" s="16"/>
      <c r="P27" s="16"/>
    </row>
    <row r="28" spans="1:16" s="1" customFormat="1" x14ac:dyDescent="0.25">
      <c r="A28" s="5"/>
      <c r="B28" s="194" t="str">
        <f>UPPER(IF(Intro!$G$21="English",O28,P28))</f>
        <v>TARIF DES DOUANES</v>
      </c>
      <c r="C28" s="195"/>
      <c r="D28" s="195" t="s">
        <v>305</v>
      </c>
      <c r="E28" s="195" t="s">
        <v>305</v>
      </c>
      <c r="F28" s="195" t="s">
        <v>305</v>
      </c>
      <c r="G28" s="195" t="s">
        <v>305</v>
      </c>
      <c r="H28" s="195" t="s">
        <v>305</v>
      </c>
      <c r="I28" s="195" t="s">
        <v>305</v>
      </c>
      <c r="J28" s="195" t="s">
        <v>305</v>
      </c>
      <c r="K28" s="195" t="s">
        <v>305</v>
      </c>
      <c r="L28" s="196" t="s">
        <v>305</v>
      </c>
      <c r="M28" s="6"/>
      <c r="N28" s="26"/>
      <c r="O28" s="24" t="s">
        <v>35</v>
      </c>
      <c r="P28" s="24" t="s">
        <v>36</v>
      </c>
    </row>
    <row r="29" spans="1:16" x14ac:dyDescent="0.25">
      <c r="B29" s="17"/>
      <c r="C29" s="136"/>
      <c r="D29" s="136"/>
      <c r="E29" s="137"/>
      <c r="F29" s="137"/>
      <c r="G29" s="137"/>
      <c r="H29" s="137"/>
      <c r="I29" s="137"/>
      <c r="J29" s="137"/>
      <c r="K29" s="137"/>
      <c r="L29" s="18"/>
      <c r="M29" s="8"/>
    </row>
    <row r="30" spans="1:16" ht="14.85" customHeight="1" x14ac:dyDescent="0.25">
      <c r="B30" s="166" t="str">
        <f>IF(Intro!$G$21="English",O30,P30)</f>
        <v>Les marchandises sont généralement classées dans le Tarif des douanes sous les numéros suivants du Système harmonisé de désignation et de codification des marchandises (SH) :</v>
      </c>
      <c r="C30" s="243"/>
      <c r="D30" s="243"/>
      <c r="E30" s="243"/>
      <c r="F30" s="243"/>
      <c r="G30" s="243"/>
      <c r="H30" s="243"/>
      <c r="I30" s="243"/>
      <c r="J30" s="243"/>
      <c r="K30" s="243"/>
      <c r="L30" s="168"/>
      <c r="M30" s="8"/>
      <c r="O30" s="8" t="s">
        <v>289</v>
      </c>
      <c r="P30" s="8" t="s">
        <v>290</v>
      </c>
    </row>
    <row r="31" spans="1:16" ht="14.85" customHeight="1" x14ac:dyDescent="0.25">
      <c r="B31" s="140"/>
      <c r="C31" s="139"/>
      <c r="D31" s="139"/>
      <c r="E31" s="139"/>
      <c r="F31" s="139"/>
      <c r="G31" s="139"/>
      <c r="H31" s="139"/>
      <c r="I31" s="139"/>
      <c r="J31" s="139"/>
      <c r="K31" s="139"/>
      <c r="L31" s="130"/>
      <c r="M31" s="8"/>
    </row>
    <row r="32" spans="1:16" x14ac:dyDescent="0.25">
      <c r="B32" s="166"/>
      <c r="C32" s="260"/>
      <c r="D32" s="261" t="str">
        <f>Variables!B20</f>
        <v>7208.51.00.11, 7208.51.00.12, 7208.51.00.19, 7208.51.00.22, 7208.51.00.23, 7208.51.00.24, 7208.51.00.25, 7208.51.00.32, 7208.51.00.33, 7208.51.00.34, 7208.51.00.35, 7208.51.00.42, 7208.51.00.43, 7208.51.00.44, 7208.51.00.45, 7208.51.00.52, 7208.51.00.53, 7208.51.00.54, 7208.51.00.55, 7208.51.00.62, 7208.51.00.63, 7208.51.00.64, 7208.51.00.65, 7208.51.00.72, 7208.51.00.73, 7208.51.00.74, 7208.51.00.75, 7208.52.00.11, 7208.52.00.12, 7208.52.00.19, 7208.52.00.82, 7208.52.00.83, 7208.52.00.84, 7208.52.00.85</v>
      </c>
      <c r="E32" s="231"/>
      <c r="F32" s="231"/>
      <c r="G32" s="231"/>
      <c r="H32" s="231"/>
      <c r="I32" s="231"/>
      <c r="J32" s="232"/>
      <c r="K32" s="139"/>
      <c r="L32" s="130"/>
      <c r="M32" s="8"/>
      <c r="O32" s="8" t="s">
        <v>306</v>
      </c>
      <c r="P32" s="8" t="s">
        <v>307</v>
      </c>
    </row>
    <row r="33" spans="1:16" x14ac:dyDescent="0.25">
      <c r="B33" s="166"/>
      <c r="C33" s="260"/>
      <c r="D33" s="262"/>
      <c r="E33" s="263"/>
      <c r="F33" s="263"/>
      <c r="G33" s="263"/>
      <c r="H33" s="263"/>
      <c r="I33" s="263"/>
      <c r="J33" s="264"/>
      <c r="K33" s="139"/>
      <c r="L33" s="130"/>
      <c r="M33" s="8"/>
      <c r="O33" s="42"/>
    </row>
    <row r="34" spans="1:16" x14ac:dyDescent="0.25">
      <c r="B34" s="166"/>
      <c r="C34" s="260"/>
      <c r="D34" s="262"/>
      <c r="E34" s="263"/>
      <c r="F34" s="263"/>
      <c r="G34" s="263"/>
      <c r="H34" s="263"/>
      <c r="I34" s="263"/>
      <c r="J34" s="264"/>
      <c r="K34" s="139"/>
      <c r="L34" s="163"/>
      <c r="M34" s="8"/>
      <c r="O34" s="42"/>
    </row>
    <row r="35" spans="1:16" x14ac:dyDescent="0.25">
      <c r="B35" s="166"/>
      <c r="C35" s="260"/>
      <c r="D35" s="262"/>
      <c r="E35" s="263"/>
      <c r="F35" s="263"/>
      <c r="G35" s="263"/>
      <c r="H35" s="263"/>
      <c r="I35" s="263"/>
      <c r="J35" s="264"/>
      <c r="K35" s="139"/>
      <c r="L35" s="163"/>
      <c r="M35" s="8"/>
      <c r="O35" s="42"/>
    </row>
    <row r="36" spans="1:16" x14ac:dyDescent="0.25">
      <c r="B36" s="166"/>
      <c r="C36" s="260"/>
      <c r="D36" s="262"/>
      <c r="E36" s="263"/>
      <c r="F36" s="263"/>
      <c r="G36" s="263"/>
      <c r="H36" s="263"/>
      <c r="I36" s="263"/>
      <c r="J36" s="264"/>
      <c r="K36" s="139"/>
      <c r="L36" s="130"/>
      <c r="M36" s="8"/>
      <c r="O36" s="42"/>
    </row>
    <row r="37" spans="1:16" ht="14.45" customHeight="1" x14ac:dyDescent="0.25">
      <c r="B37" s="166"/>
      <c r="C37" s="260"/>
      <c r="D37" s="233"/>
      <c r="E37" s="234"/>
      <c r="F37" s="234"/>
      <c r="G37" s="234"/>
      <c r="H37" s="234"/>
      <c r="I37" s="234"/>
      <c r="J37" s="235"/>
      <c r="K37" s="139"/>
      <c r="L37" s="130"/>
      <c r="M37" s="8"/>
      <c r="O37" s="42"/>
    </row>
    <row r="38" spans="1:16" ht="14.1" customHeight="1" x14ac:dyDescent="0.25">
      <c r="B38" s="141"/>
      <c r="C38" s="142"/>
      <c r="D38" s="139"/>
      <c r="E38" s="139"/>
      <c r="F38" s="139"/>
      <c r="G38" s="139"/>
      <c r="H38" s="139"/>
      <c r="I38" s="139"/>
      <c r="J38" s="139"/>
      <c r="K38" s="139"/>
      <c r="L38" s="130"/>
      <c r="M38" s="8"/>
    </row>
    <row r="39" spans="1:16" ht="14.1" customHeight="1" x14ac:dyDescent="0.25">
      <c r="B39" s="166" t="str">
        <f>IF(Intro!$G$21="English",O39,P39)</f>
        <v>Ces numéros de classement tarifaire peuvent inclure des produits autres que les marchandises, et les marchandises peuvent également relever d'autres numéros de classement tarifaire.</v>
      </c>
      <c r="C39" s="243"/>
      <c r="D39" s="243"/>
      <c r="E39" s="243"/>
      <c r="F39" s="243"/>
      <c r="G39" s="243"/>
      <c r="H39" s="243"/>
      <c r="I39" s="243"/>
      <c r="J39" s="243"/>
      <c r="K39" s="243"/>
      <c r="L39" s="168"/>
      <c r="M39" s="8"/>
      <c r="O39" s="8" t="s">
        <v>316</v>
      </c>
      <c r="P39" s="8" t="s">
        <v>317</v>
      </c>
    </row>
    <row r="40" spans="1:16" x14ac:dyDescent="0.25">
      <c r="B40" s="77"/>
      <c r="C40" s="78"/>
      <c r="D40" s="78"/>
      <c r="E40" s="78"/>
      <c r="F40" s="78"/>
      <c r="G40" s="78"/>
      <c r="H40" s="78"/>
      <c r="I40" s="78"/>
      <c r="J40" s="78"/>
      <c r="K40" s="78"/>
      <c r="L40" s="79"/>
      <c r="M40" s="8"/>
    </row>
    <row r="41" spans="1:16" x14ac:dyDescent="0.25">
      <c r="B41" s="74"/>
      <c r="C41" s="74"/>
      <c r="D41" s="74"/>
      <c r="E41" s="74"/>
      <c r="F41" s="74"/>
      <c r="G41" s="74"/>
      <c r="H41" s="74"/>
      <c r="I41" s="74"/>
      <c r="J41" s="74"/>
      <c r="K41" s="74"/>
      <c r="L41" s="74"/>
      <c r="M41" s="8"/>
    </row>
    <row r="42" spans="1:16" s="1" customFormat="1" x14ac:dyDescent="0.25">
      <c r="A42" s="5"/>
      <c r="B42" s="194" t="str">
        <f>IF(Intro!$G$21="English",O42,P42)</f>
        <v>GLOSSAIRE</v>
      </c>
      <c r="C42" s="195"/>
      <c r="D42" s="195" t="s">
        <v>305</v>
      </c>
      <c r="E42" s="195" t="s">
        <v>305</v>
      </c>
      <c r="F42" s="195" t="s">
        <v>305</v>
      </c>
      <c r="G42" s="195" t="s">
        <v>305</v>
      </c>
      <c r="H42" s="195" t="s">
        <v>305</v>
      </c>
      <c r="I42" s="195" t="s">
        <v>305</v>
      </c>
      <c r="J42" s="195" t="s">
        <v>305</v>
      </c>
      <c r="K42" s="195" t="s">
        <v>305</v>
      </c>
      <c r="L42" s="196" t="s">
        <v>305</v>
      </c>
      <c r="M42" s="6"/>
      <c r="N42" s="26"/>
      <c r="O42" s="107" t="s">
        <v>220</v>
      </c>
      <c r="P42" s="107" t="s">
        <v>159</v>
      </c>
    </row>
    <row r="43" spans="1:16" x14ac:dyDescent="0.25">
      <c r="B43" s="247" t="str">
        <f>IF(Intro!$G$21="English",O43,P43)</f>
        <v>L’emploi direct</v>
      </c>
      <c r="C43" s="248"/>
      <c r="D43" s="253" t="str">
        <f>IF(Intro!$G$21="English",O44,P44)</f>
        <v>Comprends les coûts de main-d’œuvre des employés dont les tâches peuvent être facilement associées (par observation) à la production des marchandises; ces coûts sont pris en compte dans l’état du coût des marchandises fabriquées de l'entreprise. Les marchandises peuvent être produites pour les ventes nationales, les ventes à l'exportation, et pour être utilisées à l'interne ou à la transformation ultérieure à l'interne.</v>
      </c>
      <c r="E43" s="254"/>
      <c r="F43" s="254"/>
      <c r="G43" s="254"/>
      <c r="H43" s="254"/>
      <c r="I43" s="254"/>
      <c r="J43" s="254"/>
      <c r="K43" s="254"/>
      <c r="L43" s="255"/>
      <c r="M43" s="8"/>
      <c r="O43" s="7" t="s">
        <v>156</v>
      </c>
      <c r="P43" s="8" t="s">
        <v>157</v>
      </c>
    </row>
    <row r="44" spans="1:16" x14ac:dyDescent="0.25">
      <c r="B44" s="249"/>
      <c r="C44" s="250"/>
      <c r="D44" s="256"/>
      <c r="E44" s="243"/>
      <c r="F44" s="243"/>
      <c r="G44" s="243"/>
      <c r="H44" s="243"/>
      <c r="I44" s="243"/>
      <c r="J44" s="243"/>
      <c r="K44" s="243"/>
      <c r="L44" s="168"/>
      <c r="M44" s="8"/>
      <c r="O44" s="7" t="s">
        <v>166</v>
      </c>
      <c r="P44" s="8" t="s">
        <v>256</v>
      </c>
    </row>
    <row r="45" spans="1:16" x14ac:dyDescent="0.25">
      <c r="B45" s="251"/>
      <c r="C45" s="252"/>
      <c r="D45" s="257"/>
      <c r="E45" s="258"/>
      <c r="F45" s="258"/>
      <c r="G45" s="258"/>
      <c r="H45" s="258"/>
      <c r="I45" s="258"/>
      <c r="J45" s="258"/>
      <c r="K45" s="258"/>
      <c r="L45" s="259"/>
      <c r="M45" s="8"/>
    </row>
    <row r="46" spans="1:16" x14ac:dyDescent="0.25">
      <c r="B46" s="247" t="str">
        <f>IF(Intro!$G$21="English",O46,P46)</f>
        <v>L'emploi indirect</v>
      </c>
      <c r="C46" s="248"/>
      <c r="D46" s="253" t="str">
        <f>IF(Intro!$G$21="English",O47,P47)</f>
        <v>Les frais occasionnés par le financement d’une entreprise. Ces frais comprennent le versement de dividendes aux investisseurs, les intérêts des emprunts, les frais de rachat d’actions, les gains ou les pertes dans les opérations de change et autres dépenses occasionnées par le financement.</v>
      </c>
      <c r="E46" s="254"/>
      <c r="F46" s="254"/>
      <c r="G46" s="254"/>
      <c r="H46" s="254"/>
      <c r="I46" s="254"/>
      <c r="J46" s="254"/>
      <c r="K46" s="254"/>
      <c r="L46" s="255"/>
      <c r="M46" s="8"/>
      <c r="O46" s="7" t="s">
        <v>176</v>
      </c>
      <c r="P46" s="8" t="s">
        <v>185</v>
      </c>
    </row>
    <row r="47" spans="1:16" x14ac:dyDescent="0.25">
      <c r="B47" s="249"/>
      <c r="C47" s="250"/>
      <c r="D47" s="256"/>
      <c r="E47" s="243"/>
      <c r="F47" s="243"/>
      <c r="G47" s="243"/>
      <c r="H47" s="243"/>
      <c r="I47" s="243"/>
      <c r="J47" s="243"/>
      <c r="K47" s="243"/>
      <c r="L47" s="168"/>
      <c r="M47" s="8"/>
      <c r="O47" s="7" t="s">
        <v>186</v>
      </c>
      <c r="P47" s="8" t="s">
        <v>158</v>
      </c>
    </row>
    <row r="48" spans="1:16" x14ac:dyDescent="0.25">
      <c r="B48" s="249"/>
      <c r="C48" s="250"/>
      <c r="D48" s="256"/>
      <c r="E48" s="243"/>
      <c r="F48" s="243"/>
      <c r="G48" s="243"/>
      <c r="H48" s="243"/>
      <c r="I48" s="243"/>
      <c r="J48" s="243"/>
      <c r="K48" s="243"/>
      <c r="L48" s="168"/>
      <c r="M48" s="8"/>
      <c r="O48" s="7"/>
    </row>
    <row r="49" spans="2:16" x14ac:dyDescent="0.25">
      <c r="B49" s="251"/>
      <c r="C49" s="252"/>
      <c r="D49" s="257"/>
      <c r="E49" s="258"/>
      <c r="F49" s="258"/>
      <c r="G49" s="258"/>
      <c r="H49" s="258"/>
      <c r="I49" s="258"/>
      <c r="J49" s="258"/>
      <c r="K49" s="258"/>
      <c r="L49" s="259"/>
      <c r="M49" s="8"/>
    </row>
    <row r="58" spans="2:16" x14ac:dyDescent="0.25">
      <c r="M58" s="8"/>
      <c r="O58" s="7"/>
      <c r="P58" s="7"/>
    </row>
    <row r="59" spans="2:16" x14ac:dyDescent="0.25">
      <c r="M59" s="8"/>
      <c r="O59" s="7"/>
      <c r="P59" s="7"/>
    </row>
    <row r="60" spans="2:16" x14ac:dyDescent="0.25">
      <c r="M60" s="8"/>
    </row>
    <row r="61" spans="2:16" x14ac:dyDescent="0.25">
      <c r="M61" s="8"/>
    </row>
    <row r="62" spans="2:16" x14ac:dyDescent="0.25">
      <c r="M62" s="8"/>
    </row>
    <row r="63" spans="2:16" x14ac:dyDescent="0.25">
      <c r="M63" s="8"/>
    </row>
    <row r="64" spans="2:16" x14ac:dyDescent="0.25">
      <c r="M64" s="8"/>
    </row>
    <row r="65" spans="13:18" x14ac:dyDescent="0.25">
      <c r="M65" s="8"/>
    </row>
    <row r="66" spans="13:18" x14ac:dyDescent="0.25">
      <c r="M66" s="8"/>
    </row>
    <row r="67" spans="13:18" x14ac:dyDescent="0.25">
      <c r="M67" s="8"/>
    </row>
    <row r="68" spans="13:18" x14ac:dyDescent="0.25">
      <c r="M68" s="8"/>
    </row>
    <row r="69" spans="13:18" x14ac:dyDescent="0.25">
      <c r="M69" s="8"/>
    </row>
    <row r="70" spans="13:18" x14ac:dyDescent="0.25">
      <c r="M70" s="8"/>
    </row>
    <row r="71" spans="13:18" x14ac:dyDescent="0.25">
      <c r="M71" s="8"/>
    </row>
    <row r="72" spans="13:18" x14ac:dyDescent="0.25">
      <c r="M72" s="8"/>
    </row>
    <row r="73" spans="13:18" x14ac:dyDescent="0.25">
      <c r="M73" s="8"/>
    </row>
    <row r="74" spans="13:18" x14ac:dyDescent="0.25">
      <c r="M74" s="8"/>
    </row>
    <row r="75" spans="13:18" x14ac:dyDescent="0.25">
      <c r="M75" s="8"/>
    </row>
    <row r="76" spans="13:18" x14ac:dyDescent="0.25">
      <c r="M76" s="8"/>
      <c r="P76" s="7"/>
      <c r="R76" s="7"/>
    </row>
    <row r="77" spans="13:18" x14ac:dyDescent="0.25">
      <c r="M77" s="8"/>
      <c r="R77" s="7"/>
    </row>
    <row r="78" spans="13:18" x14ac:dyDescent="0.25">
      <c r="M78" s="8"/>
    </row>
    <row r="79" spans="13:18" x14ac:dyDescent="0.25">
      <c r="M79" s="8"/>
    </row>
    <row r="80" spans="13:18" x14ac:dyDescent="0.25">
      <c r="M80" s="8"/>
    </row>
    <row r="84" spans="13:13" ht="15" customHeight="1" x14ac:dyDescent="0.25">
      <c r="M84" s="8"/>
    </row>
    <row r="85" spans="13:13" ht="15" customHeight="1" x14ac:dyDescent="0.25">
      <c r="M85" s="8"/>
    </row>
    <row r="86" spans="13:13" x14ac:dyDescent="0.25">
      <c r="M86" s="8"/>
    </row>
    <row r="87" spans="13:13" x14ac:dyDescent="0.25">
      <c r="M87" s="8"/>
    </row>
  </sheetData>
  <sheetProtection algorithmName="SHA-512" hashValue="ue7OBYQl3ft8unNJJhaG6+M6QeT/oEwRYRjHXA4/CNsSV588iAJOAyvsH/4PUyCh57nyI+hRHw8hR7+M3izuHQ==" saltValue="IBZ9V+J0K7m53JSMwEfEHg==" spinCount="100000" sheet="1" objects="1" scenarios="1" selectLockedCells="1"/>
  <mergeCells count="23">
    <mergeCell ref="B25:L25"/>
    <mergeCell ref="B46:C49"/>
    <mergeCell ref="D46:L49"/>
    <mergeCell ref="B28:L28"/>
    <mergeCell ref="B32:C37"/>
    <mergeCell ref="D32:J37"/>
    <mergeCell ref="B42:L42"/>
    <mergeCell ref="B43:C45"/>
    <mergeCell ref="D43:L45"/>
    <mergeCell ref="B30:L30"/>
    <mergeCell ref="B39:L39"/>
    <mergeCell ref="B4:L4"/>
    <mergeCell ref="B5:L5"/>
    <mergeCell ref="B6:L6"/>
    <mergeCell ref="B21:L21"/>
    <mergeCell ref="B24:L24"/>
    <mergeCell ref="B8:L8"/>
    <mergeCell ref="B10:L10"/>
    <mergeCell ref="B19:L19"/>
    <mergeCell ref="B12:L13"/>
    <mergeCell ref="B15:L16"/>
    <mergeCell ref="B22:L22"/>
    <mergeCell ref="B23:L23"/>
  </mergeCells>
  <printOptions horizontalCentered="1"/>
  <pageMargins left="0.25" right="0.25" top="0.75" bottom="0.75" header="0.3" footer="0.3"/>
  <pageSetup scale="63" fitToHeight="0" orientation="portrait" r:id="rId1"/>
  <headerFooter>
    <oddFooter>&amp;L&amp;A</oddFooter>
  </headerFooter>
  <rowBreaks count="1" manualBreakCount="1">
    <brk id="41" min="1"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F17A7-F7DE-42E3-B77F-DE06144D2515}">
  <sheetPr>
    <tabColor rgb="FF00B0F0"/>
    <pageSetUpPr fitToPage="1"/>
  </sheetPr>
  <dimension ref="A1:R298"/>
  <sheetViews>
    <sheetView showGridLines="0" topLeftCell="A91" zoomScaleNormal="100" workbookViewId="0"/>
  </sheetViews>
  <sheetFormatPr defaultColWidth="9.140625" defaultRowHeight="14.25" x14ac:dyDescent="0.25"/>
  <cols>
    <col min="1" max="1" width="1.85546875" style="4" customWidth="1"/>
    <col min="2" max="12" width="14.5703125" style="2" customWidth="1"/>
    <col min="13" max="13" width="14.5703125" style="7" customWidth="1"/>
    <col min="14" max="14" width="14.5703125" style="8" customWidth="1"/>
    <col min="15" max="16" width="14.5703125" style="8" hidden="1" customWidth="1"/>
    <col min="17" max="17" width="9.5703125" style="8" customWidth="1"/>
    <col min="18" max="18" width="12.85546875" style="8" customWidth="1"/>
    <col min="19" max="16384" width="9.140625" style="8"/>
  </cols>
  <sheetData>
    <row r="1" spans="1:18" x14ac:dyDescent="0.25">
      <c r="O1" s="8" t="s">
        <v>253</v>
      </c>
      <c r="P1" s="8" t="s">
        <v>253</v>
      </c>
      <c r="Q1" s="9"/>
      <c r="R1" s="9"/>
    </row>
    <row r="2" spans="1:18" x14ac:dyDescent="0.25">
      <c r="B2" s="10" t="s">
        <v>0</v>
      </c>
      <c r="C2" s="10"/>
      <c r="D2" s="10"/>
      <c r="O2" s="9" t="s">
        <v>64</v>
      </c>
      <c r="P2" s="9" t="s">
        <v>74</v>
      </c>
    </row>
    <row r="3" spans="1:18" x14ac:dyDescent="0.25">
      <c r="B3" s="12"/>
      <c r="C3" s="12"/>
      <c r="D3" s="12"/>
      <c r="O3" s="11"/>
      <c r="P3" s="11"/>
    </row>
    <row r="4" spans="1:18" s="1" customFormat="1" x14ac:dyDescent="0.25">
      <c r="A4" s="5"/>
      <c r="B4" s="229" t="str">
        <f>Info!B4</f>
        <v>QUESTIONNAIRE À L'INTENTION DES SYNDICATS</v>
      </c>
      <c r="C4" s="229"/>
      <c r="D4" s="229"/>
      <c r="E4" s="229"/>
      <c r="F4" s="229"/>
      <c r="G4" s="229"/>
      <c r="H4" s="229"/>
      <c r="I4" s="229"/>
      <c r="J4" s="229"/>
      <c r="K4" s="229"/>
      <c r="L4" s="229"/>
      <c r="M4" s="13"/>
      <c r="N4" s="13"/>
      <c r="O4" s="228" t="s">
        <v>236</v>
      </c>
      <c r="P4" s="228"/>
    </row>
    <row r="5" spans="1:18" s="1" customFormat="1" x14ac:dyDescent="0.25">
      <c r="A5" s="5"/>
      <c r="B5" s="229" t="str">
        <f>Info!B5</f>
        <v>RR-2025-007</v>
      </c>
      <c r="C5" s="229"/>
      <c r="D5" s="229"/>
      <c r="E5" s="229"/>
      <c r="F5" s="229"/>
      <c r="G5" s="229"/>
      <c r="H5" s="229"/>
      <c r="I5" s="229"/>
      <c r="J5" s="229"/>
      <c r="K5" s="229"/>
      <c r="L5" s="229"/>
      <c r="M5" s="13"/>
      <c r="N5" s="13"/>
      <c r="O5" s="228"/>
      <c r="P5" s="228"/>
    </row>
    <row r="6" spans="1:18" s="6" customFormat="1" x14ac:dyDescent="0.25">
      <c r="A6" s="5"/>
      <c r="B6" s="229" t="str">
        <f>Info!B6</f>
        <v>TÔLES FORTES</v>
      </c>
      <c r="C6" s="229"/>
      <c r="D6" s="229"/>
      <c r="E6" s="229"/>
      <c r="F6" s="229"/>
      <c r="G6" s="229"/>
      <c r="H6" s="229"/>
      <c r="I6" s="229"/>
      <c r="J6" s="229"/>
      <c r="K6" s="229"/>
      <c r="L6" s="229"/>
      <c r="M6" s="24"/>
      <c r="N6" s="24"/>
      <c r="O6" s="228"/>
      <c r="P6" s="228"/>
    </row>
    <row r="7" spans="1:18" s="6" customFormat="1" x14ac:dyDescent="0.25">
      <c r="A7" s="5"/>
      <c r="B7" s="102"/>
      <c r="C7" s="102"/>
      <c r="D7" s="102"/>
      <c r="E7" s="102"/>
      <c r="F7" s="102"/>
      <c r="G7" s="102"/>
      <c r="H7" s="102"/>
      <c r="I7" s="102"/>
      <c r="J7" s="102"/>
      <c r="K7" s="102"/>
      <c r="L7" s="102"/>
      <c r="M7" s="24"/>
      <c r="N7" s="24"/>
      <c r="O7" s="228"/>
      <c r="P7" s="228"/>
    </row>
    <row r="8" spans="1:18" s="6" customFormat="1" x14ac:dyDescent="0.25">
      <c r="A8" s="5"/>
      <c r="B8" s="300" t="str">
        <f>IF(Intro!$G$21="English",O8,P8)</f>
        <v>Les marchandises dans les questions suivantes font référence au tôles fortes comme défini dans la description du produit de l'onglet Intro.</v>
      </c>
      <c r="C8" s="300"/>
      <c r="D8" s="300"/>
      <c r="E8" s="300"/>
      <c r="F8" s="300"/>
      <c r="G8" s="300"/>
      <c r="H8" s="300"/>
      <c r="I8" s="300"/>
      <c r="J8" s="300"/>
      <c r="K8" s="300"/>
      <c r="L8" s="300"/>
      <c r="M8" s="24"/>
      <c r="N8" s="24"/>
      <c r="O8" s="16" t="str">
        <f>"The goods in the following questions refer to "&amp;Variables!B3&amp;" as defined in the product description on the Intro tab."</f>
        <v>The goods in the following questions refer to heavy plate as defined in the product description on the Intro tab.</v>
      </c>
      <c r="P8" s="16" t="str">
        <f>"Les marchandises dans les questions suivantes font référence au "&amp;Variables!C3&amp;" comme défini dans la description du produit de l'onglet Intro."</f>
        <v>Les marchandises dans les questions suivantes font référence au tôles fortes comme défini dans la description du produit de l'onglet Intro.</v>
      </c>
    </row>
    <row r="9" spans="1:18" s="6" customFormat="1" x14ac:dyDescent="0.25">
      <c r="A9" s="5"/>
      <c r="B9" s="300" t="str">
        <f>IF(Intro!$G$21="English",O9,P9)</f>
        <v>Des informations sur le produit et un glossaire de termes sont disponibles dans l'onglet Info.</v>
      </c>
      <c r="C9" s="300"/>
      <c r="D9" s="300"/>
      <c r="E9" s="300"/>
      <c r="F9" s="300"/>
      <c r="G9" s="300"/>
      <c r="H9" s="300"/>
      <c r="I9" s="300"/>
      <c r="J9" s="300"/>
      <c r="K9" s="300"/>
      <c r="L9" s="300"/>
      <c r="M9" s="24"/>
      <c r="N9" s="24"/>
      <c r="O9" s="16" t="s">
        <v>85</v>
      </c>
      <c r="P9" s="6" t="s">
        <v>86</v>
      </c>
    </row>
    <row r="10" spans="1:18" s="6" customFormat="1" x14ac:dyDescent="0.25">
      <c r="A10" s="5"/>
      <c r="B10" s="300" t="str">
        <f>IF(Intro!$G$21="English",O10,P10)</f>
        <v>Utilisez l'onglet AddPub si vous avez besoin de plus d'espace.</v>
      </c>
      <c r="C10" s="300"/>
      <c r="D10" s="300"/>
      <c r="E10" s="300"/>
      <c r="F10" s="300"/>
      <c r="G10" s="300"/>
      <c r="H10" s="300"/>
      <c r="I10" s="300"/>
      <c r="J10" s="300"/>
      <c r="K10" s="300"/>
      <c r="L10" s="300"/>
      <c r="M10" s="24"/>
      <c r="N10" s="24"/>
      <c r="O10" s="16" t="s">
        <v>87</v>
      </c>
      <c r="P10" s="16" t="s">
        <v>88</v>
      </c>
    </row>
    <row r="11" spans="1:18" s="6" customFormat="1" x14ac:dyDescent="0.25">
      <c r="A11" s="5"/>
      <c r="B11" s="15"/>
      <c r="C11" s="15"/>
      <c r="D11" s="15"/>
      <c r="E11" s="3"/>
      <c r="F11" s="3"/>
      <c r="G11" s="3"/>
      <c r="H11" s="3"/>
      <c r="I11" s="3"/>
      <c r="J11" s="3"/>
      <c r="K11" s="3"/>
      <c r="L11" s="3"/>
      <c r="O11" s="16"/>
      <c r="P11" s="16"/>
    </row>
    <row r="12" spans="1:18" x14ac:dyDescent="0.25">
      <c r="B12" s="178" t="str">
        <f>IF(Intro!$G$21="English",O12,P12)</f>
        <v>GÉNÉRAL</v>
      </c>
      <c r="C12" s="179"/>
      <c r="D12" s="179"/>
      <c r="E12" s="179"/>
      <c r="F12" s="179"/>
      <c r="G12" s="179"/>
      <c r="H12" s="179"/>
      <c r="I12" s="179"/>
      <c r="J12" s="179"/>
      <c r="K12" s="179"/>
      <c r="L12" s="180"/>
      <c r="M12" s="35"/>
      <c r="O12" s="8" t="s">
        <v>204</v>
      </c>
      <c r="P12" s="7" t="s">
        <v>210</v>
      </c>
    </row>
    <row r="13" spans="1:18" x14ac:dyDescent="0.25">
      <c r="B13" s="312" t="s">
        <v>20</v>
      </c>
      <c r="C13" s="313"/>
      <c r="D13" s="313"/>
      <c r="E13" s="313"/>
      <c r="F13" s="313"/>
      <c r="G13" s="313"/>
      <c r="H13" s="313"/>
      <c r="I13" s="313"/>
      <c r="J13" s="313"/>
      <c r="K13" s="313"/>
      <c r="L13" s="314"/>
      <c r="M13" s="8"/>
    </row>
    <row r="14" spans="1:18" x14ac:dyDescent="0.25">
      <c r="B14" s="17"/>
      <c r="C14" s="29"/>
      <c r="D14" s="29"/>
      <c r="E14" s="30"/>
      <c r="F14" s="30"/>
      <c r="G14" s="30"/>
      <c r="H14" s="30"/>
      <c r="I14" s="30"/>
      <c r="J14" s="30"/>
      <c r="K14" s="30"/>
      <c r="L14" s="18"/>
      <c r="M14" s="8"/>
    </row>
    <row r="15" spans="1:18" x14ac:dyDescent="0.25">
      <c r="B15" s="175" t="str">
        <f>IF(Intro!$G$21="English",O15,P15)</f>
        <v>Donnez un bref historique de votre syndicat, en insistant plus particulièrement sur les activités concernant les employés ayant produit les marchandises.</v>
      </c>
      <c r="C15" s="176"/>
      <c r="D15" s="176"/>
      <c r="E15" s="176"/>
      <c r="F15" s="176"/>
      <c r="G15" s="176"/>
      <c r="H15" s="176"/>
      <c r="I15" s="176"/>
      <c r="J15" s="176"/>
      <c r="K15" s="176"/>
      <c r="L15" s="177"/>
      <c r="M15" s="8"/>
      <c r="O15" s="22" t="s">
        <v>37</v>
      </c>
      <c r="P15" s="8" t="s">
        <v>38</v>
      </c>
    </row>
    <row r="16" spans="1:18" s="35" customFormat="1" x14ac:dyDescent="0.25">
      <c r="A16" s="76"/>
      <c r="B16" s="69"/>
      <c r="C16" s="70"/>
      <c r="D16" s="70"/>
      <c r="E16" s="70"/>
      <c r="F16" s="70"/>
      <c r="G16" s="70"/>
      <c r="H16" s="70"/>
      <c r="I16" s="70"/>
      <c r="J16" s="70"/>
      <c r="K16" s="70"/>
      <c r="L16" s="71"/>
    </row>
    <row r="17" spans="1:16" s="9" customFormat="1" x14ac:dyDescent="0.25">
      <c r="A17" s="4"/>
      <c r="B17" s="301"/>
      <c r="C17" s="302"/>
      <c r="D17" s="302"/>
      <c r="E17" s="302"/>
      <c r="F17" s="302"/>
      <c r="G17" s="302"/>
      <c r="H17" s="302"/>
      <c r="I17" s="302"/>
      <c r="J17" s="302"/>
      <c r="K17" s="302"/>
      <c r="L17" s="303"/>
      <c r="M17" s="35"/>
    </row>
    <row r="18" spans="1:16" s="9" customFormat="1" x14ac:dyDescent="0.25">
      <c r="A18" s="4"/>
      <c r="B18" s="301"/>
      <c r="C18" s="302"/>
      <c r="D18" s="302"/>
      <c r="E18" s="302"/>
      <c r="F18" s="302"/>
      <c r="G18" s="302"/>
      <c r="H18" s="302"/>
      <c r="I18" s="302"/>
      <c r="J18" s="302"/>
      <c r="K18" s="302"/>
      <c r="L18" s="303"/>
      <c r="M18" s="35"/>
    </row>
    <row r="19" spans="1:16" s="9" customFormat="1" x14ac:dyDescent="0.25">
      <c r="A19" s="4"/>
      <c r="B19" s="301"/>
      <c r="C19" s="302"/>
      <c r="D19" s="302"/>
      <c r="E19" s="302"/>
      <c r="F19" s="302"/>
      <c r="G19" s="302"/>
      <c r="H19" s="302"/>
      <c r="I19" s="302"/>
      <c r="J19" s="302"/>
      <c r="K19" s="302"/>
      <c r="L19" s="303"/>
      <c r="M19" s="35"/>
    </row>
    <row r="20" spans="1:16" s="9" customFormat="1" x14ac:dyDescent="0.25">
      <c r="A20" s="4"/>
      <c r="B20" s="301"/>
      <c r="C20" s="302"/>
      <c r="D20" s="302"/>
      <c r="E20" s="302"/>
      <c r="F20" s="302"/>
      <c r="G20" s="302"/>
      <c r="H20" s="302"/>
      <c r="I20" s="302"/>
      <c r="J20" s="302"/>
      <c r="K20" s="302"/>
      <c r="L20" s="303"/>
      <c r="M20" s="35"/>
    </row>
    <row r="21" spans="1:16" s="9" customFormat="1" x14ac:dyDescent="0.25">
      <c r="A21" s="4"/>
      <c r="B21" s="301"/>
      <c r="C21" s="302"/>
      <c r="D21" s="302"/>
      <c r="E21" s="302"/>
      <c r="F21" s="302"/>
      <c r="G21" s="302"/>
      <c r="H21" s="302"/>
      <c r="I21" s="302"/>
      <c r="J21" s="302"/>
      <c r="K21" s="302"/>
      <c r="L21" s="303"/>
      <c r="M21" s="35"/>
    </row>
    <row r="22" spans="1:16" s="9" customFormat="1" x14ac:dyDescent="0.25">
      <c r="A22" s="4"/>
      <c r="B22" s="301"/>
      <c r="C22" s="302"/>
      <c r="D22" s="302"/>
      <c r="E22" s="302"/>
      <c r="F22" s="302"/>
      <c r="G22" s="302"/>
      <c r="H22" s="302"/>
      <c r="I22" s="302"/>
      <c r="J22" s="302"/>
      <c r="K22" s="302"/>
      <c r="L22" s="303"/>
      <c r="M22" s="35"/>
    </row>
    <row r="23" spans="1:16" s="9" customFormat="1" x14ac:dyDescent="0.25">
      <c r="A23" s="4"/>
      <c r="B23" s="301"/>
      <c r="C23" s="302"/>
      <c r="D23" s="302"/>
      <c r="E23" s="302"/>
      <c r="F23" s="302"/>
      <c r="G23" s="302"/>
      <c r="H23" s="302"/>
      <c r="I23" s="302"/>
      <c r="J23" s="302"/>
      <c r="K23" s="302"/>
      <c r="L23" s="303"/>
      <c r="M23" s="35"/>
    </row>
    <row r="24" spans="1:16" s="9" customFormat="1" x14ac:dyDescent="0.25">
      <c r="A24" s="4"/>
      <c r="B24" s="301"/>
      <c r="C24" s="302"/>
      <c r="D24" s="302"/>
      <c r="E24" s="302"/>
      <c r="F24" s="302"/>
      <c r="G24" s="302"/>
      <c r="H24" s="302"/>
      <c r="I24" s="302"/>
      <c r="J24" s="302"/>
      <c r="K24" s="302"/>
      <c r="L24" s="303"/>
      <c r="M24" s="35"/>
    </row>
    <row r="25" spans="1:16" s="35" customFormat="1" x14ac:dyDescent="0.25">
      <c r="A25" s="76"/>
      <c r="B25" s="66"/>
      <c r="C25" s="67"/>
      <c r="D25" s="67"/>
      <c r="E25" s="67"/>
      <c r="F25" s="67"/>
      <c r="G25" s="67"/>
      <c r="H25" s="67"/>
      <c r="I25" s="67"/>
      <c r="J25" s="67"/>
      <c r="K25" s="67"/>
      <c r="L25" s="68"/>
    </row>
    <row r="26" spans="1:16" s="6" customFormat="1" x14ac:dyDescent="0.25">
      <c r="A26" s="5"/>
      <c r="B26" s="15"/>
      <c r="C26" s="15"/>
      <c r="D26" s="15"/>
      <c r="E26" s="3"/>
      <c r="F26" s="3"/>
      <c r="G26" s="3"/>
      <c r="H26" s="3"/>
      <c r="I26" s="3"/>
      <c r="J26" s="3"/>
      <c r="K26" s="3"/>
      <c r="L26" s="3"/>
      <c r="O26" s="16"/>
      <c r="P26" s="16"/>
    </row>
    <row r="27" spans="1:16" x14ac:dyDescent="0.25">
      <c r="B27" s="329" t="s">
        <v>187</v>
      </c>
      <c r="C27" s="330"/>
      <c r="D27" s="330"/>
      <c r="E27" s="330"/>
      <c r="F27" s="330"/>
      <c r="G27" s="330"/>
      <c r="H27" s="330"/>
      <c r="I27" s="330"/>
      <c r="J27" s="330"/>
      <c r="K27" s="330"/>
      <c r="L27" s="331"/>
      <c r="M27" s="35"/>
    </row>
    <row r="28" spans="1:16" s="9" customFormat="1" x14ac:dyDescent="0.25">
      <c r="A28" s="4"/>
      <c r="B28" s="315" t="s">
        <v>21</v>
      </c>
      <c r="C28" s="316"/>
      <c r="D28" s="316"/>
      <c r="E28" s="316"/>
      <c r="F28" s="316"/>
      <c r="G28" s="316"/>
      <c r="H28" s="316"/>
      <c r="I28" s="316"/>
      <c r="J28" s="316"/>
      <c r="K28" s="316"/>
      <c r="L28" s="317"/>
      <c r="M28" s="84"/>
    </row>
    <row r="29" spans="1:16" s="35" customFormat="1" x14ac:dyDescent="0.25">
      <c r="A29" s="76"/>
      <c r="B29" s="69"/>
      <c r="C29" s="70"/>
      <c r="D29" s="70"/>
      <c r="E29" s="70"/>
      <c r="F29" s="70"/>
      <c r="G29" s="70"/>
      <c r="H29" s="70"/>
      <c r="I29" s="70"/>
      <c r="J29" s="70"/>
      <c r="K29" s="70"/>
      <c r="L29" s="71"/>
    </row>
    <row r="30" spans="1:16" s="35" customFormat="1" x14ac:dyDescent="0.25">
      <c r="A30" s="76"/>
      <c r="B30" s="175" t="str">
        <f>IF(Intro!$G$21="English",O30,P30)</f>
        <v>Dresser la liste des dénominations sociales et des adresses de toutes les installations au Canada qui emploient vos membres impliqués dans la production des marchandises depuis le 1er janvier 2023.</v>
      </c>
      <c r="C30" s="176"/>
      <c r="D30" s="176"/>
      <c r="E30" s="176"/>
      <c r="F30" s="176"/>
      <c r="G30" s="176"/>
      <c r="H30" s="176"/>
      <c r="I30" s="176"/>
      <c r="J30" s="176"/>
      <c r="K30" s="176"/>
      <c r="L30" s="177"/>
      <c r="O30" s="35" t="str">
        <f>"List the names and addresses of all facilities in Canada that have employed your members involved in the production of the goods since January 1, "&amp;Variables!B6&amp;"."</f>
        <v>List the names and addresses of all facilities in Canada that have employed your members involved in the production of the goods since January 1, 2023.</v>
      </c>
      <c r="P30" s="35" t="str">
        <f>"Dresser la liste des dénominations sociales et des adresses de toutes les installations au Canada qui emploient vos membres impliqués dans la production des marchandises depuis le 1er janvier "&amp;Variables!B6&amp;"."</f>
        <v>Dresser la liste des dénominations sociales et des adresses de toutes les installations au Canada qui emploient vos membres impliqués dans la production des marchandises depuis le 1er janvier 2023.</v>
      </c>
    </row>
    <row r="31" spans="1:16" s="35" customFormat="1" x14ac:dyDescent="0.25">
      <c r="A31" s="76"/>
      <c r="B31" s="175"/>
      <c r="C31" s="176"/>
      <c r="D31" s="176"/>
      <c r="E31" s="176"/>
      <c r="F31" s="176"/>
      <c r="G31" s="176"/>
      <c r="H31" s="176"/>
      <c r="I31" s="176"/>
      <c r="J31" s="176"/>
      <c r="K31" s="176"/>
      <c r="L31" s="177"/>
    </row>
    <row r="32" spans="1:16" s="35" customFormat="1" x14ac:dyDescent="0.25">
      <c r="A32" s="76"/>
      <c r="B32" s="69"/>
      <c r="C32" s="70"/>
      <c r="D32" s="70"/>
      <c r="E32" s="70"/>
      <c r="F32" s="70"/>
      <c r="G32" s="70"/>
      <c r="H32" s="70"/>
      <c r="I32" s="70"/>
      <c r="J32" s="70"/>
      <c r="K32" s="70"/>
      <c r="L32" s="71"/>
    </row>
    <row r="33" spans="2:16" x14ac:dyDescent="0.25">
      <c r="B33" s="44"/>
      <c r="C33" s="304" t="str">
        <f>IF(Intro!$G$21="English",O35,P35)</f>
        <v xml:space="preserve">Dénomination sociale de l’entreprise et installation </v>
      </c>
      <c r="D33" s="304"/>
      <c r="E33" s="304"/>
      <c r="F33" s="304" t="str">
        <f>IF(Intro!$G$21="English",O37,P37)</f>
        <v>Adresse de l’installation</v>
      </c>
      <c r="G33" s="304"/>
      <c r="H33" s="304"/>
      <c r="I33" s="304"/>
      <c r="J33" s="304" t="str">
        <f>IF(Intro!$G$21="English",O39,P39)</f>
        <v>Section locale du syndicat ou unité de négociation</v>
      </c>
      <c r="K33" s="304"/>
      <c r="L33" s="305"/>
      <c r="M33" s="8"/>
      <c r="O33" s="22"/>
    </row>
    <row r="34" spans="2:16" x14ac:dyDescent="0.25">
      <c r="B34" s="45"/>
      <c r="C34" s="304"/>
      <c r="D34" s="304"/>
      <c r="E34" s="304"/>
      <c r="F34" s="304"/>
      <c r="G34" s="304"/>
      <c r="H34" s="304"/>
      <c r="I34" s="304"/>
      <c r="J34" s="304"/>
      <c r="K34" s="304"/>
      <c r="L34" s="305"/>
      <c r="M34" s="8"/>
      <c r="O34" s="22"/>
    </row>
    <row r="35" spans="2:16" x14ac:dyDescent="0.25">
      <c r="B35" s="284">
        <v>1</v>
      </c>
      <c r="C35" s="278"/>
      <c r="D35" s="278"/>
      <c r="E35" s="278"/>
      <c r="F35" s="278"/>
      <c r="G35" s="278"/>
      <c r="H35" s="278"/>
      <c r="I35" s="278"/>
      <c r="J35" s="278"/>
      <c r="K35" s="278"/>
      <c r="L35" s="286"/>
      <c r="M35" s="8"/>
      <c r="O35" s="8" t="s">
        <v>39</v>
      </c>
      <c r="P35" s="8" t="s">
        <v>42</v>
      </c>
    </row>
    <row r="36" spans="2:16" x14ac:dyDescent="0.25">
      <c r="B36" s="284"/>
      <c r="C36" s="278"/>
      <c r="D36" s="278"/>
      <c r="E36" s="278"/>
      <c r="F36" s="278"/>
      <c r="G36" s="278"/>
      <c r="H36" s="278"/>
      <c r="I36" s="278"/>
      <c r="J36" s="278"/>
      <c r="K36" s="278"/>
      <c r="L36" s="286"/>
      <c r="M36" s="8"/>
    </row>
    <row r="37" spans="2:16" x14ac:dyDescent="0.25">
      <c r="B37" s="284">
        <v>2</v>
      </c>
      <c r="C37" s="278"/>
      <c r="D37" s="278"/>
      <c r="E37" s="278"/>
      <c r="F37" s="278"/>
      <c r="G37" s="278"/>
      <c r="H37" s="278"/>
      <c r="I37" s="278"/>
      <c r="J37" s="278"/>
      <c r="K37" s="278"/>
      <c r="L37" s="286"/>
      <c r="M37" s="8"/>
      <c r="O37" s="8" t="s">
        <v>40</v>
      </c>
      <c r="P37" s="8" t="s">
        <v>43</v>
      </c>
    </row>
    <row r="38" spans="2:16" x14ac:dyDescent="0.25">
      <c r="B38" s="284"/>
      <c r="C38" s="278"/>
      <c r="D38" s="278"/>
      <c r="E38" s="278"/>
      <c r="F38" s="278"/>
      <c r="G38" s="278"/>
      <c r="H38" s="278"/>
      <c r="I38" s="278"/>
      <c r="J38" s="278"/>
      <c r="K38" s="278"/>
      <c r="L38" s="286"/>
      <c r="M38" s="8"/>
    </row>
    <row r="39" spans="2:16" x14ac:dyDescent="0.25">
      <c r="B39" s="284">
        <v>3</v>
      </c>
      <c r="C39" s="278"/>
      <c r="D39" s="278"/>
      <c r="E39" s="278"/>
      <c r="F39" s="278"/>
      <c r="G39" s="278"/>
      <c r="H39" s="278"/>
      <c r="I39" s="278"/>
      <c r="J39" s="278"/>
      <c r="K39" s="278"/>
      <c r="L39" s="286"/>
      <c r="M39" s="8"/>
      <c r="O39" s="8" t="s">
        <v>41</v>
      </c>
      <c r="P39" s="8" t="s">
        <v>230</v>
      </c>
    </row>
    <row r="40" spans="2:16" x14ac:dyDescent="0.25">
      <c r="B40" s="284"/>
      <c r="C40" s="278"/>
      <c r="D40" s="278"/>
      <c r="E40" s="278"/>
      <c r="F40" s="278"/>
      <c r="G40" s="278"/>
      <c r="H40" s="278"/>
      <c r="I40" s="278"/>
      <c r="J40" s="278"/>
      <c r="K40" s="278"/>
      <c r="L40" s="286"/>
      <c r="M40" s="8"/>
    </row>
    <row r="41" spans="2:16" x14ac:dyDescent="0.25">
      <c r="B41" s="284">
        <v>4</v>
      </c>
      <c r="C41" s="278"/>
      <c r="D41" s="278"/>
      <c r="E41" s="278"/>
      <c r="F41" s="278"/>
      <c r="G41" s="278"/>
      <c r="H41" s="278"/>
      <c r="I41" s="278"/>
      <c r="J41" s="278"/>
      <c r="K41" s="278"/>
      <c r="L41" s="286"/>
      <c r="M41" s="8"/>
      <c r="O41" s="8" t="s">
        <v>39</v>
      </c>
      <c r="P41" s="8" t="s">
        <v>42</v>
      </c>
    </row>
    <row r="42" spans="2:16" x14ac:dyDescent="0.25">
      <c r="B42" s="284"/>
      <c r="C42" s="278"/>
      <c r="D42" s="278"/>
      <c r="E42" s="278"/>
      <c r="F42" s="278"/>
      <c r="G42" s="278"/>
      <c r="H42" s="278"/>
      <c r="I42" s="278"/>
      <c r="J42" s="278"/>
      <c r="K42" s="278"/>
      <c r="L42" s="286"/>
      <c r="M42" s="8"/>
    </row>
    <row r="43" spans="2:16" x14ac:dyDescent="0.25">
      <c r="B43" s="284">
        <v>5</v>
      </c>
      <c r="C43" s="278"/>
      <c r="D43" s="278"/>
      <c r="E43" s="278"/>
      <c r="F43" s="278"/>
      <c r="G43" s="278"/>
      <c r="H43" s="278"/>
      <c r="I43" s="278"/>
      <c r="J43" s="278"/>
      <c r="K43" s="278"/>
      <c r="L43" s="286"/>
      <c r="M43" s="8"/>
      <c r="O43" s="8" t="s">
        <v>40</v>
      </c>
      <c r="P43" s="8" t="s">
        <v>43</v>
      </c>
    </row>
    <row r="44" spans="2:16" x14ac:dyDescent="0.25">
      <c r="B44" s="284"/>
      <c r="C44" s="278"/>
      <c r="D44" s="278"/>
      <c r="E44" s="278"/>
      <c r="F44" s="278"/>
      <c r="G44" s="278"/>
      <c r="H44" s="278"/>
      <c r="I44" s="278"/>
      <c r="J44" s="278"/>
      <c r="K44" s="278"/>
      <c r="L44" s="286"/>
      <c r="M44" s="8"/>
    </row>
    <row r="45" spans="2:16" x14ac:dyDescent="0.25">
      <c r="B45" s="284">
        <v>6</v>
      </c>
      <c r="C45" s="278"/>
      <c r="D45" s="278"/>
      <c r="E45" s="278"/>
      <c r="F45" s="278"/>
      <c r="G45" s="278"/>
      <c r="H45" s="278"/>
      <c r="I45" s="278"/>
      <c r="J45" s="278"/>
      <c r="K45" s="278"/>
      <c r="L45" s="286"/>
      <c r="M45" s="8"/>
      <c r="O45" s="8" t="s">
        <v>41</v>
      </c>
      <c r="P45" s="8" t="s">
        <v>230</v>
      </c>
    </row>
    <row r="46" spans="2:16" x14ac:dyDescent="0.25">
      <c r="B46" s="284"/>
      <c r="C46" s="278"/>
      <c r="D46" s="278"/>
      <c r="E46" s="278"/>
      <c r="F46" s="278"/>
      <c r="G46" s="278"/>
      <c r="H46" s="278"/>
      <c r="I46" s="278"/>
      <c r="J46" s="278"/>
      <c r="K46" s="278"/>
      <c r="L46" s="286"/>
      <c r="M46" s="8"/>
    </row>
    <row r="47" spans="2:16" x14ac:dyDescent="0.25">
      <c r="B47" s="284">
        <v>7</v>
      </c>
      <c r="C47" s="278"/>
      <c r="D47" s="278"/>
      <c r="E47" s="278"/>
      <c r="F47" s="278"/>
      <c r="G47" s="278"/>
      <c r="H47" s="278"/>
      <c r="I47" s="278"/>
      <c r="J47" s="278"/>
      <c r="K47" s="278"/>
      <c r="L47" s="286"/>
      <c r="M47" s="8"/>
      <c r="O47" s="8" t="s">
        <v>40</v>
      </c>
      <c r="P47" s="8" t="s">
        <v>43</v>
      </c>
    </row>
    <row r="48" spans="2:16" x14ac:dyDescent="0.25">
      <c r="B48" s="284"/>
      <c r="C48" s="278"/>
      <c r="D48" s="278"/>
      <c r="E48" s="278"/>
      <c r="F48" s="278"/>
      <c r="G48" s="278"/>
      <c r="H48" s="278"/>
      <c r="I48" s="278"/>
      <c r="J48" s="278"/>
      <c r="K48" s="278"/>
      <c r="L48" s="286"/>
      <c r="M48" s="8"/>
    </row>
    <row r="49" spans="1:16" x14ac:dyDescent="0.25">
      <c r="B49" s="284">
        <v>8</v>
      </c>
      <c r="C49" s="278"/>
      <c r="D49" s="278"/>
      <c r="E49" s="278"/>
      <c r="F49" s="278"/>
      <c r="G49" s="278"/>
      <c r="H49" s="278"/>
      <c r="I49" s="278"/>
      <c r="J49" s="278"/>
      <c r="K49" s="278"/>
      <c r="L49" s="286"/>
      <c r="M49" s="8"/>
      <c r="O49" s="8" t="s">
        <v>41</v>
      </c>
      <c r="P49" s="8" t="s">
        <v>230</v>
      </c>
    </row>
    <row r="50" spans="1:16" x14ac:dyDescent="0.25">
      <c r="B50" s="284"/>
      <c r="C50" s="278"/>
      <c r="D50" s="278"/>
      <c r="E50" s="278"/>
      <c r="F50" s="278"/>
      <c r="G50" s="278"/>
      <c r="H50" s="278"/>
      <c r="I50" s="278"/>
      <c r="J50" s="278"/>
      <c r="K50" s="278"/>
      <c r="L50" s="286"/>
      <c r="M50" s="8"/>
    </row>
    <row r="51" spans="1:16" x14ac:dyDescent="0.25">
      <c r="B51" s="284">
        <v>9</v>
      </c>
      <c r="C51" s="278"/>
      <c r="D51" s="278"/>
      <c r="E51" s="278"/>
      <c r="F51" s="278"/>
      <c r="G51" s="278"/>
      <c r="H51" s="278"/>
      <c r="I51" s="278"/>
      <c r="J51" s="278"/>
      <c r="K51" s="278"/>
      <c r="L51" s="286"/>
      <c r="M51" s="8"/>
      <c r="O51" s="8" t="s">
        <v>40</v>
      </c>
      <c r="P51" s="8" t="s">
        <v>43</v>
      </c>
    </row>
    <row r="52" spans="1:16" x14ac:dyDescent="0.25">
      <c r="B52" s="284"/>
      <c r="C52" s="278"/>
      <c r="D52" s="278"/>
      <c r="E52" s="278"/>
      <c r="F52" s="278"/>
      <c r="G52" s="278"/>
      <c r="H52" s="278"/>
      <c r="I52" s="278"/>
      <c r="J52" s="278"/>
      <c r="K52" s="278"/>
      <c r="L52" s="286"/>
      <c r="M52" s="8"/>
    </row>
    <row r="53" spans="1:16" x14ac:dyDescent="0.25">
      <c r="B53" s="284">
        <v>10</v>
      </c>
      <c r="C53" s="278"/>
      <c r="D53" s="278"/>
      <c r="E53" s="278"/>
      <c r="F53" s="278"/>
      <c r="G53" s="278"/>
      <c r="H53" s="278"/>
      <c r="I53" s="278"/>
      <c r="J53" s="278"/>
      <c r="K53" s="278"/>
      <c r="L53" s="286"/>
      <c r="M53" s="8"/>
      <c r="O53" s="8" t="s">
        <v>41</v>
      </c>
      <c r="P53" s="8" t="s">
        <v>230</v>
      </c>
    </row>
    <row r="54" spans="1:16" x14ac:dyDescent="0.25">
      <c r="B54" s="284"/>
      <c r="C54" s="278"/>
      <c r="D54" s="278"/>
      <c r="E54" s="278"/>
      <c r="F54" s="278"/>
      <c r="G54" s="278"/>
      <c r="H54" s="278"/>
      <c r="I54" s="278"/>
      <c r="J54" s="278"/>
      <c r="K54" s="278"/>
      <c r="L54" s="286"/>
      <c r="M54" s="8"/>
    </row>
    <row r="55" spans="1:16" s="35" customFormat="1" x14ac:dyDescent="0.25">
      <c r="A55" s="4"/>
      <c r="B55" s="66"/>
      <c r="C55" s="67"/>
      <c r="D55" s="67"/>
      <c r="E55" s="67"/>
      <c r="F55" s="67"/>
      <c r="G55" s="67"/>
      <c r="H55" s="67"/>
      <c r="I55" s="67"/>
      <c r="J55" s="67"/>
      <c r="K55" s="67"/>
      <c r="L55" s="68"/>
    </row>
    <row r="56" spans="1:16" x14ac:dyDescent="0.25">
      <c r="B56" s="306" t="s">
        <v>22</v>
      </c>
      <c r="C56" s="307"/>
      <c r="D56" s="307"/>
      <c r="E56" s="307"/>
      <c r="F56" s="307"/>
      <c r="G56" s="307"/>
      <c r="H56" s="307"/>
      <c r="I56" s="307"/>
      <c r="J56" s="307"/>
      <c r="K56" s="307"/>
      <c r="L56" s="308"/>
      <c r="M56" s="8"/>
    </row>
    <row r="57" spans="1:16" x14ac:dyDescent="0.25">
      <c r="B57" s="17"/>
      <c r="C57" s="29"/>
      <c r="D57" s="29"/>
      <c r="E57" s="30"/>
      <c r="F57" s="30"/>
      <c r="G57" s="30"/>
      <c r="H57" s="30"/>
      <c r="I57" s="30"/>
      <c r="J57" s="30"/>
      <c r="K57" s="30"/>
      <c r="L57" s="18"/>
      <c r="M57" s="8"/>
    </row>
    <row r="58" spans="1:16" x14ac:dyDescent="0.25">
      <c r="B58" s="175" t="str">
        <f>IF(Intro!$G$21="English",O58,P58)</f>
        <v>Indiquez le nombre de vos membres impliqués dans la production des marchandises depuis le 1er janvier 2023.</v>
      </c>
      <c r="C58" s="176"/>
      <c r="D58" s="176"/>
      <c r="E58" s="176"/>
      <c r="F58" s="176"/>
      <c r="G58" s="176"/>
      <c r="H58" s="176"/>
      <c r="I58" s="176"/>
      <c r="J58" s="176"/>
      <c r="K58" s="176"/>
      <c r="L58" s="177"/>
      <c r="M58" s="8"/>
      <c r="O58" s="22" t="str">
        <f>"Provide the number of your members involved in the production of the goods since January 1, "&amp;Variables!B6&amp;"."</f>
        <v>Provide the number of your members involved in the production of the goods since January 1, 2023.</v>
      </c>
      <c r="P58" s="8" t="str">
        <f>"Indiquez le nombre de vos membres impliqués dans la production des marchandises depuis le 1er janvier "&amp;Variables!B6&amp;"."</f>
        <v>Indiquez le nombre de vos membres impliqués dans la production des marchandises depuis le 1er janvier 2023.</v>
      </c>
    </row>
    <row r="59" spans="1:16" x14ac:dyDescent="0.25">
      <c r="B59" s="59"/>
      <c r="C59" s="60"/>
      <c r="D59" s="29"/>
      <c r="E59" s="30"/>
      <c r="F59" s="30"/>
      <c r="G59" s="30"/>
      <c r="H59" s="30"/>
      <c r="I59" s="30"/>
      <c r="J59" s="30"/>
      <c r="K59" s="30"/>
      <c r="L59" s="18"/>
      <c r="M59" s="8"/>
      <c r="O59" s="22"/>
    </row>
    <row r="60" spans="1:16" x14ac:dyDescent="0.25">
      <c r="B60" s="298" t="str">
        <f>IF(Intro!$G$21="English",O60,P60)</f>
        <v xml:space="preserve">Dénomination sociale de l’entreprise et installation </v>
      </c>
      <c r="C60" s="231"/>
      <c r="D60" s="231"/>
      <c r="E60" s="231"/>
      <c r="F60" s="231"/>
      <c r="G60" s="232"/>
      <c r="H60" s="294">
        <f>Variables!$B$6</f>
        <v>2023</v>
      </c>
      <c r="I60" s="294">
        <f>H60+1</f>
        <v>2024</v>
      </c>
      <c r="J60" s="294">
        <f>I60+1</f>
        <v>2025</v>
      </c>
      <c r="K60" s="294" t="str">
        <f>IF(Intro!$G$21="English",Variables!B9,Variables!C9)</f>
        <v>janv-mars 2025</v>
      </c>
      <c r="L60" s="296" t="str">
        <f>IF(Intro!$G$21="English",Variables!B10,Variables!C10)</f>
        <v>janv-mars 2026</v>
      </c>
      <c r="M60" s="8"/>
      <c r="O60" s="22" t="str">
        <f>O35</f>
        <v>Firm Name and Facility</v>
      </c>
      <c r="P60" s="8" t="str">
        <f>P35</f>
        <v xml:space="preserve">Dénomination sociale de l’entreprise et installation </v>
      </c>
    </row>
    <row r="61" spans="1:16" x14ac:dyDescent="0.25">
      <c r="B61" s="299"/>
      <c r="C61" s="234"/>
      <c r="D61" s="234"/>
      <c r="E61" s="234"/>
      <c r="F61" s="234"/>
      <c r="G61" s="235"/>
      <c r="H61" s="295"/>
      <c r="I61" s="295"/>
      <c r="J61" s="295"/>
      <c r="K61" s="295"/>
      <c r="L61" s="297"/>
      <c r="M61" s="8"/>
      <c r="O61" s="22"/>
    </row>
    <row r="62" spans="1:16" x14ac:dyDescent="0.25">
      <c r="B62" s="291" t="str">
        <f>IF(C35="","-",C35)</f>
        <v>-</v>
      </c>
      <c r="C62" s="292"/>
      <c r="D62" s="292"/>
      <c r="E62" s="292"/>
      <c r="F62" s="292"/>
      <c r="G62" s="46" t="s">
        <v>105</v>
      </c>
      <c r="H62" s="47"/>
      <c r="I62" s="47"/>
      <c r="J62" s="47"/>
      <c r="K62" s="47"/>
      <c r="L62" s="48"/>
      <c r="M62" s="8"/>
    </row>
    <row r="63" spans="1:16" x14ac:dyDescent="0.25">
      <c r="B63" s="291" t="str">
        <f>IF(C37="","-",C37)</f>
        <v>-</v>
      </c>
      <c r="C63" s="292"/>
      <c r="D63" s="292"/>
      <c r="E63" s="292"/>
      <c r="F63" s="292"/>
      <c r="G63" s="46" t="s">
        <v>105</v>
      </c>
      <c r="H63" s="47"/>
      <c r="I63" s="47"/>
      <c r="J63" s="47"/>
      <c r="K63" s="47"/>
      <c r="L63" s="48"/>
      <c r="M63" s="8"/>
    </row>
    <row r="64" spans="1:16" x14ac:dyDescent="0.25">
      <c r="B64" s="291" t="str">
        <f>IF(C39="","-",C39)</f>
        <v>-</v>
      </c>
      <c r="C64" s="292"/>
      <c r="D64" s="292"/>
      <c r="E64" s="292"/>
      <c r="F64" s="292"/>
      <c r="G64" s="46" t="s">
        <v>105</v>
      </c>
      <c r="H64" s="47"/>
      <c r="I64" s="47"/>
      <c r="J64" s="47"/>
      <c r="K64" s="47"/>
      <c r="L64" s="48"/>
      <c r="M64" s="8"/>
    </row>
    <row r="65" spans="1:16" x14ac:dyDescent="0.25">
      <c r="B65" s="291" t="str">
        <f>IF(C41="","-",C41)</f>
        <v>-</v>
      </c>
      <c r="C65" s="292"/>
      <c r="D65" s="292"/>
      <c r="E65" s="292"/>
      <c r="F65" s="292"/>
      <c r="G65" s="46" t="s">
        <v>105</v>
      </c>
      <c r="H65" s="47"/>
      <c r="I65" s="47"/>
      <c r="J65" s="47"/>
      <c r="K65" s="47"/>
      <c r="L65" s="48"/>
      <c r="M65" s="8"/>
    </row>
    <row r="66" spans="1:16" x14ac:dyDescent="0.25">
      <c r="B66" s="291" t="str">
        <f>IF(C43="","-",C43)</f>
        <v>-</v>
      </c>
      <c r="C66" s="292"/>
      <c r="D66" s="292"/>
      <c r="E66" s="292"/>
      <c r="F66" s="292"/>
      <c r="G66" s="46" t="s">
        <v>105</v>
      </c>
      <c r="H66" s="47"/>
      <c r="I66" s="47"/>
      <c r="J66" s="47"/>
      <c r="K66" s="47"/>
      <c r="L66" s="48"/>
      <c r="M66" s="8"/>
    </row>
    <row r="67" spans="1:16" x14ac:dyDescent="0.25">
      <c r="B67" s="291" t="str">
        <f>IF(C45="","-",C45)</f>
        <v>-</v>
      </c>
      <c r="C67" s="292"/>
      <c r="D67" s="292"/>
      <c r="E67" s="292"/>
      <c r="F67" s="292"/>
      <c r="G67" s="46" t="s">
        <v>105</v>
      </c>
      <c r="H67" s="47"/>
      <c r="I67" s="47"/>
      <c r="J67" s="47"/>
      <c r="K67" s="47"/>
      <c r="L67" s="48"/>
      <c r="M67" s="8"/>
    </row>
    <row r="68" spans="1:16" x14ac:dyDescent="0.25">
      <c r="B68" s="291" t="str">
        <f>IF(C47="","-",C47)</f>
        <v>-</v>
      </c>
      <c r="C68" s="292"/>
      <c r="D68" s="292"/>
      <c r="E68" s="292"/>
      <c r="F68" s="292"/>
      <c r="G68" s="46" t="s">
        <v>105</v>
      </c>
      <c r="H68" s="47"/>
      <c r="I68" s="47"/>
      <c r="J68" s="47"/>
      <c r="K68" s="47"/>
      <c r="L68" s="48"/>
      <c r="M68" s="8"/>
    </row>
    <row r="69" spans="1:16" x14ac:dyDescent="0.25">
      <c r="B69" s="291" t="str">
        <f>IF(C49="","-",C49)</f>
        <v>-</v>
      </c>
      <c r="C69" s="292"/>
      <c r="D69" s="292"/>
      <c r="E69" s="292"/>
      <c r="F69" s="292"/>
      <c r="G69" s="46" t="s">
        <v>105</v>
      </c>
      <c r="H69" s="47"/>
      <c r="I69" s="47"/>
      <c r="J69" s="47"/>
      <c r="K69" s="47"/>
      <c r="L69" s="48"/>
      <c r="M69" s="8"/>
    </row>
    <row r="70" spans="1:16" x14ac:dyDescent="0.25">
      <c r="B70" s="291" t="str">
        <f>IF(C51="","-",C51)</f>
        <v>-</v>
      </c>
      <c r="C70" s="292"/>
      <c r="D70" s="292"/>
      <c r="E70" s="292"/>
      <c r="F70" s="292"/>
      <c r="G70" s="46" t="s">
        <v>105</v>
      </c>
      <c r="H70" s="47"/>
      <c r="I70" s="47"/>
      <c r="J70" s="47"/>
      <c r="K70" s="47"/>
      <c r="L70" s="48"/>
      <c r="M70" s="8"/>
    </row>
    <row r="71" spans="1:16" x14ac:dyDescent="0.25">
      <c r="B71" s="291" t="str">
        <f t="shared" ref="B71" si="0">IF(C53="","-",C53)</f>
        <v>-</v>
      </c>
      <c r="C71" s="292"/>
      <c r="D71" s="292"/>
      <c r="E71" s="292"/>
      <c r="F71" s="292"/>
      <c r="G71" s="46" t="s">
        <v>105</v>
      </c>
      <c r="H71" s="47"/>
      <c r="I71" s="47"/>
      <c r="J71" s="47"/>
      <c r="K71" s="47"/>
      <c r="L71" s="48"/>
      <c r="M71" s="8"/>
    </row>
    <row r="72" spans="1:16" s="9" customFormat="1" x14ac:dyDescent="0.25">
      <c r="A72" s="4"/>
      <c r="B72" s="321" t="str">
        <f>IF(Intro!$G$21="English",O72,P72)</f>
        <v>Nombre total de membres employés</v>
      </c>
      <c r="C72" s="322"/>
      <c r="D72" s="322"/>
      <c r="E72" s="322"/>
      <c r="F72" s="322"/>
      <c r="G72" s="49" t="s">
        <v>105</v>
      </c>
      <c r="H72" s="50">
        <f>SUM(H62:H71)</f>
        <v>0</v>
      </c>
      <c r="I72" s="50">
        <f t="shared" ref="I72:L72" si="1">SUM(I62:I71)</f>
        <v>0</v>
      </c>
      <c r="J72" s="50">
        <f t="shared" si="1"/>
        <v>0</v>
      </c>
      <c r="K72" s="50">
        <f t="shared" si="1"/>
        <v>0</v>
      </c>
      <c r="L72" s="51">
        <f t="shared" si="1"/>
        <v>0</v>
      </c>
      <c r="O72" s="9" t="s">
        <v>121</v>
      </c>
      <c r="P72" s="9" t="s">
        <v>123</v>
      </c>
    </row>
    <row r="73" spans="1:16" s="9" customFormat="1" x14ac:dyDescent="0.25">
      <c r="A73" s="4"/>
      <c r="B73" s="323" t="str">
        <f>IF(Intro!$G$21="English",O73,P73)</f>
        <v>Total des lieux de travail syndiqués</v>
      </c>
      <c r="C73" s="324"/>
      <c r="D73" s="324"/>
      <c r="E73" s="324"/>
      <c r="F73" s="324"/>
      <c r="G73" s="49" t="s">
        <v>105</v>
      </c>
      <c r="H73" s="50">
        <f>COUNTIFS(H62:H71,"&gt;0")</f>
        <v>0</v>
      </c>
      <c r="I73" s="50">
        <f t="shared" ref="I73:L73" si="2">COUNTIFS(I62:I71,"&gt;0")</f>
        <v>0</v>
      </c>
      <c r="J73" s="50">
        <f t="shared" si="2"/>
        <v>0</v>
      </c>
      <c r="K73" s="50">
        <f t="shared" si="2"/>
        <v>0</v>
      </c>
      <c r="L73" s="51">
        <f t="shared" si="2"/>
        <v>0</v>
      </c>
      <c r="O73" s="9" t="s">
        <v>122</v>
      </c>
      <c r="P73" s="9" t="s">
        <v>124</v>
      </c>
    </row>
    <row r="74" spans="1:16" s="35" customFormat="1" x14ac:dyDescent="0.25">
      <c r="A74" s="76"/>
      <c r="B74" s="66"/>
      <c r="C74" s="67"/>
      <c r="D74" s="67"/>
      <c r="E74" s="67"/>
      <c r="F74" s="67"/>
      <c r="G74" s="67"/>
      <c r="H74" s="67"/>
      <c r="I74" s="67"/>
      <c r="J74" s="67"/>
      <c r="K74" s="67"/>
      <c r="L74" s="68"/>
    </row>
    <row r="75" spans="1:16" s="9" customFormat="1" x14ac:dyDescent="0.25">
      <c r="A75" s="28"/>
      <c r="B75" s="306" t="s">
        <v>23</v>
      </c>
      <c r="C75" s="307"/>
      <c r="D75" s="307"/>
      <c r="E75" s="307"/>
      <c r="F75" s="307"/>
      <c r="G75" s="307"/>
      <c r="H75" s="307"/>
      <c r="I75" s="307"/>
      <c r="J75" s="307"/>
      <c r="K75" s="307"/>
      <c r="L75" s="308"/>
      <c r="M75" s="84"/>
    </row>
    <row r="76" spans="1:16" s="35" customFormat="1" x14ac:dyDescent="0.25">
      <c r="A76" s="76"/>
      <c r="B76" s="69"/>
      <c r="C76" s="70"/>
      <c r="D76" s="70"/>
      <c r="E76" s="70"/>
      <c r="F76" s="70"/>
      <c r="G76" s="70"/>
      <c r="H76" s="70"/>
      <c r="I76" s="70"/>
      <c r="J76" s="70"/>
      <c r="K76" s="70"/>
      <c r="L76" s="71"/>
    </row>
    <row r="77" spans="1:16" s="35" customFormat="1" ht="14.25" customHeight="1" x14ac:dyDescent="0.25">
      <c r="A77" s="76"/>
      <c r="B77" s="265" t="str">
        <f>IF(Intro!$G$21="English",O77,P77)</f>
        <v>Fournissez des détails sur tout changement important dans l’adhésion et la syndicalisation des lieux de travail impliqués dans la production des marchandises depuis le 1er janvier 2023.</v>
      </c>
      <c r="C77" s="266"/>
      <c r="D77" s="266"/>
      <c r="E77" s="266"/>
      <c r="F77" s="266"/>
      <c r="G77" s="266"/>
      <c r="H77" s="266"/>
      <c r="I77" s="266"/>
      <c r="J77" s="266"/>
      <c r="K77" s="266"/>
      <c r="L77" s="267"/>
      <c r="O77" s="35" t="str">
        <f>"Provide details of any significant changes in membership and unionization of workplaces involved in the production of the goods since January 1, "&amp;Variables!B6&amp;"."</f>
        <v>Provide details of any significant changes in membership and unionization of workplaces involved in the production of the goods since January 1, 2023.</v>
      </c>
      <c r="P77" s="35" t="str">
        <f>"Fournissez des détails sur tout changement important dans l’adhésion et la syndicalisation des lieux de travail impliqués dans la production des marchandises depuis le 1er janvier "&amp;Variables!B6&amp;"."</f>
        <v>Fournissez des détails sur tout changement important dans l’adhésion et la syndicalisation des lieux de travail impliqués dans la production des marchandises depuis le 1er janvier 2023.</v>
      </c>
    </row>
    <row r="78" spans="1:16" s="35" customFormat="1" x14ac:dyDescent="0.25">
      <c r="A78" s="76"/>
      <c r="B78" s="265"/>
      <c r="C78" s="266"/>
      <c r="D78" s="266"/>
      <c r="E78" s="266"/>
      <c r="F78" s="266"/>
      <c r="G78" s="266"/>
      <c r="H78" s="266"/>
      <c r="I78" s="266"/>
      <c r="J78" s="266"/>
      <c r="K78" s="266"/>
      <c r="L78" s="267"/>
    </row>
    <row r="79" spans="1:16" s="35" customFormat="1" x14ac:dyDescent="0.25">
      <c r="A79" s="76"/>
      <c r="B79" s="69"/>
      <c r="C79" s="70"/>
      <c r="D79" s="70"/>
      <c r="E79" s="70"/>
      <c r="F79" s="70"/>
      <c r="G79" s="70"/>
      <c r="H79" s="70"/>
      <c r="I79" s="70"/>
      <c r="J79" s="70"/>
      <c r="K79" s="70"/>
      <c r="L79" s="71"/>
    </row>
    <row r="80" spans="1:16" x14ac:dyDescent="0.25">
      <c r="B80" s="293"/>
      <c r="C80" s="325" t="str">
        <f>IF(Intro!$G$21="English",O80,P80)</f>
        <v xml:space="preserve">Dénomination sociale de l’entreprise et installation </v>
      </c>
      <c r="D80" s="325"/>
      <c r="E80" s="325"/>
      <c r="F80" s="294" t="str">
        <f>IF(Intro!$G$21="English",O82,P82)</f>
        <v>Actions touchant les membres (fermeture, cession d'actifs, des changements technologiques ou autres changements)</v>
      </c>
      <c r="G80" s="294"/>
      <c r="H80" s="294"/>
      <c r="I80" s="294"/>
      <c r="J80" s="294"/>
      <c r="K80" s="294"/>
      <c r="L80" s="296"/>
      <c r="M80" s="8"/>
      <c r="O80" s="8" t="s">
        <v>39</v>
      </c>
      <c r="P80" s="8" t="s">
        <v>42</v>
      </c>
    </row>
    <row r="81" spans="2:16" x14ac:dyDescent="0.25">
      <c r="B81" s="293"/>
      <c r="C81" s="326"/>
      <c r="D81" s="326"/>
      <c r="E81" s="326"/>
      <c r="F81" s="327"/>
      <c r="G81" s="327"/>
      <c r="H81" s="327"/>
      <c r="I81" s="327"/>
      <c r="J81" s="327"/>
      <c r="K81" s="327"/>
      <c r="L81" s="328"/>
      <c r="M81" s="8"/>
    </row>
    <row r="82" spans="2:16" x14ac:dyDescent="0.25">
      <c r="B82" s="284">
        <v>1</v>
      </c>
      <c r="C82" s="285">
        <f>C35</f>
        <v>0</v>
      </c>
      <c r="D82" s="285"/>
      <c r="E82" s="285"/>
      <c r="F82" s="278"/>
      <c r="G82" s="278"/>
      <c r="H82" s="278"/>
      <c r="I82" s="278"/>
      <c r="J82" s="278"/>
      <c r="K82" s="278"/>
      <c r="L82" s="286"/>
      <c r="M82" s="8"/>
      <c r="O82" s="8" t="s">
        <v>125</v>
      </c>
      <c r="P82" s="8" t="s">
        <v>126</v>
      </c>
    </row>
    <row r="83" spans="2:16" x14ac:dyDescent="0.25">
      <c r="B83" s="284"/>
      <c r="C83" s="285"/>
      <c r="D83" s="285"/>
      <c r="E83" s="285"/>
      <c r="F83" s="278"/>
      <c r="G83" s="278"/>
      <c r="H83" s="278"/>
      <c r="I83" s="278"/>
      <c r="J83" s="278"/>
      <c r="K83" s="278"/>
      <c r="L83" s="286"/>
      <c r="M83" s="8"/>
    </row>
    <row r="84" spans="2:16" x14ac:dyDescent="0.25">
      <c r="B84" s="284">
        <v>2</v>
      </c>
      <c r="C84" s="285">
        <f t="shared" ref="C84" si="3">C37</f>
        <v>0</v>
      </c>
      <c r="D84" s="285"/>
      <c r="E84" s="285"/>
      <c r="F84" s="278"/>
      <c r="G84" s="278"/>
      <c r="H84" s="278"/>
      <c r="I84" s="278"/>
      <c r="J84" s="278"/>
      <c r="K84" s="278"/>
      <c r="L84" s="286"/>
      <c r="M84" s="8"/>
    </row>
    <row r="85" spans="2:16" x14ac:dyDescent="0.25">
      <c r="B85" s="284"/>
      <c r="C85" s="285"/>
      <c r="D85" s="285"/>
      <c r="E85" s="285"/>
      <c r="F85" s="278"/>
      <c r="G85" s="278"/>
      <c r="H85" s="278"/>
      <c r="I85" s="278"/>
      <c r="J85" s="278"/>
      <c r="K85" s="278"/>
      <c r="L85" s="286"/>
      <c r="M85" s="8"/>
    </row>
    <row r="86" spans="2:16" x14ac:dyDescent="0.25">
      <c r="B86" s="284">
        <v>3</v>
      </c>
      <c r="C86" s="285">
        <f t="shared" ref="C86" si="4">C39</f>
        <v>0</v>
      </c>
      <c r="D86" s="285"/>
      <c r="E86" s="285"/>
      <c r="F86" s="278"/>
      <c r="G86" s="278"/>
      <c r="H86" s="278"/>
      <c r="I86" s="278"/>
      <c r="J86" s="278"/>
      <c r="K86" s="278"/>
      <c r="L86" s="286"/>
      <c r="M86" s="8"/>
    </row>
    <row r="87" spans="2:16" x14ac:dyDescent="0.25">
      <c r="B87" s="284"/>
      <c r="C87" s="285"/>
      <c r="D87" s="285"/>
      <c r="E87" s="285"/>
      <c r="F87" s="278"/>
      <c r="G87" s="278"/>
      <c r="H87" s="278"/>
      <c r="I87" s="278"/>
      <c r="J87" s="278"/>
      <c r="K87" s="278"/>
      <c r="L87" s="286"/>
      <c r="M87" s="8"/>
    </row>
    <row r="88" spans="2:16" x14ac:dyDescent="0.25">
      <c r="B88" s="284">
        <v>4</v>
      </c>
      <c r="C88" s="285">
        <f t="shared" ref="C88" si="5">C41</f>
        <v>0</v>
      </c>
      <c r="D88" s="285"/>
      <c r="E88" s="285"/>
      <c r="F88" s="278"/>
      <c r="G88" s="278"/>
      <c r="H88" s="278"/>
      <c r="I88" s="278"/>
      <c r="J88" s="278"/>
      <c r="K88" s="278"/>
      <c r="L88" s="286"/>
      <c r="M88" s="8"/>
    </row>
    <row r="89" spans="2:16" x14ac:dyDescent="0.25">
      <c r="B89" s="284"/>
      <c r="C89" s="285"/>
      <c r="D89" s="285"/>
      <c r="E89" s="285"/>
      <c r="F89" s="278"/>
      <c r="G89" s="278"/>
      <c r="H89" s="278"/>
      <c r="I89" s="278"/>
      <c r="J89" s="278"/>
      <c r="K89" s="278"/>
      <c r="L89" s="286"/>
      <c r="M89" s="8"/>
    </row>
    <row r="90" spans="2:16" x14ac:dyDescent="0.25">
      <c r="B90" s="284">
        <v>5</v>
      </c>
      <c r="C90" s="285">
        <f t="shared" ref="C90" si="6">C43</f>
        <v>0</v>
      </c>
      <c r="D90" s="285"/>
      <c r="E90" s="285"/>
      <c r="F90" s="278"/>
      <c r="G90" s="278"/>
      <c r="H90" s="278"/>
      <c r="I90" s="278"/>
      <c r="J90" s="278"/>
      <c r="K90" s="278"/>
      <c r="L90" s="286"/>
      <c r="M90" s="8"/>
    </row>
    <row r="91" spans="2:16" x14ac:dyDescent="0.25">
      <c r="B91" s="284"/>
      <c r="C91" s="285"/>
      <c r="D91" s="285"/>
      <c r="E91" s="285"/>
      <c r="F91" s="278"/>
      <c r="G91" s="278"/>
      <c r="H91" s="278"/>
      <c r="I91" s="278"/>
      <c r="J91" s="278"/>
      <c r="K91" s="278"/>
      <c r="L91" s="286"/>
      <c r="M91" s="8"/>
    </row>
    <row r="92" spans="2:16" x14ac:dyDescent="0.25">
      <c r="B92" s="284">
        <v>6</v>
      </c>
      <c r="C92" s="285">
        <f t="shared" ref="C92" si="7">C45</f>
        <v>0</v>
      </c>
      <c r="D92" s="285"/>
      <c r="E92" s="285"/>
      <c r="F92" s="278"/>
      <c r="G92" s="278"/>
      <c r="H92" s="278"/>
      <c r="I92" s="278"/>
      <c r="J92" s="278"/>
      <c r="K92" s="278"/>
      <c r="L92" s="286"/>
      <c r="M92" s="8"/>
    </row>
    <row r="93" spans="2:16" x14ac:dyDescent="0.25">
      <c r="B93" s="284"/>
      <c r="C93" s="285"/>
      <c r="D93" s="285"/>
      <c r="E93" s="285"/>
      <c r="F93" s="278"/>
      <c r="G93" s="278"/>
      <c r="H93" s="278"/>
      <c r="I93" s="278"/>
      <c r="J93" s="278"/>
      <c r="K93" s="278"/>
      <c r="L93" s="286"/>
      <c r="M93" s="8"/>
    </row>
    <row r="94" spans="2:16" x14ac:dyDescent="0.25">
      <c r="B94" s="284">
        <v>7</v>
      </c>
      <c r="C94" s="285">
        <f t="shared" ref="C94" si="8">C47</f>
        <v>0</v>
      </c>
      <c r="D94" s="285"/>
      <c r="E94" s="285"/>
      <c r="F94" s="278"/>
      <c r="G94" s="278"/>
      <c r="H94" s="278"/>
      <c r="I94" s="278"/>
      <c r="J94" s="278"/>
      <c r="K94" s="278"/>
      <c r="L94" s="286"/>
      <c r="M94" s="8"/>
    </row>
    <row r="95" spans="2:16" x14ac:dyDescent="0.25">
      <c r="B95" s="284"/>
      <c r="C95" s="285"/>
      <c r="D95" s="285"/>
      <c r="E95" s="285"/>
      <c r="F95" s="278"/>
      <c r="G95" s="278"/>
      <c r="H95" s="278"/>
      <c r="I95" s="278"/>
      <c r="J95" s="278"/>
      <c r="K95" s="278"/>
      <c r="L95" s="286"/>
      <c r="M95" s="8"/>
    </row>
    <row r="96" spans="2:16" x14ac:dyDescent="0.25">
      <c r="B96" s="284">
        <v>8</v>
      </c>
      <c r="C96" s="285">
        <f t="shared" ref="C96" si="9">C49</f>
        <v>0</v>
      </c>
      <c r="D96" s="285"/>
      <c r="E96" s="285"/>
      <c r="F96" s="278"/>
      <c r="G96" s="278"/>
      <c r="H96" s="278"/>
      <c r="I96" s="278"/>
      <c r="J96" s="278"/>
      <c r="K96" s="278"/>
      <c r="L96" s="286"/>
      <c r="M96" s="8"/>
    </row>
    <row r="97" spans="1:16" x14ac:dyDescent="0.25">
      <c r="B97" s="284"/>
      <c r="C97" s="285"/>
      <c r="D97" s="285"/>
      <c r="E97" s="285"/>
      <c r="F97" s="278"/>
      <c r="G97" s="278"/>
      <c r="H97" s="278"/>
      <c r="I97" s="278"/>
      <c r="J97" s="278"/>
      <c r="K97" s="278"/>
      <c r="L97" s="286"/>
      <c r="M97" s="8"/>
    </row>
    <row r="98" spans="1:16" x14ac:dyDescent="0.25">
      <c r="B98" s="284">
        <v>9</v>
      </c>
      <c r="C98" s="285">
        <f t="shared" ref="C98" si="10">C51</f>
        <v>0</v>
      </c>
      <c r="D98" s="285"/>
      <c r="E98" s="285"/>
      <c r="F98" s="278"/>
      <c r="G98" s="278"/>
      <c r="H98" s="278"/>
      <c r="I98" s="278"/>
      <c r="J98" s="278"/>
      <c r="K98" s="278"/>
      <c r="L98" s="286"/>
      <c r="M98" s="8"/>
    </row>
    <row r="99" spans="1:16" x14ac:dyDescent="0.25">
      <c r="B99" s="284"/>
      <c r="C99" s="285"/>
      <c r="D99" s="285"/>
      <c r="E99" s="285"/>
      <c r="F99" s="278"/>
      <c r="G99" s="278"/>
      <c r="H99" s="278"/>
      <c r="I99" s="278"/>
      <c r="J99" s="278"/>
      <c r="K99" s="278"/>
      <c r="L99" s="286"/>
      <c r="M99" s="8"/>
    </row>
    <row r="100" spans="1:16" x14ac:dyDescent="0.25">
      <c r="B100" s="284">
        <v>10</v>
      </c>
      <c r="C100" s="285">
        <f t="shared" ref="C100" si="11">C53</f>
        <v>0</v>
      </c>
      <c r="D100" s="285"/>
      <c r="E100" s="285"/>
      <c r="F100" s="278"/>
      <c r="G100" s="278"/>
      <c r="H100" s="278"/>
      <c r="I100" s="278"/>
      <c r="J100" s="278"/>
      <c r="K100" s="278"/>
      <c r="L100" s="286"/>
      <c r="M100" s="8"/>
    </row>
    <row r="101" spans="1:16" x14ac:dyDescent="0.25">
      <c r="B101" s="287"/>
      <c r="C101" s="288"/>
      <c r="D101" s="288"/>
      <c r="E101" s="288"/>
      <c r="F101" s="289"/>
      <c r="G101" s="289"/>
      <c r="H101" s="289"/>
      <c r="I101" s="289"/>
      <c r="J101" s="289"/>
      <c r="K101" s="289"/>
      <c r="L101" s="290"/>
      <c r="M101" s="8"/>
    </row>
    <row r="102" spans="1:16" s="52" customFormat="1" x14ac:dyDescent="0.25">
      <c r="A102" s="87"/>
      <c r="B102" s="67"/>
      <c r="C102" s="67"/>
      <c r="D102" s="67"/>
      <c r="E102" s="67"/>
      <c r="F102" s="67"/>
      <c r="G102" s="67"/>
      <c r="H102" s="67"/>
      <c r="I102" s="67"/>
      <c r="J102" s="67"/>
      <c r="K102" s="67"/>
      <c r="L102" s="67"/>
    </row>
    <row r="103" spans="1:16" x14ac:dyDescent="0.25">
      <c r="B103" s="309" t="str">
        <f>IF(Intro!$G$21="English",O103,P103)</f>
        <v>CONVENTIONS COLLECTIVES</v>
      </c>
      <c r="C103" s="310"/>
      <c r="D103" s="310"/>
      <c r="E103" s="310"/>
      <c r="F103" s="310"/>
      <c r="G103" s="310"/>
      <c r="H103" s="310"/>
      <c r="I103" s="310"/>
      <c r="J103" s="310"/>
      <c r="K103" s="310"/>
      <c r="L103" s="311"/>
      <c r="M103" s="35"/>
      <c r="O103" s="8" t="s">
        <v>202</v>
      </c>
      <c r="P103" s="8" t="s">
        <v>203</v>
      </c>
    </row>
    <row r="104" spans="1:16" s="9" customFormat="1" x14ac:dyDescent="0.25">
      <c r="A104" s="4"/>
      <c r="B104" s="306" t="s">
        <v>24</v>
      </c>
      <c r="C104" s="307"/>
      <c r="D104" s="307"/>
      <c r="E104" s="307"/>
      <c r="F104" s="307"/>
      <c r="G104" s="307"/>
      <c r="H104" s="307"/>
      <c r="I104" s="307"/>
      <c r="J104" s="307"/>
      <c r="K104" s="307"/>
      <c r="L104" s="308"/>
      <c r="M104" s="84"/>
    </row>
    <row r="105" spans="1:16" s="35" customFormat="1" x14ac:dyDescent="0.25">
      <c r="A105" s="76"/>
      <c r="B105" s="69"/>
      <c r="C105" s="70"/>
      <c r="D105" s="70"/>
      <c r="E105" s="70"/>
      <c r="F105" s="70"/>
      <c r="G105" s="70"/>
      <c r="H105" s="70"/>
      <c r="I105" s="70"/>
      <c r="J105" s="70"/>
      <c r="K105" s="70"/>
      <c r="L105" s="71"/>
    </row>
    <row r="106" spans="1:16" s="35" customFormat="1" ht="14.25" customHeight="1" x14ac:dyDescent="0.25">
      <c r="A106" s="76"/>
      <c r="B106" s="265" t="str">
        <f>IF(Intro!$G$21="English",O106,P106)</f>
        <v>Fournissez des informations sur toutes les conventions collectives en vigueur pour les membres impliqués dans la production des marchandises depuis le 1er janvier 2023.</v>
      </c>
      <c r="C106" s="266"/>
      <c r="D106" s="266"/>
      <c r="E106" s="266"/>
      <c r="F106" s="266"/>
      <c r="G106" s="266"/>
      <c r="H106" s="266"/>
      <c r="I106" s="266"/>
      <c r="J106" s="266"/>
      <c r="K106" s="266"/>
      <c r="L106" s="267"/>
      <c r="O106" s="35" t="str">
        <f>"Provide information for all the collective agreements that were in place for members involved in the production of the goods since January 1, "&amp;Variables!B6&amp;"."</f>
        <v>Provide information for all the collective agreements that were in place for members involved in the production of the goods since January 1, 2023.</v>
      </c>
      <c r="P106" s="35" t="str">
        <f>"Fournissez des informations sur toutes les conventions collectives en vigueur pour les membres impliqués dans la production des marchandises depuis le 1er janvier "&amp;Variables!B6&amp;"."</f>
        <v>Fournissez des informations sur toutes les conventions collectives en vigueur pour les membres impliqués dans la production des marchandises depuis le 1er janvier 2023.</v>
      </c>
    </row>
    <row r="107" spans="1:16" s="35" customFormat="1" x14ac:dyDescent="0.25">
      <c r="A107" s="76"/>
      <c r="B107" s="265"/>
      <c r="C107" s="266"/>
      <c r="D107" s="266"/>
      <c r="E107" s="266"/>
      <c r="F107" s="266"/>
      <c r="G107" s="266"/>
      <c r="H107" s="266"/>
      <c r="I107" s="266"/>
      <c r="J107" s="266"/>
      <c r="K107" s="266"/>
      <c r="L107" s="267"/>
    </row>
    <row r="108" spans="1:16" s="35" customFormat="1" x14ac:dyDescent="0.25">
      <c r="A108" s="76"/>
      <c r="B108" s="69"/>
      <c r="C108" s="70"/>
      <c r="D108" s="70"/>
      <c r="E108" s="70"/>
      <c r="F108" s="70"/>
      <c r="G108" s="70"/>
      <c r="H108" s="70"/>
      <c r="I108" s="70"/>
      <c r="J108" s="70"/>
      <c r="K108" s="70"/>
      <c r="L108" s="71"/>
    </row>
    <row r="109" spans="1:16" x14ac:dyDescent="0.25">
      <c r="B109" s="281" t="str">
        <f>IF(Intro!$G$21="English",O111,P111)</f>
        <v>Section locale du syndicat</v>
      </c>
      <c r="C109" s="282"/>
      <c r="D109" s="282"/>
      <c r="E109" s="282" t="str">
        <f>IF(Intro!$G$21="English",O113,P113)</f>
        <v>Période de négociation précédente</v>
      </c>
      <c r="F109" s="282"/>
      <c r="G109" s="282" t="str">
        <f>IF(Intro!$G$21="English",O114,P114)</f>
        <v>Date de début de la convention collective</v>
      </c>
      <c r="H109" s="282"/>
      <c r="I109" s="282" t="str">
        <f>IF(Intro!$G$21="English",O115,P115)</f>
        <v>Date de fin de la convention collective</v>
      </c>
      <c r="J109" s="282"/>
      <c r="K109" s="282" t="str">
        <f>IF(Intro!$G$21="English",O116,P116)</f>
        <v>Prochaine période de négociation</v>
      </c>
      <c r="L109" s="283"/>
      <c r="M109" s="8"/>
      <c r="O109" s="22"/>
    </row>
    <row r="110" spans="1:16" x14ac:dyDescent="0.25">
      <c r="B110" s="281"/>
      <c r="C110" s="282"/>
      <c r="D110" s="282"/>
      <c r="E110" s="282"/>
      <c r="F110" s="282"/>
      <c r="G110" s="282"/>
      <c r="H110" s="282"/>
      <c r="I110" s="282"/>
      <c r="J110" s="282"/>
      <c r="K110" s="282"/>
      <c r="L110" s="283"/>
      <c r="M110" s="8"/>
      <c r="O110" s="22"/>
    </row>
    <row r="111" spans="1:16" x14ac:dyDescent="0.25">
      <c r="B111" s="277"/>
      <c r="C111" s="278"/>
      <c r="D111" s="278"/>
      <c r="E111" s="279"/>
      <c r="F111" s="279"/>
      <c r="G111" s="279"/>
      <c r="H111" s="279"/>
      <c r="I111" s="279"/>
      <c r="J111" s="279"/>
      <c r="K111" s="279"/>
      <c r="L111" s="280"/>
      <c r="M111" s="8"/>
      <c r="O111" s="8" t="s">
        <v>44</v>
      </c>
      <c r="P111" s="8" t="s">
        <v>231</v>
      </c>
    </row>
    <row r="112" spans="1:16" x14ac:dyDescent="0.25">
      <c r="B112" s="277"/>
      <c r="C112" s="278"/>
      <c r="D112" s="278"/>
      <c r="E112" s="279"/>
      <c r="F112" s="279"/>
      <c r="G112" s="279"/>
      <c r="H112" s="279"/>
      <c r="I112" s="279"/>
      <c r="J112" s="279"/>
      <c r="K112" s="279"/>
      <c r="L112" s="280"/>
      <c r="M112" s="8"/>
    </row>
    <row r="113" spans="2:16" x14ac:dyDescent="0.25">
      <c r="B113" s="277"/>
      <c r="C113" s="278"/>
      <c r="D113" s="278"/>
      <c r="E113" s="279"/>
      <c r="F113" s="279"/>
      <c r="G113" s="279"/>
      <c r="H113" s="279"/>
      <c r="I113" s="279"/>
      <c r="J113" s="279"/>
      <c r="K113" s="279"/>
      <c r="L113" s="280"/>
      <c r="M113" s="8"/>
      <c r="O113" s="8" t="s">
        <v>45</v>
      </c>
      <c r="P113" s="8" t="s">
        <v>46</v>
      </c>
    </row>
    <row r="114" spans="2:16" x14ac:dyDescent="0.25">
      <c r="B114" s="277"/>
      <c r="C114" s="278"/>
      <c r="D114" s="278"/>
      <c r="E114" s="279"/>
      <c r="F114" s="279"/>
      <c r="G114" s="279"/>
      <c r="H114" s="279"/>
      <c r="I114" s="279"/>
      <c r="J114" s="279"/>
      <c r="K114" s="279"/>
      <c r="L114" s="280"/>
      <c r="M114" s="8"/>
      <c r="O114" s="8" t="s">
        <v>47</v>
      </c>
      <c r="P114" s="8" t="s">
        <v>48</v>
      </c>
    </row>
    <row r="115" spans="2:16" x14ac:dyDescent="0.25">
      <c r="B115" s="277"/>
      <c r="C115" s="278"/>
      <c r="D115" s="278"/>
      <c r="E115" s="279"/>
      <c r="F115" s="279"/>
      <c r="G115" s="279"/>
      <c r="H115" s="279"/>
      <c r="I115" s="279"/>
      <c r="J115" s="279"/>
      <c r="K115" s="279"/>
      <c r="L115" s="280"/>
      <c r="M115" s="8"/>
      <c r="O115" s="8" t="s">
        <v>49</v>
      </c>
      <c r="P115" s="8" t="s">
        <v>50</v>
      </c>
    </row>
    <row r="116" spans="2:16" x14ac:dyDescent="0.25">
      <c r="B116" s="277"/>
      <c r="C116" s="278"/>
      <c r="D116" s="278"/>
      <c r="E116" s="279"/>
      <c r="F116" s="279"/>
      <c r="G116" s="279"/>
      <c r="H116" s="279"/>
      <c r="I116" s="279"/>
      <c r="J116" s="279"/>
      <c r="K116" s="279"/>
      <c r="L116" s="280"/>
      <c r="M116" s="8"/>
      <c r="O116" s="8" t="s">
        <v>51</v>
      </c>
      <c r="P116" s="8" t="s">
        <v>52</v>
      </c>
    </row>
    <row r="117" spans="2:16" x14ac:dyDescent="0.25">
      <c r="B117" s="277"/>
      <c r="C117" s="278"/>
      <c r="D117" s="278"/>
      <c r="E117" s="279"/>
      <c r="F117" s="279"/>
      <c r="G117" s="279"/>
      <c r="H117" s="279"/>
      <c r="I117" s="279"/>
      <c r="J117" s="279"/>
      <c r="K117" s="279"/>
      <c r="L117" s="280"/>
      <c r="M117" s="8"/>
    </row>
    <row r="118" spans="2:16" x14ac:dyDescent="0.25">
      <c r="B118" s="277"/>
      <c r="C118" s="278"/>
      <c r="D118" s="278"/>
      <c r="E118" s="279"/>
      <c r="F118" s="279"/>
      <c r="G118" s="279"/>
      <c r="H118" s="279"/>
      <c r="I118" s="279"/>
      <c r="J118" s="279"/>
      <c r="K118" s="279"/>
      <c r="L118" s="280"/>
      <c r="M118" s="8"/>
    </row>
    <row r="119" spans="2:16" x14ac:dyDescent="0.25">
      <c r="B119" s="277"/>
      <c r="C119" s="278"/>
      <c r="D119" s="278"/>
      <c r="E119" s="279"/>
      <c r="F119" s="279"/>
      <c r="G119" s="279"/>
      <c r="H119" s="279"/>
      <c r="I119" s="279"/>
      <c r="J119" s="279"/>
      <c r="K119" s="279"/>
      <c r="L119" s="280"/>
      <c r="M119" s="8"/>
    </row>
    <row r="120" spans="2:16" x14ac:dyDescent="0.25">
      <c r="B120" s="277"/>
      <c r="C120" s="278"/>
      <c r="D120" s="278"/>
      <c r="E120" s="279"/>
      <c r="F120" s="279"/>
      <c r="G120" s="279"/>
      <c r="H120" s="279"/>
      <c r="I120" s="279"/>
      <c r="J120" s="279"/>
      <c r="K120" s="279"/>
      <c r="L120" s="280"/>
      <c r="M120" s="8"/>
    </row>
    <row r="121" spans="2:16" x14ac:dyDescent="0.25">
      <c r="B121" s="277"/>
      <c r="C121" s="278"/>
      <c r="D121" s="278"/>
      <c r="E121" s="279"/>
      <c r="F121" s="279"/>
      <c r="G121" s="279"/>
      <c r="H121" s="279"/>
      <c r="I121" s="279"/>
      <c r="J121" s="279"/>
      <c r="K121" s="279"/>
      <c r="L121" s="280"/>
      <c r="M121" s="8"/>
    </row>
    <row r="122" spans="2:16" x14ac:dyDescent="0.25">
      <c r="B122" s="277"/>
      <c r="C122" s="278"/>
      <c r="D122" s="278"/>
      <c r="E122" s="279"/>
      <c r="F122" s="279"/>
      <c r="G122" s="279"/>
      <c r="H122" s="279"/>
      <c r="I122" s="279"/>
      <c r="J122" s="279"/>
      <c r="K122" s="279"/>
      <c r="L122" s="280"/>
      <c r="M122" s="8"/>
    </row>
    <row r="123" spans="2:16" x14ac:dyDescent="0.25">
      <c r="B123" s="277"/>
      <c r="C123" s="278"/>
      <c r="D123" s="278"/>
      <c r="E123" s="279"/>
      <c r="F123" s="279"/>
      <c r="G123" s="279"/>
      <c r="H123" s="279"/>
      <c r="I123" s="279"/>
      <c r="J123" s="279"/>
      <c r="K123" s="279"/>
      <c r="L123" s="280"/>
      <c r="M123" s="8"/>
    </row>
    <row r="124" spans="2:16" x14ac:dyDescent="0.25">
      <c r="B124" s="277"/>
      <c r="C124" s="278"/>
      <c r="D124" s="278"/>
      <c r="E124" s="279"/>
      <c r="F124" s="279"/>
      <c r="G124" s="279"/>
      <c r="H124" s="279"/>
      <c r="I124" s="279"/>
      <c r="J124" s="279"/>
      <c r="K124" s="279"/>
      <c r="L124" s="280"/>
      <c r="M124" s="8"/>
    </row>
    <row r="125" spans="2:16" x14ac:dyDescent="0.25">
      <c r="B125" s="277"/>
      <c r="C125" s="278"/>
      <c r="D125" s="278"/>
      <c r="E125" s="279"/>
      <c r="F125" s="279"/>
      <c r="G125" s="279"/>
      <c r="H125" s="279"/>
      <c r="I125" s="279"/>
      <c r="J125" s="279"/>
      <c r="K125" s="279"/>
      <c r="L125" s="280"/>
      <c r="M125" s="8"/>
    </row>
    <row r="126" spans="2:16" x14ac:dyDescent="0.25">
      <c r="B126" s="277"/>
      <c r="C126" s="278"/>
      <c r="D126" s="278"/>
      <c r="E126" s="279"/>
      <c r="F126" s="279"/>
      <c r="G126" s="279"/>
      <c r="H126" s="279"/>
      <c r="I126" s="279"/>
      <c r="J126" s="279"/>
      <c r="K126" s="279"/>
      <c r="L126" s="280"/>
      <c r="M126" s="8"/>
    </row>
    <row r="127" spans="2:16" x14ac:dyDescent="0.25">
      <c r="B127" s="277"/>
      <c r="C127" s="278"/>
      <c r="D127" s="278"/>
      <c r="E127" s="279"/>
      <c r="F127" s="279"/>
      <c r="G127" s="279"/>
      <c r="H127" s="279"/>
      <c r="I127" s="279"/>
      <c r="J127" s="279"/>
      <c r="K127" s="279"/>
      <c r="L127" s="280"/>
      <c r="M127" s="8"/>
    </row>
    <row r="128" spans="2:16" x14ac:dyDescent="0.25">
      <c r="B128" s="277"/>
      <c r="C128" s="278"/>
      <c r="D128" s="278"/>
      <c r="E128" s="279"/>
      <c r="F128" s="279"/>
      <c r="G128" s="279"/>
      <c r="H128" s="279"/>
      <c r="I128" s="279"/>
      <c r="J128" s="279"/>
      <c r="K128" s="279"/>
      <c r="L128" s="280"/>
      <c r="M128" s="8"/>
    </row>
    <row r="129" spans="1:16" x14ac:dyDescent="0.25">
      <c r="B129" s="277"/>
      <c r="C129" s="278"/>
      <c r="D129" s="278"/>
      <c r="E129" s="279"/>
      <c r="F129" s="279"/>
      <c r="G129" s="279"/>
      <c r="H129" s="279"/>
      <c r="I129" s="279"/>
      <c r="J129" s="279"/>
      <c r="K129" s="279"/>
      <c r="L129" s="280"/>
      <c r="M129" s="8"/>
    </row>
    <row r="130" spans="1:16" x14ac:dyDescent="0.25">
      <c r="B130" s="277"/>
      <c r="C130" s="278"/>
      <c r="D130" s="278"/>
      <c r="E130" s="279"/>
      <c r="F130" s="279"/>
      <c r="G130" s="279"/>
      <c r="H130" s="279"/>
      <c r="I130" s="279"/>
      <c r="J130" s="279"/>
      <c r="K130" s="279"/>
      <c r="L130" s="280"/>
      <c r="M130" s="8"/>
    </row>
    <row r="131" spans="1:16" s="35" customFormat="1" x14ac:dyDescent="0.25">
      <c r="A131" s="76"/>
      <c r="B131" s="66"/>
      <c r="C131" s="67"/>
      <c r="D131" s="67"/>
      <c r="E131" s="67"/>
      <c r="F131" s="67"/>
      <c r="G131" s="67"/>
      <c r="H131" s="67"/>
      <c r="I131" s="67"/>
      <c r="J131" s="67"/>
      <c r="K131" s="67"/>
      <c r="L131" s="68"/>
    </row>
    <row r="132" spans="1:16" s="9" customFormat="1" x14ac:dyDescent="0.25">
      <c r="A132" s="4"/>
      <c r="B132" s="315" t="s">
        <v>25</v>
      </c>
      <c r="C132" s="316"/>
      <c r="D132" s="316"/>
      <c r="E132" s="316"/>
      <c r="F132" s="316"/>
      <c r="G132" s="316"/>
      <c r="H132" s="316"/>
      <c r="I132" s="316"/>
      <c r="J132" s="316"/>
      <c r="K132" s="316"/>
      <c r="L132" s="317"/>
      <c r="M132" s="84"/>
    </row>
    <row r="133" spans="1:16" s="35" customFormat="1" x14ac:dyDescent="0.25">
      <c r="A133" s="76"/>
      <c r="B133" s="69"/>
      <c r="C133" s="70"/>
      <c r="D133" s="70"/>
      <c r="E133" s="70"/>
      <c r="F133" s="70"/>
      <c r="G133" s="70"/>
      <c r="H133" s="70"/>
      <c r="I133" s="70"/>
      <c r="J133" s="70"/>
      <c r="K133" s="70"/>
      <c r="L133" s="71"/>
    </row>
    <row r="134" spans="1:16" s="35" customFormat="1" ht="15" customHeight="1" x14ac:dyDescent="0.25">
      <c r="A134" s="76"/>
      <c r="B134" s="175" t="str">
        <f>IF(Intro!$G$21="English",O134,P134)</f>
        <v>Fournissez une copie électronique de chaque convention collective en vigueur pour les membres impliqués dans la production des marchandises depuis le 1er janvier 2023.</v>
      </c>
      <c r="C134" s="176"/>
      <c r="D134" s="176"/>
      <c r="E134" s="176"/>
      <c r="F134" s="176"/>
      <c r="G134" s="176"/>
      <c r="H134" s="176"/>
      <c r="I134" s="176"/>
      <c r="J134" s="176"/>
      <c r="K134" s="176"/>
      <c r="L134" s="177"/>
      <c r="O134" s="35" t="str">
        <f>"Provide an electronic copy of each collective agreement that was in place for members involved in the production of the goods since January 1, "&amp;Variables!B6&amp;"."</f>
        <v>Provide an electronic copy of each collective agreement that was in place for members involved in the production of the goods since January 1, 2023.</v>
      </c>
      <c r="P134" s="35" t="str">
        <f>"Fournissez une copie électronique de chaque convention collective en vigueur pour les membres impliqués dans la production des marchandises depuis le 1er janvier "&amp;Variables!B6&amp;"."</f>
        <v>Fournissez une copie électronique de chaque convention collective en vigueur pour les membres impliqués dans la production des marchandises depuis le 1er janvier 2023.</v>
      </c>
    </row>
    <row r="135" spans="1:16" s="35" customFormat="1" x14ac:dyDescent="0.25">
      <c r="A135" s="76"/>
      <c r="B135" s="66"/>
      <c r="C135" s="67"/>
      <c r="D135" s="67"/>
      <c r="E135" s="67"/>
      <c r="F135" s="67"/>
      <c r="G135" s="67"/>
      <c r="H135" s="67"/>
      <c r="I135" s="67"/>
      <c r="J135" s="67"/>
      <c r="K135" s="67"/>
      <c r="L135" s="68"/>
    </row>
    <row r="136" spans="1:16" s="52" customFormat="1" x14ac:dyDescent="0.25">
      <c r="A136" s="87"/>
      <c r="B136" s="88"/>
      <c r="C136" s="88"/>
      <c r="D136" s="88"/>
      <c r="E136" s="88"/>
      <c r="F136" s="88"/>
      <c r="G136" s="88"/>
      <c r="H136" s="88"/>
      <c r="I136" s="88"/>
      <c r="J136" s="88"/>
      <c r="K136" s="88"/>
      <c r="L136" s="88"/>
    </row>
    <row r="137" spans="1:16" x14ac:dyDescent="0.25">
      <c r="B137" s="329" t="str">
        <f>IF(Intro!$G$21="English",O137,P137)</f>
        <v>EFFETS</v>
      </c>
      <c r="C137" s="330"/>
      <c r="D137" s="330"/>
      <c r="E137" s="330"/>
      <c r="F137" s="330"/>
      <c r="G137" s="330"/>
      <c r="H137" s="330"/>
      <c r="I137" s="330"/>
      <c r="J137" s="330"/>
      <c r="K137" s="330"/>
      <c r="L137" s="331"/>
      <c r="M137" s="35"/>
      <c r="O137" s="8" t="s">
        <v>200</v>
      </c>
      <c r="P137" s="8" t="s">
        <v>201</v>
      </c>
    </row>
    <row r="138" spans="1:16" s="9" customFormat="1" x14ac:dyDescent="0.25">
      <c r="A138" s="28"/>
      <c r="B138" s="315" t="s">
        <v>26</v>
      </c>
      <c r="C138" s="316"/>
      <c r="D138" s="316"/>
      <c r="E138" s="316"/>
      <c r="F138" s="316"/>
      <c r="G138" s="316"/>
      <c r="H138" s="316"/>
      <c r="I138" s="316"/>
      <c r="J138" s="316"/>
      <c r="K138" s="316"/>
      <c r="L138" s="317"/>
      <c r="M138" s="84"/>
    </row>
    <row r="139" spans="1:16" x14ac:dyDescent="0.25">
      <c r="A139" s="28"/>
      <c r="B139" s="73"/>
      <c r="C139" s="74"/>
      <c r="D139" s="74"/>
      <c r="E139" s="74"/>
      <c r="F139" s="74"/>
      <c r="G139" s="74"/>
      <c r="H139" s="74"/>
      <c r="I139" s="74"/>
      <c r="J139" s="74"/>
      <c r="K139" s="74"/>
      <c r="L139" s="75"/>
      <c r="M139" s="8"/>
    </row>
    <row r="140" spans="1:16" x14ac:dyDescent="0.25">
      <c r="A140" s="28"/>
      <c r="B140" s="175" t="str">
        <f>IF(Intro!$G$21="English",O140,P140)</f>
        <v>Vos membres ont-ils subi des effets concernant l’un des facteurs suivants en raison de l’importation des marchandises depuis le 1er janvier 2023? Fournissez des documents à l'appui dans la mesure du possible.</v>
      </c>
      <c r="C140" s="176"/>
      <c r="D140" s="176"/>
      <c r="E140" s="176"/>
      <c r="F140" s="176"/>
      <c r="G140" s="176"/>
      <c r="H140" s="176"/>
      <c r="I140" s="176"/>
      <c r="J140" s="176"/>
      <c r="K140" s="176"/>
      <c r="L140" s="177"/>
      <c r="M140" s="8"/>
      <c r="O140" s="8" t="str">
        <f>"Have your members been affected by any of the following factors as a result of imports of the goods since January 1, "&amp;Variables!B6&amp;"? Provide supporting documents to the extent available."</f>
        <v>Have your members been affected by any of the following factors as a result of imports of the goods since January 1, 2023? Provide supporting documents to the extent available.</v>
      </c>
      <c r="P140" s="8" t="str">
        <f>"Vos membres ont-ils subi des effets concernant l’un des facteurs suivants en raison de l’importation des marchandises depuis le 1er janvier "&amp;Variables!B6&amp;"? Fournissez des documents à l'appui dans la mesure du possible."</f>
        <v>Vos membres ont-ils subi des effets concernant l’un des facteurs suivants en raison de l’importation des marchandises depuis le 1er janvier 2023? Fournissez des documents à l'appui dans la mesure du possible.</v>
      </c>
    </row>
    <row r="141" spans="1:16" x14ac:dyDescent="0.25">
      <c r="A141" s="28"/>
      <c r="B141" s="175"/>
      <c r="C141" s="176"/>
      <c r="D141" s="176"/>
      <c r="E141" s="176"/>
      <c r="F141" s="176"/>
      <c r="G141" s="176"/>
      <c r="H141" s="176"/>
      <c r="I141" s="176"/>
      <c r="J141" s="176"/>
      <c r="K141" s="176"/>
      <c r="L141" s="177"/>
      <c r="M141" s="8"/>
    </row>
    <row r="142" spans="1:16" x14ac:dyDescent="0.25">
      <c r="A142" s="28"/>
      <c r="B142" s="73"/>
      <c r="C142" s="74"/>
      <c r="D142" s="74"/>
      <c r="E142" s="74"/>
      <c r="F142" s="74"/>
      <c r="G142" s="74"/>
      <c r="H142" s="74"/>
      <c r="I142" s="74"/>
      <c r="J142" s="74"/>
      <c r="K142" s="74"/>
      <c r="L142" s="75"/>
      <c r="M142" s="8"/>
    </row>
    <row r="143" spans="1:16" s="35" customFormat="1" x14ac:dyDescent="0.25">
      <c r="A143" s="65"/>
      <c r="B143" s="69"/>
      <c r="C143" s="70"/>
      <c r="D143" s="70"/>
      <c r="E143" s="89" t="str">
        <f>IF(Intro!$G$21="English",O143,P143)</f>
        <v>Oui ou non</v>
      </c>
      <c r="F143" s="275" t="str">
        <f>IF(Intro!$G$21="English",O144,P144)</f>
        <v>Commentaires</v>
      </c>
      <c r="G143" s="275"/>
      <c r="H143" s="275"/>
      <c r="I143" s="275"/>
      <c r="J143" s="275"/>
      <c r="K143" s="275"/>
      <c r="L143" s="276"/>
      <c r="O143" s="35" t="s">
        <v>76</v>
      </c>
      <c r="P143" s="35" t="s">
        <v>155</v>
      </c>
    </row>
    <row r="144" spans="1:16" x14ac:dyDescent="0.25">
      <c r="A144" s="28"/>
      <c r="B144" s="273" t="str">
        <f>IF(Intro!$G$21="English",O145,P145)</f>
        <v>Concessions de négociation</v>
      </c>
      <c r="C144" s="274"/>
      <c r="D144" s="274"/>
      <c r="E144" s="270"/>
      <c r="F144" s="268"/>
      <c r="G144" s="268"/>
      <c r="H144" s="268"/>
      <c r="I144" s="268"/>
      <c r="J144" s="268"/>
      <c r="K144" s="268"/>
      <c r="L144" s="269"/>
      <c r="M144" s="8"/>
      <c r="O144" s="22" t="s">
        <v>89</v>
      </c>
      <c r="P144" s="8" t="s">
        <v>90</v>
      </c>
    </row>
    <row r="145" spans="1:16" x14ac:dyDescent="0.25">
      <c r="A145" s="28"/>
      <c r="B145" s="273"/>
      <c r="C145" s="274"/>
      <c r="D145" s="274"/>
      <c r="E145" s="270"/>
      <c r="F145" s="268"/>
      <c r="G145" s="268"/>
      <c r="H145" s="268"/>
      <c r="I145" s="268"/>
      <c r="J145" s="268"/>
      <c r="K145" s="268"/>
      <c r="L145" s="269"/>
      <c r="M145" s="8"/>
      <c r="O145" s="22" t="s">
        <v>130</v>
      </c>
      <c r="P145" s="22" t="s">
        <v>131</v>
      </c>
    </row>
    <row r="146" spans="1:16" x14ac:dyDescent="0.25">
      <c r="A146" s="28"/>
      <c r="B146" s="273"/>
      <c r="C146" s="274"/>
      <c r="D146" s="274"/>
      <c r="E146" s="270"/>
      <c r="F146" s="268"/>
      <c r="G146" s="268"/>
      <c r="H146" s="268"/>
      <c r="I146" s="268"/>
      <c r="J146" s="268"/>
      <c r="K146" s="268"/>
      <c r="L146" s="269"/>
      <c r="M146" s="8"/>
      <c r="O146" s="22"/>
      <c r="P146" s="22"/>
    </row>
    <row r="147" spans="1:16" x14ac:dyDescent="0.25">
      <c r="A147" s="28"/>
      <c r="B147" s="273"/>
      <c r="C147" s="274"/>
      <c r="D147" s="274"/>
      <c r="E147" s="270"/>
      <c r="F147" s="268"/>
      <c r="G147" s="268"/>
      <c r="H147" s="268"/>
      <c r="I147" s="268"/>
      <c r="J147" s="268"/>
      <c r="K147" s="268"/>
      <c r="L147" s="269"/>
      <c r="M147" s="8"/>
      <c r="O147" s="22"/>
      <c r="P147" s="22"/>
    </row>
    <row r="148" spans="1:16" x14ac:dyDescent="0.25">
      <c r="A148" s="28"/>
      <c r="B148" s="273"/>
      <c r="C148" s="274"/>
      <c r="D148" s="274"/>
      <c r="E148" s="270"/>
      <c r="F148" s="268"/>
      <c r="G148" s="268"/>
      <c r="H148" s="268"/>
      <c r="I148" s="268"/>
      <c r="J148" s="268"/>
      <c r="K148" s="268"/>
      <c r="L148" s="269"/>
      <c r="M148" s="8"/>
      <c r="O148" s="22"/>
      <c r="P148" s="22"/>
    </row>
    <row r="149" spans="1:16" x14ac:dyDescent="0.25">
      <c r="A149" s="28"/>
      <c r="B149" s="273"/>
      <c r="C149" s="274"/>
      <c r="D149" s="274"/>
      <c r="E149" s="270"/>
      <c r="F149" s="268"/>
      <c r="G149" s="268"/>
      <c r="H149" s="268"/>
      <c r="I149" s="268"/>
      <c r="J149" s="268"/>
      <c r="K149" s="268"/>
      <c r="L149" s="269"/>
      <c r="M149" s="8"/>
      <c r="O149" s="22"/>
      <c r="P149" s="22"/>
    </row>
    <row r="150" spans="1:16" x14ac:dyDescent="0.25">
      <c r="A150" s="28"/>
      <c r="B150" s="273"/>
      <c r="C150" s="274"/>
      <c r="D150" s="274"/>
      <c r="E150" s="270"/>
      <c r="F150" s="268"/>
      <c r="G150" s="268"/>
      <c r="H150" s="268"/>
      <c r="I150" s="268"/>
      <c r="J150" s="268"/>
      <c r="K150" s="268"/>
      <c r="L150" s="269"/>
      <c r="M150" s="8"/>
      <c r="O150" s="22"/>
      <c r="P150" s="22"/>
    </row>
    <row r="151" spans="1:16" x14ac:dyDescent="0.25">
      <c r="A151" s="28"/>
      <c r="B151" s="273"/>
      <c r="C151" s="274"/>
      <c r="D151" s="274"/>
      <c r="E151" s="270"/>
      <c r="F151" s="268"/>
      <c r="G151" s="268"/>
      <c r="H151" s="268"/>
      <c r="I151" s="268"/>
      <c r="J151" s="268"/>
      <c r="K151" s="268"/>
      <c r="L151" s="269"/>
      <c r="M151" s="8"/>
      <c r="O151" s="22"/>
      <c r="P151" s="22"/>
    </row>
    <row r="152" spans="1:16" x14ac:dyDescent="0.25">
      <c r="A152" s="28"/>
      <c r="B152" s="273"/>
      <c r="C152" s="274"/>
      <c r="D152" s="274"/>
      <c r="E152" s="270"/>
      <c r="F152" s="268"/>
      <c r="G152" s="268"/>
      <c r="H152" s="268"/>
      <c r="I152" s="268"/>
      <c r="J152" s="268"/>
      <c r="K152" s="268"/>
      <c r="L152" s="269"/>
      <c r="M152" s="8"/>
      <c r="O152" s="22"/>
      <c r="P152" s="22"/>
    </row>
    <row r="153" spans="1:16" x14ac:dyDescent="0.25">
      <c r="A153" s="28"/>
      <c r="B153" s="273"/>
      <c r="C153" s="274"/>
      <c r="D153" s="274"/>
      <c r="E153" s="270"/>
      <c r="F153" s="268"/>
      <c r="G153" s="268"/>
      <c r="H153" s="268"/>
      <c r="I153" s="268"/>
      <c r="J153" s="268"/>
      <c r="K153" s="268"/>
      <c r="L153" s="269"/>
      <c r="M153" s="8"/>
      <c r="O153" s="22"/>
      <c r="P153" s="22"/>
    </row>
    <row r="154" spans="1:16" x14ac:dyDescent="0.25">
      <c r="A154" s="28"/>
      <c r="B154" s="273" t="str">
        <f>IF(Intro!$G$21="English",O154,P154)</f>
        <v>Licenciements et réduction des heures</v>
      </c>
      <c r="C154" s="274"/>
      <c r="D154" s="274"/>
      <c r="E154" s="270"/>
      <c r="F154" s="268"/>
      <c r="G154" s="268"/>
      <c r="H154" s="268"/>
      <c r="I154" s="268"/>
      <c r="J154" s="268"/>
      <c r="K154" s="268"/>
      <c r="L154" s="269"/>
      <c r="M154" s="8"/>
      <c r="O154" s="22" t="s">
        <v>132</v>
      </c>
      <c r="P154" s="22" t="s">
        <v>133</v>
      </c>
    </row>
    <row r="155" spans="1:16" x14ac:dyDescent="0.25">
      <c r="A155" s="28"/>
      <c r="B155" s="273"/>
      <c r="C155" s="274"/>
      <c r="D155" s="274"/>
      <c r="E155" s="270"/>
      <c r="F155" s="268"/>
      <c r="G155" s="268"/>
      <c r="H155" s="268"/>
      <c r="I155" s="268"/>
      <c r="J155" s="268"/>
      <c r="K155" s="268"/>
      <c r="L155" s="269"/>
      <c r="M155" s="8"/>
      <c r="O155" s="22"/>
      <c r="P155" s="22"/>
    </row>
    <row r="156" spans="1:16" x14ac:dyDescent="0.25">
      <c r="A156" s="28"/>
      <c r="B156" s="273"/>
      <c r="C156" s="274"/>
      <c r="D156" s="274"/>
      <c r="E156" s="270"/>
      <c r="F156" s="268"/>
      <c r="G156" s="268"/>
      <c r="H156" s="268"/>
      <c r="I156" s="268"/>
      <c r="J156" s="268"/>
      <c r="K156" s="268"/>
      <c r="L156" s="269"/>
      <c r="M156" s="8"/>
      <c r="O156" s="22"/>
      <c r="P156" s="22"/>
    </row>
    <row r="157" spans="1:16" x14ac:dyDescent="0.25">
      <c r="A157" s="28"/>
      <c r="B157" s="273"/>
      <c r="C157" s="274"/>
      <c r="D157" s="274"/>
      <c r="E157" s="270"/>
      <c r="F157" s="268"/>
      <c r="G157" s="268"/>
      <c r="H157" s="268"/>
      <c r="I157" s="268"/>
      <c r="J157" s="268"/>
      <c r="K157" s="268"/>
      <c r="L157" s="269"/>
      <c r="M157" s="8"/>
      <c r="O157" s="22"/>
      <c r="P157" s="22"/>
    </row>
    <row r="158" spans="1:16" x14ac:dyDescent="0.25">
      <c r="A158" s="28"/>
      <c r="B158" s="273"/>
      <c r="C158" s="274"/>
      <c r="D158" s="274"/>
      <c r="E158" s="270"/>
      <c r="F158" s="268"/>
      <c r="G158" s="268"/>
      <c r="H158" s="268"/>
      <c r="I158" s="268"/>
      <c r="J158" s="268"/>
      <c r="K158" s="268"/>
      <c r="L158" s="269"/>
      <c r="M158" s="8"/>
      <c r="O158" s="22"/>
      <c r="P158" s="22"/>
    </row>
    <row r="159" spans="1:16" x14ac:dyDescent="0.25">
      <c r="A159" s="28"/>
      <c r="B159" s="273"/>
      <c r="C159" s="274"/>
      <c r="D159" s="274"/>
      <c r="E159" s="270"/>
      <c r="F159" s="268"/>
      <c r="G159" s="268"/>
      <c r="H159" s="268"/>
      <c r="I159" s="268"/>
      <c r="J159" s="268"/>
      <c r="K159" s="268"/>
      <c r="L159" s="269"/>
      <c r="M159" s="8"/>
      <c r="O159" s="22"/>
      <c r="P159" s="22"/>
    </row>
    <row r="160" spans="1:16" x14ac:dyDescent="0.25">
      <c r="A160" s="28"/>
      <c r="B160" s="273"/>
      <c r="C160" s="274"/>
      <c r="D160" s="274"/>
      <c r="E160" s="270"/>
      <c r="F160" s="268"/>
      <c r="G160" s="268"/>
      <c r="H160" s="268"/>
      <c r="I160" s="268"/>
      <c r="J160" s="268"/>
      <c r="K160" s="268"/>
      <c r="L160" s="269"/>
      <c r="M160" s="8"/>
      <c r="O160" s="22"/>
      <c r="P160" s="22"/>
    </row>
    <row r="161" spans="1:16" x14ac:dyDescent="0.25">
      <c r="A161" s="28"/>
      <c r="B161" s="273"/>
      <c r="C161" s="274"/>
      <c r="D161" s="274"/>
      <c r="E161" s="270"/>
      <c r="F161" s="268"/>
      <c r="G161" s="268"/>
      <c r="H161" s="268"/>
      <c r="I161" s="268"/>
      <c r="J161" s="268"/>
      <c r="K161" s="268"/>
      <c r="L161" s="269"/>
      <c r="M161" s="8"/>
      <c r="O161" s="22"/>
      <c r="P161" s="22"/>
    </row>
    <row r="162" spans="1:16" x14ac:dyDescent="0.25">
      <c r="A162" s="28"/>
      <c r="B162" s="273"/>
      <c r="C162" s="274"/>
      <c r="D162" s="274"/>
      <c r="E162" s="270"/>
      <c r="F162" s="268"/>
      <c r="G162" s="268"/>
      <c r="H162" s="268"/>
      <c r="I162" s="268"/>
      <c r="J162" s="268"/>
      <c r="K162" s="268"/>
      <c r="L162" s="269"/>
      <c r="M162" s="8"/>
      <c r="O162" s="22"/>
      <c r="P162" s="22"/>
    </row>
    <row r="163" spans="1:16" x14ac:dyDescent="0.25">
      <c r="A163" s="28"/>
      <c r="B163" s="273"/>
      <c r="C163" s="274"/>
      <c r="D163" s="274"/>
      <c r="E163" s="270"/>
      <c r="F163" s="268"/>
      <c r="G163" s="268"/>
      <c r="H163" s="268"/>
      <c r="I163" s="268"/>
      <c r="J163" s="268"/>
      <c r="K163" s="268"/>
      <c r="L163" s="269"/>
      <c r="M163" s="8"/>
      <c r="O163" s="22"/>
      <c r="P163" s="22"/>
    </row>
    <row r="164" spans="1:16" ht="15" customHeight="1" x14ac:dyDescent="0.25">
      <c r="A164" s="28"/>
      <c r="B164" s="273" t="str">
        <f>IF(Intro!$G$21="English",O164,P164)</f>
        <v>Grèves et autres actions syndicales</v>
      </c>
      <c r="C164" s="274"/>
      <c r="D164" s="274"/>
      <c r="E164" s="270"/>
      <c r="F164" s="268"/>
      <c r="G164" s="268"/>
      <c r="H164" s="268"/>
      <c r="I164" s="268"/>
      <c r="J164" s="268"/>
      <c r="K164" s="268"/>
      <c r="L164" s="269"/>
      <c r="M164" s="8"/>
      <c r="O164" s="22" t="s">
        <v>134</v>
      </c>
      <c r="P164" s="22" t="s">
        <v>135</v>
      </c>
    </row>
    <row r="165" spans="1:16" x14ac:dyDescent="0.25">
      <c r="A165" s="28"/>
      <c r="B165" s="273"/>
      <c r="C165" s="274"/>
      <c r="D165" s="274"/>
      <c r="E165" s="270"/>
      <c r="F165" s="268"/>
      <c r="G165" s="268"/>
      <c r="H165" s="268"/>
      <c r="I165" s="268"/>
      <c r="J165" s="268"/>
      <c r="K165" s="268"/>
      <c r="L165" s="269"/>
      <c r="M165" s="8"/>
      <c r="O165" s="22"/>
      <c r="P165" s="22"/>
    </row>
    <row r="166" spans="1:16" x14ac:dyDescent="0.25">
      <c r="A166" s="28"/>
      <c r="B166" s="273"/>
      <c r="C166" s="274"/>
      <c r="D166" s="274"/>
      <c r="E166" s="270"/>
      <c r="F166" s="268"/>
      <c r="G166" s="268"/>
      <c r="H166" s="268"/>
      <c r="I166" s="268"/>
      <c r="J166" s="268"/>
      <c r="K166" s="268"/>
      <c r="L166" s="269"/>
      <c r="M166" s="8"/>
      <c r="O166" s="22"/>
      <c r="P166" s="22"/>
    </row>
    <row r="167" spans="1:16" x14ac:dyDescent="0.25">
      <c r="A167" s="28"/>
      <c r="B167" s="273"/>
      <c r="C167" s="274"/>
      <c r="D167" s="274"/>
      <c r="E167" s="270"/>
      <c r="F167" s="268"/>
      <c r="G167" s="268"/>
      <c r="H167" s="268"/>
      <c r="I167" s="268"/>
      <c r="J167" s="268"/>
      <c r="K167" s="268"/>
      <c r="L167" s="269"/>
      <c r="M167" s="8"/>
      <c r="O167" s="22"/>
      <c r="P167" s="22"/>
    </row>
    <row r="168" spans="1:16" x14ac:dyDescent="0.25">
      <c r="A168" s="28"/>
      <c r="B168" s="273"/>
      <c r="C168" s="274"/>
      <c r="D168" s="274"/>
      <c r="E168" s="270"/>
      <c r="F168" s="268"/>
      <c r="G168" s="268"/>
      <c r="H168" s="268"/>
      <c r="I168" s="268"/>
      <c r="J168" s="268"/>
      <c r="K168" s="268"/>
      <c r="L168" s="269"/>
      <c r="M168" s="8"/>
      <c r="O168" s="22"/>
      <c r="P168" s="22"/>
    </row>
    <row r="169" spans="1:16" x14ac:dyDescent="0.25">
      <c r="A169" s="28"/>
      <c r="B169" s="273"/>
      <c r="C169" s="274"/>
      <c r="D169" s="274"/>
      <c r="E169" s="270"/>
      <c r="F169" s="268"/>
      <c r="G169" s="268"/>
      <c r="H169" s="268"/>
      <c r="I169" s="268"/>
      <c r="J169" s="268"/>
      <c r="K169" s="268"/>
      <c r="L169" s="269"/>
      <c r="M169" s="8"/>
      <c r="O169" s="22"/>
      <c r="P169" s="22"/>
    </row>
    <row r="170" spans="1:16" x14ac:dyDescent="0.25">
      <c r="A170" s="28"/>
      <c r="B170" s="273"/>
      <c r="C170" s="274"/>
      <c r="D170" s="274"/>
      <c r="E170" s="270"/>
      <c r="F170" s="268"/>
      <c r="G170" s="268"/>
      <c r="H170" s="268"/>
      <c r="I170" s="268"/>
      <c r="J170" s="268"/>
      <c r="K170" s="268"/>
      <c r="L170" s="269"/>
      <c r="M170" s="8"/>
      <c r="O170" s="22"/>
      <c r="P170" s="22"/>
    </row>
    <row r="171" spans="1:16" x14ac:dyDescent="0.25">
      <c r="A171" s="28"/>
      <c r="B171" s="273"/>
      <c r="C171" s="274"/>
      <c r="D171" s="274"/>
      <c r="E171" s="270"/>
      <c r="F171" s="268"/>
      <c r="G171" s="268"/>
      <c r="H171" s="268"/>
      <c r="I171" s="268"/>
      <c r="J171" s="268"/>
      <c r="K171" s="268"/>
      <c r="L171" s="269"/>
      <c r="M171" s="8"/>
      <c r="O171" s="22"/>
      <c r="P171" s="22"/>
    </row>
    <row r="172" spans="1:16" x14ac:dyDescent="0.25">
      <c r="A172" s="28"/>
      <c r="B172" s="273"/>
      <c r="C172" s="274"/>
      <c r="D172" s="274"/>
      <c r="E172" s="270"/>
      <c r="F172" s="268"/>
      <c r="G172" s="268"/>
      <c r="H172" s="268"/>
      <c r="I172" s="268"/>
      <c r="J172" s="268"/>
      <c r="K172" s="268"/>
      <c r="L172" s="269"/>
      <c r="M172" s="8"/>
      <c r="O172" s="22"/>
      <c r="P172" s="22"/>
    </row>
    <row r="173" spans="1:16" x14ac:dyDescent="0.25">
      <c r="A173" s="28"/>
      <c r="B173" s="273"/>
      <c r="C173" s="274"/>
      <c r="D173" s="274"/>
      <c r="E173" s="270"/>
      <c r="F173" s="268"/>
      <c r="G173" s="268"/>
      <c r="H173" s="268"/>
      <c r="I173" s="268"/>
      <c r="J173" s="268"/>
      <c r="K173" s="268"/>
      <c r="L173" s="269"/>
      <c r="M173" s="8"/>
      <c r="O173" s="22"/>
      <c r="P173" s="22"/>
    </row>
    <row r="174" spans="1:16" x14ac:dyDescent="0.25">
      <c r="A174" s="28"/>
      <c r="B174" s="273" t="str">
        <f>IF(Intro!$G$21="English",O174,P174)</f>
        <v>Pratiques d’embauche</v>
      </c>
      <c r="C174" s="274"/>
      <c r="D174" s="274"/>
      <c r="E174" s="270"/>
      <c r="F174" s="268"/>
      <c r="G174" s="268"/>
      <c r="H174" s="268"/>
      <c r="I174" s="268"/>
      <c r="J174" s="268"/>
      <c r="K174" s="268"/>
      <c r="L174" s="269"/>
      <c r="M174" s="8"/>
      <c r="O174" s="22" t="s">
        <v>137</v>
      </c>
      <c r="P174" s="22" t="s">
        <v>138</v>
      </c>
    </row>
    <row r="175" spans="1:16" x14ac:dyDescent="0.25">
      <c r="A175" s="28"/>
      <c r="B175" s="273"/>
      <c r="C175" s="274"/>
      <c r="D175" s="274"/>
      <c r="E175" s="270"/>
      <c r="F175" s="268"/>
      <c r="G175" s="268"/>
      <c r="H175" s="268"/>
      <c r="I175" s="268"/>
      <c r="J175" s="268"/>
      <c r="K175" s="268"/>
      <c r="L175" s="269"/>
      <c r="M175" s="8"/>
      <c r="O175" s="22"/>
      <c r="P175" s="22"/>
    </row>
    <row r="176" spans="1:16" x14ac:dyDescent="0.25">
      <c r="A176" s="28"/>
      <c r="B176" s="273"/>
      <c r="C176" s="274"/>
      <c r="D176" s="274"/>
      <c r="E176" s="270"/>
      <c r="F176" s="268"/>
      <c r="G176" s="268"/>
      <c r="H176" s="268"/>
      <c r="I176" s="268"/>
      <c r="J176" s="268"/>
      <c r="K176" s="268"/>
      <c r="L176" s="269"/>
      <c r="M176" s="8"/>
      <c r="O176" s="22"/>
      <c r="P176" s="22"/>
    </row>
    <row r="177" spans="1:16" x14ac:dyDescent="0.25">
      <c r="A177" s="28"/>
      <c r="B177" s="273"/>
      <c r="C177" s="274"/>
      <c r="D177" s="274"/>
      <c r="E177" s="270"/>
      <c r="F177" s="268"/>
      <c r="G177" s="268"/>
      <c r="H177" s="268"/>
      <c r="I177" s="268"/>
      <c r="J177" s="268"/>
      <c r="K177" s="268"/>
      <c r="L177" s="269"/>
      <c r="M177" s="8"/>
      <c r="O177" s="22"/>
      <c r="P177" s="22"/>
    </row>
    <row r="178" spans="1:16" x14ac:dyDescent="0.25">
      <c r="A178" s="28"/>
      <c r="B178" s="273"/>
      <c r="C178" s="274"/>
      <c r="D178" s="274"/>
      <c r="E178" s="270"/>
      <c r="F178" s="268"/>
      <c r="G178" s="268"/>
      <c r="H178" s="268"/>
      <c r="I178" s="268"/>
      <c r="J178" s="268"/>
      <c r="K178" s="268"/>
      <c r="L178" s="269"/>
      <c r="M178" s="8"/>
      <c r="O178" s="22"/>
      <c r="P178" s="22"/>
    </row>
    <row r="179" spans="1:16" x14ac:dyDescent="0.25">
      <c r="A179" s="28"/>
      <c r="B179" s="273"/>
      <c r="C179" s="274"/>
      <c r="D179" s="274"/>
      <c r="E179" s="270"/>
      <c r="F179" s="268"/>
      <c r="G179" s="268"/>
      <c r="H179" s="268"/>
      <c r="I179" s="268"/>
      <c r="J179" s="268"/>
      <c r="K179" s="268"/>
      <c r="L179" s="269"/>
      <c r="M179" s="8"/>
      <c r="O179" s="22"/>
      <c r="P179" s="22"/>
    </row>
    <row r="180" spans="1:16" x14ac:dyDescent="0.25">
      <c r="A180" s="28"/>
      <c r="B180" s="273"/>
      <c r="C180" s="274"/>
      <c r="D180" s="274"/>
      <c r="E180" s="270"/>
      <c r="F180" s="268"/>
      <c r="G180" s="268"/>
      <c r="H180" s="268"/>
      <c r="I180" s="268"/>
      <c r="J180" s="268"/>
      <c r="K180" s="268"/>
      <c r="L180" s="269"/>
      <c r="M180" s="8"/>
      <c r="O180" s="22"/>
      <c r="P180" s="22"/>
    </row>
    <row r="181" spans="1:16" x14ac:dyDescent="0.25">
      <c r="A181" s="28"/>
      <c r="B181" s="273"/>
      <c r="C181" s="274"/>
      <c r="D181" s="274"/>
      <c r="E181" s="270"/>
      <c r="F181" s="268"/>
      <c r="G181" s="268"/>
      <c r="H181" s="268"/>
      <c r="I181" s="268"/>
      <c r="J181" s="268"/>
      <c r="K181" s="268"/>
      <c r="L181" s="269"/>
      <c r="M181" s="8"/>
      <c r="O181" s="22"/>
      <c r="P181" s="22"/>
    </row>
    <row r="182" spans="1:16" x14ac:dyDescent="0.25">
      <c r="A182" s="28"/>
      <c r="B182" s="273"/>
      <c r="C182" s="274"/>
      <c r="D182" s="274"/>
      <c r="E182" s="270"/>
      <c r="F182" s="268"/>
      <c r="G182" s="268"/>
      <c r="H182" s="268"/>
      <c r="I182" s="268"/>
      <c r="J182" s="268"/>
      <c r="K182" s="268"/>
      <c r="L182" s="269"/>
      <c r="M182" s="8"/>
      <c r="O182" s="22"/>
      <c r="P182" s="22"/>
    </row>
    <row r="183" spans="1:16" x14ac:dyDescent="0.25">
      <c r="A183" s="28"/>
      <c r="B183" s="273"/>
      <c r="C183" s="274"/>
      <c r="D183" s="274"/>
      <c r="E183" s="270"/>
      <c r="F183" s="268"/>
      <c r="G183" s="268"/>
      <c r="H183" s="268"/>
      <c r="I183" s="268"/>
      <c r="J183" s="268"/>
      <c r="K183" s="268"/>
      <c r="L183" s="269"/>
      <c r="M183" s="8"/>
      <c r="O183" s="22"/>
      <c r="P183" s="22"/>
    </row>
    <row r="184" spans="1:16" x14ac:dyDescent="0.25">
      <c r="A184" s="28"/>
      <c r="B184" s="273" t="str">
        <f>IF(Intro!$G$21="English",O184,P184)</f>
        <v>Salaires</v>
      </c>
      <c r="C184" s="274"/>
      <c r="D184" s="274"/>
      <c r="E184" s="270"/>
      <c r="F184" s="268"/>
      <c r="G184" s="268"/>
      <c r="H184" s="268"/>
      <c r="I184" s="268"/>
      <c r="J184" s="268"/>
      <c r="K184" s="268"/>
      <c r="L184" s="269"/>
      <c r="M184" s="8"/>
      <c r="O184" s="22" t="s">
        <v>139</v>
      </c>
      <c r="P184" s="22" t="s">
        <v>140</v>
      </c>
    </row>
    <row r="185" spans="1:16" x14ac:dyDescent="0.25">
      <c r="A185" s="28"/>
      <c r="B185" s="273"/>
      <c r="C185" s="274"/>
      <c r="D185" s="274"/>
      <c r="E185" s="270"/>
      <c r="F185" s="268"/>
      <c r="G185" s="268"/>
      <c r="H185" s="268"/>
      <c r="I185" s="268"/>
      <c r="J185" s="268"/>
      <c r="K185" s="268"/>
      <c r="L185" s="269"/>
      <c r="M185" s="8"/>
      <c r="O185" s="22"/>
      <c r="P185" s="22"/>
    </row>
    <row r="186" spans="1:16" x14ac:dyDescent="0.25">
      <c r="A186" s="28"/>
      <c r="B186" s="273"/>
      <c r="C186" s="274"/>
      <c r="D186" s="274"/>
      <c r="E186" s="270"/>
      <c r="F186" s="268"/>
      <c r="G186" s="268"/>
      <c r="H186" s="268"/>
      <c r="I186" s="268"/>
      <c r="J186" s="268"/>
      <c r="K186" s="268"/>
      <c r="L186" s="269"/>
      <c r="M186" s="8"/>
      <c r="O186" s="22"/>
      <c r="P186" s="22"/>
    </row>
    <row r="187" spans="1:16" x14ac:dyDescent="0.25">
      <c r="A187" s="28"/>
      <c r="B187" s="273"/>
      <c r="C187" s="274"/>
      <c r="D187" s="274"/>
      <c r="E187" s="270"/>
      <c r="F187" s="268"/>
      <c r="G187" s="268"/>
      <c r="H187" s="268"/>
      <c r="I187" s="268"/>
      <c r="J187" s="268"/>
      <c r="K187" s="268"/>
      <c r="L187" s="269"/>
      <c r="M187" s="8"/>
      <c r="O187" s="22"/>
      <c r="P187" s="22"/>
    </row>
    <row r="188" spans="1:16" x14ac:dyDescent="0.25">
      <c r="A188" s="28"/>
      <c r="B188" s="273"/>
      <c r="C188" s="274"/>
      <c r="D188" s="274"/>
      <c r="E188" s="270"/>
      <c r="F188" s="268"/>
      <c r="G188" s="268"/>
      <c r="H188" s="268"/>
      <c r="I188" s="268"/>
      <c r="J188" s="268"/>
      <c r="K188" s="268"/>
      <c r="L188" s="269"/>
      <c r="M188" s="8"/>
      <c r="O188" s="22"/>
      <c r="P188" s="22"/>
    </row>
    <row r="189" spans="1:16" x14ac:dyDescent="0.25">
      <c r="A189" s="28"/>
      <c r="B189" s="273"/>
      <c r="C189" s="274"/>
      <c r="D189" s="274"/>
      <c r="E189" s="270"/>
      <c r="F189" s="268"/>
      <c r="G189" s="268"/>
      <c r="H189" s="268"/>
      <c r="I189" s="268"/>
      <c r="J189" s="268"/>
      <c r="K189" s="268"/>
      <c r="L189" s="269"/>
      <c r="M189" s="8"/>
      <c r="O189" s="22"/>
      <c r="P189" s="22"/>
    </row>
    <row r="190" spans="1:16" x14ac:dyDescent="0.25">
      <c r="A190" s="28"/>
      <c r="B190" s="273"/>
      <c r="C190" s="274"/>
      <c r="D190" s="274"/>
      <c r="E190" s="270"/>
      <c r="F190" s="268"/>
      <c r="G190" s="268"/>
      <c r="H190" s="268"/>
      <c r="I190" s="268"/>
      <c r="J190" s="268"/>
      <c r="K190" s="268"/>
      <c r="L190" s="269"/>
      <c r="M190" s="8"/>
      <c r="O190" s="22"/>
      <c r="P190" s="22"/>
    </row>
    <row r="191" spans="1:16" x14ac:dyDescent="0.25">
      <c r="A191" s="28"/>
      <c r="B191" s="273"/>
      <c r="C191" s="274"/>
      <c r="D191" s="274"/>
      <c r="E191" s="270"/>
      <c r="F191" s="268"/>
      <c r="G191" s="268"/>
      <c r="H191" s="268"/>
      <c r="I191" s="268"/>
      <c r="J191" s="268"/>
      <c r="K191" s="268"/>
      <c r="L191" s="269"/>
      <c r="M191" s="8"/>
      <c r="O191" s="22"/>
      <c r="P191" s="22"/>
    </row>
    <row r="192" spans="1:16" x14ac:dyDescent="0.25">
      <c r="A192" s="28"/>
      <c r="B192" s="273"/>
      <c r="C192" s="274"/>
      <c r="D192" s="274"/>
      <c r="E192" s="270"/>
      <c r="F192" s="268"/>
      <c r="G192" s="268"/>
      <c r="H192" s="268"/>
      <c r="I192" s="268"/>
      <c r="J192" s="268"/>
      <c r="K192" s="268"/>
      <c r="L192" s="269"/>
      <c r="M192" s="8"/>
      <c r="O192" s="22"/>
      <c r="P192" s="22"/>
    </row>
    <row r="193" spans="1:16" x14ac:dyDescent="0.25">
      <c r="A193" s="28"/>
      <c r="B193" s="273"/>
      <c r="C193" s="274"/>
      <c r="D193" s="274"/>
      <c r="E193" s="270"/>
      <c r="F193" s="268"/>
      <c r="G193" s="268"/>
      <c r="H193" s="268"/>
      <c r="I193" s="268"/>
      <c r="J193" s="268"/>
      <c r="K193" s="268"/>
      <c r="L193" s="269"/>
      <c r="M193" s="8"/>
      <c r="O193" s="22"/>
      <c r="P193" s="22"/>
    </row>
    <row r="194" spans="1:16" x14ac:dyDescent="0.25">
      <c r="A194" s="28"/>
      <c r="B194" s="273" t="str">
        <f>IF(Intro!$G$21="English",O194,P194)</f>
        <v>Qualité de l'emploi</v>
      </c>
      <c r="C194" s="274"/>
      <c r="D194" s="274"/>
      <c r="E194" s="270"/>
      <c r="F194" s="268"/>
      <c r="G194" s="268"/>
      <c r="H194" s="268"/>
      <c r="I194" s="268"/>
      <c r="J194" s="268"/>
      <c r="K194" s="268"/>
      <c r="L194" s="269"/>
      <c r="M194" s="8"/>
      <c r="O194" s="22" t="s">
        <v>141</v>
      </c>
      <c r="P194" s="22" t="s">
        <v>142</v>
      </c>
    </row>
    <row r="195" spans="1:16" x14ac:dyDescent="0.25">
      <c r="A195" s="28"/>
      <c r="B195" s="273"/>
      <c r="C195" s="274"/>
      <c r="D195" s="274"/>
      <c r="E195" s="270"/>
      <c r="F195" s="268"/>
      <c r="G195" s="268"/>
      <c r="H195" s="268"/>
      <c r="I195" s="268"/>
      <c r="J195" s="268"/>
      <c r="K195" s="268"/>
      <c r="L195" s="269"/>
      <c r="M195" s="8"/>
      <c r="O195" s="22"/>
      <c r="P195" s="22"/>
    </row>
    <row r="196" spans="1:16" x14ac:dyDescent="0.25">
      <c r="A196" s="28"/>
      <c r="B196" s="273"/>
      <c r="C196" s="274"/>
      <c r="D196" s="274"/>
      <c r="E196" s="270"/>
      <c r="F196" s="268"/>
      <c r="G196" s="268"/>
      <c r="H196" s="268"/>
      <c r="I196" s="268"/>
      <c r="J196" s="268"/>
      <c r="K196" s="268"/>
      <c r="L196" s="269"/>
      <c r="M196" s="8"/>
      <c r="O196" s="22"/>
      <c r="P196" s="22"/>
    </row>
    <row r="197" spans="1:16" x14ac:dyDescent="0.25">
      <c r="A197" s="28"/>
      <c r="B197" s="273"/>
      <c r="C197" s="274"/>
      <c r="D197" s="274"/>
      <c r="E197" s="270"/>
      <c r="F197" s="268"/>
      <c r="G197" s="268"/>
      <c r="H197" s="268"/>
      <c r="I197" s="268"/>
      <c r="J197" s="268"/>
      <c r="K197" s="268"/>
      <c r="L197" s="269"/>
      <c r="M197" s="8"/>
      <c r="O197" s="22"/>
      <c r="P197" s="22"/>
    </row>
    <row r="198" spans="1:16" x14ac:dyDescent="0.25">
      <c r="A198" s="28"/>
      <c r="B198" s="273"/>
      <c r="C198" s="274"/>
      <c r="D198" s="274"/>
      <c r="E198" s="270"/>
      <c r="F198" s="268"/>
      <c r="G198" s="268"/>
      <c r="H198" s="268"/>
      <c r="I198" s="268"/>
      <c r="J198" s="268"/>
      <c r="K198" s="268"/>
      <c r="L198" s="269"/>
      <c r="M198" s="8"/>
      <c r="O198" s="22"/>
      <c r="P198" s="22"/>
    </row>
    <row r="199" spans="1:16" x14ac:dyDescent="0.25">
      <c r="A199" s="28"/>
      <c r="B199" s="273"/>
      <c r="C199" s="274"/>
      <c r="D199" s="274"/>
      <c r="E199" s="270"/>
      <c r="F199" s="268"/>
      <c r="G199" s="268"/>
      <c r="H199" s="268"/>
      <c r="I199" s="268"/>
      <c r="J199" s="268"/>
      <c r="K199" s="268"/>
      <c r="L199" s="269"/>
      <c r="M199" s="8"/>
      <c r="O199" s="22"/>
      <c r="P199" s="22"/>
    </row>
    <row r="200" spans="1:16" x14ac:dyDescent="0.25">
      <c r="A200" s="28"/>
      <c r="B200" s="273"/>
      <c r="C200" s="274"/>
      <c r="D200" s="274"/>
      <c r="E200" s="270"/>
      <c r="F200" s="268"/>
      <c r="G200" s="268"/>
      <c r="H200" s="268"/>
      <c r="I200" s="268"/>
      <c r="J200" s="268"/>
      <c r="K200" s="268"/>
      <c r="L200" s="269"/>
      <c r="M200" s="8"/>
      <c r="O200" s="22"/>
      <c r="P200" s="22"/>
    </row>
    <row r="201" spans="1:16" x14ac:dyDescent="0.25">
      <c r="A201" s="28"/>
      <c r="B201" s="273"/>
      <c r="C201" s="274"/>
      <c r="D201" s="274"/>
      <c r="E201" s="270"/>
      <c r="F201" s="268"/>
      <c r="G201" s="268"/>
      <c r="H201" s="268"/>
      <c r="I201" s="268"/>
      <c r="J201" s="268"/>
      <c r="K201" s="268"/>
      <c r="L201" s="269"/>
      <c r="M201" s="8"/>
      <c r="O201" s="22"/>
      <c r="P201" s="22"/>
    </row>
    <row r="202" spans="1:16" x14ac:dyDescent="0.25">
      <c r="A202" s="28"/>
      <c r="B202" s="273"/>
      <c r="C202" s="274"/>
      <c r="D202" s="274"/>
      <c r="E202" s="270"/>
      <c r="F202" s="268"/>
      <c r="G202" s="268"/>
      <c r="H202" s="268"/>
      <c r="I202" s="268"/>
      <c r="J202" s="268"/>
      <c r="K202" s="268"/>
      <c r="L202" s="269"/>
      <c r="M202" s="8"/>
      <c r="O202" s="22"/>
      <c r="P202" s="22"/>
    </row>
    <row r="203" spans="1:16" x14ac:dyDescent="0.25">
      <c r="A203" s="28"/>
      <c r="B203" s="273"/>
      <c r="C203" s="274"/>
      <c r="D203" s="274"/>
      <c r="E203" s="270"/>
      <c r="F203" s="268"/>
      <c r="G203" s="268"/>
      <c r="H203" s="268"/>
      <c r="I203" s="268"/>
      <c r="J203" s="268"/>
      <c r="K203" s="268"/>
      <c r="L203" s="269"/>
      <c r="M203" s="8"/>
      <c r="O203" s="22"/>
      <c r="P203" s="22"/>
    </row>
    <row r="204" spans="1:16" ht="15" customHeight="1" x14ac:dyDescent="0.25">
      <c r="A204" s="28"/>
      <c r="B204" s="273" t="str">
        <f>IF(Intro!$G$21="English",O204,P204)</f>
        <v>Avantages en matière d’emploi</v>
      </c>
      <c r="C204" s="274"/>
      <c r="D204" s="274"/>
      <c r="E204" s="270"/>
      <c r="F204" s="268"/>
      <c r="G204" s="268"/>
      <c r="H204" s="268"/>
      <c r="I204" s="268"/>
      <c r="J204" s="268"/>
      <c r="K204" s="268"/>
      <c r="L204" s="269"/>
      <c r="M204" s="8"/>
      <c r="O204" s="22" t="s">
        <v>143</v>
      </c>
      <c r="P204" s="22" t="s">
        <v>144</v>
      </c>
    </row>
    <row r="205" spans="1:16" x14ac:dyDescent="0.25">
      <c r="A205" s="28"/>
      <c r="B205" s="273"/>
      <c r="C205" s="274"/>
      <c r="D205" s="274"/>
      <c r="E205" s="270"/>
      <c r="F205" s="268"/>
      <c r="G205" s="268"/>
      <c r="H205" s="268"/>
      <c r="I205" s="268"/>
      <c r="J205" s="268"/>
      <c r="K205" s="268"/>
      <c r="L205" s="269"/>
      <c r="M205" s="8"/>
      <c r="O205" s="22"/>
      <c r="P205" s="22"/>
    </row>
    <row r="206" spans="1:16" x14ac:dyDescent="0.25">
      <c r="A206" s="28"/>
      <c r="B206" s="273"/>
      <c r="C206" s="274"/>
      <c r="D206" s="274"/>
      <c r="E206" s="270"/>
      <c r="F206" s="268"/>
      <c r="G206" s="268"/>
      <c r="H206" s="268"/>
      <c r="I206" s="268"/>
      <c r="J206" s="268"/>
      <c r="K206" s="268"/>
      <c r="L206" s="269"/>
      <c r="M206" s="8"/>
      <c r="O206" s="22"/>
      <c r="P206" s="22"/>
    </row>
    <row r="207" spans="1:16" x14ac:dyDescent="0.25">
      <c r="A207" s="28"/>
      <c r="B207" s="273"/>
      <c r="C207" s="274"/>
      <c r="D207" s="274"/>
      <c r="E207" s="270"/>
      <c r="F207" s="268"/>
      <c r="G207" s="268"/>
      <c r="H207" s="268"/>
      <c r="I207" s="268"/>
      <c r="J207" s="268"/>
      <c r="K207" s="268"/>
      <c r="L207" s="269"/>
      <c r="M207" s="8"/>
      <c r="O207" s="22"/>
      <c r="P207" s="22"/>
    </row>
    <row r="208" spans="1:16" x14ac:dyDescent="0.25">
      <c r="A208" s="28"/>
      <c r="B208" s="273"/>
      <c r="C208" s="274"/>
      <c r="D208" s="274"/>
      <c r="E208" s="270"/>
      <c r="F208" s="268"/>
      <c r="G208" s="268"/>
      <c r="H208" s="268"/>
      <c r="I208" s="268"/>
      <c r="J208" s="268"/>
      <c r="K208" s="268"/>
      <c r="L208" s="269"/>
      <c r="M208" s="8"/>
      <c r="O208" s="22"/>
      <c r="P208" s="22"/>
    </row>
    <row r="209" spans="1:16" x14ac:dyDescent="0.25">
      <c r="A209" s="28"/>
      <c r="B209" s="273"/>
      <c r="C209" s="274"/>
      <c r="D209" s="274"/>
      <c r="E209" s="270"/>
      <c r="F209" s="268"/>
      <c r="G209" s="268"/>
      <c r="H209" s="268"/>
      <c r="I209" s="268"/>
      <c r="J209" s="268"/>
      <c r="K209" s="268"/>
      <c r="L209" s="269"/>
      <c r="M209" s="8"/>
      <c r="O209" s="22"/>
      <c r="P209" s="22"/>
    </row>
    <row r="210" spans="1:16" x14ac:dyDescent="0.25">
      <c r="A210" s="28"/>
      <c r="B210" s="273"/>
      <c r="C210" s="274"/>
      <c r="D210" s="274"/>
      <c r="E210" s="270"/>
      <c r="F210" s="268"/>
      <c r="G210" s="268"/>
      <c r="H210" s="268"/>
      <c r="I210" s="268"/>
      <c r="J210" s="268"/>
      <c r="K210" s="268"/>
      <c r="L210" s="269"/>
      <c r="M210" s="8"/>
      <c r="O210" s="22"/>
      <c r="P210" s="22"/>
    </row>
    <row r="211" spans="1:16" x14ac:dyDescent="0.25">
      <c r="A211" s="28"/>
      <c r="B211" s="273"/>
      <c r="C211" s="274"/>
      <c r="D211" s="274"/>
      <c r="E211" s="270"/>
      <c r="F211" s="268"/>
      <c r="G211" s="268"/>
      <c r="H211" s="268"/>
      <c r="I211" s="268"/>
      <c r="J211" s="268"/>
      <c r="K211" s="268"/>
      <c r="L211" s="269"/>
      <c r="M211" s="8"/>
      <c r="O211" s="22"/>
      <c r="P211" s="22"/>
    </row>
    <row r="212" spans="1:16" x14ac:dyDescent="0.25">
      <c r="A212" s="28"/>
      <c r="B212" s="273"/>
      <c r="C212" s="274"/>
      <c r="D212" s="274"/>
      <c r="E212" s="270"/>
      <c r="F212" s="268"/>
      <c r="G212" s="268"/>
      <c r="H212" s="268"/>
      <c r="I212" s="268"/>
      <c r="J212" s="268"/>
      <c r="K212" s="268"/>
      <c r="L212" s="269"/>
      <c r="M212" s="8"/>
      <c r="O212" s="22"/>
      <c r="P212" s="22"/>
    </row>
    <row r="213" spans="1:16" x14ac:dyDescent="0.25">
      <c r="A213" s="28"/>
      <c r="B213" s="273"/>
      <c r="C213" s="274"/>
      <c r="D213" s="274"/>
      <c r="E213" s="270"/>
      <c r="F213" s="268"/>
      <c r="G213" s="268"/>
      <c r="H213" s="268"/>
      <c r="I213" s="268"/>
      <c r="J213" s="268"/>
      <c r="K213" s="268"/>
      <c r="L213" s="269"/>
      <c r="M213" s="8"/>
      <c r="O213" s="22"/>
      <c r="P213" s="22"/>
    </row>
    <row r="214" spans="1:16" x14ac:dyDescent="0.25">
      <c r="A214" s="28"/>
      <c r="B214" s="273" t="str">
        <f>IF(Intro!$G$21="English",O214,P214)</f>
        <v>Incidence sur la communauté</v>
      </c>
      <c r="C214" s="274"/>
      <c r="D214" s="274"/>
      <c r="E214" s="270"/>
      <c r="F214" s="268"/>
      <c r="G214" s="268"/>
      <c r="H214" s="268"/>
      <c r="I214" s="268"/>
      <c r="J214" s="268"/>
      <c r="K214" s="268"/>
      <c r="L214" s="269"/>
      <c r="M214" s="8"/>
      <c r="O214" s="22" t="s">
        <v>145</v>
      </c>
      <c r="P214" s="22" t="s">
        <v>167</v>
      </c>
    </row>
    <row r="215" spans="1:16" x14ac:dyDescent="0.25">
      <c r="A215" s="28"/>
      <c r="B215" s="273"/>
      <c r="C215" s="274"/>
      <c r="D215" s="274"/>
      <c r="E215" s="270"/>
      <c r="F215" s="268"/>
      <c r="G215" s="268"/>
      <c r="H215" s="268"/>
      <c r="I215" s="268"/>
      <c r="J215" s="268"/>
      <c r="K215" s="268"/>
      <c r="L215" s="269"/>
      <c r="M215" s="8"/>
      <c r="O215" s="22"/>
      <c r="P215" s="22"/>
    </row>
    <row r="216" spans="1:16" x14ac:dyDescent="0.25">
      <c r="A216" s="28"/>
      <c r="B216" s="273"/>
      <c r="C216" s="274"/>
      <c r="D216" s="274"/>
      <c r="E216" s="270"/>
      <c r="F216" s="268"/>
      <c r="G216" s="268"/>
      <c r="H216" s="268"/>
      <c r="I216" s="268"/>
      <c r="J216" s="268"/>
      <c r="K216" s="268"/>
      <c r="L216" s="269"/>
      <c r="M216" s="8"/>
      <c r="O216" s="22"/>
      <c r="P216" s="22"/>
    </row>
    <row r="217" spans="1:16" x14ac:dyDescent="0.25">
      <c r="A217" s="28"/>
      <c r="B217" s="273"/>
      <c r="C217" s="274"/>
      <c r="D217" s="274"/>
      <c r="E217" s="270"/>
      <c r="F217" s="268"/>
      <c r="G217" s="268"/>
      <c r="H217" s="268"/>
      <c r="I217" s="268"/>
      <c r="J217" s="268"/>
      <c r="K217" s="268"/>
      <c r="L217" s="269"/>
      <c r="M217" s="8"/>
      <c r="O217" s="22"/>
      <c r="P217" s="22"/>
    </row>
    <row r="218" spans="1:16" x14ac:dyDescent="0.25">
      <c r="A218" s="28"/>
      <c r="B218" s="273"/>
      <c r="C218" s="274"/>
      <c r="D218" s="274"/>
      <c r="E218" s="270"/>
      <c r="F218" s="268"/>
      <c r="G218" s="268"/>
      <c r="H218" s="268"/>
      <c r="I218" s="268"/>
      <c r="J218" s="268"/>
      <c r="K218" s="268"/>
      <c r="L218" s="269"/>
      <c r="M218" s="8"/>
      <c r="O218" s="22"/>
      <c r="P218" s="22"/>
    </row>
    <row r="219" spans="1:16" x14ac:dyDescent="0.25">
      <c r="A219" s="28"/>
      <c r="B219" s="273"/>
      <c r="C219" s="274"/>
      <c r="D219" s="274"/>
      <c r="E219" s="270"/>
      <c r="F219" s="268"/>
      <c r="G219" s="268"/>
      <c r="H219" s="268"/>
      <c r="I219" s="268"/>
      <c r="J219" s="268"/>
      <c r="K219" s="268"/>
      <c r="L219" s="269"/>
      <c r="M219" s="8"/>
      <c r="O219" s="22"/>
      <c r="P219" s="22"/>
    </row>
    <row r="220" spans="1:16" x14ac:dyDescent="0.25">
      <c r="A220" s="28"/>
      <c r="B220" s="273"/>
      <c r="C220" s="274"/>
      <c r="D220" s="274"/>
      <c r="E220" s="270"/>
      <c r="F220" s="268"/>
      <c r="G220" s="268"/>
      <c r="H220" s="268"/>
      <c r="I220" s="268"/>
      <c r="J220" s="268"/>
      <c r="K220" s="268"/>
      <c r="L220" s="269"/>
      <c r="M220" s="8"/>
      <c r="O220" s="22"/>
      <c r="P220" s="22"/>
    </row>
    <row r="221" spans="1:16" x14ac:dyDescent="0.25">
      <c r="A221" s="28"/>
      <c r="B221" s="273"/>
      <c r="C221" s="274"/>
      <c r="D221" s="274"/>
      <c r="E221" s="270"/>
      <c r="F221" s="268"/>
      <c r="G221" s="268"/>
      <c r="H221" s="268"/>
      <c r="I221" s="268"/>
      <c r="J221" s="268"/>
      <c r="K221" s="268"/>
      <c r="L221" s="269"/>
      <c r="M221" s="8"/>
      <c r="O221" s="22"/>
      <c r="P221" s="22"/>
    </row>
    <row r="222" spans="1:16" x14ac:dyDescent="0.25">
      <c r="A222" s="28"/>
      <c r="B222" s="273"/>
      <c r="C222" s="274"/>
      <c r="D222" s="274"/>
      <c r="E222" s="270"/>
      <c r="F222" s="268"/>
      <c r="G222" s="268"/>
      <c r="H222" s="268"/>
      <c r="I222" s="268"/>
      <c r="J222" s="268"/>
      <c r="K222" s="268"/>
      <c r="L222" s="269"/>
      <c r="M222" s="8"/>
      <c r="O222" s="22"/>
      <c r="P222" s="22"/>
    </row>
    <row r="223" spans="1:16" x14ac:dyDescent="0.25">
      <c r="A223" s="28"/>
      <c r="B223" s="273"/>
      <c r="C223" s="274"/>
      <c r="D223" s="274"/>
      <c r="E223" s="270"/>
      <c r="F223" s="268"/>
      <c r="G223" s="268"/>
      <c r="H223" s="268"/>
      <c r="I223" s="268"/>
      <c r="J223" s="268"/>
      <c r="K223" s="268"/>
      <c r="L223" s="269"/>
      <c r="M223" s="8"/>
      <c r="O223" s="22"/>
      <c r="P223" s="22"/>
    </row>
    <row r="224" spans="1:16" x14ac:dyDescent="0.25">
      <c r="A224" s="28"/>
      <c r="B224" s="273" t="str">
        <f>IF(Intro!$G$21="English",O224,P224)</f>
        <v>Conditions de travail</v>
      </c>
      <c r="C224" s="274"/>
      <c r="D224" s="274"/>
      <c r="E224" s="270"/>
      <c r="F224" s="268"/>
      <c r="G224" s="268"/>
      <c r="H224" s="268"/>
      <c r="I224" s="268"/>
      <c r="J224" s="268"/>
      <c r="K224" s="268"/>
      <c r="L224" s="269"/>
      <c r="M224" s="8"/>
      <c r="O224" s="22" t="s">
        <v>146</v>
      </c>
      <c r="P224" s="22" t="s">
        <v>147</v>
      </c>
    </row>
    <row r="225" spans="1:16" x14ac:dyDescent="0.25">
      <c r="A225" s="28"/>
      <c r="B225" s="273"/>
      <c r="C225" s="274"/>
      <c r="D225" s="274"/>
      <c r="E225" s="270"/>
      <c r="F225" s="268"/>
      <c r="G225" s="268"/>
      <c r="H225" s="268"/>
      <c r="I225" s="268"/>
      <c r="J225" s="268"/>
      <c r="K225" s="268"/>
      <c r="L225" s="269"/>
      <c r="M225" s="8"/>
      <c r="O225" s="22"/>
      <c r="P225" s="22"/>
    </row>
    <row r="226" spans="1:16" x14ac:dyDescent="0.25">
      <c r="A226" s="28"/>
      <c r="B226" s="273"/>
      <c r="C226" s="274"/>
      <c r="D226" s="274"/>
      <c r="E226" s="270"/>
      <c r="F226" s="268"/>
      <c r="G226" s="268"/>
      <c r="H226" s="268"/>
      <c r="I226" s="268"/>
      <c r="J226" s="268"/>
      <c r="K226" s="268"/>
      <c r="L226" s="269"/>
      <c r="M226" s="8"/>
      <c r="O226" s="22"/>
      <c r="P226" s="22"/>
    </row>
    <row r="227" spans="1:16" x14ac:dyDescent="0.25">
      <c r="A227" s="28"/>
      <c r="B227" s="273"/>
      <c r="C227" s="274"/>
      <c r="D227" s="274"/>
      <c r="E227" s="270"/>
      <c r="F227" s="268"/>
      <c r="G227" s="268"/>
      <c r="H227" s="268"/>
      <c r="I227" s="268"/>
      <c r="J227" s="268"/>
      <c r="K227" s="268"/>
      <c r="L227" s="269"/>
      <c r="M227" s="8"/>
      <c r="O227" s="22"/>
      <c r="P227" s="22"/>
    </row>
    <row r="228" spans="1:16" x14ac:dyDescent="0.25">
      <c r="A228" s="28"/>
      <c r="B228" s="273"/>
      <c r="C228" s="274"/>
      <c r="D228" s="274"/>
      <c r="E228" s="270"/>
      <c r="F228" s="268"/>
      <c r="G228" s="268"/>
      <c r="H228" s="268"/>
      <c r="I228" s="268"/>
      <c r="J228" s="268"/>
      <c r="K228" s="268"/>
      <c r="L228" s="269"/>
      <c r="M228" s="8"/>
      <c r="O228" s="22"/>
      <c r="P228" s="22"/>
    </row>
    <row r="229" spans="1:16" x14ac:dyDescent="0.25">
      <c r="A229" s="28"/>
      <c r="B229" s="273"/>
      <c r="C229" s="274"/>
      <c r="D229" s="274"/>
      <c r="E229" s="270"/>
      <c r="F229" s="268"/>
      <c r="G229" s="268"/>
      <c r="H229" s="268"/>
      <c r="I229" s="268"/>
      <c r="J229" s="268"/>
      <c r="K229" s="268"/>
      <c r="L229" s="269"/>
      <c r="M229" s="8"/>
      <c r="O229" s="22"/>
      <c r="P229" s="22"/>
    </row>
    <row r="230" spans="1:16" x14ac:dyDescent="0.25">
      <c r="A230" s="28"/>
      <c r="B230" s="273"/>
      <c r="C230" s="274"/>
      <c r="D230" s="274"/>
      <c r="E230" s="270"/>
      <c r="F230" s="268"/>
      <c r="G230" s="268"/>
      <c r="H230" s="268"/>
      <c r="I230" s="268"/>
      <c r="J230" s="268"/>
      <c r="K230" s="268"/>
      <c r="L230" s="269"/>
      <c r="M230" s="8"/>
      <c r="O230" s="22"/>
      <c r="P230" s="22"/>
    </row>
    <row r="231" spans="1:16" x14ac:dyDescent="0.25">
      <c r="A231" s="28"/>
      <c r="B231" s="273"/>
      <c r="C231" s="274"/>
      <c r="D231" s="274"/>
      <c r="E231" s="270"/>
      <c r="F231" s="268"/>
      <c r="G231" s="268"/>
      <c r="H231" s="268"/>
      <c r="I231" s="268"/>
      <c r="J231" s="268"/>
      <c r="K231" s="268"/>
      <c r="L231" s="269"/>
      <c r="M231" s="8"/>
      <c r="O231" s="22"/>
      <c r="P231" s="22"/>
    </row>
    <row r="232" spans="1:16" x14ac:dyDescent="0.25">
      <c r="A232" s="28"/>
      <c r="B232" s="273"/>
      <c r="C232" s="274"/>
      <c r="D232" s="274"/>
      <c r="E232" s="270"/>
      <c r="F232" s="268"/>
      <c r="G232" s="268"/>
      <c r="H232" s="268"/>
      <c r="I232" s="268"/>
      <c r="J232" s="268"/>
      <c r="K232" s="268"/>
      <c r="L232" s="269"/>
      <c r="M232" s="8"/>
      <c r="O232" s="22"/>
      <c r="P232" s="22"/>
    </row>
    <row r="233" spans="1:16" x14ac:dyDescent="0.25">
      <c r="A233" s="28"/>
      <c r="B233" s="273"/>
      <c r="C233" s="274"/>
      <c r="D233" s="274"/>
      <c r="E233" s="270"/>
      <c r="F233" s="268"/>
      <c r="G233" s="268"/>
      <c r="H233" s="268"/>
      <c r="I233" s="268"/>
      <c r="J233" s="268"/>
      <c r="K233" s="268"/>
      <c r="L233" s="269"/>
      <c r="M233" s="8"/>
      <c r="O233" s="22"/>
      <c r="P233" s="22"/>
    </row>
    <row r="234" spans="1:16" x14ac:dyDescent="0.25">
      <c r="A234" s="28"/>
      <c r="B234" s="273" t="str">
        <f>IF(Intro!$G$21="English",O234,P234)</f>
        <v>Bien-être des employés</v>
      </c>
      <c r="C234" s="274"/>
      <c r="D234" s="274"/>
      <c r="E234" s="270"/>
      <c r="F234" s="268"/>
      <c r="G234" s="268"/>
      <c r="H234" s="268"/>
      <c r="I234" s="268"/>
      <c r="J234" s="268"/>
      <c r="K234" s="268"/>
      <c r="L234" s="269"/>
      <c r="M234" s="8"/>
      <c r="O234" s="22" t="s">
        <v>148</v>
      </c>
      <c r="P234" s="22" t="s">
        <v>149</v>
      </c>
    </row>
    <row r="235" spans="1:16" x14ac:dyDescent="0.25">
      <c r="A235" s="28"/>
      <c r="B235" s="273"/>
      <c r="C235" s="274"/>
      <c r="D235" s="274"/>
      <c r="E235" s="270"/>
      <c r="F235" s="268"/>
      <c r="G235" s="268"/>
      <c r="H235" s="268"/>
      <c r="I235" s="268"/>
      <c r="J235" s="268"/>
      <c r="K235" s="268"/>
      <c r="L235" s="269"/>
      <c r="M235" s="8"/>
    </row>
    <row r="236" spans="1:16" x14ac:dyDescent="0.25">
      <c r="A236" s="28"/>
      <c r="B236" s="273"/>
      <c r="C236" s="274"/>
      <c r="D236" s="274"/>
      <c r="E236" s="270"/>
      <c r="F236" s="268"/>
      <c r="G236" s="268"/>
      <c r="H236" s="268"/>
      <c r="I236" s="268"/>
      <c r="J236" s="268"/>
      <c r="K236" s="268"/>
      <c r="L236" s="269"/>
      <c r="M236" s="8"/>
    </row>
    <row r="237" spans="1:16" x14ac:dyDescent="0.25">
      <c r="A237" s="28"/>
      <c r="B237" s="273"/>
      <c r="C237" s="274"/>
      <c r="D237" s="274"/>
      <c r="E237" s="270"/>
      <c r="F237" s="268"/>
      <c r="G237" s="268"/>
      <c r="H237" s="268"/>
      <c r="I237" s="268"/>
      <c r="J237" s="268"/>
      <c r="K237" s="268"/>
      <c r="L237" s="269"/>
      <c r="M237" s="8"/>
      <c r="O237" s="22"/>
      <c r="P237" s="22"/>
    </row>
    <row r="238" spans="1:16" x14ac:dyDescent="0.25">
      <c r="A238" s="28"/>
      <c r="B238" s="273"/>
      <c r="C238" s="274"/>
      <c r="D238" s="274"/>
      <c r="E238" s="270"/>
      <c r="F238" s="268"/>
      <c r="G238" s="268"/>
      <c r="H238" s="268"/>
      <c r="I238" s="268"/>
      <c r="J238" s="268"/>
      <c r="K238" s="268"/>
      <c r="L238" s="269"/>
      <c r="M238" s="8"/>
      <c r="O238" s="22"/>
      <c r="P238" s="22"/>
    </row>
    <row r="239" spans="1:16" x14ac:dyDescent="0.25">
      <c r="A239" s="28"/>
      <c r="B239" s="273"/>
      <c r="C239" s="274"/>
      <c r="D239" s="274"/>
      <c r="E239" s="270"/>
      <c r="F239" s="268"/>
      <c r="G239" s="268"/>
      <c r="H239" s="268"/>
      <c r="I239" s="268"/>
      <c r="J239" s="268"/>
      <c r="K239" s="268"/>
      <c r="L239" s="269"/>
      <c r="M239" s="8"/>
      <c r="O239" s="22"/>
      <c r="P239" s="22"/>
    </row>
    <row r="240" spans="1:16" x14ac:dyDescent="0.25">
      <c r="A240" s="28"/>
      <c r="B240" s="273"/>
      <c r="C240" s="274"/>
      <c r="D240" s="274"/>
      <c r="E240" s="270"/>
      <c r="F240" s="268"/>
      <c r="G240" s="268"/>
      <c r="H240" s="268"/>
      <c r="I240" s="268"/>
      <c r="J240" s="268"/>
      <c r="K240" s="268"/>
      <c r="L240" s="269"/>
      <c r="M240" s="8"/>
      <c r="O240" s="22"/>
      <c r="P240" s="22"/>
    </row>
    <row r="241" spans="1:16" x14ac:dyDescent="0.25">
      <c r="A241" s="28"/>
      <c r="B241" s="273"/>
      <c r="C241" s="274"/>
      <c r="D241" s="274"/>
      <c r="E241" s="270"/>
      <c r="F241" s="268"/>
      <c r="G241" s="268"/>
      <c r="H241" s="268"/>
      <c r="I241" s="268"/>
      <c r="J241" s="268"/>
      <c r="K241" s="268"/>
      <c r="L241" s="269"/>
      <c r="M241" s="8"/>
    </row>
    <row r="242" spans="1:16" x14ac:dyDescent="0.25">
      <c r="A242" s="28"/>
      <c r="B242" s="273"/>
      <c r="C242" s="274"/>
      <c r="D242" s="274"/>
      <c r="E242" s="270"/>
      <c r="F242" s="268"/>
      <c r="G242" s="268"/>
      <c r="H242" s="268"/>
      <c r="I242" s="268"/>
      <c r="J242" s="268"/>
      <c r="K242" s="268"/>
      <c r="L242" s="269"/>
      <c r="M242" s="8"/>
    </row>
    <row r="243" spans="1:16" x14ac:dyDescent="0.25">
      <c r="A243" s="28"/>
      <c r="B243" s="273"/>
      <c r="C243" s="274"/>
      <c r="D243" s="274"/>
      <c r="E243" s="270"/>
      <c r="F243" s="268"/>
      <c r="G243" s="268"/>
      <c r="H243" s="268"/>
      <c r="I243" s="268"/>
      <c r="J243" s="268"/>
      <c r="K243" s="268"/>
      <c r="L243" s="269"/>
      <c r="M243" s="8"/>
    </row>
    <row r="244" spans="1:16" x14ac:dyDescent="0.25">
      <c r="A244" s="28"/>
      <c r="B244" s="273" t="str">
        <f>IF(Intro!$G$21="English",O244,P244)</f>
        <v>Autres facteurs</v>
      </c>
      <c r="C244" s="274"/>
      <c r="D244" s="274"/>
      <c r="E244" s="270"/>
      <c r="F244" s="268"/>
      <c r="G244" s="268"/>
      <c r="H244" s="268"/>
      <c r="I244" s="268"/>
      <c r="J244" s="268"/>
      <c r="K244" s="268"/>
      <c r="L244" s="269"/>
      <c r="M244" s="8"/>
      <c r="O244" s="22" t="s">
        <v>150</v>
      </c>
      <c r="P244" s="22" t="s">
        <v>151</v>
      </c>
    </row>
    <row r="245" spans="1:16" x14ac:dyDescent="0.25">
      <c r="A245" s="28"/>
      <c r="B245" s="273"/>
      <c r="C245" s="274"/>
      <c r="D245" s="274"/>
      <c r="E245" s="270"/>
      <c r="F245" s="268"/>
      <c r="G245" s="268"/>
      <c r="H245" s="268"/>
      <c r="I245" s="268"/>
      <c r="J245" s="268"/>
      <c r="K245" s="268"/>
      <c r="L245" s="269"/>
      <c r="M245" s="8"/>
      <c r="O245" s="22"/>
      <c r="P245" s="22"/>
    </row>
    <row r="246" spans="1:16" x14ac:dyDescent="0.25">
      <c r="A246" s="28"/>
      <c r="B246" s="273"/>
      <c r="C246" s="274"/>
      <c r="D246" s="274"/>
      <c r="E246" s="270"/>
      <c r="F246" s="268"/>
      <c r="G246" s="268"/>
      <c r="H246" s="268"/>
      <c r="I246" s="268"/>
      <c r="J246" s="268"/>
      <c r="K246" s="268"/>
      <c r="L246" s="269"/>
      <c r="M246" s="8"/>
      <c r="O246" s="22"/>
      <c r="P246" s="22"/>
    </row>
    <row r="247" spans="1:16" x14ac:dyDescent="0.25">
      <c r="A247" s="28"/>
      <c r="B247" s="273"/>
      <c r="C247" s="274"/>
      <c r="D247" s="274"/>
      <c r="E247" s="270"/>
      <c r="F247" s="268"/>
      <c r="G247" s="268"/>
      <c r="H247" s="268"/>
      <c r="I247" s="268"/>
      <c r="J247" s="268"/>
      <c r="K247" s="268"/>
      <c r="L247" s="269"/>
      <c r="M247" s="8"/>
      <c r="O247" s="22"/>
      <c r="P247" s="22"/>
    </row>
    <row r="248" spans="1:16" x14ac:dyDescent="0.25">
      <c r="A248" s="28"/>
      <c r="B248" s="273"/>
      <c r="C248" s="274"/>
      <c r="D248" s="274"/>
      <c r="E248" s="270"/>
      <c r="F248" s="268"/>
      <c r="G248" s="268"/>
      <c r="H248" s="268"/>
      <c r="I248" s="268"/>
      <c r="J248" s="268"/>
      <c r="K248" s="268"/>
      <c r="L248" s="269"/>
      <c r="M248" s="8"/>
      <c r="O248" s="22"/>
      <c r="P248" s="22"/>
    </row>
    <row r="249" spans="1:16" x14ac:dyDescent="0.25">
      <c r="A249" s="28"/>
      <c r="B249" s="273"/>
      <c r="C249" s="274"/>
      <c r="D249" s="274"/>
      <c r="E249" s="270"/>
      <c r="F249" s="268"/>
      <c r="G249" s="268"/>
      <c r="H249" s="268"/>
      <c r="I249" s="268"/>
      <c r="J249" s="268"/>
      <c r="K249" s="268"/>
      <c r="L249" s="269"/>
      <c r="M249" s="8"/>
      <c r="O249" s="22"/>
      <c r="P249" s="22"/>
    </row>
    <row r="250" spans="1:16" x14ac:dyDescent="0.25">
      <c r="A250" s="28"/>
      <c r="B250" s="273"/>
      <c r="C250" s="274"/>
      <c r="D250" s="274"/>
      <c r="E250" s="270"/>
      <c r="F250" s="268"/>
      <c r="G250" s="268"/>
      <c r="H250" s="268"/>
      <c r="I250" s="268"/>
      <c r="J250" s="268"/>
      <c r="K250" s="268"/>
      <c r="L250" s="269"/>
      <c r="M250" s="8"/>
      <c r="O250" s="22"/>
      <c r="P250" s="22"/>
    </row>
    <row r="251" spans="1:16" x14ac:dyDescent="0.25">
      <c r="A251" s="28"/>
      <c r="B251" s="273"/>
      <c r="C251" s="274"/>
      <c r="D251" s="274"/>
      <c r="E251" s="270"/>
      <c r="F251" s="268"/>
      <c r="G251" s="268"/>
      <c r="H251" s="268"/>
      <c r="I251" s="268"/>
      <c r="J251" s="268"/>
      <c r="K251" s="268"/>
      <c r="L251" s="269"/>
      <c r="M251" s="8"/>
      <c r="O251" s="22"/>
      <c r="P251" s="22"/>
    </row>
    <row r="252" spans="1:16" x14ac:dyDescent="0.25">
      <c r="A252" s="28"/>
      <c r="B252" s="273"/>
      <c r="C252" s="274"/>
      <c r="D252" s="274"/>
      <c r="E252" s="270"/>
      <c r="F252" s="268"/>
      <c r="G252" s="268"/>
      <c r="H252" s="268"/>
      <c r="I252" s="268"/>
      <c r="J252" s="268"/>
      <c r="K252" s="268"/>
      <c r="L252" s="269"/>
      <c r="M252" s="8"/>
      <c r="O252" s="22"/>
      <c r="P252" s="22"/>
    </row>
    <row r="253" spans="1:16" x14ac:dyDescent="0.25">
      <c r="A253" s="28"/>
      <c r="B253" s="319"/>
      <c r="C253" s="320"/>
      <c r="D253" s="320"/>
      <c r="E253" s="318"/>
      <c r="F253" s="271"/>
      <c r="G253" s="271"/>
      <c r="H253" s="271"/>
      <c r="I253" s="271"/>
      <c r="J253" s="271"/>
      <c r="K253" s="271"/>
      <c r="L253" s="272"/>
      <c r="M253" s="8"/>
      <c r="O253" s="22"/>
      <c r="P253" s="22"/>
    </row>
    <row r="254" spans="1:16" s="53" customFormat="1" x14ac:dyDescent="0.25">
      <c r="A254" s="90"/>
      <c r="B254" s="78"/>
      <c r="C254" s="78"/>
      <c r="D254" s="78"/>
      <c r="E254" s="78"/>
      <c r="F254" s="78"/>
      <c r="G254" s="78"/>
      <c r="H254" s="78"/>
      <c r="I254" s="78"/>
      <c r="J254" s="78"/>
      <c r="K254" s="78"/>
      <c r="L254" s="78"/>
    </row>
    <row r="255" spans="1:16" x14ac:dyDescent="0.25">
      <c r="B255" s="178" t="str">
        <f>IF(Intro!$G$21="English",O255,P255)</f>
        <v>MARCHÉS</v>
      </c>
      <c r="C255" s="179"/>
      <c r="D255" s="179"/>
      <c r="E255" s="179"/>
      <c r="F255" s="179"/>
      <c r="G255" s="179"/>
      <c r="H255" s="179"/>
      <c r="I255" s="179"/>
      <c r="J255" s="179"/>
      <c r="K255" s="179"/>
      <c r="L255" s="180"/>
      <c r="M255" s="35"/>
      <c r="O255" s="8" t="s">
        <v>199</v>
      </c>
      <c r="P255" s="8" t="s">
        <v>209</v>
      </c>
    </row>
    <row r="256" spans="1:16" x14ac:dyDescent="0.25">
      <c r="B256" s="312" t="s">
        <v>34</v>
      </c>
      <c r="C256" s="313"/>
      <c r="D256" s="313"/>
      <c r="E256" s="313"/>
      <c r="F256" s="313"/>
      <c r="G256" s="313"/>
      <c r="H256" s="313"/>
      <c r="I256" s="313"/>
      <c r="J256" s="313"/>
      <c r="K256" s="313"/>
      <c r="L256" s="314"/>
      <c r="M256" s="8"/>
    </row>
    <row r="257" spans="1:16" x14ac:dyDescent="0.25">
      <c r="B257" s="17"/>
      <c r="C257" s="29"/>
      <c r="D257" s="29"/>
      <c r="E257" s="30"/>
      <c r="F257" s="30"/>
      <c r="G257" s="30"/>
      <c r="H257" s="30"/>
      <c r="I257" s="30"/>
      <c r="J257" s="30"/>
      <c r="K257" s="30"/>
      <c r="L257" s="18"/>
      <c r="M257" s="8"/>
    </row>
    <row r="258" spans="1:16" ht="14.1" customHeight="1" x14ac:dyDescent="0.25">
      <c r="B258" s="175" t="str">
        <f>IF(Intro!$G$21="English",O258,P258)</f>
        <v>Décrivez les marchés des marchandises au Canada et dans le monde depuis le 1er janvier 2023. Les facteurs à prendre en compte dans votre réponse comprennent, sans toutefois s'y limiter, l'emploi associé à la production des marchandises au Canada.</v>
      </c>
      <c r="C258" s="176"/>
      <c r="D258" s="176"/>
      <c r="E258" s="176"/>
      <c r="F258" s="176"/>
      <c r="G258" s="176"/>
      <c r="H258" s="176"/>
      <c r="I258" s="176"/>
      <c r="J258" s="176"/>
      <c r="K258" s="176"/>
      <c r="L258" s="177"/>
      <c r="M258" s="8"/>
      <c r="O258" s="22" t="str">
        <f>"Describe the markets for the goods in Canada and globally since January 1, "&amp;Variables!B6&amp;". Factors to consider in your response include, but are not limited to, employment associated with the production of the goods in Canada."</f>
        <v>Describe the markets for the goods in Canada and globally since January 1, 2023. Factors to consider in your response include, but are not limited to, employment associated with the production of the goods in Canada.</v>
      </c>
      <c r="P258" s="8" t="str">
        <f>"Décrivez les marchés des marchandises au Canada et dans le monde depuis le 1er janvier "&amp;Variables!B6&amp;". Les facteurs à prendre en compte dans votre réponse comprennent, sans toutefois s'y limiter, l'emploi associé à la production des marchandises au Canada."</f>
        <v>Décrivez les marchés des marchandises au Canada et dans le monde depuis le 1er janvier 2023. Les facteurs à prendre en compte dans votre réponse comprennent, sans toutefois s'y limiter, l'emploi associé à la production des marchandises au Canada.</v>
      </c>
    </row>
    <row r="259" spans="1:16" x14ac:dyDescent="0.25">
      <c r="B259" s="175"/>
      <c r="C259" s="176"/>
      <c r="D259" s="176"/>
      <c r="E259" s="176"/>
      <c r="F259" s="176"/>
      <c r="G259" s="176"/>
      <c r="H259" s="176"/>
      <c r="I259" s="176"/>
      <c r="J259" s="176"/>
      <c r="K259" s="176"/>
      <c r="L259" s="177"/>
      <c r="M259" s="8"/>
      <c r="O259" s="22"/>
    </row>
    <row r="260" spans="1:16" s="35" customFormat="1" x14ac:dyDescent="0.25">
      <c r="A260" s="76"/>
      <c r="B260" s="69"/>
      <c r="C260" s="70"/>
      <c r="D260" s="70"/>
      <c r="E260" s="70"/>
      <c r="F260" s="70"/>
      <c r="G260" s="70"/>
      <c r="H260" s="70"/>
      <c r="I260" s="70"/>
      <c r="J260" s="70"/>
      <c r="K260" s="70"/>
      <c r="L260" s="71"/>
    </row>
    <row r="261" spans="1:16" s="9" customFormat="1" x14ac:dyDescent="0.25">
      <c r="A261" s="4"/>
      <c r="B261" s="301"/>
      <c r="C261" s="302"/>
      <c r="D261" s="302"/>
      <c r="E261" s="302"/>
      <c r="F261" s="302"/>
      <c r="G261" s="302"/>
      <c r="H261" s="302"/>
      <c r="I261" s="302"/>
      <c r="J261" s="302"/>
      <c r="K261" s="302"/>
      <c r="L261" s="303"/>
      <c r="M261" s="35"/>
    </row>
    <row r="262" spans="1:16" s="9" customFormat="1" x14ac:dyDescent="0.25">
      <c r="A262" s="4"/>
      <c r="B262" s="301"/>
      <c r="C262" s="302"/>
      <c r="D262" s="302"/>
      <c r="E262" s="302"/>
      <c r="F262" s="302"/>
      <c r="G262" s="302"/>
      <c r="H262" s="302"/>
      <c r="I262" s="302"/>
      <c r="J262" s="302"/>
      <c r="K262" s="302"/>
      <c r="L262" s="303"/>
      <c r="M262" s="35"/>
    </row>
    <row r="263" spans="1:16" s="9" customFormat="1" x14ac:dyDescent="0.25">
      <c r="A263" s="4"/>
      <c r="B263" s="301"/>
      <c r="C263" s="302"/>
      <c r="D263" s="302"/>
      <c r="E263" s="302"/>
      <c r="F263" s="302"/>
      <c r="G263" s="302"/>
      <c r="H263" s="302"/>
      <c r="I263" s="302"/>
      <c r="J263" s="302"/>
      <c r="K263" s="302"/>
      <c r="L263" s="303"/>
      <c r="M263" s="35"/>
    </row>
    <row r="264" spans="1:16" s="9" customFormat="1" x14ac:dyDescent="0.25">
      <c r="A264" s="4"/>
      <c r="B264" s="301"/>
      <c r="C264" s="302"/>
      <c r="D264" s="302"/>
      <c r="E264" s="302"/>
      <c r="F264" s="302"/>
      <c r="G264" s="302"/>
      <c r="H264" s="302"/>
      <c r="I264" s="302"/>
      <c r="J264" s="302"/>
      <c r="K264" s="302"/>
      <c r="L264" s="303"/>
      <c r="M264" s="35"/>
    </row>
    <row r="265" spans="1:16" s="9" customFormat="1" x14ac:dyDescent="0.25">
      <c r="A265" s="4"/>
      <c r="B265" s="301"/>
      <c r="C265" s="302"/>
      <c r="D265" s="302"/>
      <c r="E265" s="302"/>
      <c r="F265" s="302"/>
      <c r="G265" s="302"/>
      <c r="H265" s="302"/>
      <c r="I265" s="302"/>
      <c r="J265" s="302"/>
      <c r="K265" s="302"/>
      <c r="L265" s="303"/>
      <c r="M265" s="35"/>
    </row>
    <row r="266" spans="1:16" s="9" customFormat="1" x14ac:dyDescent="0.25">
      <c r="A266" s="4"/>
      <c r="B266" s="301"/>
      <c r="C266" s="302"/>
      <c r="D266" s="302"/>
      <c r="E266" s="302"/>
      <c r="F266" s="302"/>
      <c r="G266" s="302"/>
      <c r="H266" s="302"/>
      <c r="I266" s="302"/>
      <c r="J266" s="302"/>
      <c r="K266" s="302"/>
      <c r="L266" s="303"/>
      <c r="M266" s="35"/>
    </row>
    <row r="267" spans="1:16" s="9" customFormat="1" x14ac:dyDescent="0.25">
      <c r="A267" s="4"/>
      <c r="B267" s="301"/>
      <c r="C267" s="302"/>
      <c r="D267" s="302"/>
      <c r="E267" s="302"/>
      <c r="F267" s="302"/>
      <c r="G267" s="302"/>
      <c r="H267" s="302"/>
      <c r="I267" s="302"/>
      <c r="J267" s="302"/>
      <c r="K267" s="302"/>
      <c r="L267" s="303"/>
      <c r="M267" s="35"/>
    </row>
    <row r="268" spans="1:16" s="9" customFormat="1" x14ac:dyDescent="0.25">
      <c r="A268" s="4"/>
      <c r="B268" s="301"/>
      <c r="C268" s="302"/>
      <c r="D268" s="302"/>
      <c r="E268" s="302"/>
      <c r="F268" s="302"/>
      <c r="G268" s="302"/>
      <c r="H268" s="302"/>
      <c r="I268" s="302"/>
      <c r="J268" s="302"/>
      <c r="K268" s="302"/>
      <c r="L268" s="303"/>
      <c r="M268" s="35"/>
    </row>
    <row r="269" spans="1:16" s="35" customFormat="1" x14ac:dyDescent="0.25">
      <c r="A269" s="76"/>
      <c r="B269" s="66"/>
      <c r="C269" s="67"/>
      <c r="D269" s="67"/>
      <c r="E269" s="67"/>
      <c r="F269" s="67"/>
      <c r="G269" s="67"/>
      <c r="H269" s="67"/>
      <c r="I269" s="67"/>
      <c r="J269" s="67"/>
      <c r="K269" s="67"/>
      <c r="L269" s="68"/>
    </row>
    <row r="270" spans="1:16" x14ac:dyDescent="0.25">
      <c r="B270" s="306" t="s">
        <v>172</v>
      </c>
      <c r="C270" s="307"/>
      <c r="D270" s="307"/>
      <c r="E270" s="307"/>
      <c r="F270" s="307"/>
      <c r="G270" s="307"/>
      <c r="H270" s="307"/>
      <c r="I270" s="307"/>
      <c r="J270" s="307"/>
      <c r="K270" s="307"/>
      <c r="L270" s="308"/>
      <c r="M270" s="8"/>
    </row>
    <row r="271" spans="1:16" x14ac:dyDescent="0.25">
      <c r="B271" s="17"/>
      <c r="C271" s="29"/>
      <c r="D271" s="29"/>
      <c r="E271" s="30"/>
      <c r="F271" s="30"/>
      <c r="G271" s="30"/>
      <c r="H271" s="30"/>
      <c r="I271" s="30"/>
      <c r="J271" s="30"/>
      <c r="K271" s="30"/>
      <c r="L271" s="18"/>
      <c r="M271" s="8"/>
    </row>
    <row r="272" spans="1:16" ht="14.1" customHeight="1" x14ac:dyDescent="0.25">
      <c r="B272" s="175" t="str">
        <f>IF(Intro!$G$21="English",O272,P272)</f>
        <v>Expliquez les changements que vous prévoyez voir sur le marché canadien et sur d’autres marchés mondiaux pour les marchandises au cours des deux prochaines années. Les facteurs à prendre en compte dans votre réponse comprennent, sans toutefois s'y limiter, l'emploi associé à la production des marchandises au Canada.</v>
      </c>
      <c r="C272" s="176"/>
      <c r="D272" s="176"/>
      <c r="E272" s="176"/>
      <c r="F272" s="176"/>
      <c r="G272" s="176"/>
      <c r="H272" s="176"/>
      <c r="I272" s="176"/>
      <c r="J272" s="176"/>
      <c r="K272" s="176"/>
      <c r="L272" s="177"/>
      <c r="M272" s="8"/>
      <c r="O272" s="22" t="s">
        <v>180</v>
      </c>
      <c r="P272" s="8" t="s">
        <v>179</v>
      </c>
    </row>
    <row r="273" spans="1:16" x14ac:dyDescent="0.25">
      <c r="B273" s="175"/>
      <c r="C273" s="176"/>
      <c r="D273" s="176"/>
      <c r="E273" s="176"/>
      <c r="F273" s="176"/>
      <c r="G273" s="176"/>
      <c r="H273" s="176"/>
      <c r="I273" s="176"/>
      <c r="J273" s="176"/>
      <c r="K273" s="176"/>
      <c r="L273" s="177"/>
      <c r="M273" s="8"/>
      <c r="O273" s="22"/>
    </row>
    <row r="274" spans="1:16" s="35" customFormat="1" x14ac:dyDescent="0.25">
      <c r="A274" s="76"/>
      <c r="B274" s="69"/>
      <c r="C274" s="70"/>
      <c r="D274" s="70"/>
      <c r="E274" s="70"/>
      <c r="F274" s="70"/>
      <c r="G274" s="70"/>
      <c r="H274" s="70"/>
      <c r="I274" s="70"/>
      <c r="J274" s="70"/>
      <c r="K274" s="70"/>
      <c r="L274" s="71"/>
    </row>
    <row r="275" spans="1:16" s="9" customFormat="1" x14ac:dyDescent="0.25">
      <c r="A275" s="4"/>
      <c r="B275" s="301"/>
      <c r="C275" s="302"/>
      <c r="D275" s="302"/>
      <c r="E275" s="302"/>
      <c r="F275" s="302"/>
      <c r="G275" s="302"/>
      <c r="H275" s="302"/>
      <c r="I275" s="302"/>
      <c r="J275" s="302"/>
      <c r="K275" s="302"/>
      <c r="L275" s="303"/>
      <c r="M275" s="35"/>
    </row>
    <row r="276" spans="1:16" s="9" customFormat="1" x14ac:dyDescent="0.25">
      <c r="A276" s="4"/>
      <c r="B276" s="301"/>
      <c r="C276" s="302"/>
      <c r="D276" s="302"/>
      <c r="E276" s="302"/>
      <c r="F276" s="302"/>
      <c r="G276" s="302"/>
      <c r="H276" s="302"/>
      <c r="I276" s="302"/>
      <c r="J276" s="302"/>
      <c r="K276" s="302"/>
      <c r="L276" s="303"/>
      <c r="M276" s="35"/>
    </row>
    <row r="277" spans="1:16" s="9" customFormat="1" x14ac:dyDescent="0.25">
      <c r="A277" s="4"/>
      <c r="B277" s="301"/>
      <c r="C277" s="302"/>
      <c r="D277" s="302"/>
      <c r="E277" s="302"/>
      <c r="F277" s="302"/>
      <c r="G277" s="302"/>
      <c r="H277" s="302"/>
      <c r="I277" s="302"/>
      <c r="J277" s="302"/>
      <c r="K277" s="302"/>
      <c r="L277" s="303"/>
      <c r="M277" s="35"/>
    </row>
    <row r="278" spans="1:16" s="9" customFormat="1" x14ac:dyDescent="0.25">
      <c r="A278" s="4"/>
      <c r="B278" s="301"/>
      <c r="C278" s="302"/>
      <c r="D278" s="302"/>
      <c r="E278" s="302"/>
      <c r="F278" s="302"/>
      <c r="G278" s="302"/>
      <c r="H278" s="302"/>
      <c r="I278" s="302"/>
      <c r="J278" s="302"/>
      <c r="K278" s="302"/>
      <c r="L278" s="303"/>
      <c r="M278" s="35"/>
    </row>
    <row r="279" spans="1:16" s="9" customFormat="1" x14ac:dyDescent="0.25">
      <c r="A279" s="4"/>
      <c r="B279" s="301"/>
      <c r="C279" s="302"/>
      <c r="D279" s="302"/>
      <c r="E279" s="302"/>
      <c r="F279" s="302"/>
      <c r="G279" s="302"/>
      <c r="H279" s="302"/>
      <c r="I279" s="302"/>
      <c r="J279" s="302"/>
      <c r="K279" s="302"/>
      <c r="L279" s="303"/>
      <c r="M279" s="35"/>
    </row>
    <row r="280" spans="1:16" s="9" customFormat="1" x14ac:dyDescent="0.25">
      <c r="A280" s="4"/>
      <c r="B280" s="301"/>
      <c r="C280" s="302"/>
      <c r="D280" s="302"/>
      <c r="E280" s="302"/>
      <c r="F280" s="302"/>
      <c r="G280" s="302"/>
      <c r="H280" s="302"/>
      <c r="I280" s="302"/>
      <c r="J280" s="302"/>
      <c r="K280" s="302"/>
      <c r="L280" s="303"/>
      <c r="M280" s="35"/>
    </row>
    <row r="281" spans="1:16" s="9" customFormat="1" x14ac:dyDescent="0.25">
      <c r="A281" s="4"/>
      <c r="B281" s="301"/>
      <c r="C281" s="302"/>
      <c r="D281" s="302"/>
      <c r="E281" s="302"/>
      <c r="F281" s="302"/>
      <c r="G281" s="302"/>
      <c r="H281" s="302"/>
      <c r="I281" s="302"/>
      <c r="J281" s="302"/>
      <c r="K281" s="302"/>
      <c r="L281" s="303"/>
      <c r="M281" s="35"/>
    </row>
    <row r="282" spans="1:16" s="9" customFormat="1" x14ac:dyDescent="0.25">
      <c r="A282" s="4"/>
      <c r="B282" s="301"/>
      <c r="C282" s="302"/>
      <c r="D282" s="302"/>
      <c r="E282" s="302"/>
      <c r="F282" s="302"/>
      <c r="G282" s="302"/>
      <c r="H282" s="302"/>
      <c r="I282" s="302"/>
      <c r="J282" s="302"/>
      <c r="K282" s="302"/>
      <c r="L282" s="303"/>
      <c r="M282" s="35"/>
    </row>
    <row r="283" spans="1:16" s="35" customFormat="1" x14ac:dyDescent="0.25">
      <c r="A283" s="76"/>
      <c r="B283" s="66"/>
      <c r="C283" s="67"/>
      <c r="D283" s="67"/>
      <c r="E283" s="67"/>
      <c r="F283" s="67"/>
      <c r="G283" s="67"/>
      <c r="H283" s="67"/>
      <c r="I283" s="67"/>
      <c r="J283" s="67"/>
      <c r="K283" s="67"/>
      <c r="L283" s="68"/>
    </row>
    <row r="285" spans="1:16" x14ac:dyDescent="0.25">
      <c r="A285" s="28"/>
      <c r="B285" s="309" t="str">
        <f>IF(Intro!$G$21="English",O285,P285)</f>
        <v>EMPLOI</v>
      </c>
      <c r="C285" s="310"/>
      <c r="D285" s="310"/>
      <c r="E285" s="310"/>
      <c r="F285" s="310"/>
      <c r="G285" s="310"/>
      <c r="H285" s="310"/>
      <c r="I285" s="310"/>
      <c r="J285" s="310"/>
      <c r="K285" s="310"/>
      <c r="L285" s="311"/>
      <c r="M285" s="8"/>
      <c r="O285" s="8" t="s">
        <v>196</v>
      </c>
      <c r="P285" s="8" t="s">
        <v>197</v>
      </c>
    </row>
    <row r="286" spans="1:16" s="9" customFormat="1" x14ac:dyDescent="0.25">
      <c r="A286" s="28"/>
      <c r="B286" s="306" t="s">
        <v>198</v>
      </c>
      <c r="C286" s="307"/>
      <c r="D286" s="307"/>
      <c r="E286" s="307"/>
      <c r="F286" s="307"/>
      <c r="G286" s="307"/>
      <c r="H286" s="307"/>
      <c r="I286" s="307"/>
      <c r="J286" s="307"/>
      <c r="K286" s="307"/>
      <c r="L286" s="308"/>
      <c r="M286" s="84"/>
    </row>
    <row r="287" spans="1:16" x14ac:dyDescent="0.25">
      <c r="A287" s="28"/>
      <c r="B287" s="73"/>
      <c r="C287" s="74"/>
      <c r="D287" s="74"/>
      <c r="E287" s="74"/>
      <c r="F287" s="74"/>
      <c r="G287" s="74"/>
      <c r="H287" s="74"/>
      <c r="I287" s="74"/>
      <c r="J287" s="74"/>
      <c r="K287" s="74"/>
      <c r="L287" s="75"/>
      <c r="M287" s="8"/>
    </row>
    <row r="288" spans="1:16" x14ac:dyDescent="0.25">
      <c r="A288" s="28"/>
      <c r="B288" s="175" t="str">
        <f>IF(Intro!$G$21="English",O288,P288)</f>
        <v>Sur la base de la réponse à la question 1 dans l'onglet Pro, décrivez la méthode utilisée pour répartir l’emploi, les heures travaillées et les salaires versés.</v>
      </c>
      <c r="C288" s="176"/>
      <c r="D288" s="176"/>
      <c r="E288" s="176"/>
      <c r="F288" s="176"/>
      <c r="G288" s="176"/>
      <c r="H288" s="176"/>
      <c r="I288" s="176"/>
      <c r="J288" s="176"/>
      <c r="K288" s="176"/>
      <c r="L288" s="177"/>
      <c r="M288" s="8"/>
      <c r="O288" s="8" t="s">
        <v>195</v>
      </c>
      <c r="P288" s="8" t="s">
        <v>208</v>
      </c>
    </row>
    <row r="289" spans="1:13" x14ac:dyDescent="0.25">
      <c r="A289" s="28"/>
      <c r="B289" s="73"/>
      <c r="C289" s="74"/>
      <c r="D289" s="74"/>
      <c r="E289" s="74"/>
      <c r="F289" s="74"/>
      <c r="G289" s="74"/>
      <c r="H289" s="74"/>
      <c r="I289" s="74"/>
      <c r="J289" s="74"/>
      <c r="K289" s="74"/>
      <c r="L289" s="75"/>
      <c r="M289" s="8"/>
    </row>
    <row r="290" spans="1:13" s="9" customFormat="1" x14ac:dyDescent="0.25">
      <c r="A290" s="28"/>
      <c r="B290" s="301"/>
      <c r="C290" s="302"/>
      <c r="D290" s="302"/>
      <c r="E290" s="302"/>
      <c r="F290" s="302"/>
      <c r="G290" s="302"/>
      <c r="H290" s="302"/>
      <c r="I290" s="302"/>
      <c r="J290" s="302"/>
      <c r="K290" s="302"/>
      <c r="L290" s="303"/>
      <c r="M290" s="35"/>
    </row>
    <row r="291" spans="1:13" s="9" customFormat="1" x14ac:dyDescent="0.25">
      <c r="A291" s="4"/>
      <c r="B291" s="301"/>
      <c r="C291" s="302"/>
      <c r="D291" s="302"/>
      <c r="E291" s="302"/>
      <c r="F291" s="302"/>
      <c r="G291" s="302"/>
      <c r="H291" s="302"/>
      <c r="I291" s="302"/>
      <c r="J291" s="302"/>
      <c r="K291" s="302"/>
      <c r="L291" s="303"/>
      <c r="M291" s="35"/>
    </row>
    <row r="292" spans="1:13" s="9" customFormat="1" x14ac:dyDescent="0.25">
      <c r="A292" s="4"/>
      <c r="B292" s="301"/>
      <c r="C292" s="302"/>
      <c r="D292" s="302"/>
      <c r="E292" s="302"/>
      <c r="F292" s="302"/>
      <c r="G292" s="302"/>
      <c r="H292" s="302"/>
      <c r="I292" s="302"/>
      <c r="J292" s="302"/>
      <c r="K292" s="302"/>
      <c r="L292" s="303"/>
      <c r="M292" s="35"/>
    </row>
    <row r="293" spans="1:13" s="9" customFormat="1" x14ac:dyDescent="0.25">
      <c r="A293" s="4"/>
      <c r="B293" s="301"/>
      <c r="C293" s="302"/>
      <c r="D293" s="302"/>
      <c r="E293" s="302"/>
      <c r="F293" s="302"/>
      <c r="G293" s="302"/>
      <c r="H293" s="302"/>
      <c r="I293" s="302"/>
      <c r="J293" s="302"/>
      <c r="K293" s="302"/>
      <c r="L293" s="303"/>
      <c r="M293" s="35"/>
    </row>
    <row r="294" spans="1:13" s="9" customFormat="1" x14ac:dyDescent="0.25">
      <c r="A294" s="28"/>
      <c r="B294" s="301"/>
      <c r="C294" s="302"/>
      <c r="D294" s="302"/>
      <c r="E294" s="302"/>
      <c r="F294" s="302"/>
      <c r="G294" s="302"/>
      <c r="H294" s="302"/>
      <c r="I294" s="302"/>
      <c r="J294" s="302"/>
      <c r="K294" s="302"/>
      <c r="L294" s="303"/>
      <c r="M294" s="35"/>
    </row>
    <row r="295" spans="1:13" s="9" customFormat="1" x14ac:dyDescent="0.25">
      <c r="A295" s="28"/>
      <c r="B295" s="301"/>
      <c r="C295" s="302"/>
      <c r="D295" s="302"/>
      <c r="E295" s="302"/>
      <c r="F295" s="302"/>
      <c r="G295" s="302"/>
      <c r="H295" s="302"/>
      <c r="I295" s="302"/>
      <c r="J295" s="302"/>
      <c r="K295" s="302"/>
      <c r="L295" s="303"/>
      <c r="M295" s="35"/>
    </row>
    <row r="296" spans="1:13" s="9" customFormat="1" x14ac:dyDescent="0.25">
      <c r="A296" s="28"/>
      <c r="B296" s="301"/>
      <c r="C296" s="302"/>
      <c r="D296" s="302"/>
      <c r="E296" s="302"/>
      <c r="F296" s="302"/>
      <c r="G296" s="302"/>
      <c r="H296" s="302"/>
      <c r="I296" s="302"/>
      <c r="J296" s="302"/>
      <c r="K296" s="302"/>
      <c r="L296" s="303"/>
      <c r="M296" s="35"/>
    </row>
    <row r="297" spans="1:13" s="9" customFormat="1" x14ac:dyDescent="0.25">
      <c r="A297" s="28"/>
      <c r="B297" s="301"/>
      <c r="C297" s="302"/>
      <c r="D297" s="302"/>
      <c r="E297" s="302"/>
      <c r="F297" s="302"/>
      <c r="G297" s="302"/>
      <c r="H297" s="302"/>
      <c r="I297" s="302"/>
      <c r="J297" s="302"/>
      <c r="K297" s="302"/>
      <c r="L297" s="303"/>
      <c r="M297" s="35"/>
    </row>
    <row r="298" spans="1:13" x14ac:dyDescent="0.25">
      <c r="A298" s="28"/>
      <c r="B298" s="77"/>
      <c r="C298" s="78"/>
      <c r="D298" s="78"/>
      <c r="E298" s="78"/>
      <c r="F298" s="78"/>
      <c r="G298" s="78"/>
      <c r="H298" s="78"/>
      <c r="I298" s="78"/>
      <c r="J298" s="78"/>
      <c r="K298" s="78"/>
      <c r="L298" s="79"/>
      <c r="M298" s="8"/>
    </row>
  </sheetData>
  <sheetProtection algorithmName="SHA-512" hashValue="5UwqfkpvbFb/ZhL8e7IcaNSk+8g6AjVS5+o3SeDcb6u8HXI8CpJM+CE582hh7U+yadaixNIi3X6qwLpQgFFXew==" saltValue="Uiw+38PUFNytkDwBhgBucA==" spinCount="100000" sheet="1" objects="1" scenarios="1" selectLockedCells="1"/>
  <mergeCells count="220">
    <mergeCell ref="B270:L270"/>
    <mergeCell ref="B132:L132"/>
    <mergeCell ref="B137:L137"/>
    <mergeCell ref="B103:L103"/>
    <mergeCell ref="B75:L75"/>
    <mergeCell ref="B56:L56"/>
    <mergeCell ref="B28:L28"/>
    <mergeCell ref="B27:L27"/>
    <mergeCell ref="B119:D120"/>
    <mergeCell ref="E119:F120"/>
    <mergeCell ref="G119:H120"/>
    <mergeCell ref="I119:J120"/>
    <mergeCell ref="K119:L120"/>
    <mergeCell ref="B121:D122"/>
    <mergeCell ref="E121:F122"/>
    <mergeCell ref="G121:H122"/>
    <mergeCell ref="I121:J122"/>
    <mergeCell ref="K121:L122"/>
    <mergeCell ref="C39:E40"/>
    <mergeCell ref="F39:I40"/>
    <mergeCell ref="J39:L40"/>
    <mergeCell ref="B41:B42"/>
    <mergeCell ref="C41:E42"/>
    <mergeCell ref="F41:I42"/>
    <mergeCell ref="B4:L4"/>
    <mergeCell ref="B5:L5"/>
    <mergeCell ref="B6:L6"/>
    <mergeCell ref="B92:B93"/>
    <mergeCell ref="C92:E93"/>
    <mergeCell ref="F92:L93"/>
    <mergeCell ref="B86:B87"/>
    <mergeCell ref="C86:E87"/>
    <mergeCell ref="F86:L87"/>
    <mergeCell ref="B88:B89"/>
    <mergeCell ref="C88:E89"/>
    <mergeCell ref="F88:L89"/>
    <mergeCell ref="B90:B91"/>
    <mergeCell ref="C90:E91"/>
    <mergeCell ref="F90:L91"/>
    <mergeCell ref="C82:E83"/>
    <mergeCell ref="B71:F71"/>
    <mergeCell ref="B72:F72"/>
    <mergeCell ref="B73:F73"/>
    <mergeCell ref="C80:E81"/>
    <mergeCell ref="F80:L81"/>
    <mergeCell ref="B8:L8"/>
    <mergeCell ref="B9:L9"/>
    <mergeCell ref="B13:L13"/>
    <mergeCell ref="B290:L297"/>
    <mergeCell ref="B288:L288"/>
    <mergeCell ref="B258:L259"/>
    <mergeCell ref="B272:L273"/>
    <mergeCell ref="B285:L285"/>
    <mergeCell ref="B286:L286"/>
    <mergeCell ref="B255:L255"/>
    <mergeCell ref="B256:L256"/>
    <mergeCell ref="B138:L138"/>
    <mergeCell ref="F204:L213"/>
    <mergeCell ref="E214:E223"/>
    <mergeCell ref="F214:L223"/>
    <mergeCell ref="B261:L268"/>
    <mergeCell ref="B275:L282"/>
    <mergeCell ref="E224:E233"/>
    <mergeCell ref="F224:L233"/>
    <mergeCell ref="E234:E243"/>
    <mergeCell ref="F234:L243"/>
    <mergeCell ref="E244:E253"/>
    <mergeCell ref="B214:D223"/>
    <mergeCell ref="B224:D233"/>
    <mergeCell ref="B234:D243"/>
    <mergeCell ref="B244:D253"/>
    <mergeCell ref="E174:E183"/>
    <mergeCell ref="B10:L10"/>
    <mergeCell ref="B15:L15"/>
    <mergeCell ref="B117:D118"/>
    <mergeCell ref="E117:F118"/>
    <mergeCell ref="G117:H118"/>
    <mergeCell ref="I117:J118"/>
    <mergeCell ref="K117:L118"/>
    <mergeCell ref="B58:L58"/>
    <mergeCell ref="B17:L24"/>
    <mergeCell ref="C33:E34"/>
    <mergeCell ref="F33:I34"/>
    <mergeCell ref="J33:L34"/>
    <mergeCell ref="B35:B36"/>
    <mergeCell ref="C35:E36"/>
    <mergeCell ref="F35:I36"/>
    <mergeCell ref="J35:L36"/>
    <mergeCell ref="B37:B38"/>
    <mergeCell ref="C37:E38"/>
    <mergeCell ref="F37:I38"/>
    <mergeCell ref="J37:L38"/>
    <mergeCell ref="B30:L31"/>
    <mergeCell ref="B39:B40"/>
    <mergeCell ref="B12:L12"/>
    <mergeCell ref="B104:L104"/>
    <mergeCell ref="J41:L42"/>
    <mergeCell ref="B43:B44"/>
    <mergeCell ref="C43:E44"/>
    <mergeCell ref="F43:I44"/>
    <mergeCell ref="J43:L44"/>
    <mergeCell ref="B45:B46"/>
    <mergeCell ref="C45:E46"/>
    <mergeCell ref="F45:I46"/>
    <mergeCell ref="J45:L46"/>
    <mergeCell ref="B47:B48"/>
    <mergeCell ref="C47:E48"/>
    <mergeCell ref="F47:I48"/>
    <mergeCell ref="J47:L48"/>
    <mergeCell ref="B49:B50"/>
    <mergeCell ref="C49:E50"/>
    <mergeCell ref="F49:I50"/>
    <mergeCell ref="J49:L50"/>
    <mergeCell ref="B51:B52"/>
    <mergeCell ref="C51:E52"/>
    <mergeCell ref="F51:I52"/>
    <mergeCell ref="J51:L52"/>
    <mergeCell ref="B53:B54"/>
    <mergeCell ref="C53:E54"/>
    <mergeCell ref="F53:I54"/>
    <mergeCell ref="J53:L54"/>
    <mergeCell ref="H60:H61"/>
    <mergeCell ref="I60:I61"/>
    <mergeCell ref="J60:J61"/>
    <mergeCell ref="K60:K61"/>
    <mergeCell ref="L60:L61"/>
    <mergeCell ref="B60:G61"/>
    <mergeCell ref="B94:B95"/>
    <mergeCell ref="C94:E95"/>
    <mergeCell ref="F94:L95"/>
    <mergeCell ref="F82:L83"/>
    <mergeCell ref="C84:E85"/>
    <mergeCell ref="F84:L85"/>
    <mergeCell ref="B62:F62"/>
    <mergeCell ref="B63:F63"/>
    <mergeCell ref="B64:F64"/>
    <mergeCell ref="B65:F65"/>
    <mergeCell ref="B80:B81"/>
    <mergeCell ref="B82:B83"/>
    <mergeCell ref="B84:B85"/>
    <mergeCell ref="B66:F66"/>
    <mergeCell ref="B67:F67"/>
    <mergeCell ref="B68:F68"/>
    <mergeCell ref="B69:F69"/>
    <mergeCell ref="B70:F70"/>
    <mergeCell ref="B77:L78"/>
    <mergeCell ref="B96:B97"/>
    <mergeCell ref="C96:E97"/>
    <mergeCell ref="F96:L97"/>
    <mergeCell ref="B98:B99"/>
    <mergeCell ref="C98:E99"/>
    <mergeCell ref="F98:L99"/>
    <mergeCell ref="B100:B101"/>
    <mergeCell ref="C100:E101"/>
    <mergeCell ref="F100:L101"/>
    <mergeCell ref="B109:D110"/>
    <mergeCell ref="E109:F110"/>
    <mergeCell ref="G109:H110"/>
    <mergeCell ref="I109:J110"/>
    <mergeCell ref="K109:L110"/>
    <mergeCell ref="B111:D112"/>
    <mergeCell ref="E111:F112"/>
    <mergeCell ref="G111:H112"/>
    <mergeCell ref="I111:J112"/>
    <mergeCell ref="K111:L112"/>
    <mergeCell ref="B113:D114"/>
    <mergeCell ref="E113:F114"/>
    <mergeCell ref="G113:H114"/>
    <mergeCell ref="I113:J114"/>
    <mergeCell ref="K113:L114"/>
    <mergeCell ref="B115:D116"/>
    <mergeCell ref="E115:F116"/>
    <mergeCell ref="G115:H116"/>
    <mergeCell ref="I115:J116"/>
    <mergeCell ref="K115:L116"/>
    <mergeCell ref="B123:D124"/>
    <mergeCell ref="E123:F124"/>
    <mergeCell ref="G123:H124"/>
    <mergeCell ref="I123:J124"/>
    <mergeCell ref="K123:L124"/>
    <mergeCell ref="B125:D126"/>
    <mergeCell ref="E125:F126"/>
    <mergeCell ref="G125:H126"/>
    <mergeCell ref="I125:J126"/>
    <mergeCell ref="K125:L126"/>
    <mergeCell ref="B164:D173"/>
    <mergeCell ref="B127:D128"/>
    <mergeCell ref="E127:F128"/>
    <mergeCell ref="G127:H128"/>
    <mergeCell ref="I127:J128"/>
    <mergeCell ref="K127:L128"/>
    <mergeCell ref="B129:D130"/>
    <mergeCell ref="E129:F130"/>
    <mergeCell ref="G129:H130"/>
    <mergeCell ref="I129:J130"/>
    <mergeCell ref="K129:L130"/>
    <mergeCell ref="O4:P7"/>
    <mergeCell ref="B106:L107"/>
    <mergeCell ref="F174:L183"/>
    <mergeCell ref="E184:E193"/>
    <mergeCell ref="F184:L193"/>
    <mergeCell ref="E194:E203"/>
    <mergeCell ref="F194:L203"/>
    <mergeCell ref="E204:E213"/>
    <mergeCell ref="F244:L253"/>
    <mergeCell ref="B174:D183"/>
    <mergeCell ref="B184:D193"/>
    <mergeCell ref="B194:D203"/>
    <mergeCell ref="B204:D213"/>
    <mergeCell ref="B134:L134"/>
    <mergeCell ref="B140:L141"/>
    <mergeCell ref="B144:D153"/>
    <mergeCell ref="E144:E153"/>
    <mergeCell ref="F144:L153"/>
    <mergeCell ref="B154:D163"/>
    <mergeCell ref="E154:E163"/>
    <mergeCell ref="F154:L163"/>
    <mergeCell ref="E164:E173"/>
    <mergeCell ref="F164:L173"/>
    <mergeCell ref="F143:L143"/>
  </mergeCells>
  <dataValidations xWindow="422" yWindow="564" count="5">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C98 C100 B261 B275 B263:B265 B278:B280 C82 B17:B20 B291:B293 C84 C86 C88 C90 C92 C94 C96" xr:uid="{74820A1A-E331-4017-8D84-506EF46F73C4}">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F144 F154 F164 F174 F184 F194 F204 F214 F224 F234 F244 B290" xr:uid="{8D879569-39D8-4457-8902-6F425545F793}">
      <formula1>1000</formula1>
    </dataValidation>
    <dataValidation allowBlank="1" sqref="H72:L73" xr:uid="{6A56C8BF-9A6D-4C18-9DA9-101AD6EF7991}"/>
    <dataValidation allowBlank="1" showInputMessage="1" showErrorMessage="1" sqref="B111:L130" xr:uid="{BDE8740F-E967-4AB5-BC2B-2E99A7775060}"/>
    <dataValidation type="decimal" operator="greaterThanOrEqual" allowBlank="1" showErrorMessage="1" errorTitle="Error / Erreur" error="Please input only numerical values into these cells./SVP donnez uniquement des valeurs numériques dans ces cellules." sqref="H62:L71" xr:uid="{31BEED3F-4DF7-4F65-B86A-380795E74CBA}">
      <formula1>0</formula1>
    </dataValidation>
  </dataValidations>
  <printOptions horizontalCentered="1"/>
  <pageMargins left="0.25" right="0.25" top="0.75" bottom="0.75" header="0.3" footer="0.3"/>
  <pageSetup scale="63" fitToHeight="0" orientation="portrait" r:id="rId1"/>
  <headerFooter>
    <oddFooter>&amp;L&amp;A</oddFooter>
  </headerFooter>
  <rowBreaks count="5" manualBreakCount="5">
    <brk id="55" min="1" max="11" man="1"/>
    <brk id="101" min="1" max="11" man="1"/>
    <brk id="136" min="1" max="11" man="1"/>
    <brk id="203" min="1" max="11" man="1"/>
    <brk id="253" min="1" max="11" man="1"/>
  </rowBreaks>
  <drawing r:id="rId2"/>
  <extLst>
    <ext xmlns:x14="http://schemas.microsoft.com/office/spreadsheetml/2009/9/main" uri="{CCE6A557-97BC-4b89-ADB6-D9C93CAAB3DF}">
      <x14:dataValidations xmlns:xm="http://schemas.microsoft.com/office/excel/2006/main" xWindow="422" yWindow="564" count="1">
        <x14:dataValidation type="list" allowBlank="1" showInputMessage="1" showErrorMessage="1" xr:uid="{06EA0B06-586B-4650-AA07-6DED6C597F52}">
          <x14:formula1>
            <xm:f>Variables!$D$23:$D$24</xm:f>
          </x14:formula1>
          <xm:sqref>E144:E253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E8768-DB61-4954-834D-493A9B330350}">
  <sheetPr>
    <tabColor rgb="FF00B0F0"/>
    <pageSetUpPr fitToPage="1"/>
  </sheetPr>
  <dimension ref="A1:P62"/>
  <sheetViews>
    <sheetView showGridLines="0" topLeftCell="A36" zoomScaleNormal="100" workbookViewId="0">
      <selection activeCell="D13" sqref="D13:L22"/>
    </sheetView>
  </sheetViews>
  <sheetFormatPr defaultColWidth="9.140625" defaultRowHeight="14.25" x14ac:dyDescent="0.25"/>
  <cols>
    <col min="1" max="1" width="1.85546875" style="4" customWidth="1"/>
    <col min="2" max="12" width="14.5703125" style="2" customWidth="1"/>
    <col min="13" max="13" width="14.5703125" style="7" customWidth="1"/>
    <col min="14" max="14" width="14.5703125" style="8" customWidth="1"/>
    <col min="15" max="16" width="14.5703125" style="8" hidden="1" customWidth="1"/>
    <col min="17" max="17" width="9.140625" style="8" customWidth="1"/>
    <col min="18" max="16384" width="9.140625" style="8"/>
  </cols>
  <sheetData>
    <row r="1" spans="1:16" x14ac:dyDescent="0.25">
      <c r="O1" s="8" t="s">
        <v>253</v>
      </c>
      <c r="P1" s="8" t="s">
        <v>253</v>
      </c>
    </row>
    <row r="2" spans="1:16" x14ac:dyDescent="0.25">
      <c r="B2" s="10" t="s">
        <v>0</v>
      </c>
      <c r="C2" s="10"/>
      <c r="O2" s="9" t="s">
        <v>64</v>
      </c>
      <c r="P2" s="9" t="s">
        <v>74</v>
      </c>
    </row>
    <row r="3" spans="1:16" x14ac:dyDescent="0.25">
      <c r="B3" s="12"/>
      <c r="C3" s="12"/>
      <c r="O3" s="1"/>
      <c r="P3" s="1"/>
    </row>
    <row r="4" spans="1:16" s="1" customFormat="1" x14ac:dyDescent="0.25">
      <c r="A4" s="5"/>
      <c r="B4" s="229" t="str">
        <f>Info!B4</f>
        <v>QUESTIONNAIRE À L'INTENTION DES SYNDICATS</v>
      </c>
      <c r="C4" s="229"/>
      <c r="D4" s="229"/>
      <c r="E4" s="229"/>
      <c r="F4" s="229"/>
      <c r="G4" s="229"/>
      <c r="H4" s="229"/>
      <c r="I4" s="229"/>
      <c r="J4" s="229"/>
      <c r="K4" s="229"/>
      <c r="L4" s="229"/>
      <c r="M4" s="26"/>
      <c r="N4" s="26"/>
      <c r="O4" s="24"/>
      <c r="P4" s="24"/>
    </row>
    <row r="5" spans="1:16" s="1" customFormat="1" x14ac:dyDescent="0.25">
      <c r="A5" s="5"/>
      <c r="B5" s="229" t="str">
        <f>Info!B5</f>
        <v>RR-2025-007</v>
      </c>
      <c r="C5" s="229"/>
      <c r="D5" s="229"/>
      <c r="E5" s="229"/>
      <c r="F5" s="229"/>
      <c r="G5" s="229"/>
      <c r="H5" s="229"/>
      <c r="I5" s="229"/>
      <c r="J5" s="229"/>
      <c r="K5" s="229"/>
      <c r="L5" s="229"/>
      <c r="M5" s="26"/>
      <c r="N5" s="26"/>
      <c r="O5" s="24"/>
      <c r="P5" s="24"/>
    </row>
    <row r="6" spans="1:16" s="6" customFormat="1" x14ac:dyDescent="0.25">
      <c r="A6" s="5"/>
      <c r="B6" s="229" t="str">
        <f>Info!B6</f>
        <v>TÔLES FORTES</v>
      </c>
      <c r="C6" s="229"/>
      <c r="D6" s="229"/>
      <c r="E6" s="229"/>
      <c r="F6" s="229"/>
      <c r="G6" s="229"/>
      <c r="H6" s="229"/>
      <c r="I6" s="229"/>
      <c r="J6" s="229"/>
      <c r="K6" s="229"/>
      <c r="L6" s="229"/>
      <c r="M6" s="24"/>
      <c r="N6" s="24"/>
      <c r="O6" s="16"/>
      <c r="P6" s="16"/>
    </row>
    <row r="7" spans="1:16" s="6" customFormat="1" x14ac:dyDescent="0.25">
      <c r="A7" s="5"/>
      <c r="B7" s="15"/>
      <c r="C7" s="15"/>
      <c r="D7" s="3"/>
      <c r="E7" s="3"/>
      <c r="F7" s="3"/>
      <c r="G7" s="3"/>
      <c r="H7" s="3"/>
      <c r="I7" s="3"/>
      <c r="J7" s="3"/>
      <c r="K7" s="3"/>
      <c r="L7" s="3"/>
      <c r="O7" s="16"/>
      <c r="P7" s="16"/>
    </row>
    <row r="8" spans="1:16" x14ac:dyDescent="0.25">
      <c r="B8" s="19" t="str">
        <f>UPPER(IF(Intro!$G$21="English",O8,P8))</f>
        <v>COMMENTAIRES PUBLICS</v>
      </c>
      <c r="C8" s="20"/>
      <c r="D8" s="20"/>
      <c r="E8" s="20"/>
      <c r="F8" s="20"/>
      <c r="G8" s="20"/>
      <c r="H8" s="20"/>
      <c r="I8" s="20"/>
      <c r="J8" s="20"/>
      <c r="K8" s="20"/>
      <c r="L8" s="21"/>
      <c r="M8" s="8"/>
      <c r="O8" s="8" t="s">
        <v>53</v>
      </c>
      <c r="P8" s="8" t="s">
        <v>54</v>
      </c>
    </row>
    <row r="9" spans="1:16" x14ac:dyDescent="0.25">
      <c r="B9" s="17"/>
      <c r="C9" s="29"/>
      <c r="D9" s="30"/>
      <c r="E9" s="30"/>
      <c r="F9" s="30"/>
      <c r="G9" s="30"/>
      <c r="H9" s="30"/>
      <c r="I9" s="30"/>
      <c r="J9" s="30"/>
      <c r="K9" s="30"/>
      <c r="L9" s="18"/>
      <c r="M9" s="8"/>
    </row>
    <row r="10" spans="1:16" x14ac:dyDescent="0.25">
      <c r="B10" s="175" t="str">
        <f>IF(Intro!$G$21="English",O10,P10)</f>
        <v>Si votre syndicat désire ajouter des commentaires concernant vos réponses, vous les inscrivez ici. Indiquez à quelle question se rapportent vos commentaires.</v>
      </c>
      <c r="C10" s="176"/>
      <c r="D10" s="176"/>
      <c r="E10" s="176"/>
      <c r="F10" s="176"/>
      <c r="G10" s="176"/>
      <c r="H10" s="176"/>
      <c r="I10" s="176"/>
      <c r="J10" s="176"/>
      <c r="K10" s="176"/>
      <c r="L10" s="177"/>
      <c r="M10" s="8"/>
      <c r="O10" s="22" t="s">
        <v>258</v>
      </c>
      <c r="P10" s="8" t="s">
        <v>260</v>
      </c>
    </row>
    <row r="11" spans="1:16" x14ac:dyDescent="0.25">
      <c r="B11" s="59"/>
      <c r="C11" s="29"/>
      <c r="D11" s="30"/>
      <c r="E11" s="30"/>
      <c r="F11" s="30"/>
      <c r="G11" s="30"/>
      <c r="H11" s="30"/>
      <c r="I11" s="30"/>
      <c r="J11" s="30"/>
      <c r="K11" s="30"/>
      <c r="L11" s="18"/>
      <c r="M11" s="8"/>
      <c r="O11" s="38" t="s">
        <v>233</v>
      </c>
      <c r="P11" s="38" t="s">
        <v>234</v>
      </c>
    </row>
    <row r="12" spans="1:16" ht="28.5" x14ac:dyDescent="0.25">
      <c r="B12" s="59"/>
      <c r="C12" s="125" t="str">
        <f>IF(Intro!$G$21="English",O11,P11)</f>
        <v>Onglet et question</v>
      </c>
      <c r="D12" s="344" t="str">
        <f>IF(Intro!$G$21="English",O12,P12)</f>
        <v>Commentaires</v>
      </c>
      <c r="E12" s="345"/>
      <c r="F12" s="345"/>
      <c r="G12" s="345"/>
      <c r="H12" s="345"/>
      <c r="I12" s="345"/>
      <c r="J12" s="345"/>
      <c r="K12" s="345"/>
      <c r="L12" s="346"/>
      <c r="M12" s="8"/>
      <c r="O12" s="22" t="s">
        <v>89</v>
      </c>
      <c r="P12" s="8" t="s">
        <v>90</v>
      </c>
    </row>
    <row r="13" spans="1:16" x14ac:dyDescent="0.25">
      <c r="B13" s="332" t="str">
        <f>IF(Intro!$G$21="English",O13,P13)</f>
        <v>Commentaire 1</v>
      </c>
      <c r="C13" s="183"/>
      <c r="D13" s="334"/>
      <c r="E13" s="335"/>
      <c r="F13" s="335"/>
      <c r="G13" s="335"/>
      <c r="H13" s="335"/>
      <c r="I13" s="335"/>
      <c r="J13" s="335"/>
      <c r="K13" s="335"/>
      <c r="L13" s="336"/>
      <c r="M13" s="8"/>
      <c r="O13" s="22" t="s">
        <v>91</v>
      </c>
      <c r="P13" s="8" t="s">
        <v>92</v>
      </c>
    </row>
    <row r="14" spans="1:16" x14ac:dyDescent="0.25">
      <c r="B14" s="175"/>
      <c r="C14" s="183"/>
      <c r="D14" s="337"/>
      <c r="E14" s="338"/>
      <c r="F14" s="338"/>
      <c r="G14" s="338"/>
      <c r="H14" s="338"/>
      <c r="I14" s="338"/>
      <c r="J14" s="338"/>
      <c r="K14" s="338"/>
      <c r="L14" s="339"/>
      <c r="M14" s="8"/>
      <c r="O14" s="22"/>
    </row>
    <row r="15" spans="1:16" x14ac:dyDescent="0.25">
      <c r="B15" s="175"/>
      <c r="C15" s="183"/>
      <c r="D15" s="337"/>
      <c r="E15" s="338"/>
      <c r="F15" s="338"/>
      <c r="G15" s="338"/>
      <c r="H15" s="338"/>
      <c r="I15" s="338"/>
      <c r="J15" s="338"/>
      <c r="K15" s="338"/>
      <c r="L15" s="339"/>
      <c r="M15" s="8"/>
      <c r="O15" s="22"/>
    </row>
    <row r="16" spans="1:16" x14ac:dyDescent="0.25">
      <c r="B16" s="175"/>
      <c r="C16" s="183"/>
      <c r="D16" s="337"/>
      <c r="E16" s="338"/>
      <c r="F16" s="338"/>
      <c r="G16" s="338"/>
      <c r="H16" s="338"/>
      <c r="I16" s="338"/>
      <c r="J16" s="338"/>
      <c r="K16" s="338"/>
      <c r="L16" s="339"/>
      <c r="M16" s="8"/>
      <c r="O16" s="22"/>
    </row>
    <row r="17" spans="1:16" x14ac:dyDescent="0.25">
      <c r="B17" s="175"/>
      <c r="C17" s="183"/>
      <c r="D17" s="337"/>
      <c r="E17" s="338"/>
      <c r="F17" s="338"/>
      <c r="G17" s="338"/>
      <c r="H17" s="338"/>
      <c r="I17" s="338"/>
      <c r="J17" s="338"/>
      <c r="K17" s="338"/>
      <c r="L17" s="339"/>
      <c r="M17" s="8"/>
      <c r="O17" s="22"/>
    </row>
    <row r="18" spans="1:16" x14ac:dyDescent="0.25">
      <c r="B18" s="175"/>
      <c r="C18" s="183"/>
      <c r="D18" s="337"/>
      <c r="E18" s="338"/>
      <c r="F18" s="338"/>
      <c r="G18" s="338"/>
      <c r="H18" s="338"/>
      <c r="I18" s="338"/>
      <c r="J18" s="338"/>
      <c r="K18" s="338"/>
      <c r="L18" s="339"/>
      <c r="M18" s="8"/>
      <c r="O18" s="22"/>
    </row>
    <row r="19" spans="1:16" x14ac:dyDescent="0.25">
      <c r="B19" s="175"/>
      <c r="C19" s="183"/>
      <c r="D19" s="337"/>
      <c r="E19" s="338"/>
      <c r="F19" s="338"/>
      <c r="G19" s="338"/>
      <c r="H19" s="338"/>
      <c r="I19" s="338"/>
      <c r="J19" s="338"/>
      <c r="K19" s="338"/>
      <c r="L19" s="339"/>
      <c r="M19" s="8"/>
      <c r="O19" s="22"/>
    </row>
    <row r="20" spans="1:16" x14ac:dyDescent="0.25">
      <c r="B20" s="175"/>
      <c r="C20" s="183"/>
      <c r="D20" s="337"/>
      <c r="E20" s="338"/>
      <c r="F20" s="338"/>
      <c r="G20" s="338"/>
      <c r="H20" s="338"/>
      <c r="I20" s="338"/>
      <c r="J20" s="338"/>
      <c r="K20" s="338"/>
      <c r="L20" s="339"/>
      <c r="M20" s="8"/>
      <c r="O20" s="22"/>
    </row>
    <row r="21" spans="1:16" x14ac:dyDescent="0.25">
      <c r="B21" s="175"/>
      <c r="C21" s="183"/>
      <c r="D21" s="337"/>
      <c r="E21" s="338"/>
      <c r="F21" s="338"/>
      <c r="G21" s="338"/>
      <c r="H21" s="338"/>
      <c r="I21" s="338"/>
      <c r="J21" s="338"/>
      <c r="K21" s="338"/>
      <c r="L21" s="339"/>
      <c r="M21" s="8"/>
      <c r="O21" s="22"/>
    </row>
    <row r="22" spans="1:16" x14ac:dyDescent="0.25">
      <c r="B22" s="343"/>
      <c r="C22" s="183"/>
      <c r="D22" s="340"/>
      <c r="E22" s="341"/>
      <c r="F22" s="341"/>
      <c r="G22" s="341"/>
      <c r="H22" s="341"/>
      <c r="I22" s="341"/>
      <c r="J22" s="341"/>
      <c r="K22" s="341"/>
      <c r="L22" s="342"/>
      <c r="M22" s="8"/>
      <c r="O22" s="22"/>
    </row>
    <row r="23" spans="1:16" x14ac:dyDescent="0.25">
      <c r="B23" s="332" t="str">
        <f>IF(Intro!$G$21="English",O23,P23)</f>
        <v>Commentaire 2</v>
      </c>
      <c r="C23" s="183"/>
      <c r="D23" s="334"/>
      <c r="E23" s="335"/>
      <c r="F23" s="335"/>
      <c r="G23" s="335"/>
      <c r="H23" s="335"/>
      <c r="I23" s="335"/>
      <c r="J23" s="335"/>
      <c r="K23" s="335"/>
      <c r="L23" s="336"/>
      <c r="M23" s="8"/>
      <c r="O23" s="22" t="s">
        <v>93</v>
      </c>
      <c r="P23" s="8" t="s">
        <v>94</v>
      </c>
    </row>
    <row r="24" spans="1:16" x14ac:dyDescent="0.25">
      <c r="B24" s="175"/>
      <c r="C24" s="183"/>
      <c r="D24" s="337"/>
      <c r="E24" s="338"/>
      <c r="F24" s="338"/>
      <c r="G24" s="338"/>
      <c r="H24" s="338"/>
      <c r="I24" s="338"/>
      <c r="J24" s="338"/>
      <c r="K24" s="338"/>
      <c r="L24" s="339"/>
      <c r="M24" s="8"/>
    </row>
    <row r="25" spans="1:16" x14ac:dyDescent="0.25">
      <c r="B25" s="175"/>
      <c r="C25" s="183"/>
      <c r="D25" s="337"/>
      <c r="E25" s="338"/>
      <c r="F25" s="338"/>
      <c r="G25" s="338"/>
      <c r="H25" s="338"/>
      <c r="I25" s="338"/>
      <c r="J25" s="338"/>
      <c r="K25" s="338"/>
      <c r="L25" s="339"/>
      <c r="M25" s="8"/>
    </row>
    <row r="26" spans="1:16" x14ac:dyDescent="0.25">
      <c r="B26" s="175"/>
      <c r="C26" s="183"/>
      <c r="D26" s="337"/>
      <c r="E26" s="338"/>
      <c r="F26" s="338"/>
      <c r="G26" s="338"/>
      <c r="H26" s="338"/>
      <c r="I26" s="338"/>
      <c r="J26" s="338"/>
      <c r="K26" s="338"/>
      <c r="L26" s="339"/>
      <c r="M26" s="8"/>
    </row>
    <row r="27" spans="1:16" x14ac:dyDescent="0.25">
      <c r="B27" s="175"/>
      <c r="C27" s="183"/>
      <c r="D27" s="337"/>
      <c r="E27" s="338"/>
      <c r="F27" s="338"/>
      <c r="G27" s="338"/>
      <c r="H27" s="338"/>
      <c r="I27" s="338"/>
      <c r="J27" s="338"/>
      <c r="K27" s="338"/>
      <c r="L27" s="339"/>
      <c r="M27" s="8"/>
      <c r="O27" s="22"/>
    </row>
    <row r="28" spans="1:16" x14ac:dyDescent="0.25">
      <c r="B28" s="175"/>
      <c r="C28" s="183"/>
      <c r="D28" s="337"/>
      <c r="E28" s="338"/>
      <c r="F28" s="338"/>
      <c r="G28" s="338"/>
      <c r="H28" s="338"/>
      <c r="I28" s="338"/>
      <c r="J28" s="338"/>
      <c r="K28" s="338"/>
      <c r="L28" s="339"/>
      <c r="M28" s="8"/>
      <c r="O28" s="22"/>
    </row>
    <row r="29" spans="1:16" s="34" customFormat="1" x14ac:dyDescent="0.25">
      <c r="A29" s="80"/>
      <c r="B29" s="175"/>
      <c r="C29" s="183"/>
      <c r="D29" s="337"/>
      <c r="E29" s="338"/>
      <c r="F29" s="338"/>
      <c r="G29" s="338"/>
      <c r="H29" s="338"/>
      <c r="I29" s="338"/>
      <c r="J29" s="338"/>
      <c r="K29" s="338"/>
      <c r="L29" s="339"/>
      <c r="N29" s="81"/>
    </row>
    <row r="30" spans="1:16" x14ac:dyDescent="0.25">
      <c r="B30" s="175"/>
      <c r="C30" s="183"/>
      <c r="D30" s="337"/>
      <c r="E30" s="338"/>
      <c r="F30" s="338"/>
      <c r="G30" s="338"/>
      <c r="H30" s="338"/>
      <c r="I30" s="338"/>
      <c r="J30" s="338"/>
      <c r="K30" s="338"/>
      <c r="L30" s="339"/>
    </row>
    <row r="31" spans="1:16" x14ac:dyDescent="0.25">
      <c r="B31" s="175"/>
      <c r="C31" s="183"/>
      <c r="D31" s="337"/>
      <c r="E31" s="338"/>
      <c r="F31" s="338"/>
      <c r="G31" s="338"/>
      <c r="H31" s="338"/>
      <c r="I31" s="338"/>
      <c r="J31" s="338"/>
      <c r="K31" s="338"/>
      <c r="L31" s="339"/>
    </row>
    <row r="32" spans="1:16" x14ac:dyDescent="0.25">
      <c r="B32" s="343"/>
      <c r="C32" s="183"/>
      <c r="D32" s="340"/>
      <c r="E32" s="341"/>
      <c r="F32" s="341"/>
      <c r="G32" s="341"/>
      <c r="H32" s="341"/>
      <c r="I32" s="341"/>
      <c r="J32" s="341"/>
      <c r="K32" s="341"/>
      <c r="L32" s="342"/>
    </row>
    <row r="33" spans="2:16" x14ac:dyDescent="0.25">
      <c r="B33" s="332" t="str">
        <f>IF(Intro!$G$21="English",O33,P33)</f>
        <v>Commentaire 3</v>
      </c>
      <c r="C33" s="183"/>
      <c r="D33" s="334"/>
      <c r="E33" s="335"/>
      <c r="F33" s="335"/>
      <c r="G33" s="335"/>
      <c r="H33" s="335"/>
      <c r="I33" s="335"/>
      <c r="J33" s="335"/>
      <c r="K33" s="335"/>
      <c r="L33" s="336"/>
      <c r="O33" s="22" t="s">
        <v>95</v>
      </c>
      <c r="P33" s="8" t="s">
        <v>96</v>
      </c>
    </row>
    <row r="34" spans="2:16" x14ac:dyDescent="0.25">
      <c r="B34" s="175"/>
      <c r="C34" s="183"/>
      <c r="D34" s="337"/>
      <c r="E34" s="338"/>
      <c r="F34" s="338"/>
      <c r="G34" s="338"/>
      <c r="H34" s="338"/>
      <c r="I34" s="338"/>
      <c r="J34" s="338"/>
      <c r="K34" s="338"/>
      <c r="L34" s="339"/>
    </row>
    <row r="35" spans="2:16" x14ac:dyDescent="0.25">
      <c r="B35" s="175"/>
      <c r="C35" s="183"/>
      <c r="D35" s="337"/>
      <c r="E35" s="338"/>
      <c r="F35" s="338"/>
      <c r="G35" s="338"/>
      <c r="H35" s="338"/>
      <c r="I35" s="338"/>
      <c r="J35" s="338"/>
      <c r="K35" s="338"/>
      <c r="L35" s="339"/>
    </row>
    <row r="36" spans="2:16" x14ac:dyDescent="0.25">
      <c r="B36" s="175"/>
      <c r="C36" s="183"/>
      <c r="D36" s="337"/>
      <c r="E36" s="338"/>
      <c r="F36" s="338"/>
      <c r="G36" s="338"/>
      <c r="H36" s="338"/>
      <c r="I36" s="338"/>
      <c r="J36" s="338"/>
      <c r="K36" s="338"/>
      <c r="L36" s="339"/>
    </row>
    <row r="37" spans="2:16" x14ac:dyDescent="0.25">
      <c r="B37" s="175"/>
      <c r="C37" s="183"/>
      <c r="D37" s="337"/>
      <c r="E37" s="338"/>
      <c r="F37" s="338"/>
      <c r="G37" s="338"/>
      <c r="H37" s="338"/>
      <c r="I37" s="338"/>
      <c r="J37" s="338"/>
      <c r="K37" s="338"/>
      <c r="L37" s="339"/>
      <c r="M37" s="8"/>
      <c r="O37" s="22"/>
    </row>
    <row r="38" spans="2:16" x14ac:dyDescent="0.25">
      <c r="B38" s="175"/>
      <c r="C38" s="183"/>
      <c r="D38" s="337"/>
      <c r="E38" s="338"/>
      <c r="F38" s="338"/>
      <c r="G38" s="338"/>
      <c r="H38" s="338"/>
      <c r="I38" s="338"/>
      <c r="J38" s="338"/>
      <c r="K38" s="338"/>
      <c r="L38" s="339"/>
      <c r="M38" s="8"/>
      <c r="O38" s="22"/>
    </row>
    <row r="39" spans="2:16" x14ac:dyDescent="0.25">
      <c r="B39" s="175"/>
      <c r="C39" s="183"/>
      <c r="D39" s="337"/>
      <c r="E39" s="338"/>
      <c r="F39" s="338"/>
      <c r="G39" s="338"/>
      <c r="H39" s="338"/>
      <c r="I39" s="338"/>
      <c r="J39" s="338"/>
      <c r="K39" s="338"/>
      <c r="L39" s="339"/>
    </row>
    <row r="40" spans="2:16" x14ac:dyDescent="0.25">
      <c r="B40" s="175"/>
      <c r="C40" s="183"/>
      <c r="D40" s="337"/>
      <c r="E40" s="338"/>
      <c r="F40" s="338"/>
      <c r="G40" s="338"/>
      <c r="H40" s="338"/>
      <c r="I40" s="338"/>
      <c r="J40" s="338"/>
      <c r="K40" s="338"/>
      <c r="L40" s="339"/>
    </row>
    <row r="41" spans="2:16" x14ac:dyDescent="0.25">
      <c r="B41" s="175"/>
      <c r="C41" s="183"/>
      <c r="D41" s="337"/>
      <c r="E41" s="338"/>
      <c r="F41" s="338"/>
      <c r="G41" s="338"/>
      <c r="H41" s="338"/>
      <c r="I41" s="338"/>
      <c r="J41" s="338"/>
      <c r="K41" s="338"/>
      <c r="L41" s="339"/>
    </row>
    <row r="42" spans="2:16" x14ac:dyDescent="0.25">
      <c r="B42" s="343"/>
      <c r="C42" s="183"/>
      <c r="D42" s="340"/>
      <c r="E42" s="341"/>
      <c r="F42" s="341"/>
      <c r="G42" s="341"/>
      <c r="H42" s="341"/>
      <c r="I42" s="341"/>
      <c r="J42" s="341"/>
      <c r="K42" s="341"/>
      <c r="L42" s="342"/>
    </row>
    <row r="43" spans="2:16" x14ac:dyDescent="0.25">
      <c r="B43" s="332" t="str">
        <f>IF(Intro!$G$21="English",O43,P43)</f>
        <v>Commentaire 4</v>
      </c>
      <c r="C43" s="183"/>
      <c r="D43" s="334"/>
      <c r="E43" s="335"/>
      <c r="F43" s="335"/>
      <c r="G43" s="335"/>
      <c r="H43" s="335"/>
      <c r="I43" s="335"/>
      <c r="J43" s="335"/>
      <c r="K43" s="335"/>
      <c r="L43" s="336"/>
      <c r="O43" s="22" t="s">
        <v>97</v>
      </c>
      <c r="P43" s="8" t="s">
        <v>98</v>
      </c>
    </row>
    <row r="44" spans="2:16" x14ac:dyDescent="0.25">
      <c r="B44" s="175"/>
      <c r="C44" s="183"/>
      <c r="D44" s="337"/>
      <c r="E44" s="338"/>
      <c r="F44" s="338"/>
      <c r="G44" s="338"/>
      <c r="H44" s="338"/>
      <c r="I44" s="338"/>
      <c r="J44" s="338"/>
      <c r="K44" s="338"/>
      <c r="L44" s="339"/>
    </row>
    <row r="45" spans="2:16" x14ac:dyDescent="0.25">
      <c r="B45" s="175"/>
      <c r="C45" s="183"/>
      <c r="D45" s="337"/>
      <c r="E45" s="338"/>
      <c r="F45" s="338"/>
      <c r="G45" s="338"/>
      <c r="H45" s="338"/>
      <c r="I45" s="338"/>
      <c r="J45" s="338"/>
      <c r="K45" s="338"/>
      <c r="L45" s="339"/>
    </row>
    <row r="46" spans="2:16" x14ac:dyDescent="0.25">
      <c r="B46" s="175"/>
      <c r="C46" s="183"/>
      <c r="D46" s="337"/>
      <c r="E46" s="338"/>
      <c r="F46" s="338"/>
      <c r="G46" s="338"/>
      <c r="H46" s="338"/>
      <c r="I46" s="338"/>
      <c r="J46" s="338"/>
      <c r="K46" s="338"/>
      <c r="L46" s="339"/>
    </row>
    <row r="47" spans="2:16" x14ac:dyDescent="0.25">
      <c r="B47" s="175"/>
      <c r="C47" s="183"/>
      <c r="D47" s="337"/>
      <c r="E47" s="338"/>
      <c r="F47" s="338"/>
      <c r="G47" s="338"/>
      <c r="H47" s="338"/>
      <c r="I47" s="338"/>
      <c r="J47" s="338"/>
      <c r="K47" s="338"/>
      <c r="L47" s="339"/>
      <c r="M47" s="8"/>
      <c r="O47" s="22"/>
    </row>
    <row r="48" spans="2:16" x14ac:dyDescent="0.25">
      <c r="B48" s="175"/>
      <c r="C48" s="183"/>
      <c r="D48" s="337"/>
      <c r="E48" s="338"/>
      <c r="F48" s="338"/>
      <c r="G48" s="338"/>
      <c r="H48" s="338"/>
      <c r="I48" s="338"/>
      <c r="J48" s="338"/>
      <c r="K48" s="338"/>
      <c r="L48" s="339"/>
      <c r="M48" s="8"/>
      <c r="O48" s="22"/>
    </row>
    <row r="49" spans="2:16" x14ac:dyDescent="0.25">
      <c r="B49" s="175"/>
      <c r="C49" s="183"/>
      <c r="D49" s="337"/>
      <c r="E49" s="338"/>
      <c r="F49" s="338"/>
      <c r="G49" s="338"/>
      <c r="H49" s="338"/>
      <c r="I49" s="338"/>
      <c r="J49" s="338"/>
      <c r="K49" s="338"/>
      <c r="L49" s="339"/>
    </row>
    <row r="50" spans="2:16" x14ac:dyDescent="0.25">
      <c r="B50" s="175"/>
      <c r="C50" s="183"/>
      <c r="D50" s="337"/>
      <c r="E50" s="338"/>
      <c r="F50" s="338"/>
      <c r="G50" s="338"/>
      <c r="H50" s="338"/>
      <c r="I50" s="338"/>
      <c r="J50" s="338"/>
      <c r="K50" s="338"/>
      <c r="L50" s="339"/>
    </row>
    <row r="51" spans="2:16" x14ac:dyDescent="0.25">
      <c r="B51" s="175"/>
      <c r="C51" s="183"/>
      <c r="D51" s="337"/>
      <c r="E51" s="338"/>
      <c r="F51" s="338"/>
      <c r="G51" s="338"/>
      <c r="H51" s="338"/>
      <c r="I51" s="338"/>
      <c r="J51" s="338"/>
      <c r="K51" s="338"/>
      <c r="L51" s="339"/>
    </row>
    <row r="52" spans="2:16" x14ac:dyDescent="0.25">
      <c r="B52" s="343"/>
      <c r="C52" s="183"/>
      <c r="D52" s="340"/>
      <c r="E52" s="341"/>
      <c r="F52" s="341"/>
      <c r="G52" s="341"/>
      <c r="H52" s="341"/>
      <c r="I52" s="341"/>
      <c r="J52" s="341"/>
      <c r="K52" s="341"/>
      <c r="L52" s="342"/>
    </row>
    <row r="53" spans="2:16" x14ac:dyDescent="0.25">
      <c r="B53" s="332" t="str">
        <f>IF(Intro!$G$21="English",O53,P53)</f>
        <v>Commentaire 5</v>
      </c>
      <c r="C53" s="183"/>
      <c r="D53" s="334"/>
      <c r="E53" s="335"/>
      <c r="F53" s="335"/>
      <c r="G53" s="335"/>
      <c r="H53" s="335"/>
      <c r="I53" s="335"/>
      <c r="J53" s="335"/>
      <c r="K53" s="335"/>
      <c r="L53" s="336"/>
      <c r="O53" s="22" t="s">
        <v>99</v>
      </c>
      <c r="P53" s="8" t="s">
        <v>100</v>
      </c>
    </row>
    <row r="54" spans="2:16" x14ac:dyDescent="0.25">
      <c r="B54" s="175"/>
      <c r="C54" s="183"/>
      <c r="D54" s="337"/>
      <c r="E54" s="338"/>
      <c r="F54" s="338"/>
      <c r="G54" s="338"/>
      <c r="H54" s="338"/>
      <c r="I54" s="338"/>
      <c r="J54" s="338"/>
      <c r="K54" s="338"/>
      <c r="L54" s="339"/>
    </row>
    <row r="55" spans="2:16" x14ac:dyDescent="0.25">
      <c r="B55" s="175"/>
      <c r="C55" s="183"/>
      <c r="D55" s="337"/>
      <c r="E55" s="338"/>
      <c r="F55" s="338"/>
      <c r="G55" s="338"/>
      <c r="H55" s="338"/>
      <c r="I55" s="338"/>
      <c r="J55" s="338"/>
      <c r="K55" s="338"/>
      <c r="L55" s="339"/>
    </row>
    <row r="56" spans="2:16" x14ac:dyDescent="0.25">
      <c r="B56" s="175"/>
      <c r="C56" s="183"/>
      <c r="D56" s="337"/>
      <c r="E56" s="338"/>
      <c r="F56" s="338"/>
      <c r="G56" s="338"/>
      <c r="H56" s="338"/>
      <c r="I56" s="338"/>
      <c r="J56" s="338"/>
      <c r="K56" s="338"/>
      <c r="L56" s="339"/>
      <c r="M56" s="8"/>
      <c r="O56" s="22"/>
    </row>
    <row r="57" spans="2:16" x14ac:dyDescent="0.25">
      <c r="B57" s="175"/>
      <c r="C57" s="183"/>
      <c r="D57" s="337"/>
      <c r="E57" s="338"/>
      <c r="F57" s="338"/>
      <c r="G57" s="338"/>
      <c r="H57" s="338"/>
      <c r="I57" s="338"/>
      <c r="J57" s="338"/>
      <c r="K57" s="338"/>
      <c r="L57" s="339"/>
      <c r="M57" s="8"/>
      <c r="O57" s="22"/>
    </row>
    <row r="58" spans="2:16" x14ac:dyDescent="0.25">
      <c r="B58" s="175"/>
      <c r="C58" s="183"/>
      <c r="D58" s="337"/>
      <c r="E58" s="338"/>
      <c r="F58" s="338"/>
      <c r="G58" s="338"/>
      <c r="H58" s="338"/>
      <c r="I58" s="338"/>
      <c r="J58" s="338"/>
      <c r="K58" s="338"/>
      <c r="L58" s="339"/>
    </row>
    <row r="59" spans="2:16" x14ac:dyDescent="0.25">
      <c r="B59" s="175"/>
      <c r="C59" s="183"/>
      <c r="D59" s="337"/>
      <c r="E59" s="338"/>
      <c r="F59" s="338"/>
      <c r="G59" s="338"/>
      <c r="H59" s="338"/>
      <c r="I59" s="338"/>
      <c r="J59" s="338"/>
      <c r="K59" s="338"/>
      <c r="L59" s="339"/>
    </row>
    <row r="60" spans="2:16" x14ac:dyDescent="0.25">
      <c r="B60" s="175"/>
      <c r="C60" s="183"/>
      <c r="D60" s="337"/>
      <c r="E60" s="338"/>
      <c r="F60" s="338"/>
      <c r="G60" s="338"/>
      <c r="H60" s="338"/>
      <c r="I60" s="338"/>
      <c r="J60" s="338"/>
      <c r="K60" s="338"/>
      <c r="L60" s="339"/>
    </row>
    <row r="61" spans="2:16" x14ac:dyDescent="0.25">
      <c r="B61" s="175"/>
      <c r="C61" s="183"/>
      <c r="D61" s="337"/>
      <c r="E61" s="338"/>
      <c r="F61" s="338"/>
      <c r="G61" s="338"/>
      <c r="H61" s="338"/>
      <c r="I61" s="338"/>
      <c r="J61" s="338"/>
      <c r="K61" s="338"/>
      <c r="L61" s="339"/>
    </row>
    <row r="62" spans="2:16" x14ac:dyDescent="0.25">
      <c r="B62" s="220"/>
      <c r="C62" s="333"/>
      <c r="D62" s="340"/>
      <c r="E62" s="341"/>
      <c r="F62" s="341"/>
      <c r="G62" s="341"/>
      <c r="H62" s="341"/>
      <c r="I62" s="341"/>
      <c r="J62" s="341"/>
      <c r="K62" s="341"/>
      <c r="L62" s="342"/>
    </row>
  </sheetData>
  <sheetProtection algorithmName="SHA-512" hashValue="1+Bg7Rg0Uf8Uveigl3LUZS+Z3gFYLgN8BwYvNG3xur/QW+O2NI0S3Ak5E7BpU5eYU1t76+2UdoDBSzGvEpeGlA==" saltValue="Arrx54xrktl+YAvOgCQHUw==" spinCount="100000" sheet="1" objects="1" scenarios="1" selectLockedCells="1"/>
  <mergeCells count="20">
    <mergeCell ref="B23:B32"/>
    <mergeCell ref="C13:C22"/>
    <mergeCell ref="C23:C32"/>
    <mergeCell ref="D12:L12"/>
    <mergeCell ref="B33:B42"/>
    <mergeCell ref="D23:L32"/>
    <mergeCell ref="D33:L42"/>
    <mergeCell ref="B4:L4"/>
    <mergeCell ref="B5:L5"/>
    <mergeCell ref="B6:L6"/>
    <mergeCell ref="B10:L10"/>
    <mergeCell ref="B13:B22"/>
    <mergeCell ref="D13:L22"/>
    <mergeCell ref="B53:B62"/>
    <mergeCell ref="C33:C42"/>
    <mergeCell ref="C43:C52"/>
    <mergeCell ref="C53:C62"/>
    <mergeCell ref="D43:L52"/>
    <mergeCell ref="D53:L62"/>
    <mergeCell ref="B43:B52"/>
  </mergeCells>
  <dataValidations count="2">
    <dataValidation allowBlank="1" showInputMessage="1" showErrorMessage="1" sqref="C13:C62" xr:uid="{34C36520-132A-44D5-AE48-BD8C8FEC8A7A}"/>
    <dataValidation type="textLength" operator="lessThanOrEqual" allowBlank="1" showInputMessage="1" showErrorMessage="1" prompt="1000 character limit/limite de 1000 caractères" sqref="D13:L62" xr:uid="{7949A48B-E28C-4EED-8AC9-C53CB240A052}">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EF7D6-2FC2-44FA-AE62-41FAE8941C98}">
  <sheetPr>
    <tabColor rgb="FF92D050"/>
    <pageSetUpPr fitToPage="1"/>
  </sheetPr>
  <dimension ref="A1:P105"/>
  <sheetViews>
    <sheetView showGridLines="0" topLeftCell="A86" zoomScaleNormal="100" workbookViewId="0"/>
  </sheetViews>
  <sheetFormatPr defaultColWidth="9.140625" defaultRowHeight="14.25" x14ac:dyDescent="0.25"/>
  <cols>
    <col min="1" max="1" width="1.85546875" style="4" customWidth="1"/>
    <col min="2" max="12" width="14.5703125" style="2" customWidth="1"/>
    <col min="13" max="13" width="14.5703125" style="7" customWidth="1"/>
    <col min="14" max="14" width="14.5703125" style="8" customWidth="1"/>
    <col min="15" max="16" width="14.5703125" style="8" hidden="1" customWidth="1"/>
    <col min="17" max="17" width="9.140625" style="8" customWidth="1"/>
    <col min="18" max="16384" width="9.140625" style="8"/>
  </cols>
  <sheetData>
    <row r="1" spans="1:16" x14ac:dyDescent="0.25">
      <c r="O1" s="8" t="s">
        <v>253</v>
      </c>
      <c r="P1" s="8" t="s">
        <v>253</v>
      </c>
    </row>
    <row r="2" spans="1:16" x14ac:dyDescent="0.25">
      <c r="B2" s="10" t="str">
        <f>IF(Intro!$G$21="English",O3,P3)</f>
        <v>PROTÉGÉ</v>
      </c>
      <c r="C2" s="10"/>
      <c r="D2" s="10"/>
      <c r="O2" s="9" t="s">
        <v>64</v>
      </c>
      <c r="P2" s="9" t="s">
        <v>74</v>
      </c>
    </row>
    <row r="3" spans="1:16" x14ac:dyDescent="0.25">
      <c r="B3" s="12"/>
      <c r="C3" s="12"/>
      <c r="D3" s="12"/>
      <c r="O3" s="1" t="s">
        <v>226</v>
      </c>
      <c r="P3" s="1" t="s">
        <v>227</v>
      </c>
    </row>
    <row r="4" spans="1:16" s="1" customFormat="1" x14ac:dyDescent="0.25">
      <c r="A4" s="5"/>
      <c r="B4" s="229" t="str">
        <f>Info!B4</f>
        <v>QUESTIONNAIRE À L'INTENTION DES SYNDICATS</v>
      </c>
      <c r="C4" s="229"/>
      <c r="D4" s="229"/>
      <c r="E4" s="229"/>
      <c r="F4" s="229"/>
      <c r="G4" s="229"/>
      <c r="H4" s="229"/>
      <c r="I4" s="229"/>
      <c r="J4" s="229"/>
      <c r="K4" s="229"/>
      <c r="L4" s="229"/>
      <c r="M4" s="26"/>
      <c r="N4" s="26"/>
      <c r="O4" s="24"/>
      <c r="P4" s="24"/>
    </row>
    <row r="5" spans="1:16" s="1" customFormat="1" x14ac:dyDescent="0.25">
      <c r="A5" s="5"/>
      <c r="B5" s="229" t="str">
        <f>Info!B5</f>
        <v>RR-2025-007</v>
      </c>
      <c r="C5" s="229"/>
      <c r="D5" s="229"/>
      <c r="E5" s="229"/>
      <c r="F5" s="229"/>
      <c r="G5" s="229"/>
      <c r="H5" s="229"/>
      <c r="I5" s="229"/>
      <c r="J5" s="229"/>
      <c r="K5" s="229"/>
      <c r="L5" s="229"/>
      <c r="M5" s="26"/>
      <c r="N5" s="26"/>
      <c r="O5" s="24"/>
      <c r="P5" s="24"/>
    </row>
    <row r="6" spans="1:16" s="6" customFormat="1" x14ac:dyDescent="0.25">
      <c r="A6" s="5"/>
      <c r="B6" s="229" t="str">
        <f>Info!B6</f>
        <v>TÔLES FORTES</v>
      </c>
      <c r="C6" s="229"/>
      <c r="D6" s="229"/>
      <c r="E6" s="229"/>
      <c r="F6" s="229"/>
      <c r="G6" s="229"/>
      <c r="H6" s="229"/>
      <c r="I6" s="229"/>
      <c r="J6" s="229"/>
      <c r="K6" s="229"/>
      <c r="L6" s="229"/>
      <c r="M6" s="24"/>
      <c r="N6" s="24"/>
      <c r="O6" s="16"/>
      <c r="P6" s="16"/>
    </row>
    <row r="7" spans="1:16" s="6" customFormat="1" x14ac:dyDescent="0.25">
      <c r="A7" s="5"/>
      <c r="B7" s="23"/>
      <c r="C7" s="23"/>
      <c r="D7" s="23"/>
      <c r="E7" s="23"/>
      <c r="F7" s="23"/>
      <c r="G7" s="23"/>
      <c r="H7" s="23"/>
      <c r="I7" s="23"/>
      <c r="J7" s="23"/>
      <c r="K7" s="23"/>
      <c r="L7" s="23"/>
      <c r="M7" s="24"/>
      <c r="N7" s="24"/>
      <c r="O7" s="25"/>
    </row>
    <row r="8" spans="1:16" s="6" customFormat="1" x14ac:dyDescent="0.25">
      <c r="A8" s="5"/>
      <c r="B8" s="300" t="str">
        <f>Public!B8</f>
        <v>Les marchandises dans les questions suivantes font référence au tôles fortes comme défini dans la description du produit de l'onglet Intro.</v>
      </c>
      <c r="C8" s="300"/>
      <c r="D8" s="300"/>
      <c r="E8" s="300"/>
      <c r="F8" s="300"/>
      <c r="G8" s="300"/>
      <c r="H8" s="300"/>
      <c r="I8" s="300"/>
      <c r="J8" s="300"/>
      <c r="K8" s="300"/>
      <c r="L8" s="300"/>
      <c r="M8" s="24"/>
      <c r="N8" s="24"/>
      <c r="O8" s="16"/>
      <c r="P8" s="16"/>
    </row>
    <row r="9" spans="1:16" s="6" customFormat="1" x14ac:dyDescent="0.25">
      <c r="A9" s="5"/>
      <c r="B9" s="300" t="str">
        <f>Public!B9</f>
        <v>Des informations sur le produit et un glossaire de termes sont disponibles dans l'onglet Info.</v>
      </c>
      <c r="C9" s="300"/>
      <c r="D9" s="300"/>
      <c r="E9" s="300"/>
      <c r="F9" s="300"/>
      <c r="G9" s="300"/>
      <c r="H9" s="300"/>
      <c r="I9" s="300"/>
      <c r="J9" s="300"/>
      <c r="K9" s="300"/>
      <c r="L9" s="300"/>
      <c r="M9" s="24"/>
      <c r="N9" s="24"/>
      <c r="O9" s="16"/>
    </row>
    <row r="10" spans="1:16" s="6" customFormat="1" x14ac:dyDescent="0.25">
      <c r="A10" s="5"/>
      <c r="B10" s="300" t="str">
        <f>IF(Intro!$G$21="English",O10,P10)</f>
        <v xml:space="preserve">Utilisez l'onglet AddPro si vous avez besoin de plus d'espace.
</v>
      </c>
      <c r="C10" s="300"/>
      <c r="D10" s="300"/>
      <c r="E10" s="300"/>
      <c r="F10" s="300"/>
      <c r="G10" s="300"/>
      <c r="H10" s="300"/>
      <c r="I10" s="300"/>
      <c r="J10" s="300"/>
      <c r="K10" s="300"/>
      <c r="L10" s="300"/>
      <c r="M10" s="24"/>
      <c r="N10" s="24"/>
      <c r="O10" s="16" t="s">
        <v>103</v>
      </c>
      <c r="P10" s="16" t="str">
        <f>"Utilisez l'onglet AddPro si vous avez besoin de plus d'espace."&amp;CHAR(10)</f>
        <v xml:space="preserve">Utilisez l'onglet AddPro si vous avez besoin de plus d'espace.
</v>
      </c>
    </row>
    <row r="11" spans="1:16" s="6" customFormat="1" x14ac:dyDescent="0.25">
      <c r="A11" s="5"/>
      <c r="B11" s="15"/>
      <c r="C11" s="15"/>
      <c r="D11" s="15"/>
      <c r="E11" s="3"/>
      <c r="F11" s="3"/>
      <c r="G11" s="3"/>
      <c r="H11" s="3"/>
      <c r="I11" s="3"/>
      <c r="J11" s="3"/>
      <c r="K11" s="3"/>
      <c r="L11" s="3"/>
      <c r="O11" s="16"/>
      <c r="P11" s="16"/>
    </row>
    <row r="12" spans="1:16" x14ac:dyDescent="0.25">
      <c r="A12" s="28"/>
      <c r="B12" s="309" t="str">
        <f>IF(Intro!$G$21="English",O12,P12)</f>
        <v>EMPLOI</v>
      </c>
      <c r="C12" s="310"/>
      <c r="D12" s="310"/>
      <c r="E12" s="310"/>
      <c r="F12" s="310"/>
      <c r="G12" s="310"/>
      <c r="H12" s="310"/>
      <c r="I12" s="310"/>
      <c r="J12" s="310"/>
      <c r="K12" s="310"/>
      <c r="L12" s="311"/>
      <c r="M12" s="8"/>
      <c r="O12" s="8" t="s">
        <v>196</v>
      </c>
      <c r="P12" s="8" t="s">
        <v>197</v>
      </c>
    </row>
    <row r="13" spans="1:16" x14ac:dyDescent="0.25">
      <c r="A13" s="28"/>
      <c r="B13" s="306" t="s">
        <v>20</v>
      </c>
      <c r="C13" s="307"/>
      <c r="D13" s="307"/>
      <c r="E13" s="307"/>
      <c r="F13" s="307"/>
      <c r="G13" s="307"/>
      <c r="H13" s="307"/>
      <c r="I13" s="307"/>
      <c r="J13" s="307"/>
      <c r="K13" s="307"/>
      <c r="L13" s="308"/>
      <c r="M13" s="8"/>
    </row>
    <row r="14" spans="1:16" x14ac:dyDescent="0.25">
      <c r="A14" s="28"/>
      <c r="B14" s="17"/>
      <c r="C14" s="29"/>
      <c r="D14" s="29"/>
      <c r="E14" s="30"/>
      <c r="F14" s="30"/>
      <c r="G14" s="30"/>
      <c r="H14" s="30"/>
      <c r="I14" s="30"/>
      <c r="J14" s="30"/>
      <c r="K14" s="30"/>
      <c r="L14" s="18"/>
      <c r="M14" s="8"/>
    </row>
    <row r="15" spans="1:16" x14ac:dyDescent="0.25">
      <c r="A15" s="28"/>
      <c r="B15" s="166" t="str">
        <f>IF(Intro!$G$21="English",O15,P15)</f>
        <v>Fournissez les informations suivantes liées à l'emploi, concernant la production des marchandises. Inclure le nombre d'employés relativement à la production des marchandises pour les ventes intérieures, pour les ventes à l’exportation, pour un usage interne ou pour une transformation ultérieure.</v>
      </c>
      <c r="C15" s="167"/>
      <c r="D15" s="167"/>
      <c r="E15" s="167"/>
      <c r="F15" s="167"/>
      <c r="G15" s="167"/>
      <c r="H15" s="167"/>
      <c r="I15" s="167"/>
      <c r="J15" s="167"/>
      <c r="K15" s="167"/>
      <c r="L15" s="168"/>
      <c r="M15" s="8"/>
      <c r="O15" s="22" t="s">
        <v>241</v>
      </c>
      <c r="P15" s="8" t="s">
        <v>249</v>
      </c>
    </row>
    <row r="16" spans="1:16" x14ac:dyDescent="0.25">
      <c r="A16" s="28"/>
      <c r="B16" s="166"/>
      <c r="C16" s="167"/>
      <c r="D16" s="167"/>
      <c r="E16" s="167"/>
      <c r="F16" s="167"/>
      <c r="G16" s="167"/>
      <c r="H16" s="167"/>
      <c r="I16" s="167"/>
      <c r="J16" s="167"/>
      <c r="K16" s="167"/>
      <c r="L16" s="168"/>
      <c r="M16" s="8"/>
      <c r="O16" s="22"/>
    </row>
    <row r="17" spans="1:16" x14ac:dyDescent="0.25">
      <c r="A17" s="28"/>
      <c r="B17" s="154"/>
      <c r="C17" s="155"/>
      <c r="D17" s="29"/>
      <c r="E17" s="30"/>
      <c r="F17" s="30"/>
      <c r="G17" s="30"/>
      <c r="H17" s="30"/>
      <c r="I17" s="30"/>
      <c r="J17" s="30"/>
      <c r="K17" s="30"/>
      <c r="L17" s="18"/>
      <c r="M17" s="8"/>
      <c r="O17" s="22"/>
    </row>
    <row r="18" spans="1:16" x14ac:dyDescent="0.25">
      <c r="A18" s="28"/>
      <c r="B18" s="382" t="str">
        <f>IF(Intro!$G$21="English",O18,P18)</f>
        <v>Nombre d'employés syndiqués impliqués dans le processus de production</v>
      </c>
      <c r="C18" s="356"/>
      <c r="D18" s="356"/>
      <c r="E18" s="356"/>
      <c r="F18" s="374">
        <f>Variables!$B$6</f>
        <v>2023</v>
      </c>
      <c r="G18" s="374">
        <f>F18+1</f>
        <v>2024</v>
      </c>
      <c r="H18" s="374">
        <f>G18+1</f>
        <v>2025</v>
      </c>
      <c r="I18" s="374" t="str">
        <f>IF(Intro!$G$21="English",Variables!B9,Variables!C9)</f>
        <v>janv-mars 2025</v>
      </c>
      <c r="J18" s="374" t="str">
        <f>IF(Intro!$G$21="English",Variables!B10,Variables!C10)</f>
        <v>janv-mars 2026</v>
      </c>
      <c r="K18" s="52"/>
      <c r="L18" s="72"/>
      <c r="M18" s="8"/>
      <c r="O18" s="22" t="s">
        <v>242</v>
      </c>
      <c r="P18" s="22" t="s">
        <v>250</v>
      </c>
    </row>
    <row r="19" spans="1:16" x14ac:dyDescent="0.25">
      <c r="A19" s="28"/>
      <c r="B19" s="382"/>
      <c r="C19" s="356"/>
      <c r="D19" s="356"/>
      <c r="E19" s="356"/>
      <c r="F19" s="375"/>
      <c r="G19" s="375"/>
      <c r="H19" s="375"/>
      <c r="I19" s="375"/>
      <c r="J19" s="375"/>
      <c r="K19" s="52"/>
      <c r="L19" s="72"/>
      <c r="M19" s="8"/>
      <c r="O19" s="22"/>
      <c r="P19" s="22"/>
    </row>
    <row r="20" spans="1:16" x14ac:dyDescent="0.25">
      <c r="A20" s="28"/>
      <c r="B20" s="376" t="str">
        <f>IF(Intro!$G$21="English",O20,P20)</f>
        <v>Emploi direct</v>
      </c>
      <c r="C20" s="377"/>
      <c r="D20" s="377"/>
      <c r="E20" s="46" t="s">
        <v>105</v>
      </c>
      <c r="F20" s="56"/>
      <c r="G20" s="56"/>
      <c r="H20" s="56"/>
      <c r="I20" s="56"/>
      <c r="J20" s="56"/>
      <c r="K20" s="52"/>
      <c r="L20" s="72"/>
      <c r="M20" s="8"/>
      <c r="O20" s="8" t="s">
        <v>156</v>
      </c>
      <c r="P20" s="8" t="s">
        <v>27</v>
      </c>
    </row>
    <row r="21" spans="1:16" x14ac:dyDescent="0.25">
      <c r="A21" s="28"/>
      <c r="B21" s="376" t="str">
        <f>IF(Intro!$G$21="English",O21,P21)</f>
        <v>Emploi indirect</v>
      </c>
      <c r="C21" s="377"/>
      <c r="D21" s="377"/>
      <c r="E21" s="46" t="s">
        <v>105</v>
      </c>
      <c r="F21" s="56"/>
      <c r="G21" s="56"/>
      <c r="H21" s="56"/>
      <c r="I21" s="56"/>
      <c r="J21" s="56"/>
      <c r="K21" s="52"/>
      <c r="L21" s="72"/>
      <c r="M21" s="8"/>
      <c r="O21" s="22" t="s">
        <v>176</v>
      </c>
      <c r="P21" s="8" t="s">
        <v>28</v>
      </c>
    </row>
    <row r="22" spans="1:16" s="9" customFormat="1" x14ac:dyDescent="0.25">
      <c r="A22" s="83"/>
      <c r="B22" s="378" t="str">
        <f>IF(Intro!$G$21="English",O22,P22)</f>
        <v>Total</v>
      </c>
      <c r="C22" s="379"/>
      <c r="D22" s="379"/>
      <c r="E22" s="120" t="s">
        <v>105</v>
      </c>
      <c r="F22" s="54">
        <f>F20+F21</f>
        <v>0</v>
      </c>
      <c r="G22" s="54">
        <f>G20+G21</f>
        <v>0</v>
      </c>
      <c r="H22" s="54">
        <f>H20+H21</f>
        <v>0</v>
      </c>
      <c r="I22" s="54">
        <f>I20+I21</f>
        <v>0</v>
      </c>
      <c r="J22" s="54">
        <f>J20+J21</f>
        <v>0</v>
      </c>
      <c r="K22" s="52"/>
      <c r="L22" s="72"/>
      <c r="O22" s="27" t="s">
        <v>104</v>
      </c>
      <c r="P22" s="27" t="s">
        <v>104</v>
      </c>
    </row>
    <row r="23" spans="1:16" s="9" customFormat="1" ht="14.25" customHeight="1" x14ac:dyDescent="0.25">
      <c r="A23" s="83"/>
      <c r="B23" s="383" t="str">
        <f>IF(Intro!$G$21="English",O23,P23)</f>
        <v>Total - onglet Public, Question 3</v>
      </c>
      <c r="C23" s="384"/>
      <c r="D23" s="384"/>
      <c r="E23" s="121" t="s">
        <v>105</v>
      </c>
      <c r="F23" s="54">
        <f>Public!H72</f>
        <v>0</v>
      </c>
      <c r="G23" s="54">
        <f>Public!I72</f>
        <v>0</v>
      </c>
      <c r="H23" s="54">
        <f>Public!J72</f>
        <v>0</v>
      </c>
      <c r="I23" s="54">
        <f>Public!K72</f>
        <v>0</v>
      </c>
      <c r="J23" s="54">
        <f>Public!L72</f>
        <v>0</v>
      </c>
      <c r="K23" s="52"/>
      <c r="L23" s="72"/>
      <c r="O23" s="38" t="s">
        <v>245</v>
      </c>
      <c r="P23" s="7" t="s">
        <v>246</v>
      </c>
    </row>
    <row r="24" spans="1:16" s="9" customFormat="1" ht="14.25" customHeight="1" x14ac:dyDescent="0.25">
      <c r="A24" s="83"/>
      <c r="B24" s="383" t="str">
        <f>IF(Intro!$G$21="English",O24,P24)</f>
        <v>Différence (corrigez si le résultat n'est pas zéro)</v>
      </c>
      <c r="C24" s="384"/>
      <c r="D24" s="384"/>
      <c r="E24" s="46" t="s">
        <v>105</v>
      </c>
      <c r="F24" s="119">
        <f>F22-F23</f>
        <v>0</v>
      </c>
      <c r="G24" s="119">
        <f t="shared" ref="G24:J24" si="0">G22-G23</f>
        <v>0</v>
      </c>
      <c r="H24" s="119">
        <f t="shared" si="0"/>
        <v>0</v>
      </c>
      <c r="I24" s="119">
        <f t="shared" si="0"/>
        <v>0</v>
      </c>
      <c r="J24" s="119">
        <f t="shared" si="0"/>
        <v>0</v>
      </c>
      <c r="K24" s="52"/>
      <c r="L24" s="72"/>
      <c r="O24" s="38" t="s">
        <v>247</v>
      </c>
      <c r="P24" s="7" t="s">
        <v>248</v>
      </c>
    </row>
    <row r="25" spans="1:16" x14ac:dyDescent="0.25">
      <c r="A25" s="28"/>
      <c r="B25" s="154"/>
      <c r="C25" s="155"/>
      <c r="D25" s="53"/>
      <c r="E25" s="29"/>
      <c r="F25" s="32"/>
      <c r="G25" s="32"/>
      <c r="H25" s="32"/>
      <c r="I25" s="32"/>
      <c r="J25" s="55"/>
      <c r="K25" s="52"/>
      <c r="L25" s="72"/>
      <c r="M25" s="8"/>
      <c r="O25" s="22"/>
    </row>
    <row r="26" spans="1:16" x14ac:dyDescent="0.25">
      <c r="A26" s="28"/>
      <c r="B26" s="382" t="str">
        <f>IF(Intro!$G$21="English",O26,P26)</f>
        <v>Nombre d'heures travaillées par ces employés</v>
      </c>
      <c r="C26" s="356"/>
      <c r="D26" s="356"/>
      <c r="E26" s="356"/>
      <c r="F26" s="356">
        <f>Variables!$B$6</f>
        <v>2023</v>
      </c>
      <c r="G26" s="356">
        <f>F26+1</f>
        <v>2024</v>
      </c>
      <c r="H26" s="356">
        <f>G26+1</f>
        <v>2025</v>
      </c>
      <c r="I26" s="356" t="str">
        <f>I18</f>
        <v>janv-mars 2025</v>
      </c>
      <c r="J26" s="356" t="str">
        <f>J18</f>
        <v>janv-mars 2026</v>
      </c>
      <c r="K26" s="52"/>
      <c r="L26" s="72"/>
      <c r="M26" s="8"/>
      <c r="O26" s="22" t="s">
        <v>243</v>
      </c>
      <c r="P26" s="22" t="s">
        <v>251</v>
      </c>
    </row>
    <row r="27" spans="1:16" x14ac:dyDescent="0.25">
      <c r="A27" s="28"/>
      <c r="B27" s="382"/>
      <c r="C27" s="356"/>
      <c r="D27" s="356"/>
      <c r="E27" s="356"/>
      <c r="F27" s="356"/>
      <c r="G27" s="356"/>
      <c r="H27" s="356"/>
      <c r="I27" s="356"/>
      <c r="J27" s="356"/>
      <c r="K27" s="52"/>
      <c r="L27" s="72"/>
      <c r="M27" s="8"/>
      <c r="O27" s="22"/>
      <c r="P27" s="22"/>
    </row>
    <row r="28" spans="1:16" x14ac:dyDescent="0.25">
      <c r="A28" s="28"/>
      <c r="B28" s="376" t="str">
        <f>IF(Intro!$G$21="English",O28,P28)</f>
        <v>Emploi direct</v>
      </c>
      <c r="C28" s="377"/>
      <c r="D28" s="377"/>
      <c r="E28" s="46" t="s">
        <v>105</v>
      </c>
      <c r="F28" s="56"/>
      <c r="G28" s="56"/>
      <c r="H28" s="56"/>
      <c r="I28" s="56"/>
      <c r="J28" s="56"/>
      <c r="K28" s="52"/>
      <c r="L28" s="72"/>
      <c r="M28" s="8"/>
      <c r="O28" s="8" t="s">
        <v>156</v>
      </c>
      <c r="P28" s="8" t="s">
        <v>27</v>
      </c>
    </row>
    <row r="29" spans="1:16" x14ac:dyDescent="0.25">
      <c r="A29" s="28"/>
      <c r="B29" s="376" t="str">
        <f>IF(Intro!$G$21="English",O29,P29)</f>
        <v>Emploi indirect</v>
      </c>
      <c r="C29" s="377"/>
      <c r="D29" s="377"/>
      <c r="E29" s="46" t="s">
        <v>105</v>
      </c>
      <c r="F29" s="56"/>
      <c r="G29" s="56"/>
      <c r="H29" s="56"/>
      <c r="I29" s="56"/>
      <c r="J29" s="56"/>
      <c r="K29" s="52"/>
      <c r="L29" s="72"/>
      <c r="M29" s="8"/>
      <c r="O29" s="22" t="s">
        <v>176</v>
      </c>
      <c r="P29" s="8" t="s">
        <v>28</v>
      </c>
    </row>
    <row r="30" spans="1:16" s="9" customFormat="1" x14ac:dyDescent="0.25">
      <c r="A30" s="83"/>
      <c r="B30" s="380" t="str">
        <f>IF(Intro!$G$21="English",O30,P30)</f>
        <v>Total</v>
      </c>
      <c r="C30" s="381"/>
      <c r="D30" s="381"/>
      <c r="E30" s="49" t="s">
        <v>105</v>
      </c>
      <c r="F30" s="54">
        <f>F28+F29</f>
        <v>0</v>
      </c>
      <c r="G30" s="54">
        <f>G28+G29</f>
        <v>0</v>
      </c>
      <c r="H30" s="54">
        <f>H28+H29</f>
        <v>0</v>
      </c>
      <c r="I30" s="54">
        <f>I28+I29</f>
        <v>0</v>
      </c>
      <c r="J30" s="54">
        <f>J28+J29</f>
        <v>0</v>
      </c>
      <c r="K30" s="52"/>
      <c r="L30" s="72"/>
      <c r="O30" s="27" t="s">
        <v>104</v>
      </c>
      <c r="P30" s="27" t="s">
        <v>104</v>
      </c>
    </row>
    <row r="31" spans="1:16" x14ac:dyDescent="0.25">
      <c r="A31" s="28"/>
      <c r="B31" s="154"/>
      <c r="C31" s="155"/>
      <c r="D31" s="53"/>
      <c r="E31" s="29"/>
      <c r="F31" s="32"/>
      <c r="G31" s="32"/>
      <c r="H31" s="32"/>
      <c r="I31" s="32"/>
      <c r="J31" s="32"/>
      <c r="K31" s="52"/>
      <c r="L31" s="72"/>
      <c r="M31" s="8"/>
      <c r="O31" s="22"/>
    </row>
    <row r="32" spans="1:16" x14ac:dyDescent="0.25">
      <c r="A32" s="28"/>
      <c r="B32" s="382" t="str">
        <f>IF(Intro!$G$21="English",O32,P32)</f>
        <v>Salaires payés à ces employés</v>
      </c>
      <c r="C32" s="356"/>
      <c r="D32" s="356"/>
      <c r="E32" s="356"/>
      <c r="F32" s="356">
        <f>Variables!$B$6</f>
        <v>2023</v>
      </c>
      <c r="G32" s="356">
        <f>F32+1</f>
        <v>2024</v>
      </c>
      <c r="H32" s="356">
        <f>G32+1</f>
        <v>2025</v>
      </c>
      <c r="I32" s="356" t="str">
        <f>I18</f>
        <v>janv-mars 2025</v>
      </c>
      <c r="J32" s="356" t="str">
        <f>J18</f>
        <v>janv-mars 2026</v>
      </c>
      <c r="K32" s="52"/>
      <c r="L32" s="72"/>
      <c r="M32" s="8"/>
      <c r="O32" s="22" t="s">
        <v>244</v>
      </c>
      <c r="P32" s="22" t="s">
        <v>252</v>
      </c>
    </row>
    <row r="33" spans="1:16" x14ac:dyDescent="0.25">
      <c r="A33" s="28"/>
      <c r="B33" s="382"/>
      <c r="C33" s="356"/>
      <c r="D33" s="356"/>
      <c r="E33" s="356"/>
      <c r="F33" s="356"/>
      <c r="G33" s="356"/>
      <c r="H33" s="356"/>
      <c r="I33" s="356"/>
      <c r="J33" s="356"/>
      <c r="K33" s="52"/>
      <c r="L33" s="72"/>
      <c r="M33" s="8"/>
      <c r="O33" s="22"/>
      <c r="P33" s="22"/>
    </row>
    <row r="34" spans="1:16" ht="29.45" customHeight="1" x14ac:dyDescent="0.25">
      <c r="A34" s="28"/>
      <c r="B34" s="385" t="str">
        <f>IF(Intro!$G$21="English",O34,P34)</f>
        <v>Emploi direct - ventes nationales et ventes à l'exportation</v>
      </c>
      <c r="C34" s="386"/>
      <c r="D34" s="387"/>
      <c r="E34" s="118" t="s">
        <v>175</v>
      </c>
      <c r="F34" s="117"/>
      <c r="G34" s="117"/>
      <c r="H34" s="117"/>
      <c r="I34" s="117"/>
      <c r="J34" s="117"/>
      <c r="K34" s="52"/>
      <c r="L34" s="72"/>
      <c r="M34" s="8"/>
      <c r="O34" s="8" t="s">
        <v>156</v>
      </c>
      <c r="P34" s="8" t="s">
        <v>106</v>
      </c>
    </row>
    <row r="35" spans="1:16" x14ac:dyDescent="0.25">
      <c r="A35" s="28"/>
      <c r="B35" s="376" t="str">
        <f>IF(Intro!$G$21="English",O35,P35)</f>
        <v>Emploi indirect</v>
      </c>
      <c r="C35" s="377"/>
      <c r="D35" s="377"/>
      <c r="E35" s="46" t="s">
        <v>175</v>
      </c>
      <c r="F35" s="56"/>
      <c r="G35" s="56"/>
      <c r="H35" s="56"/>
      <c r="I35" s="56"/>
      <c r="J35" s="56"/>
      <c r="K35" s="52"/>
      <c r="L35" s="72"/>
      <c r="M35" s="8"/>
      <c r="O35" s="22" t="s">
        <v>176</v>
      </c>
      <c r="P35" s="8" t="s">
        <v>28</v>
      </c>
    </row>
    <row r="36" spans="1:16" s="9" customFormat="1" x14ac:dyDescent="0.25">
      <c r="A36" s="83"/>
      <c r="B36" s="380" t="str">
        <f>IF(Intro!$G$21="English",O36,P36)</f>
        <v>Total</v>
      </c>
      <c r="C36" s="381"/>
      <c r="D36" s="381"/>
      <c r="E36" s="46" t="s">
        <v>175</v>
      </c>
      <c r="F36" s="54">
        <f>F34+F35</f>
        <v>0</v>
      </c>
      <c r="G36" s="54">
        <f t="shared" ref="G36:J36" si="1">G34+G35</f>
        <v>0</v>
      </c>
      <c r="H36" s="54">
        <f t="shared" si="1"/>
        <v>0</v>
      </c>
      <c r="I36" s="54">
        <f t="shared" si="1"/>
        <v>0</v>
      </c>
      <c r="J36" s="54">
        <f t="shared" si="1"/>
        <v>0</v>
      </c>
      <c r="K36" s="52"/>
      <c r="L36" s="72"/>
      <c r="O36" s="27" t="s">
        <v>104</v>
      </c>
      <c r="P36" s="27" t="s">
        <v>104</v>
      </c>
    </row>
    <row r="37" spans="1:16" x14ac:dyDescent="0.25">
      <c r="A37" s="28"/>
      <c r="B37" s="156"/>
      <c r="C37" s="157"/>
      <c r="D37" s="158"/>
      <c r="E37" s="159"/>
      <c r="F37" s="159"/>
      <c r="G37" s="159"/>
      <c r="H37" s="159"/>
      <c r="I37" s="159"/>
      <c r="J37" s="159"/>
      <c r="K37" s="159"/>
      <c r="L37" s="160"/>
      <c r="M37" s="8"/>
      <c r="O37" s="22"/>
    </row>
    <row r="38" spans="1:16" s="9" customFormat="1" x14ac:dyDescent="0.25">
      <c r="A38" s="28"/>
      <c r="B38" s="306" t="s">
        <v>21</v>
      </c>
      <c r="C38" s="307"/>
      <c r="D38" s="307"/>
      <c r="E38" s="307"/>
      <c r="F38" s="307"/>
      <c r="G38" s="307"/>
      <c r="H38" s="307"/>
      <c r="I38" s="307"/>
      <c r="J38" s="307"/>
      <c r="K38" s="307"/>
      <c r="L38" s="308"/>
      <c r="M38" s="84"/>
      <c r="O38" s="8" t="str">
        <f>"Identify any events (excluding holidays) that have impacted your members or the plants producing the goods employing your members since January 1, "&amp;Variables!B6&amp;". These events may include reduced hours of work, layoffs, strikes and other plant shutdowns or closures.   For each event provide the year it occured, the cause, the duration and the number of direct employees affected."</f>
        <v>Identify any events (excluding holidays) that have impacted your members or the plants producing the goods employing your members since January 1, 2023. These events may include reduced hours of work, layoffs, strikes and other plant shutdowns or closures.   For each event provide the year it occured, the cause, the duration and the number of direct employees affected.</v>
      </c>
      <c r="P38" s="8" t="str">
        <f>"Indiquez tout événement (à l'exception des congés) ayant eu un impact sur vos membres ou sur les usines produisant les biens et employant vos membres depuis le 1er janvier "&amp;Variables!B6&amp;". Ces événements peuvent inclure une réduction des heures de travail, des mises à pied, des grèves, des fermetures d’usine temporaires ou permanentes.  Pour chaque événement, indiquez l’année, la cause, la durée et le nombre d’employés directs touchés."</f>
        <v>Indiquez tout événement (à l'exception des congés) ayant eu un impact sur vos membres ou sur les usines produisant les biens et employant vos membres depuis le 1er janvier 2023. Ces événements peuvent inclure une réduction des heures de travail, des mises à pied, des grèves, des fermetures d’usine temporaires ou permanentes.  Pour chaque événement, indiquez l’année, la cause, la durée et le nombre d’employés directs touchés.</v>
      </c>
    </row>
    <row r="39" spans="1:16" x14ac:dyDescent="0.25">
      <c r="A39" s="28"/>
      <c r="B39" s="73"/>
      <c r="C39" s="74"/>
      <c r="D39" s="74"/>
      <c r="E39" s="74"/>
      <c r="F39" s="74"/>
      <c r="G39" s="74"/>
      <c r="H39" s="74"/>
      <c r="I39" s="74"/>
      <c r="J39" s="74"/>
      <c r="K39" s="74"/>
      <c r="L39" s="75"/>
      <c r="M39" s="8"/>
      <c r="O39" s="8" t="s">
        <v>55</v>
      </c>
      <c r="P39" s="8" t="s">
        <v>57</v>
      </c>
    </row>
    <row r="40" spans="1:16" ht="15" customHeight="1" x14ac:dyDescent="0.25">
      <c r="A40" s="28"/>
      <c r="B40" s="175" t="str">
        <f>IF(Intro!$G$21="English",O38,P38)</f>
        <v>Indiquez tout événement (à l'exception des congés) ayant eu un impact sur vos membres ou sur les usines produisant les biens et employant vos membres depuis le 1er janvier 2023. Ces événements peuvent inclure une réduction des heures de travail, des mises à pied, des grèves, des fermetures d’usine temporaires ou permanentes.  Pour chaque événement, indiquez l’année, la cause, la durée et le nombre d’employés directs touchés.</v>
      </c>
      <c r="C40" s="176"/>
      <c r="D40" s="176"/>
      <c r="E40" s="176"/>
      <c r="F40" s="176"/>
      <c r="G40" s="176"/>
      <c r="H40" s="176"/>
      <c r="I40" s="176"/>
      <c r="J40" s="176"/>
      <c r="K40" s="176"/>
      <c r="L40" s="177"/>
      <c r="M40" s="8"/>
      <c r="O40" s="8" t="s">
        <v>107</v>
      </c>
      <c r="P40" s="8" t="s">
        <v>108</v>
      </c>
    </row>
    <row r="41" spans="1:16" x14ac:dyDescent="0.25">
      <c r="A41" s="28"/>
      <c r="B41" s="175"/>
      <c r="C41" s="176"/>
      <c r="D41" s="176"/>
      <c r="E41" s="176"/>
      <c r="F41" s="176"/>
      <c r="G41" s="176"/>
      <c r="H41" s="176"/>
      <c r="I41" s="176"/>
      <c r="J41" s="176"/>
      <c r="K41" s="176"/>
      <c r="L41" s="177"/>
      <c r="M41" s="8"/>
    </row>
    <row r="42" spans="1:16" x14ac:dyDescent="0.25">
      <c r="A42" s="28"/>
      <c r="B42" s="175"/>
      <c r="C42" s="176"/>
      <c r="D42" s="176"/>
      <c r="E42" s="176"/>
      <c r="F42" s="176"/>
      <c r="G42" s="176"/>
      <c r="H42" s="176"/>
      <c r="I42" s="176"/>
      <c r="J42" s="176"/>
      <c r="K42" s="176"/>
      <c r="L42" s="177"/>
      <c r="M42" s="8"/>
    </row>
    <row r="43" spans="1:16" x14ac:dyDescent="0.25">
      <c r="A43" s="28"/>
      <c r="B43" s="73"/>
      <c r="C43" s="74"/>
      <c r="D43" s="74"/>
      <c r="E43" s="74"/>
      <c r="F43" s="74"/>
      <c r="G43" s="74"/>
      <c r="H43" s="74"/>
      <c r="I43" s="74"/>
      <c r="J43" s="74"/>
      <c r="K43" s="74"/>
      <c r="L43" s="75"/>
      <c r="M43" s="8"/>
      <c r="O43" s="8" t="s">
        <v>129</v>
      </c>
      <c r="P43" s="8" t="s">
        <v>56</v>
      </c>
    </row>
    <row r="44" spans="1:16" x14ac:dyDescent="0.25">
      <c r="A44" s="85"/>
      <c r="B44" s="39"/>
      <c r="C44" s="64" t="str">
        <f>IF(Intro!$G$21="English",O39,P39)</f>
        <v>Année</v>
      </c>
      <c r="D44" s="64" t="str">
        <f>IF(Intro!$G$21="English",O40,P40)</f>
        <v xml:space="preserve">Durée  </v>
      </c>
      <c r="E44" s="356" t="str">
        <f>IF(Intro!$G$21="English",O43,P43)</f>
        <v>Nombre de membres concernés</v>
      </c>
      <c r="F44" s="356"/>
      <c r="G44" s="356" t="str">
        <f>IF(Intro!$G$21="English",O44,P44)</f>
        <v>Raison</v>
      </c>
      <c r="H44" s="356"/>
      <c r="I44" s="356"/>
      <c r="J44" s="356"/>
      <c r="K44" s="356"/>
      <c r="L44" s="357"/>
      <c r="M44" s="8"/>
      <c r="O44" s="22" t="s">
        <v>62</v>
      </c>
      <c r="P44" s="22" t="s">
        <v>58</v>
      </c>
    </row>
    <row r="45" spans="1:16" ht="14.25" customHeight="1" x14ac:dyDescent="0.25">
      <c r="A45" s="28"/>
      <c r="B45" s="347" t="str">
        <f>IF(Intro!$G$21="English",O45,P45)</f>
        <v>Événement 1</v>
      </c>
      <c r="C45" s="350"/>
      <c r="D45" s="350"/>
      <c r="E45" s="334"/>
      <c r="F45" s="353"/>
      <c r="G45" s="358"/>
      <c r="H45" s="359"/>
      <c r="I45" s="359"/>
      <c r="J45" s="359"/>
      <c r="K45" s="359"/>
      <c r="L45" s="360"/>
      <c r="M45" s="8"/>
      <c r="O45" s="22" t="s">
        <v>109</v>
      </c>
      <c r="P45" s="22" t="s">
        <v>110</v>
      </c>
    </row>
    <row r="46" spans="1:16" x14ac:dyDescent="0.25">
      <c r="A46" s="28"/>
      <c r="B46" s="348"/>
      <c r="C46" s="351"/>
      <c r="D46" s="351"/>
      <c r="E46" s="337"/>
      <c r="F46" s="354"/>
      <c r="G46" s="361"/>
      <c r="H46" s="362"/>
      <c r="I46" s="362"/>
      <c r="J46" s="362"/>
      <c r="K46" s="362"/>
      <c r="L46" s="363"/>
      <c r="M46" s="8"/>
      <c r="O46" s="22"/>
      <c r="P46" s="22"/>
    </row>
    <row r="47" spans="1:16" x14ac:dyDescent="0.25">
      <c r="A47" s="28"/>
      <c r="B47" s="348"/>
      <c r="C47" s="351"/>
      <c r="D47" s="351"/>
      <c r="E47" s="337"/>
      <c r="F47" s="354"/>
      <c r="G47" s="361"/>
      <c r="H47" s="362"/>
      <c r="I47" s="362"/>
      <c r="J47" s="362"/>
      <c r="K47" s="362"/>
      <c r="L47" s="363"/>
      <c r="M47" s="8"/>
      <c r="O47" s="22"/>
      <c r="P47" s="22"/>
    </row>
    <row r="48" spans="1:16" x14ac:dyDescent="0.25">
      <c r="A48" s="28"/>
      <c r="B48" s="348"/>
      <c r="C48" s="351"/>
      <c r="D48" s="351"/>
      <c r="E48" s="337"/>
      <c r="F48" s="354"/>
      <c r="G48" s="361"/>
      <c r="H48" s="362"/>
      <c r="I48" s="362"/>
      <c r="J48" s="362"/>
      <c r="K48" s="362"/>
      <c r="L48" s="363"/>
      <c r="M48" s="8"/>
      <c r="O48" s="22"/>
      <c r="P48" s="22"/>
    </row>
    <row r="49" spans="1:16" x14ac:dyDescent="0.25">
      <c r="A49" s="28"/>
      <c r="B49" s="348"/>
      <c r="C49" s="351"/>
      <c r="D49" s="351"/>
      <c r="E49" s="337"/>
      <c r="F49" s="354"/>
      <c r="G49" s="361"/>
      <c r="H49" s="362"/>
      <c r="I49" s="362"/>
      <c r="J49" s="362"/>
      <c r="K49" s="362"/>
      <c r="L49" s="363"/>
      <c r="M49" s="8"/>
      <c r="O49" s="22"/>
      <c r="P49" s="22"/>
    </row>
    <row r="50" spans="1:16" x14ac:dyDescent="0.25">
      <c r="A50" s="28"/>
      <c r="B50" s="348"/>
      <c r="C50" s="351"/>
      <c r="D50" s="351"/>
      <c r="E50" s="337"/>
      <c r="F50" s="354"/>
      <c r="G50" s="361"/>
      <c r="H50" s="362"/>
      <c r="I50" s="362"/>
      <c r="J50" s="362"/>
      <c r="K50" s="362"/>
      <c r="L50" s="363"/>
      <c r="M50" s="8"/>
      <c r="O50" s="22"/>
      <c r="P50" s="22"/>
    </row>
    <row r="51" spans="1:16" x14ac:dyDescent="0.25">
      <c r="A51" s="28"/>
      <c r="B51" s="348"/>
      <c r="C51" s="351"/>
      <c r="D51" s="351"/>
      <c r="E51" s="337"/>
      <c r="F51" s="354"/>
      <c r="G51" s="361"/>
      <c r="H51" s="362"/>
      <c r="I51" s="362"/>
      <c r="J51" s="362"/>
      <c r="K51" s="362"/>
      <c r="L51" s="363"/>
      <c r="M51" s="8"/>
      <c r="O51" s="22"/>
      <c r="P51" s="22"/>
    </row>
    <row r="52" spans="1:16" x14ac:dyDescent="0.25">
      <c r="A52" s="28"/>
      <c r="B52" s="348"/>
      <c r="C52" s="351"/>
      <c r="D52" s="351"/>
      <c r="E52" s="337"/>
      <c r="F52" s="354"/>
      <c r="G52" s="361"/>
      <c r="H52" s="362"/>
      <c r="I52" s="362"/>
      <c r="J52" s="362"/>
      <c r="K52" s="362"/>
      <c r="L52" s="363"/>
      <c r="M52" s="8"/>
      <c r="O52" s="22"/>
      <c r="P52" s="22"/>
    </row>
    <row r="53" spans="1:16" x14ac:dyDescent="0.25">
      <c r="A53" s="28"/>
      <c r="B53" s="348"/>
      <c r="C53" s="351"/>
      <c r="D53" s="351"/>
      <c r="E53" s="337"/>
      <c r="F53" s="354"/>
      <c r="G53" s="361"/>
      <c r="H53" s="362"/>
      <c r="I53" s="362"/>
      <c r="J53" s="362"/>
      <c r="K53" s="362"/>
      <c r="L53" s="363"/>
      <c r="M53" s="8"/>
      <c r="O53" s="22"/>
      <c r="P53" s="22"/>
    </row>
    <row r="54" spans="1:16" x14ac:dyDescent="0.25">
      <c r="A54" s="28"/>
      <c r="B54" s="348"/>
      <c r="C54" s="351"/>
      <c r="D54" s="351"/>
      <c r="E54" s="337"/>
      <c r="F54" s="354"/>
      <c r="G54" s="361"/>
      <c r="H54" s="362"/>
      <c r="I54" s="362"/>
      <c r="J54" s="362"/>
      <c r="K54" s="362"/>
      <c r="L54" s="363"/>
      <c r="M54" s="8"/>
      <c r="O54" s="22"/>
      <c r="P54" s="22"/>
    </row>
    <row r="55" spans="1:16" x14ac:dyDescent="0.25">
      <c r="A55" s="28"/>
      <c r="B55" s="348"/>
      <c r="C55" s="351"/>
      <c r="D55" s="351"/>
      <c r="E55" s="337"/>
      <c r="F55" s="354"/>
      <c r="G55" s="361"/>
      <c r="H55" s="362"/>
      <c r="I55" s="362"/>
      <c r="J55" s="362"/>
      <c r="K55" s="362"/>
      <c r="L55" s="363"/>
      <c r="M55" s="8"/>
      <c r="O55" s="22"/>
      <c r="P55" s="22"/>
    </row>
    <row r="56" spans="1:16" x14ac:dyDescent="0.25">
      <c r="A56" s="28"/>
      <c r="B56" s="349"/>
      <c r="C56" s="352"/>
      <c r="D56" s="352"/>
      <c r="E56" s="340"/>
      <c r="F56" s="355"/>
      <c r="G56" s="364"/>
      <c r="H56" s="365"/>
      <c r="I56" s="365"/>
      <c r="J56" s="365"/>
      <c r="K56" s="365"/>
      <c r="L56" s="366"/>
      <c r="M56" s="8"/>
      <c r="O56" s="22"/>
      <c r="P56" s="22"/>
    </row>
    <row r="57" spans="1:16" x14ac:dyDescent="0.25">
      <c r="A57" s="28"/>
      <c r="B57" s="347" t="str">
        <f>IF(Intro!$G$21="English",O57,P57)</f>
        <v>Événement 2</v>
      </c>
      <c r="C57" s="350"/>
      <c r="D57" s="350"/>
      <c r="E57" s="334"/>
      <c r="F57" s="353"/>
      <c r="G57" s="358"/>
      <c r="H57" s="359"/>
      <c r="I57" s="359"/>
      <c r="J57" s="359"/>
      <c r="K57" s="359"/>
      <c r="L57" s="360"/>
      <c r="M57" s="8"/>
      <c r="O57" s="22" t="s">
        <v>111</v>
      </c>
      <c r="P57" s="22" t="s">
        <v>112</v>
      </c>
    </row>
    <row r="58" spans="1:16" x14ac:dyDescent="0.25">
      <c r="A58" s="28"/>
      <c r="B58" s="348"/>
      <c r="C58" s="351"/>
      <c r="D58" s="351"/>
      <c r="E58" s="337"/>
      <c r="F58" s="354"/>
      <c r="G58" s="361"/>
      <c r="H58" s="362"/>
      <c r="I58" s="362"/>
      <c r="J58" s="362"/>
      <c r="K58" s="362"/>
      <c r="L58" s="363"/>
      <c r="M58" s="8"/>
    </row>
    <row r="59" spans="1:16" x14ac:dyDescent="0.25">
      <c r="A59" s="28"/>
      <c r="B59" s="348"/>
      <c r="C59" s="351"/>
      <c r="D59" s="351"/>
      <c r="E59" s="337"/>
      <c r="F59" s="354"/>
      <c r="G59" s="361"/>
      <c r="H59" s="362"/>
      <c r="I59" s="362"/>
      <c r="J59" s="362"/>
      <c r="K59" s="362"/>
      <c r="L59" s="363"/>
      <c r="M59" s="8"/>
      <c r="O59" s="22"/>
      <c r="P59" s="22"/>
    </row>
    <row r="60" spans="1:16" x14ac:dyDescent="0.25">
      <c r="A60" s="28"/>
      <c r="B60" s="348"/>
      <c r="C60" s="351"/>
      <c r="D60" s="351"/>
      <c r="E60" s="337"/>
      <c r="F60" s="354"/>
      <c r="G60" s="361"/>
      <c r="H60" s="362"/>
      <c r="I60" s="362"/>
      <c r="J60" s="362"/>
      <c r="K60" s="362"/>
      <c r="L60" s="363"/>
      <c r="M60" s="8"/>
      <c r="O60" s="22"/>
      <c r="P60" s="22"/>
    </row>
    <row r="61" spans="1:16" x14ac:dyDescent="0.25">
      <c r="A61" s="28"/>
      <c r="B61" s="348"/>
      <c r="C61" s="351"/>
      <c r="D61" s="351"/>
      <c r="E61" s="337"/>
      <c r="F61" s="354"/>
      <c r="G61" s="361"/>
      <c r="H61" s="362"/>
      <c r="I61" s="362"/>
      <c r="J61" s="362"/>
      <c r="K61" s="362"/>
      <c r="L61" s="363"/>
      <c r="M61" s="8"/>
      <c r="O61" s="22"/>
      <c r="P61" s="22"/>
    </row>
    <row r="62" spans="1:16" x14ac:dyDescent="0.25">
      <c r="A62" s="28"/>
      <c r="B62" s="348"/>
      <c r="C62" s="351"/>
      <c r="D62" s="351"/>
      <c r="E62" s="337"/>
      <c r="F62" s="354"/>
      <c r="G62" s="361"/>
      <c r="H62" s="362"/>
      <c r="I62" s="362"/>
      <c r="J62" s="362"/>
      <c r="K62" s="362"/>
      <c r="L62" s="363"/>
      <c r="M62" s="8"/>
      <c r="O62" s="22"/>
      <c r="P62" s="22"/>
    </row>
    <row r="63" spans="1:16" x14ac:dyDescent="0.25">
      <c r="A63" s="28"/>
      <c r="B63" s="348"/>
      <c r="C63" s="351"/>
      <c r="D63" s="351"/>
      <c r="E63" s="337"/>
      <c r="F63" s="354"/>
      <c r="G63" s="361"/>
      <c r="H63" s="362"/>
      <c r="I63" s="362"/>
      <c r="J63" s="362"/>
      <c r="K63" s="362"/>
      <c r="L63" s="363"/>
      <c r="M63" s="8"/>
    </row>
    <row r="64" spans="1:16" x14ac:dyDescent="0.25">
      <c r="A64" s="28"/>
      <c r="B64" s="348"/>
      <c r="C64" s="351"/>
      <c r="D64" s="351"/>
      <c r="E64" s="337"/>
      <c r="F64" s="354"/>
      <c r="G64" s="361"/>
      <c r="H64" s="362"/>
      <c r="I64" s="362"/>
      <c r="J64" s="362"/>
      <c r="K64" s="362"/>
      <c r="L64" s="363"/>
      <c r="M64" s="8"/>
    </row>
    <row r="65" spans="1:16" x14ac:dyDescent="0.25">
      <c r="A65" s="28"/>
      <c r="B65" s="348"/>
      <c r="C65" s="351"/>
      <c r="D65" s="351"/>
      <c r="E65" s="337"/>
      <c r="F65" s="354"/>
      <c r="G65" s="361"/>
      <c r="H65" s="362"/>
      <c r="I65" s="362"/>
      <c r="J65" s="362"/>
      <c r="K65" s="362"/>
      <c r="L65" s="363"/>
      <c r="M65" s="8"/>
      <c r="O65" s="22"/>
    </row>
    <row r="66" spans="1:16" x14ac:dyDescent="0.25">
      <c r="B66" s="348"/>
      <c r="C66" s="351"/>
      <c r="D66" s="351"/>
      <c r="E66" s="337"/>
      <c r="F66" s="354"/>
      <c r="G66" s="361"/>
      <c r="H66" s="362"/>
      <c r="I66" s="362"/>
      <c r="J66" s="362"/>
      <c r="K66" s="362"/>
      <c r="L66" s="363"/>
    </row>
    <row r="67" spans="1:16" x14ac:dyDescent="0.25">
      <c r="B67" s="348"/>
      <c r="C67" s="351"/>
      <c r="D67" s="351"/>
      <c r="E67" s="337"/>
      <c r="F67" s="354"/>
      <c r="G67" s="361"/>
      <c r="H67" s="362"/>
      <c r="I67" s="362"/>
      <c r="J67" s="362"/>
      <c r="K67" s="362"/>
      <c r="L67" s="363"/>
    </row>
    <row r="68" spans="1:16" x14ac:dyDescent="0.25">
      <c r="B68" s="349"/>
      <c r="C68" s="352"/>
      <c r="D68" s="352"/>
      <c r="E68" s="340"/>
      <c r="F68" s="355"/>
      <c r="G68" s="364"/>
      <c r="H68" s="365"/>
      <c r="I68" s="365"/>
      <c r="J68" s="365"/>
      <c r="K68" s="365"/>
      <c r="L68" s="366"/>
    </row>
    <row r="69" spans="1:16" x14ac:dyDescent="0.25">
      <c r="B69" s="347" t="str">
        <f>IF(Intro!$G$21="English",O69,P69)</f>
        <v>Événement 3</v>
      </c>
      <c r="C69" s="350"/>
      <c r="D69" s="350"/>
      <c r="E69" s="334"/>
      <c r="F69" s="353"/>
      <c r="G69" s="358"/>
      <c r="H69" s="359"/>
      <c r="I69" s="359"/>
      <c r="J69" s="359"/>
      <c r="K69" s="359"/>
      <c r="L69" s="360"/>
      <c r="O69" s="22" t="s">
        <v>113</v>
      </c>
      <c r="P69" s="22" t="s">
        <v>114</v>
      </c>
    </row>
    <row r="70" spans="1:16" x14ac:dyDescent="0.25">
      <c r="B70" s="348"/>
      <c r="C70" s="351"/>
      <c r="D70" s="351"/>
      <c r="E70" s="337"/>
      <c r="F70" s="354"/>
      <c r="G70" s="361"/>
      <c r="H70" s="362"/>
      <c r="I70" s="362"/>
      <c r="J70" s="362"/>
      <c r="K70" s="362"/>
      <c r="L70" s="363"/>
    </row>
    <row r="71" spans="1:16" x14ac:dyDescent="0.25">
      <c r="A71" s="28"/>
      <c r="B71" s="348"/>
      <c r="C71" s="351"/>
      <c r="D71" s="351"/>
      <c r="E71" s="337"/>
      <c r="F71" s="354"/>
      <c r="G71" s="361"/>
      <c r="H71" s="362"/>
      <c r="I71" s="362"/>
      <c r="J71" s="362"/>
      <c r="K71" s="362"/>
      <c r="L71" s="363"/>
      <c r="M71" s="8"/>
      <c r="O71" s="22"/>
      <c r="P71" s="22"/>
    </row>
    <row r="72" spans="1:16" x14ac:dyDescent="0.25">
      <c r="A72" s="28"/>
      <c r="B72" s="348"/>
      <c r="C72" s="351"/>
      <c r="D72" s="351"/>
      <c r="E72" s="337"/>
      <c r="F72" s="354"/>
      <c r="G72" s="361"/>
      <c r="H72" s="362"/>
      <c r="I72" s="362"/>
      <c r="J72" s="362"/>
      <c r="K72" s="362"/>
      <c r="L72" s="363"/>
      <c r="M72" s="8"/>
      <c r="O72" s="22"/>
      <c r="P72" s="22"/>
    </row>
    <row r="73" spans="1:16" x14ac:dyDescent="0.25">
      <c r="A73" s="28"/>
      <c r="B73" s="348"/>
      <c r="C73" s="351"/>
      <c r="D73" s="351"/>
      <c r="E73" s="337"/>
      <c r="F73" s="354"/>
      <c r="G73" s="361"/>
      <c r="H73" s="362"/>
      <c r="I73" s="362"/>
      <c r="J73" s="362"/>
      <c r="K73" s="362"/>
      <c r="L73" s="363"/>
      <c r="M73" s="8"/>
      <c r="O73" s="22"/>
      <c r="P73" s="22"/>
    </row>
    <row r="74" spans="1:16" x14ac:dyDescent="0.25">
      <c r="A74" s="28"/>
      <c r="B74" s="348"/>
      <c r="C74" s="351"/>
      <c r="D74" s="351"/>
      <c r="E74" s="337"/>
      <c r="F74" s="354"/>
      <c r="G74" s="361"/>
      <c r="H74" s="362"/>
      <c r="I74" s="362"/>
      <c r="J74" s="362"/>
      <c r="K74" s="362"/>
      <c r="L74" s="363"/>
      <c r="M74" s="8"/>
      <c r="O74" s="22"/>
      <c r="P74" s="22"/>
    </row>
    <row r="75" spans="1:16" x14ac:dyDescent="0.25">
      <c r="B75" s="348"/>
      <c r="C75" s="351"/>
      <c r="D75" s="351"/>
      <c r="E75" s="337"/>
      <c r="F75" s="354"/>
      <c r="G75" s="361"/>
      <c r="H75" s="362"/>
      <c r="I75" s="362"/>
      <c r="J75" s="362"/>
      <c r="K75" s="362"/>
      <c r="L75" s="363"/>
    </row>
    <row r="76" spans="1:16" x14ac:dyDescent="0.25">
      <c r="B76" s="348"/>
      <c r="C76" s="351"/>
      <c r="D76" s="351"/>
      <c r="E76" s="337"/>
      <c r="F76" s="354"/>
      <c r="G76" s="361"/>
      <c r="H76" s="362"/>
      <c r="I76" s="362"/>
      <c r="J76" s="362"/>
      <c r="K76" s="362"/>
      <c r="L76" s="363"/>
    </row>
    <row r="77" spans="1:16" x14ac:dyDescent="0.25">
      <c r="B77" s="348"/>
      <c r="C77" s="351"/>
      <c r="D77" s="351"/>
      <c r="E77" s="337"/>
      <c r="F77" s="354"/>
      <c r="G77" s="361"/>
      <c r="H77" s="362"/>
      <c r="I77" s="362"/>
      <c r="J77" s="362"/>
      <c r="K77" s="362"/>
      <c r="L77" s="363"/>
    </row>
    <row r="78" spans="1:16" x14ac:dyDescent="0.25">
      <c r="B78" s="348"/>
      <c r="C78" s="351"/>
      <c r="D78" s="351"/>
      <c r="E78" s="337"/>
      <c r="F78" s="354"/>
      <c r="G78" s="361"/>
      <c r="H78" s="362"/>
      <c r="I78" s="362"/>
      <c r="J78" s="362"/>
      <c r="K78" s="362"/>
      <c r="L78" s="363"/>
    </row>
    <row r="79" spans="1:16" x14ac:dyDescent="0.25">
      <c r="B79" s="348"/>
      <c r="C79" s="351"/>
      <c r="D79" s="351"/>
      <c r="E79" s="337"/>
      <c r="F79" s="354"/>
      <c r="G79" s="361"/>
      <c r="H79" s="362"/>
      <c r="I79" s="362"/>
      <c r="J79" s="362"/>
      <c r="K79" s="362"/>
      <c r="L79" s="363"/>
    </row>
    <row r="80" spans="1:16" x14ac:dyDescent="0.25">
      <c r="B80" s="349"/>
      <c r="C80" s="352"/>
      <c r="D80" s="352"/>
      <c r="E80" s="340"/>
      <c r="F80" s="355"/>
      <c r="G80" s="364"/>
      <c r="H80" s="365"/>
      <c r="I80" s="365"/>
      <c r="J80" s="365"/>
      <c r="K80" s="365"/>
      <c r="L80" s="366"/>
    </row>
    <row r="81" spans="1:16" x14ac:dyDescent="0.25">
      <c r="B81" s="347" t="str">
        <f>IF(Intro!$G$21="English",O81,P81)</f>
        <v>Événement 4</v>
      </c>
      <c r="C81" s="350"/>
      <c r="D81" s="350"/>
      <c r="E81" s="334"/>
      <c r="F81" s="353"/>
      <c r="G81" s="358"/>
      <c r="H81" s="359"/>
      <c r="I81" s="359"/>
      <c r="J81" s="359"/>
      <c r="K81" s="359"/>
      <c r="L81" s="360"/>
      <c r="O81" s="22" t="s">
        <v>115</v>
      </c>
      <c r="P81" s="22" t="s">
        <v>116</v>
      </c>
    </row>
    <row r="82" spans="1:16" x14ac:dyDescent="0.25">
      <c r="B82" s="348"/>
      <c r="C82" s="351"/>
      <c r="D82" s="351"/>
      <c r="E82" s="337"/>
      <c r="F82" s="354"/>
      <c r="G82" s="361"/>
      <c r="H82" s="362"/>
      <c r="I82" s="362"/>
      <c r="J82" s="362"/>
      <c r="K82" s="362"/>
      <c r="L82" s="363"/>
    </row>
    <row r="83" spans="1:16" x14ac:dyDescent="0.25">
      <c r="A83" s="28"/>
      <c r="B83" s="348"/>
      <c r="C83" s="351"/>
      <c r="D83" s="351"/>
      <c r="E83" s="337"/>
      <c r="F83" s="354"/>
      <c r="G83" s="361"/>
      <c r="H83" s="362"/>
      <c r="I83" s="362"/>
      <c r="J83" s="362"/>
      <c r="K83" s="362"/>
      <c r="L83" s="363"/>
      <c r="M83" s="8"/>
      <c r="O83" s="22"/>
      <c r="P83" s="22"/>
    </row>
    <row r="84" spans="1:16" x14ac:dyDescent="0.25">
      <c r="A84" s="28"/>
      <c r="B84" s="348"/>
      <c r="C84" s="351"/>
      <c r="D84" s="351"/>
      <c r="E84" s="337"/>
      <c r="F84" s="354"/>
      <c r="G84" s="361"/>
      <c r="H84" s="362"/>
      <c r="I84" s="362"/>
      <c r="J84" s="362"/>
      <c r="K84" s="362"/>
      <c r="L84" s="363"/>
      <c r="M84" s="8"/>
      <c r="O84" s="22"/>
      <c r="P84" s="22"/>
    </row>
    <row r="85" spans="1:16" x14ac:dyDescent="0.25">
      <c r="A85" s="28"/>
      <c r="B85" s="348"/>
      <c r="C85" s="351"/>
      <c r="D85" s="351"/>
      <c r="E85" s="337"/>
      <c r="F85" s="354"/>
      <c r="G85" s="361"/>
      <c r="H85" s="362"/>
      <c r="I85" s="362"/>
      <c r="J85" s="362"/>
      <c r="K85" s="362"/>
      <c r="L85" s="363"/>
      <c r="M85" s="8"/>
      <c r="O85" s="22"/>
      <c r="P85" s="22"/>
    </row>
    <row r="86" spans="1:16" x14ac:dyDescent="0.25">
      <c r="A86" s="28"/>
      <c r="B86" s="348"/>
      <c r="C86" s="351"/>
      <c r="D86" s="351"/>
      <c r="E86" s="337"/>
      <c r="F86" s="354"/>
      <c r="G86" s="361"/>
      <c r="H86" s="362"/>
      <c r="I86" s="362"/>
      <c r="J86" s="362"/>
      <c r="K86" s="362"/>
      <c r="L86" s="363"/>
      <c r="M86" s="8"/>
      <c r="O86" s="22"/>
      <c r="P86" s="22"/>
    </row>
    <row r="87" spans="1:16" x14ac:dyDescent="0.25">
      <c r="B87" s="348"/>
      <c r="C87" s="351"/>
      <c r="D87" s="351"/>
      <c r="E87" s="337"/>
      <c r="F87" s="354"/>
      <c r="G87" s="361"/>
      <c r="H87" s="362"/>
      <c r="I87" s="362"/>
      <c r="J87" s="362"/>
      <c r="K87" s="362"/>
      <c r="L87" s="363"/>
    </row>
    <row r="88" spans="1:16" x14ac:dyDescent="0.25">
      <c r="B88" s="348"/>
      <c r="C88" s="351"/>
      <c r="D88" s="351"/>
      <c r="E88" s="337"/>
      <c r="F88" s="354"/>
      <c r="G88" s="361"/>
      <c r="H88" s="362"/>
      <c r="I88" s="362"/>
      <c r="J88" s="362"/>
      <c r="K88" s="362"/>
      <c r="L88" s="363"/>
    </row>
    <row r="89" spans="1:16" x14ac:dyDescent="0.25">
      <c r="B89" s="348"/>
      <c r="C89" s="351"/>
      <c r="D89" s="351"/>
      <c r="E89" s="337"/>
      <c r="F89" s="354"/>
      <c r="G89" s="361"/>
      <c r="H89" s="362"/>
      <c r="I89" s="362"/>
      <c r="J89" s="362"/>
      <c r="K89" s="362"/>
      <c r="L89" s="363"/>
    </row>
    <row r="90" spans="1:16" x14ac:dyDescent="0.25">
      <c r="B90" s="348"/>
      <c r="C90" s="351"/>
      <c r="D90" s="351"/>
      <c r="E90" s="337"/>
      <c r="F90" s="354"/>
      <c r="G90" s="361"/>
      <c r="H90" s="362"/>
      <c r="I90" s="362"/>
      <c r="J90" s="362"/>
      <c r="K90" s="362"/>
      <c r="L90" s="363"/>
    </row>
    <row r="91" spans="1:16" x14ac:dyDescent="0.25">
      <c r="B91" s="348"/>
      <c r="C91" s="351"/>
      <c r="D91" s="351"/>
      <c r="E91" s="337"/>
      <c r="F91" s="354"/>
      <c r="G91" s="361"/>
      <c r="H91" s="362"/>
      <c r="I91" s="362"/>
      <c r="J91" s="362"/>
      <c r="K91" s="362"/>
      <c r="L91" s="363"/>
    </row>
    <row r="92" spans="1:16" x14ac:dyDescent="0.25">
      <c r="B92" s="349"/>
      <c r="C92" s="352"/>
      <c r="D92" s="352"/>
      <c r="E92" s="340"/>
      <c r="F92" s="355"/>
      <c r="G92" s="364"/>
      <c r="H92" s="365"/>
      <c r="I92" s="365"/>
      <c r="J92" s="365"/>
      <c r="K92" s="365"/>
      <c r="L92" s="366"/>
    </row>
    <row r="93" spans="1:16" x14ac:dyDescent="0.25">
      <c r="B93" s="347" t="str">
        <f>IF(Intro!$G$21="English",O93,P93)</f>
        <v>Événement 5</v>
      </c>
      <c r="C93" s="350"/>
      <c r="D93" s="350"/>
      <c r="E93" s="334"/>
      <c r="F93" s="353"/>
      <c r="G93" s="358"/>
      <c r="H93" s="359"/>
      <c r="I93" s="359"/>
      <c r="J93" s="359"/>
      <c r="K93" s="359"/>
      <c r="L93" s="360"/>
      <c r="O93" s="22" t="s">
        <v>117</v>
      </c>
      <c r="P93" s="22" t="s">
        <v>118</v>
      </c>
    </row>
    <row r="94" spans="1:16" x14ac:dyDescent="0.25">
      <c r="B94" s="348"/>
      <c r="C94" s="351"/>
      <c r="D94" s="351"/>
      <c r="E94" s="337"/>
      <c r="F94" s="354"/>
      <c r="G94" s="361"/>
      <c r="H94" s="362"/>
      <c r="I94" s="362"/>
      <c r="J94" s="362"/>
      <c r="K94" s="362"/>
      <c r="L94" s="363"/>
    </row>
    <row r="95" spans="1:16" x14ac:dyDescent="0.25">
      <c r="A95" s="28"/>
      <c r="B95" s="348"/>
      <c r="C95" s="351"/>
      <c r="D95" s="351"/>
      <c r="E95" s="337"/>
      <c r="F95" s="354"/>
      <c r="G95" s="361"/>
      <c r="H95" s="362"/>
      <c r="I95" s="362"/>
      <c r="J95" s="362"/>
      <c r="K95" s="362"/>
      <c r="L95" s="363"/>
      <c r="M95" s="8"/>
      <c r="O95" s="22"/>
      <c r="P95" s="22"/>
    </row>
    <row r="96" spans="1:16" x14ac:dyDescent="0.25">
      <c r="A96" s="28"/>
      <c r="B96" s="348"/>
      <c r="C96" s="351"/>
      <c r="D96" s="351"/>
      <c r="E96" s="337"/>
      <c r="F96" s="354"/>
      <c r="G96" s="361"/>
      <c r="H96" s="362"/>
      <c r="I96" s="362"/>
      <c r="J96" s="362"/>
      <c r="K96" s="362"/>
      <c r="L96" s="363"/>
      <c r="M96" s="8"/>
      <c r="O96" s="22"/>
      <c r="P96" s="22"/>
    </row>
    <row r="97" spans="1:16" x14ac:dyDescent="0.25">
      <c r="A97" s="28"/>
      <c r="B97" s="348"/>
      <c r="C97" s="351"/>
      <c r="D97" s="351"/>
      <c r="E97" s="337"/>
      <c r="F97" s="354"/>
      <c r="G97" s="361"/>
      <c r="H97" s="362"/>
      <c r="I97" s="362"/>
      <c r="J97" s="362"/>
      <c r="K97" s="362"/>
      <c r="L97" s="363"/>
      <c r="M97" s="8"/>
      <c r="O97" s="22"/>
      <c r="P97" s="22"/>
    </row>
    <row r="98" spans="1:16" x14ac:dyDescent="0.25">
      <c r="A98" s="28"/>
      <c r="B98" s="348"/>
      <c r="C98" s="351"/>
      <c r="D98" s="351"/>
      <c r="E98" s="337"/>
      <c r="F98" s="354"/>
      <c r="G98" s="361"/>
      <c r="H98" s="362"/>
      <c r="I98" s="362"/>
      <c r="J98" s="362"/>
      <c r="K98" s="362"/>
      <c r="L98" s="363"/>
      <c r="M98" s="8"/>
      <c r="O98" s="22"/>
      <c r="P98" s="22"/>
    </row>
    <row r="99" spans="1:16" x14ac:dyDescent="0.25">
      <c r="B99" s="348"/>
      <c r="C99" s="351"/>
      <c r="D99" s="351"/>
      <c r="E99" s="337"/>
      <c r="F99" s="354"/>
      <c r="G99" s="361"/>
      <c r="H99" s="362"/>
      <c r="I99" s="362"/>
      <c r="J99" s="362"/>
      <c r="K99" s="362"/>
      <c r="L99" s="363"/>
    </row>
    <row r="100" spans="1:16" x14ac:dyDescent="0.25">
      <c r="B100" s="348"/>
      <c r="C100" s="351"/>
      <c r="D100" s="351"/>
      <c r="E100" s="337"/>
      <c r="F100" s="354"/>
      <c r="G100" s="361"/>
      <c r="H100" s="362"/>
      <c r="I100" s="362"/>
      <c r="J100" s="362"/>
      <c r="K100" s="362"/>
      <c r="L100" s="363"/>
    </row>
    <row r="101" spans="1:16" s="34" customFormat="1" x14ac:dyDescent="0.25">
      <c r="A101" s="86"/>
      <c r="B101" s="348"/>
      <c r="C101" s="351"/>
      <c r="D101" s="351"/>
      <c r="E101" s="337"/>
      <c r="F101" s="354"/>
      <c r="G101" s="361"/>
      <c r="H101" s="362"/>
      <c r="I101" s="362"/>
      <c r="J101" s="362"/>
      <c r="K101" s="362"/>
      <c r="L101" s="363"/>
      <c r="N101" s="81"/>
    </row>
    <row r="102" spans="1:16" s="34" customFormat="1" x14ac:dyDescent="0.25">
      <c r="A102" s="86"/>
      <c r="B102" s="348"/>
      <c r="C102" s="351"/>
      <c r="D102" s="351"/>
      <c r="E102" s="337"/>
      <c r="F102" s="354"/>
      <c r="G102" s="361"/>
      <c r="H102" s="362"/>
      <c r="I102" s="362"/>
      <c r="J102" s="362"/>
      <c r="K102" s="362"/>
      <c r="L102" s="363"/>
      <c r="N102" s="81"/>
    </row>
    <row r="103" spans="1:16" s="34" customFormat="1" x14ac:dyDescent="0.25">
      <c r="A103" s="86"/>
      <c r="B103" s="348"/>
      <c r="C103" s="351"/>
      <c r="D103" s="351"/>
      <c r="E103" s="337"/>
      <c r="F103" s="354"/>
      <c r="G103" s="361"/>
      <c r="H103" s="362"/>
      <c r="I103" s="362"/>
      <c r="J103" s="362"/>
      <c r="K103" s="362"/>
      <c r="L103" s="363"/>
      <c r="N103" s="81"/>
    </row>
    <row r="104" spans="1:16" s="34" customFormat="1" x14ac:dyDescent="0.25">
      <c r="A104" s="86"/>
      <c r="B104" s="367"/>
      <c r="C104" s="368"/>
      <c r="D104" s="368"/>
      <c r="E104" s="369"/>
      <c r="F104" s="370"/>
      <c r="G104" s="371"/>
      <c r="H104" s="372"/>
      <c r="I104" s="372"/>
      <c r="J104" s="372"/>
      <c r="K104" s="372"/>
      <c r="L104" s="373"/>
      <c r="N104" s="81"/>
    </row>
    <row r="105" spans="1:16" x14ac:dyDescent="0.25">
      <c r="A105" s="28"/>
    </row>
  </sheetData>
  <sheetProtection algorithmName="SHA-512" hashValue="jTj/U7qIts7I9MhgmuY1iWBG0TMHAOdaMaU2Tp9bZmUqM770HeYqCJpWC13YRTYUNHyW9WGlumli+0gh5Zpcww==" saltValue="tHQ0KbdC7kDdKSEJD2coBQ==" spinCount="100000" sheet="1" objects="1" scenarios="1" selectLockedCells="1"/>
  <mergeCells count="67">
    <mergeCell ref="B23:D23"/>
    <mergeCell ref="B24:D24"/>
    <mergeCell ref="B35:D35"/>
    <mergeCell ref="G26:G27"/>
    <mergeCell ref="B30:D30"/>
    <mergeCell ref="B29:D29"/>
    <mergeCell ref="B28:D28"/>
    <mergeCell ref="B34:D34"/>
    <mergeCell ref="B26:E27"/>
    <mergeCell ref="B32:E33"/>
    <mergeCell ref="F32:F33"/>
    <mergeCell ref="G32:G33"/>
    <mergeCell ref="F26:F27"/>
    <mergeCell ref="B10:L10"/>
    <mergeCell ref="B15:L16"/>
    <mergeCell ref="B12:L12"/>
    <mergeCell ref="B13:L13"/>
    <mergeCell ref="B18:E19"/>
    <mergeCell ref="F18:F19"/>
    <mergeCell ref="G18:G19"/>
    <mergeCell ref="B4:L4"/>
    <mergeCell ref="B5:L5"/>
    <mergeCell ref="B6:L6"/>
    <mergeCell ref="B8:L8"/>
    <mergeCell ref="B9:L9"/>
    <mergeCell ref="D57:D68"/>
    <mergeCell ref="E57:F68"/>
    <mergeCell ref="G57:L68"/>
    <mergeCell ref="H18:H19"/>
    <mergeCell ref="I18:I19"/>
    <mergeCell ref="J18:J19"/>
    <mergeCell ref="J26:J27"/>
    <mergeCell ref="J32:J33"/>
    <mergeCell ref="I26:I27"/>
    <mergeCell ref="H32:H33"/>
    <mergeCell ref="I32:I33"/>
    <mergeCell ref="H26:H27"/>
    <mergeCell ref="B20:D20"/>
    <mergeCell ref="B21:D21"/>
    <mergeCell ref="B22:D22"/>
    <mergeCell ref="B36:D36"/>
    <mergeCell ref="B93:B104"/>
    <mergeCell ref="C93:C104"/>
    <mergeCell ref="D93:D104"/>
    <mergeCell ref="E93:F104"/>
    <mergeCell ref="G93:L104"/>
    <mergeCell ref="B81:B92"/>
    <mergeCell ref="C81:C92"/>
    <mergeCell ref="D81:D92"/>
    <mergeCell ref="E81:F92"/>
    <mergeCell ref="G81:L92"/>
    <mergeCell ref="B69:B80"/>
    <mergeCell ref="C69:C80"/>
    <mergeCell ref="D69:D80"/>
    <mergeCell ref="E69:F80"/>
    <mergeCell ref="B38:L38"/>
    <mergeCell ref="G44:L44"/>
    <mergeCell ref="E44:F44"/>
    <mergeCell ref="B40:L42"/>
    <mergeCell ref="G45:L56"/>
    <mergeCell ref="B45:B56"/>
    <mergeCell ref="C45:C56"/>
    <mergeCell ref="D45:D56"/>
    <mergeCell ref="E45:F56"/>
    <mergeCell ref="G69:L80"/>
    <mergeCell ref="B57:B68"/>
    <mergeCell ref="C57:C68"/>
  </mergeCells>
  <phoneticPr fontId="19" type="noConversion"/>
  <dataValidations count="4">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E57 G45 E69 E81 G57 G69 E93 G93 G81 E45" xr:uid="{8D879569-39D8-4457-8902-6F425545F793}">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F30:J30 F36:J36 F22:J24" xr:uid="{102DFA18-B4AE-4543-8974-ABA606ED0B79}">
      <formula1>1000</formula1>
    </dataValidation>
    <dataValidation allowBlank="1" showInputMessage="1" showErrorMessage="1" sqref="C45:D104" xr:uid="{04A3B5FD-CA2F-4C31-A2FF-096E1E9B6AA2}"/>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F20:J21 F28:J29 F34:J35" xr:uid="{97CF6429-7137-4B36-9E43-4A572CA8B43B}">
      <formula1>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37" min="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EEF7E-F165-45C0-82CA-03A8076A4F8C}">
  <sheetPr>
    <tabColor rgb="FF92D050"/>
    <pageSetUpPr fitToPage="1"/>
  </sheetPr>
  <dimension ref="A1:P63"/>
  <sheetViews>
    <sheetView showGridLines="0" zoomScaleNormal="100" workbookViewId="0"/>
  </sheetViews>
  <sheetFormatPr defaultColWidth="9.140625" defaultRowHeight="14.25" x14ac:dyDescent="0.25"/>
  <cols>
    <col min="1" max="1" width="1.85546875" style="4" customWidth="1"/>
    <col min="2" max="12" width="14.5703125" style="2" customWidth="1"/>
    <col min="13" max="13" width="14.5703125" style="7" customWidth="1"/>
    <col min="14" max="14" width="14.5703125" style="8" customWidth="1"/>
    <col min="15" max="16" width="14.5703125" style="8" hidden="1" customWidth="1"/>
    <col min="17" max="17" width="9.140625" style="8" customWidth="1"/>
    <col min="18" max="16384" width="9.140625" style="8"/>
  </cols>
  <sheetData>
    <row r="1" spans="1:16" x14ac:dyDescent="0.25">
      <c r="O1" s="8" t="s">
        <v>253</v>
      </c>
      <c r="P1" s="8" t="s">
        <v>253</v>
      </c>
    </row>
    <row r="2" spans="1:16" x14ac:dyDescent="0.25">
      <c r="B2" s="10" t="str">
        <f>UPPER(IF(Intro!$G$21="English",O3,P3))</f>
        <v>PROTÉGÉ</v>
      </c>
      <c r="C2" s="10"/>
      <c r="O2" s="9" t="s">
        <v>64</v>
      </c>
      <c r="P2" s="9" t="s">
        <v>74</v>
      </c>
    </row>
    <row r="3" spans="1:16" x14ac:dyDescent="0.25">
      <c r="B3" s="12"/>
      <c r="C3" s="12"/>
      <c r="O3" s="1" t="s">
        <v>101</v>
      </c>
      <c r="P3" s="1" t="s">
        <v>102</v>
      </c>
    </row>
    <row r="4" spans="1:16" s="1" customFormat="1" x14ac:dyDescent="0.25">
      <c r="A4" s="5"/>
      <c r="B4" s="229" t="str">
        <f>Info!B4</f>
        <v>QUESTIONNAIRE À L'INTENTION DES SYNDICATS</v>
      </c>
      <c r="C4" s="229"/>
      <c r="D4" s="229"/>
      <c r="E4" s="229"/>
      <c r="F4" s="229"/>
      <c r="G4" s="229"/>
      <c r="H4" s="229"/>
      <c r="I4" s="229"/>
      <c r="J4" s="229"/>
      <c r="K4" s="229"/>
      <c r="L4" s="229"/>
      <c r="M4" s="26"/>
      <c r="N4" s="26"/>
      <c r="O4" s="24"/>
      <c r="P4" s="24"/>
    </row>
    <row r="5" spans="1:16" s="1" customFormat="1" x14ac:dyDescent="0.25">
      <c r="A5" s="5"/>
      <c r="B5" s="229" t="str">
        <f>Info!B5</f>
        <v>RR-2025-007</v>
      </c>
      <c r="C5" s="229"/>
      <c r="D5" s="229"/>
      <c r="E5" s="229"/>
      <c r="F5" s="229"/>
      <c r="G5" s="229"/>
      <c r="H5" s="229"/>
      <c r="I5" s="229"/>
      <c r="J5" s="229"/>
      <c r="K5" s="229"/>
      <c r="L5" s="229"/>
      <c r="M5" s="26"/>
      <c r="N5" s="26"/>
      <c r="O5" s="24"/>
      <c r="P5" s="24"/>
    </row>
    <row r="6" spans="1:16" s="6" customFormat="1" x14ac:dyDescent="0.25">
      <c r="A6" s="5"/>
      <c r="B6" s="229" t="str">
        <f>Info!B6</f>
        <v>TÔLES FORTES</v>
      </c>
      <c r="C6" s="229"/>
      <c r="D6" s="229"/>
      <c r="E6" s="229"/>
      <c r="F6" s="229"/>
      <c r="G6" s="229"/>
      <c r="H6" s="229"/>
      <c r="I6" s="229"/>
      <c r="J6" s="229"/>
      <c r="K6" s="229"/>
      <c r="L6" s="229"/>
      <c r="M6" s="24"/>
      <c r="N6" s="24"/>
      <c r="O6" s="16"/>
      <c r="P6" s="16"/>
    </row>
    <row r="7" spans="1:16" s="6" customFormat="1" x14ac:dyDescent="0.25">
      <c r="A7" s="5"/>
      <c r="B7" s="15"/>
      <c r="C7" s="15"/>
      <c r="D7" s="3"/>
      <c r="E7" s="3"/>
      <c r="F7" s="3"/>
      <c r="G7" s="3"/>
      <c r="H7" s="3"/>
      <c r="I7" s="3"/>
      <c r="J7" s="3"/>
      <c r="K7" s="3"/>
      <c r="L7" s="3"/>
      <c r="O7" s="16"/>
      <c r="P7" s="16"/>
    </row>
    <row r="8" spans="1:16" x14ac:dyDescent="0.25">
      <c r="B8" s="178" t="str">
        <f>UPPER(IF(Intro!$G$21="English",O8,P8))</f>
        <v>COMMENTAIRES PROTÉGÉS</v>
      </c>
      <c r="C8" s="179"/>
      <c r="D8" s="179"/>
      <c r="E8" s="179"/>
      <c r="F8" s="179"/>
      <c r="G8" s="179"/>
      <c r="H8" s="179"/>
      <c r="I8" s="179"/>
      <c r="J8" s="179"/>
      <c r="K8" s="179"/>
      <c r="L8" s="180"/>
      <c r="M8" s="8"/>
      <c r="O8" s="8" t="s">
        <v>59</v>
      </c>
      <c r="P8" s="8" t="s">
        <v>168</v>
      </c>
    </row>
    <row r="9" spans="1:16" x14ac:dyDescent="0.25">
      <c r="B9" s="17"/>
      <c r="C9" s="29"/>
      <c r="D9" s="30"/>
      <c r="E9" s="30"/>
      <c r="F9" s="30"/>
      <c r="G9" s="30"/>
      <c r="H9" s="30"/>
      <c r="I9" s="30"/>
      <c r="J9" s="30"/>
      <c r="K9" s="30"/>
      <c r="L9" s="18"/>
      <c r="M9" s="8"/>
    </row>
    <row r="10" spans="1:16" x14ac:dyDescent="0.25">
      <c r="B10" s="175" t="str">
        <f>IF(Intro!$G$21="English",O10,P10)</f>
        <v>Si votre syndicat désire ajouter des commentaires concernant vos réponses, vous les inscrivez ici. Indiquez à quelle question se rapportent vos commentaires.</v>
      </c>
      <c r="C10" s="176"/>
      <c r="D10" s="176"/>
      <c r="E10" s="176"/>
      <c r="F10" s="176"/>
      <c r="G10" s="176"/>
      <c r="H10" s="176"/>
      <c r="I10" s="176"/>
      <c r="J10" s="176"/>
      <c r="K10" s="176"/>
      <c r="L10" s="177"/>
      <c r="M10" s="8"/>
      <c r="O10" s="22" t="s">
        <v>258</v>
      </c>
      <c r="P10" s="8" t="s">
        <v>260</v>
      </c>
    </row>
    <row r="11" spans="1:16" x14ac:dyDescent="0.25">
      <c r="B11" s="59"/>
      <c r="C11" s="29"/>
      <c r="D11" s="30"/>
      <c r="E11" s="30"/>
      <c r="F11" s="30"/>
      <c r="G11" s="30"/>
      <c r="H11" s="30"/>
      <c r="I11" s="30"/>
      <c r="J11" s="30"/>
      <c r="K11" s="30"/>
      <c r="L11" s="18"/>
      <c r="M11" s="8"/>
      <c r="O11" s="38" t="s">
        <v>233</v>
      </c>
      <c r="P11" s="38" t="s">
        <v>234</v>
      </c>
    </row>
    <row r="12" spans="1:16" ht="28.5" x14ac:dyDescent="0.25">
      <c r="B12" s="124"/>
      <c r="C12" s="125" t="str">
        <f>IF(Intro!$G$21="English",O11,P11)</f>
        <v>Onglet et question</v>
      </c>
      <c r="D12" s="344" t="str">
        <f>IF(Intro!$G$21="English",O12,P12)</f>
        <v>Commentaires</v>
      </c>
      <c r="E12" s="345"/>
      <c r="F12" s="345"/>
      <c r="G12" s="345"/>
      <c r="H12" s="345"/>
      <c r="I12" s="345"/>
      <c r="J12" s="345"/>
      <c r="K12" s="345"/>
      <c r="L12" s="346"/>
      <c r="M12" s="8"/>
      <c r="O12" s="22" t="s">
        <v>89</v>
      </c>
      <c r="P12" s="8" t="s">
        <v>90</v>
      </c>
    </row>
    <row r="13" spans="1:16" x14ac:dyDescent="0.25">
      <c r="B13" s="332" t="str">
        <f>IF(Intro!$G$21="English",O13,P13)</f>
        <v>Commentaire 1</v>
      </c>
      <c r="C13" s="183"/>
      <c r="D13" s="334"/>
      <c r="E13" s="335"/>
      <c r="F13" s="335"/>
      <c r="G13" s="335"/>
      <c r="H13" s="335"/>
      <c r="I13" s="335"/>
      <c r="J13" s="335"/>
      <c r="K13" s="335"/>
      <c r="L13" s="336"/>
      <c r="M13" s="8"/>
      <c r="O13" s="22" t="s">
        <v>91</v>
      </c>
      <c r="P13" s="8" t="s">
        <v>92</v>
      </c>
    </row>
    <row r="14" spans="1:16" x14ac:dyDescent="0.25">
      <c r="B14" s="175"/>
      <c r="C14" s="183"/>
      <c r="D14" s="337"/>
      <c r="E14" s="338"/>
      <c r="F14" s="338"/>
      <c r="G14" s="338"/>
      <c r="H14" s="338"/>
      <c r="I14" s="338"/>
      <c r="J14" s="338"/>
      <c r="K14" s="338"/>
      <c r="L14" s="339"/>
      <c r="M14" s="8"/>
      <c r="O14" s="22"/>
    </row>
    <row r="15" spans="1:16" x14ac:dyDescent="0.25">
      <c r="B15" s="175"/>
      <c r="C15" s="183"/>
      <c r="D15" s="337"/>
      <c r="E15" s="338"/>
      <c r="F15" s="338"/>
      <c r="G15" s="338"/>
      <c r="H15" s="338"/>
      <c r="I15" s="338"/>
      <c r="J15" s="338"/>
      <c r="K15" s="338"/>
      <c r="L15" s="339"/>
      <c r="M15" s="8"/>
      <c r="O15" s="22"/>
    </row>
    <row r="16" spans="1:16" x14ac:dyDescent="0.25">
      <c r="B16" s="175"/>
      <c r="C16" s="183"/>
      <c r="D16" s="337"/>
      <c r="E16" s="338"/>
      <c r="F16" s="338"/>
      <c r="G16" s="338"/>
      <c r="H16" s="338"/>
      <c r="I16" s="338"/>
      <c r="J16" s="338"/>
      <c r="K16" s="338"/>
      <c r="L16" s="339"/>
      <c r="M16" s="8"/>
      <c r="O16" s="22"/>
    </row>
    <row r="17" spans="1:16" x14ac:dyDescent="0.25">
      <c r="B17" s="175"/>
      <c r="C17" s="183"/>
      <c r="D17" s="337"/>
      <c r="E17" s="338"/>
      <c r="F17" s="338"/>
      <c r="G17" s="338"/>
      <c r="H17" s="338"/>
      <c r="I17" s="338"/>
      <c r="J17" s="338"/>
      <c r="K17" s="338"/>
      <c r="L17" s="339"/>
      <c r="M17" s="8"/>
      <c r="O17" s="22"/>
    </row>
    <row r="18" spans="1:16" x14ac:dyDescent="0.25">
      <c r="B18" s="175"/>
      <c r="C18" s="183"/>
      <c r="D18" s="337"/>
      <c r="E18" s="338"/>
      <c r="F18" s="338"/>
      <c r="G18" s="338"/>
      <c r="H18" s="338"/>
      <c r="I18" s="338"/>
      <c r="J18" s="338"/>
      <c r="K18" s="338"/>
      <c r="L18" s="339"/>
      <c r="M18" s="8"/>
      <c r="O18" s="22"/>
    </row>
    <row r="19" spans="1:16" x14ac:dyDescent="0.25">
      <c r="B19" s="175"/>
      <c r="C19" s="183"/>
      <c r="D19" s="337"/>
      <c r="E19" s="338"/>
      <c r="F19" s="338"/>
      <c r="G19" s="338"/>
      <c r="H19" s="338"/>
      <c r="I19" s="338"/>
      <c r="J19" s="338"/>
      <c r="K19" s="338"/>
      <c r="L19" s="339"/>
      <c r="M19" s="8"/>
      <c r="O19" s="22"/>
    </row>
    <row r="20" spans="1:16" x14ac:dyDescent="0.25">
      <c r="B20" s="175"/>
      <c r="C20" s="183"/>
      <c r="D20" s="337"/>
      <c r="E20" s="338"/>
      <c r="F20" s="338"/>
      <c r="G20" s="338"/>
      <c r="H20" s="338"/>
      <c r="I20" s="338"/>
      <c r="J20" s="338"/>
      <c r="K20" s="338"/>
      <c r="L20" s="339"/>
      <c r="M20" s="8"/>
      <c r="O20" s="22"/>
    </row>
    <row r="21" spans="1:16" x14ac:dyDescent="0.25">
      <c r="B21" s="175"/>
      <c r="C21" s="183"/>
      <c r="D21" s="337"/>
      <c r="E21" s="338"/>
      <c r="F21" s="338"/>
      <c r="G21" s="338"/>
      <c r="H21" s="338"/>
      <c r="I21" s="338"/>
      <c r="J21" s="338"/>
      <c r="K21" s="338"/>
      <c r="L21" s="339"/>
      <c r="M21" s="8"/>
      <c r="O21" s="22"/>
    </row>
    <row r="22" spans="1:16" x14ac:dyDescent="0.25">
      <c r="B22" s="343"/>
      <c r="C22" s="183"/>
      <c r="D22" s="340"/>
      <c r="E22" s="341"/>
      <c r="F22" s="341"/>
      <c r="G22" s="341"/>
      <c r="H22" s="341"/>
      <c r="I22" s="341"/>
      <c r="J22" s="341"/>
      <c r="K22" s="341"/>
      <c r="L22" s="342"/>
      <c r="M22" s="8"/>
      <c r="O22" s="22"/>
    </row>
    <row r="23" spans="1:16" x14ac:dyDescent="0.25">
      <c r="B23" s="332" t="str">
        <f>IF(Intro!$G$21="English",O23,P23)</f>
        <v>Commentaire 2</v>
      </c>
      <c r="C23" s="183"/>
      <c r="D23" s="334"/>
      <c r="E23" s="335"/>
      <c r="F23" s="335"/>
      <c r="G23" s="335"/>
      <c r="H23" s="335"/>
      <c r="I23" s="335"/>
      <c r="J23" s="335"/>
      <c r="K23" s="335"/>
      <c r="L23" s="336"/>
      <c r="M23" s="8"/>
      <c r="O23" s="22" t="s">
        <v>93</v>
      </c>
      <c r="P23" s="8" t="s">
        <v>94</v>
      </c>
    </row>
    <row r="24" spans="1:16" x14ac:dyDescent="0.25">
      <c r="B24" s="175"/>
      <c r="C24" s="183"/>
      <c r="D24" s="337"/>
      <c r="E24" s="338"/>
      <c r="F24" s="338"/>
      <c r="G24" s="338"/>
      <c r="H24" s="338"/>
      <c r="I24" s="338"/>
      <c r="J24" s="338"/>
      <c r="K24" s="338"/>
      <c r="L24" s="339"/>
      <c r="M24" s="8"/>
    </row>
    <row r="25" spans="1:16" x14ac:dyDescent="0.25">
      <c r="B25" s="175"/>
      <c r="C25" s="183"/>
      <c r="D25" s="337"/>
      <c r="E25" s="338"/>
      <c r="F25" s="338"/>
      <c r="G25" s="338"/>
      <c r="H25" s="338"/>
      <c r="I25" s="338"/>
      <c r="J25" s="338"/>
      <c r="K25" s="338"/>
      <c r="L25" s="339"/>
      <c r="M25" s="8"/>
    </row>
    <row r="26" spans="1:16" x14ac:dyDescent="0.25">
      <c r="B26" s="175"/>
      <c r="C26" s="183"/>
      <c r="D26" s="337"/>
      <c r="E26" s="338"/>
      <c r="F26" s="338"/>
      <c r="G26" s="338"/>
      <c r="H26" s="338"/>
      <c r="I26" s="338"/>
      <c r="J26" s="338"/>
      <c r="K26" s="338"/>
      <c r="L26" s="339"/>
      <c r="M26" s="8"/>
      <c r="O26" s="22"/>
    </row>
    <row r="27" spans="1:16" x14ac:dyDescent="0.25">
      <c r="B27" s="175"/>
      <c r="C27" s="183"/>
      <c r="D27" s="337"/>
      <c r="E27" s="338"/>
      <c r="F27" s="338"/>
      <c r="G27" s="338"/>
      <c r="H27" s="338"/>
      <c r="I27" s="338"/>
      <c r="J27" s="338"/>
      <c r="K27" s="338"/>
      <c r="L27" s="339"/>
      <c r="M27" s="8"/>
      <c r="O27" s="22"/>
    </row>
    <row r="28" spans="1:16" x14ac:dyDescent="0.25">
      <c r="B28" s="175"/>
      <c r="C28" s="183"/>
      <c r="D28" s="337"/>
      <c r="E28" s="338"/>
      <c r="F28" s="338"/>
      <c r="G28" s="338"/>
      <c r="H28" s="338"/>
      <c r="I28" s="338"/>
      <c r="J28" s="338"/>
      <c r="K28" s="338"/>
      <c r="L28" s="339"/>
      <c r="M28" s="8"/>
    </row>
    <row r="29" spans="1:16" s="34" customFormat="1" x14ac:dyDescent="0.25">
      <c r="A29" s="80"/>
      <c r="B29" s="175"/>
      <c r="C29" s="183"/>
      <c r="D29" s="337"/>
      <c r="E29" s="338"/>
      <c r="F29" s="338"/>
      <c r="G29" s="338"/>
      <c r="H29" s="338"/>
      <c r="I29" s="338"/>
      <c r="J29" s="338"/>
      <c r="K29" s="338"/>
      <c r="L29" s="339"/>
      <c r="N29" s="81"/>
    </row>
    <row r="30" spans="1:16" x14ac:dyDescent="0.25">
      <c r="B30" s="175"/>
      <c r="C30" s="183"/>
      <c r="D30" s="337"/>
      <c r="E30" s="338"/>
      <c r="F30" s="338"/>
      <c r="G30" s="338"/>
      <c r="H30" s="338"/>
      <c r="I30" s="338"/>
      <c r="J30" s="338"/>
      <c r="K30" s="338"/>
      <c r="L30" s="339"/>
    </row>
    <row r="31" spans="1:16" x14ac:dyDescent="0.25">
      <c r="B31" s="175"/>
      <c r="C31" s="183"/>
      <c r="D31" s="337"/>
      <c r="E31" s="338"/>
      <c r="F31" s="338"/>
      <c r="G31" s="338"/>
      <c r="H31" s="338"/>
      <c r="I31" s="338"/>
      <c r="J31" s="338"/>
      <c r="K31" s="338"/>
      <c r="L31" s="339"/>
    </row>
    <row r="32" spans="1:16" x14ac:dyDescent="0.25">
      <c r="B32" s="343"/>
      <c r="C32" s="183"/>
      <c r="D32" s="340"/>
      <c r="E32" s="341"/>
      <c r="F32" s="341"/>
      <c r="G32" s="341"/>
      <c r="H32" s="341"/>
      <c r="I32" s="341"/>
      <c r="J32" s="341"/>
      <c r="K32" s="341"/>
      <c r="L32" s="342"/>
    </row>
    <row r="33" spans="2:16" x14ac:dyDescent="0.25">
      <c r="B33" s="332" t="str">
        <f>IF(Intro!$G$21="English",O33,P33)</f>
        <v>Commentaire 3</v>
      </c>
      <c r="C33" s="183"/>
      <c r="D33" s="334"/>
      <c r="E33" s="335"/>
      <c r="F33" s="335"/>
      <c r="G33" s="335"/>
      <c r="H33" s="335"/>
      <c r="I33" s="335"/>
      <c r="J33" s="335"/>
      <c r="K33" s="335"/>
      <c r="L33" s="336"/>
      <c r="O33" s="22" t="s">
        <v>95</v>
      </c>
      <c r="P33" s="8" t="s">
        <v>96</v>
      </c>
    </row>
    <row r="34" spans="2:16" x14ac:dyDescent="0.25">
      <c r="B34" s="175"/>
      <c r="C34" s="183"/>
      <c r="D34" s="337"/>
      <c r="E34" s="338"/>
      <c r="F34" s="338"/>
      <c r="G34" s="338"/>
      <c r="H34" s="338"/>
      <c r="I34" s="338"/>
      <c r="J34" s="338"/>
      <c r="K34" s="338"/>
      <c r="L34" s="339"/>
    </row>
    <row r="35" spans="2:16" x14ac:dyDescent="0.25">
      <c r="B35" s="175"/>
      <c r="C35" s="183"/>
      <c r="D35" s="337"/>
      <c r="E35" s="338"/>
      <c r="F35" s="338"/>
      <c r="G35" s="338"/>
      <c r="H35" s="338"/>
      <c r="I35" s="338"/>
      <c r="J35" s="338"/>
      <c r="K35" s="338"/>
      <c r="L35" s="339"/>
    </row>
    <row r="36" spans="2:16" x14ac:dyDescent="0.25">
      <c r="B36" s="175"/>
      <c r="C36" s="183"/>
      <c r="D36" s="337"/>
      <c r="E36" s="338"/>
      <c r="F36" s="338"/>
      <c r="G36" s="338"/>
      <c r="H36" s="338"/>
      <c r="I36" s="338"/>
      <c r="J36" s="338"/>
      <c r="K36" s="338"/>
      <c r="L36" s="339"/>
    </row>
    <row r="37" spans="2:16" x14ac:dyDescent="0.25">
      <c r="B37" s="175"/>
      <c r="C37" s="183"/>
      <c r="D37" s="337"/>
      <c r="E37" s="338"/>
      <c r="F37" s="338"/>
      <c r="G37" s="338"/>
      <c r="H37" s="338"/>
      <c r="I37" s="338"/>
      <c r="J37" s="338"/>
      <c r="K37" s="338"/>
      <c r="L37" s="339"/>
      <c r="M37" s="8"/>
      <c r="O37" s="22"/>
    </row>
    <row r="38" spans="2:16" x14ac:dyDescent="0.25">
      <c r="B38" s="175"/>
      <c r="C38" s="183"/>
      <c r="D38" s="337"/>
      <c r="E38" s="338"/>
      <c r="F38" s="338"/>
      <c r="G38" s="338"/>
      <c r="H38" s="338"/>
      <c r="I38" s="338"/>
      <c r="J38" s="338"/>
      <c r="K38" s="338"/>
      <c r="L38" s="339"/>
      <c r="M38" s="8"/>
      <c r="O38" s="22"/>
    </row>
    <row r="39" spans="2:16" x14ac:dyDescent="0.25">
      <c r="B39" s="175"/>
      <c r="C39" s="183"/>
      <c r="D39" s="337"/>
      <c r="E39" s="338"/>
      <c r="F39" s="338"/>
      <c r="G39" s="338"/>
      <c r="H39" s="338"/>
      <c r="I39" s="338"/>
      <c r="J39" s="338"/>
      <c r="K39" s="338"/>
      <c r="L39" s="339"/>
    </row>
    <row r="40" spans="2:16" x14ac:dyDescent="0.25">
      <c r="B40" s="175"/>
      <c r="C40" s="183"/>
      <c r="D40" s="337"/>
      <c r="E40" s="338"/>
      <c r="F40" s="338"/>
      <c r="G40" s="338"/>
      <c r="H40" s="338"/>
      <c r="I40" s="338"/>
      <c r="J40" s="338"/>
      <c r="K40" s="338"/>
      <c r="L40" s="339"/>
    </row>
    <row r="41" spans="2:16" x14ac:dyDescent="0.25">
      <c r="B41" s="175"/>
      <c r="C41" s="183"/>
      <c r="D41" s="337"/>
      <c r="E41" s="338"/>
      <c r="F41" s="338"/>
      <c r="G41" s="338"/>
      <c r="H41" s="338"/>
      <c r="I41" s="338"/>
      <c r="J41" s="338"/>
      <c r="K41" s="338"/>
      <c r="L41" s="339"/>
    </row>
    <row r="42" spans="2:16" x14ac:dyDescent="0.25">
      <c r="B42" s="343"/>
      <c r="C42" s="183"/>
      <c r="D42" s="340"/>
      <c r="E42" s="341"/>
      <c r="F42" s="341"/>
      <c r="G42" s="341"/>
      <c r="H42" s="341"/>
      <c r="I42" s="341"/>
      <c r="J42" s="341"/>
      <c r="K42" s="341"/>
      <c r="L42" s="342"/>
    </row>
    <row r="43" spans="2:16" x14ac:dyDescent="0.25">
      <c r="B43" s="332" t="str">
        <f>IF(Intro!$G$21="English",O43,P43)</f>
        <v>Commentaire 4</v>
      </c>
      <c r="C43" s="183"/>
      <c r="D43" s="334"/>
      <c r="E43" s="335"/>
      <c r="F43" s="335"/>
      <c r="G43" s="335"/>
      <c r="H43" s="335"/>
      <c r="I43" s="335"/>
      <c r="J43" s="335"/>
      <c r="K43" s="335"/>
      <c r="L43" s="336"/>
      <c r="O43" s="22" t="s">
        <v>97</v>
      </c>
      <c r="P43" s="8" t="s">
        <v>98</v>
      </c>
    </row>
    <row r="44" spans="2:16" x14ac:dyDescent="0.25">
      <c r="B44" s="175"/>
      <c r="C44" s="183"/>
      <c r="D44" s="337"/>
      <c r="E44" s="338"/>
      <c r="F44" s="338"/>
      <c r="G44" s="338"/>
      <c r="H44" s="338"/>
      <c r="I44" s="338"/>
      <c r="J44" s="338"/>
      <c r="K44" s="338"/>
      <c r="L44" s="339"/>
    </row>
    <row r="45" spans="2:16" x14ac:dyDescent="0.25">
      <c r="B45" s="175"/>
      <c r="C45" s="183"/>
      <c r="D45" s="337"/>
      <c r="E45" s="338"/>
      <c r="F45" s="338"/>
      <c r="G45" s="338"/>
      <c r="H45" s="338"/>
      <c r="I45" s="338"/>
      <c r="J45" s="338"/>
      <c r="K45" s="338"/>
      <c r="L45" s="339"/>
    </row>
    <row r="46" spans="2:16" x14ac:dyDescent="0.25">
      <c r="B46" s="175"/>
      <c r="C46" s="183"/>
      <c r="D46" s="337"/>
      <c r="E46" s="338"/>
      <c r="F46" s="338"/>
      <c r="G46" s="338"/>
      <c r="H46" s="338"/>
      <c r="I46" s="338"/>
      <c r="J46" s="338"/>
      <c r="K46" s="338"/>
      <c r="L46" s="339"/>
    </row>
    <row r="47" spans="2:16" x14ac:dyDescent="0.25">
      <c r="B47" s="175"/>
      <c r="C47" s="183"/>
      <c r="D47" s="337"/>
      <c r="E47" s="338"/>
      <c r="F47" s="338"/>
      <c r="G47" s="338"/>
      <c r="H47" s="338"/>
      <c r="I47" s="338"/>
      <c r="J47" s="338"/>
      <c r="K47" s="338"/>
      <c r="L47" s="339"/>
      <c r="M47" s="8"/>
      <c r="O47" s="22"/>
    </row>
    <row r="48" spans="2:16" x14ac:dyDescent="0.25">
      <c r="B48" s="175"/>
      <c r="C48" s="183"/>
      <c r="D48" s="337"/>
      <c r="E48" s="338"/>
      <c r="F48" s="338"/>
      <c r="G48" s="338"/>
      <c r="H48" s="338"/>
      <c r="I48" s="338"/>
      <c r="J48" s="338"/>
      <c r="K48" s="338"/>
      <c r="L48" s="339"/>
      <c r="M48" s="8"/>
      <c r="O48" s="22"/>
    </row>
    <row r="49" spans="1:16" x14ac:dyDescent="0.25">
      <c r="B49" s="175"/>
      <c r="C49" s="183"/>
      <c r="D49" s="337"/>
      <c r="E49" s="338"/>
      <c r="F49" s="338"/>
      <c r="G49" s="338"/>
      <c r="H49" s="338"/>
      <c r="I49" s="338"/>
      <c r="J49" s="338"/>
      <c r="K49" s="338"/>
      <c r="L49" s="339"/>
    </row>
    <row r="50" spans="1:16" x14ac:dyDescent="0.25">
      <c r="B50" s="175"/>
      <c r="C50" s="183"/>
      <c r="D50" s="337"/>
      <c r="E50" s="338"/>
      <c r="F50" s="338"/>
      <c r="G50" s="338"/>
      <c r="H50" s="338"/>
      <c r="I50" s="338"/>
      <c r="J50" s="338"/>
      <c r="K50" s="338"/>
      <c r="L50" s="339"/>
    </row>
    <row r="51" spans="1:16" x14ac:dyDescent="0.25">
      <c r="B51" s="175"/>
      <c r="C51" s="183"/>
      <c r="D51" s="337"/>
      <c r="E51" s="338"/>
      <c r="F51" s="338"/>
      <c r="G51" s="338"/>
      <c r="H51" s="338"/>
      <c r="I51" s="338"/>
      <c r="J51" s="338"/>
      <c r="K51" s="338"/>
      <c r="L51" s="339"/>
    </row>
    <row r="52" spans="1:16" x14ac:dyDescent="0.25">
      <c r="B52" s="343"/>
      <c r="C52" s="183"/>
      <c r="D52" s="340"/>
      <c r="E52" s="341"/>
      <c r="F52" s="341"/>
      <c r="G52" s="341"/>
      <c r="H52" s="341"/>
      <c r="I52" s="341"/>
      <c r="J52" s="341"/>
      <c r="K52" s="341"/>
      <c r="L52" s="342"/>
    </row>
    <row r="53" spans="1:16" x14ac:dyDescent="0.25">
      <c r="B53" s="332" t="str">
        <f>IF(Intro!$G$21="English",O53,P53)</f>
        <v>Commentaire 5</v>
      </c>
      <c r="C53" s="183"/>
      <c r="D53" s="334"/>
      <c r="E53" s="335"/>
      <c r="F53" s="335"/>
      <c r="G53" s="335"/>
      <c r="H53" s="335"/>
      <c r="I53" s="335"/>
      <c r="J53" s="335"/>
      <c r="K53" s="335"/>
      <c r="L53" s="336"/>
      <c r="O53" s="22" t="s">
        <v>99</v>
      </c>
      <c r="P53" s="8" t="s">
        <v>100</v>
      </c>
    </row>
    <row r="54" spans="1:16" x14ac:dyDescent="0.25">
      <c r="B54" s="175"/>
      <c r="C54" s="183"/>
      <c r="D54" s="337"/>
      <c r="E54" s="338"/>
      <c r="F54" s="338"/>
      <c r="G54" s="338"/>
      <c r="H54" s="338"/>
      <c r="I54" s="338"/>
      <c r="J54" s="338"/>
      <c r="K54" s="338"/>
      <c r="L54" s="339"/>
    </row>
    <row r="55" spans="1:16" x14ac:dyDescent="0.25">
      <c r="B55" s="175"/>
      <c r="C55" s="183"/>
      <c r="D55" s="337"/>
      <c r="E55" s="338"/>
      <c r="F55" s="338"/>
      <c r="G55" s="338"/>
      <c r="H55" s="338"/>
      <c r="I55" s="338"/>
      <c r="J55" s="338"/>
      <c r="K55" s="338"/>
      <c r="L55" s="339"/>
    </row>
    <row r="56" spans="1:16" x14ac:dyDescent="0.25">
      <c r="B56" s="175"/>
      <c r="C56" s="183"/>
      <c r="D56" s="337"/>
      <c r="E56" s="338"/>
      <c r="F56" s="338"/>
      <c r="G56" s="338"/>
      <c r="H56" s="338"/>
      <c r="I56" s="338"/>
      <c r="J56" s="338"/>
      <c r="K56" s="338"/>
      <c r="L56" s="339"/>
      <c r="M56" s="8"/>
      <c r="O56" s="22"/>
    </row>
    <row r="57" spans="1:16" x14ac:dyDescent="0.25">
      <c r="B57" s="175"/>
      <c r="C57" s="183"/>
      <c r="D57" s="337"/>
      <c r="E57" s="338"/>
      <c r="F57" s="338"/>
      <c r="G57" s="338"/>
      <c r="H57" s="338"/>
      <c r="I57" s="338"/>
      <c r="J57" s="338"/>
      <c r="K57" s="338"/>
      <c r="L57" s="339"/>
      <c r="M57" s="8"/>
      <c r="O57" s="22"/>
    </row>
    <row r="58" spans="1:16" x14ac:dyDescent="0.25">
      <c r="B58" s="175"/>
      <c r="C58" s="183"/>
      <c r="D58" s="337"/>
      <c r="E58" s="338"/>
      <c r="F58" s="338"/>
      <c r="G58" s="338"/>
      <c r="H58" s="338"/>
      <c r="I58" s="338"/>
      <c r="J58" s="338"/>
      <c r="K58" s="338"/>
      <c r="L58" s="339"/>
    </row>
    <row r="59" spans="1:16" x14ac:dyDescent="0.25">
      <c r="B59" s="175"/>
      <c r="C59" s="183"/>
      <c r="D59" s="337"/>
      <c r="E59" s="338"/>
      <c r="F59" s="338"/>
      <c r="G59" s="338"/>
      <c r="H59" s="338"/>
      <c r="I59" s="338"/>
      <c r="J59" s="338"/>
      <c r="K59" s="338"/>
      <c r="L59" s="339"/>
    </row>
    <row r="60" spans="1:16" x14ac:dyDescent="0.25">
      <c r="B60" s="175"/>
      <c r="C60" s="183"/>
      <c r="D60" s="337"/>
      <c r="E60" s="338"/>
      <c r="F60" s="338"/>
      <c r="G60" s="338"/>
      <c r="H60" s="338"/>
      <c r="I60" s="338"/>
      <c r="J60" s="338"/>
      <c r="K60" s="338"/>
      <c r="L60" s="339"/>
    </row>
    <row r="61" spans="1:16" x14ac:dyDescent="0.25">
      <c r="B61" s="175"/>
      <c r="C61" s="183"/>
      <c r="D61" s="337"/>
      <c r="E61" s="338"/>
      <c r="F61" s="338"/>
      <c r="G61" s="338"/>
      <c r="H61" s="338"/>
      <c r="I61" s="338"/>
      <c r="J61" s="338"/>
      <c r="K61" s="338"/>
      <c r="L61" s="339"/>
    </row>
    <row r="62" spans="1:16" x14ac:dyDescent="0.25">
      <c r="B62" s="220"/>
      <c r="C62" s="333"/>
      <c r="D62" s="340"/>
      <c r="E62" s="341"/>
      <c r="F62" s="341"/>
      <c r="G62" s="341"/>
      <c r="H62" s="341"/>
      <c r="I62" s="341"/>
      <c r="J62" s="341"/>
      <c r="K62" s="341"/>
      <c r="L62" s="342"/>
    </row>
    <row r="63" spans="1:16" s="34" customFormat="1" x14ac:dyDescent="0.25">
      <c r="A63" s="80"/>
      <c r="B63" s="5"/>
      <c r="C63" s="82"/>
      <c r="D63" s="82"/>
      <c r="E63" s="82"/>
      <c r="F63" s="82"/>
      <c r="G63" s="82"/>
      <c r="H63" s="82"/>
      <c r="I63" s="82"/>
      <c r="J63" s="82"/>
      <c r="K63" s="82"/>
      <c r="L63" s="82"/>
      <c r="N63" s="81"/>
    </row>
  </sheetData>
  <sheetProtection algorithmName="SHA-512" hashValue="7yHYwRWa1f1YQmna47RhE024ClBCO2z476xczMhi+cXpOSqFn0o3lw/XQzZn0U0gF+jpm/Tw7pREuNuWge/XBA==" saltValue="HyvqdaLLTL1Eup30YxcSQw==" spinCount="100000" sheet="1" objects="1" scenarios="1" selectLockedCells="1"/>
  <mergeCells count="21">
    <mergeCell ref="B4:L4"/>
    <mergeCell ref="B5:L5"/>
    <mergeCell ref="B6:L6"/>
    <mergeCell ref="B8:L8"/>
    <mergeCell ref="D12:L12"/>
    <mergeCell ref="B10:L10"/>
    <mergeCell ref="B13:B22"/>
    <mergeCell ref="C13:C22"/>
    <mergeCell ref="D13:L22"/>
    <mergeCell ref="B23:B32"/>
    <mergeCell ref="C23:C32"/>
    <mergeCell ref="D23:L32"/>
    <mergeCell ref="B53:B62"/>
    <mergeCell ref="C53:C62"/>
    <mergeCell ref="D53:L62"/>
    <mergeCell ref="B33:B42"/>
    <mergeCell ref="C33:C42"/>
    <mergeCell ref="D33:L42"/>
    <mergeCell ref="B43:B52"/>
    <mergeCell ref="C43:C52"/>
    <mergeCell ref="D43:L52"/>
  </mergeCells>
  <dataValidations count="2">
    <dataValidation allowBlank="1" showInputMessage="1" showErrorMessage="1" sqref="C13:C62" xr:uid="{6A49B456-01D6-4751-A22B-413518085119}"/>
    <dataValidation type="textLength" operator="lessThanOrEqual" allowBlank="1" showInputMessage="1" showErrorMessage="1" prompt="1000 character limit/limite de 1000 caractères" sqref="D13:L62" xr:uid="{71FB449C-1048-441D-B49A-05271A838D76}">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61ED1-74DE-4819-8F67-176FA4CC1589}">
  <sheetPr>
    <tabColor rgb="FF00B0F0"/>
    <pageSetUpPr fitToPage="1"/>
  </sheetPr>
  <dimension ref="A1:Q28"/>
  <sheetViews>
    <sheetView showGridLines="0" zoomScaleNormal="100" zoomScaleSheetLayoutView="100" workbookViewId="0"/>
  </sheetViews>
  <sheetFormatPr defaultColWidth="9.140625" defaultRowHeight="14.25" x14ac:dyDescent="0.25"/>
  <cols>
    <col min="1" max="1" width="1.85546875" style="4" customWidth="1"/>
    <col min="2" max="12" width="14.5703125" style="2" customWidth="1"/>
    <col min="13" max="13" width="14.5703125" style="7" customWidth="1"/>
    <col min="14" max="14" width="14.5703125" style="8" customWidth="1"/>
    <col min="15" max="16" width="14.5703125" style="8" hidden="1" customWidth="1"/>
    <col min="17" max="17" width="9.140625" style="8" customWidth="1"/>
    <col min="18" max="16384" width="9.140625" style="8"/>
  </cols>
  <sheetData>
    <row r="1" spans="1:17" x14ac:dyDescent="0.25">
      <c r="O1" s="8" t="s">
        <v>253</v>
      </c>
      <c r="P1" s="8" t="s">
        <v>253</v>
      </c>
    </row>
    <row r="2" spans="1:17" x14ac:dyDescent="0.25">
      <c r="B2" s="10" t="s">
        <v>0</v>
      </c>
      <c r="C2" s="10"/>
      <c r="D2" s="10"/>
      <c r="O2" s="9" t="s">
        <v>64</v>
      </c>
      <c r="P2" s="9" t="s">
        <v>74</v>
      </c>
    </row>
    <row r="3" spans="1:17" x14ac:dyDescent="0.25">
      <c r="B3" s="12"/>
      <c r="C3" s="12"/>
      <c r="D3" s="12"/>
      <c r="O3" s="1"/>
      <c r="P3" s="1"/>
    </row>
    <row r="4" spans="1:17" s="1" customFormat="1" x14ac:dyDescent="0.25">
      <c r="A4" s="5"/>
      <c r="B4" s="229" t="str">
        <f>Info!B4</f>
        <v>QUESTIONNAIRE À L'INTENTION DES SYNDICATS</v>
      </c>
      <c r="C4" s="229"/>
      <c r="D4" s="229"/>
      <c r="E4" s="229"/>
      <c r="F4" s="229"/>
      <c r="G4" s="229"/>
      <c r="H4" s="229"/>
      <c r="I4" s="229"/>
      <c r="J4" s="229"/>
      <c r="K4" s="229"/>
      <c r="L4" s="229"/>
      <c r="M4" s="26"/>
      <c r="N4" s="26"/>
      <c r="O4" s="24"/>
      <c r="P4" s="24"/>
    </row>
    <row r="5" spans="1:17" s="1" customFormat="1" x14ac:dyDescent="0.25">
      <c r="A5" s="5"/>
      <c r="B5" s="229" t="str">
        <f>Info!B5</f>
        <v>RR-2025-007</v>
      </c>
      <c r="C5" s="229"/>
      <c r="D5" s="229"/>
      <c r="E5" s="229"/>
      <c r="F5" s="229"/>
      <c r="G5" s="229"/>
      <c r="H5" s="229"/>
      <c r="I5" s="229"/>
      <c r="J5" s="229"/>
      <c r="K5" s="229"/>
      <c r="L5" s="229"/>
      <c r="M5" s="26"/>
      <c r="N5" s="26"/>
      <c r="O5" s="24"/>
      <c r="P5" s="24"/>
    </row>
    <row r="6" spans="1:17" s="6" customFormat="1" x14ac:dyDescent="0.25">
      <c r="A6" s="5"/>
      <c r="B6" s="229" t="str">
        <f>Info!B6</f>
        <v>TÔLES FORTES</v>
      </c>
      <c r="C6" s="229"/>
      <c r="D6" s="229"/>
      <c r="E6" s="229"/>
      <c r="F6" s="229"/>
      <c r="G6" s="229"/>
      <c r="H6" s="229"/>
      <c r="I6" s="229"/>
      <c r="J6" s="229"/>
      <c r="K6" s="229"/>
      <c r="L6" s="229"/>
      <c r="M6" s="24"/>
      <c r="N6" s="24"/>
      <c r="O6" s="16"/>
      <c r="P6" s="16"/>
    </row>
    <row r="7" spans="1:17" s="6" customFormat="1" x14ac:dyDescent="0.25">
      <c r="A7" s="5"/>
      <c r="B7" s="15"/>
      <c r="C7" s="15"/>
      <c r="D7" s="15"/>
      <c r="E7" s="3"/>
      <c r="F7" s="3"/>
      <c r="G7" s="3"/>
      <c r="H7" s="3"/>
      <c r="I7" s="3"/>
      <c r="J7" s="3"/>
      <c r="K7" s="3"/>
      <c r="L7" s="3"/>
      <c r="O7" s="16"/>
      <c r="P7" s="16"/>
    </row>
    <row r="8" spans="1:17" x14ac:dyDescent="0.25">
      <c r="B8" s="309" t="str">
        <f>UPPER(IF(Intro!$G$21="English",O8,P8))</f>
        <v>CONFIRMATION DES DONNÉES DÉCLARÉES DANS CE QUESTIONNAIRE</v>
      </c>
      <c r="C8" s="310"/>
      <c r="D8" s="310"/>
      <c r="E8" s="310"/>
      <c r="F8" s="310"/>
      <c r="G8" s="310"/>
      <c r="H8" s="310"/>
      <c r="I8" s="310"/>
      <c r="J8" s="310"/>
      <c r="K8" s="310"/>
      <c r="L8" s="311"/>
      <c r="M8" s="8"/>
      <c r="O8" s="8" t="s">
        <v>303</v>
      </c>
      <c r="P8" s="8" t="s">
        <v>304</v>
      </c>
    </row>
    <row r="9" spans="1:17" x14ac:dyDescent="0.25">
      <c r="B9" s="73"/>
      <c r="C9" s="74"/>
      <c r="D9" s="74"/>
      <c r="E9" s="74"/>
      <c r="F9" s="74"/>
      <c r="G9" s="74"/>
      <c r="H9" s="74"/>
      <c r="I9" s="74"/>
      <c r="J9" s="74"/>
      <c r="K9" s="74"/>
      <c r="L9" s="75"/>
      <c r="M9" s="8"/>
    </row>
    <row r="10" spans="1:17" x14ac:dyDescent="0.25">
      <c r="B10" s="73"/>
      <c r="C10" s="74"/>
      <c r="D10" s="74"/>
      <c r="E10" s="74"/>
      <c r="F10" s="74"/>
      <c r="G10" s="74"/>
      <c r="H10" s="74"/>
      <c r="I10" s="74"/>
      <c r="J10" s="123" t="str">
        <f>IF(Intro!$G$21="English",O10,P10)</f>
        <v>Sélectionnez oui ou non</v>
      </c>
      <c r="K10" s="74"/>
      <c r="L10" s="75"/>
      <c r="M10" s="8"/>
      <c r="O10" s="22" t="s">
        <v>152</v>
      </c>
      <c r="P10" s="8" t="s">
        <v>232</v>
      </c>
    </row>
    <row r="11" spans="1:17" s="35" customFormat="1" ht="14.45" customHeight="1" x14ac:dyDescent="0.25">
      <c r="A11" s="76"/>
      <c r="B11" s="332" t="str">
        <f>IF(Intro!$G$21="English",O11,P11)</f>
        <v>Confirmez que toutes les données déclarées dans ce questionnaire concernent les marchandises telles que définies dans l’onglet « Intro » et excluent les marchandises telles que définies dans l’onglet « Exclusions ».</v>
      </c>
      <c r="C11" s="390"/>
      <c r="D11" s="390"/>
      <c r="E11" s="390"/>
      <c r="F11" s="390"/>
      <c r="G11" s="390"/>
      <c r="H11" s="390"/>
      <c r="I11" s="391"/>
      <c r="J11" s="394"/>
      <c r="K11" s="70"/>
      <c r="L11" s="71"/>
      <c r="O11" s="35" t="s">
        <v>312</v>
      </c>
      <c r="P11" s="35" t="s">
        <v>313</v>
      </c>
    </row>
    <row r="12" spans="1:17" s="35" customFormat="1" ht="14.45" customHeight="1" x14ac:dyDescent="0.25">
      <c r="A12" s="76"/>
      <c r="B12" s="343"/>
      <c r="C12" s="392"/>
      <c r="D12" s="392"/>
      <c r="E12" s="392"/>
      <c r="F12" s="392"/>
      <c r="G12" s="392"/>
      <c r="H12" s="392"/>
      <c r="I12" s="393"/>
      <c r="J12" s="395"/>
      <c r="K12" s="161"/>
      <c r="L12" s="162"/>
    </row>
    <row r="13" spans="1:17" s="35" customFormat="1" x14ac:dyDescent="0.25">
      <c r="A13" s="76"/>
      <c r="B13" s="181" t="str">
        <f>IF(Intro!$G$21="English",O13,P13)</f>
        <v>Confirmez que toutes les données déclarées ne concernent que les membres de votre syndicat employés dans la production des marchandises au Canada.</v>
      </c>
      <c r="C13" s="182"/>
      <c r="D13" s="182"/>
      <c r="E13" s="182"/>
      <c r="F13" s="182"/>
      <c r="G13" s="182"/>
      <c r="H13" s="182"/>
      <c r="I13" s="182"/>
      <c r="J13" s="389"/>
      <c r="K13" s="70"/>
      <c r="L13" s="71"/>
      <c r="N13" s="52"/>
      <c r="O13" s="58" t="str">
        <f>"Confirm that all data provided only pertains to your union's members employed in the production of the goods in Canada."</f>
        <v>Confirm that all data provided only pertains to your union's members employed in the production of the goods in Canada.</v>
      </c>
      <c r="P13" s="43" t="str">
        <f>"Confirmez que toutes les données déclarées ne concernent que les membres de votre syndicat employés dans la production des marchandises au Canada."</f>
        <v>Confirmez que toutes les données déclarées ne concernent que les membres de votre syndicat employés dans la production des marchandises au Canada.</v>
      </c>
      <c r="Q13" s="116"/>
    </row>
    <row r="14" spans="1:17" s="35" customFormat="1" x14ac:dyDescent="0.25">
      <c r="A14" s="76"/>
      <c r="B14" s="181"/>
      <c r="C14" s="182"/>
      <c r="D14" s="182"/>
      <c r="E14" s="182"/>
      <c r="F14" s="182"/>
      <c r="G14" s="182"/>
      <c r="H14" s="182"/>
      <c r="I14" s="182"/>
      <c r="J14" s="389"/>
      <c r="K14" s="70"/>
      <c r="L14" s="71"/>
      <c r="N14" s="52"/>
      <c r="O14" s="58"/>
      <c r="P14" s="115"/>
      <c r="Q14" s="57"/>
    </row>
    <row r="15" spans="1:17" s="35" customFormat="1" x14ac:dyDescent="0.25">
      <c r="A15" s="76"/>
      <c r="B15" s="376" t="str">
        <f>IF(Intro!$G$21="English",O15,P15)</f>
        <v>Confirmez que toutes les valeurs déclarées sont en dollars canadiens.</v>
      </c>
      <c r="C15" s="377"/>
      <c r="D15" s="377"/>
      <c r="E15" s="377" t="e">
        <f>IF(SUM(#REF!)&lt;&gt;0,"X","-")</f>
        <v>#REF!</v>
      </c>
      <c r="F15" s="377" t="e">
        <f>IF(SUM(#REF!)&lt;&gt;0,"X","-")</f>
        <v>#REF!</v>
      </c>
      <c r="G15" s="377" t="e">
        <f>IF(SUM(#REF!)&lt;&gt;0,"X","-")</f>
        <v>#REF!</v>
      </c>
      <c r="H15" s="377" t="e">
        <f>IF(SUM(#REF!)&lt;&gt;0,"X","-")</f>
        <v>#REF!</v>
      </c>
      <c r="I15" s="377" t="e">
        <f>IF(SUM(#REF!)&lt;&gt;0,"X","-")</f>
        <v>#REF!</v>
      </c>
      <c r="J15" s="105"/>
      <c r="K15" s="52"/>
      <c r="L15" s="72"/>
      <c r="O15" s="35" t="s">
        <v>181</v>
      </c>
      <c r="P15" s="35" t="s">
        <v>182</v>
      </c>
    </row>
    <row r="16" spans="1:17" s="35" customFormat="1" x14ac:dyDescent="0.25">
      <c r="A16" s="76"/>
      <c r="B16" s="376" t="str">
        <f>IF(Intro!$G$21="English",O16,P16)</f>
        <v>Confirmez que tous les renseignements déclarés le sont selon l’année civile.</v>
      </c>
      <c r="C16" s="377"/>
      <c r="D16" s="377"/>
      <c r="E16" s="377" t="e">
        <f>IF(SUM(#REF!)&lt;&gt;0,"X","-")</f>
        <v>#REF!</v>
      </c>
      <c r="F16" s="377" t="e">
        <f>IF(SUM(#REF!)&lt;&gt;0,"X","-")</f>
        <v>#REF!</v>
      </c>
      <c r="G16" s="377" t="e">
        <f>IF(SUM(#REF!)&lt;&gt;0,"X","-")</f>
        <v>#REF!</v>
      </c>
      <c r="H16" s="377" t="e">
        <f>IF(SUM(#REF!)&lt;&gt;0,"X","-")</f>
        <v>#REF!</v>
      </c>
      <c r="I16" s="377" t="e">
        <f>IF(SUM(#REF!)&lt;&gt;0,"X","-")</f>
        <v>#REF!</v>
      </c>
      <c r="J16" s="105"/>
      <c r="K16" s="70"/>
      <c r="L16" s="71"/>
      <c r="O16" s="35" t="s">
        <v>60</v>
      </c>
      <c r="P16" s="35" t="s">
        <v>61</v>
      </c>
    </row>
    <row r="17" spans="1:16" x14ac:dyDescent="0.25">
      <c r="B17" s="73"/>
      <c r="C17" s="74"/>
      <c r="D17" s="74"/>
      <c r="E17" s="74"/>
      <c r="F17" s="74"/>
      <c r="G17" s="74"/>
      <c r="H17" s="74"/>
      <c r="I17" s="74"/>
      <c r="J17" s="74"/>
      <c r="K17" s="74"/>
      <c r="L17" s="75"/>
      <c r="M17" s="8"/>
    </row>
    <row r="18" spans="1:16" s="35" customFormat="1" x14ac:dyDescent="0.25">
      <c r="A18" s="76"/>
      <c r="B18" s="175" t="str">
        <f>IF(Intro!$G$21="English",O18,P18)</f>
        <v>Si non, expliquez.</v>
      </c>
      <c r="C18" s="176"/>
      <c r="D18" s="176"/>
      <c r="E18" s="176"/>
      <c r="F18" s="176"/>
      <c r="G18" s="176"/>
      <c r="H18" s="176"/>
      <c r="I18" s="176"/>
      <c r="J18" s="176"/>
      <c r="K18" s="106"/>
      <c r="L18" s="104"/>
      <c r="O18" s="112" t="s">
        <v>228</v>
      </c>
      <c r="P18" s="6" t="s">
        <v>229</v>
      </c>
    </row>
    <row r="19" spans="1:16" s="35" customFormat="1" x14ac:dyDescent="0.25">
      <c r="A19" s="76"/>
      <c r="B19" s="108"/>
      <c r="C19" s="109"/>
      <c r="D19" s="109"/>
      <c r="E19" s="109"/>
      <c r="F19" s="109"/>
      <c r="G19" s="109"/>
      <c r="H19" s="109"/>
      <c r="I19" s="109"/>
      <c r="J19" s="109"/>
      <c r="K19" s="111"/>
      <c r="L19" s="110"/>
      <c r="O19" s="112"/>
      <c r="P19" s="6"/>
    </row>
    <row r="20" spans="1:16" s="35" customFormat="1" x14ac:dyDescent="0.25">
      <c r="A20" s="76"/>
      <c r="B20" s="388"/>
      <c r="C20" s="338"/>
      <c r="D20" s="338"/>
      <c r="E20" s="338"/>
      <c r="F20" s="338"/>
      <c r="G20" s="338"/>
      <c r="H20" s="338"/>
      <c r="I20" s="338"/>
      <c r="J20" s="338"/>
      <c r="K20" s="338"/>
      <c r="L20" s="339"/>
    </row>
    <row r="21" spans="1:16" s="35" customFormat="1" x14ac:dyDescent="0.25">
      <c r="A21" s="76"/>
      <c r="B21" s="388"/>
      <c r="C21" s="338"/>
      <c r="D21" s="338"/>
      <c r="E21" s="338"/>
      <c r="F21" s="338"/>
      <c r="G21" s="338"/>
      <c r="H21" s="338"/>
      <c r="I21" s="338"/>
      <c r="J21" s="338"/>
      <c r="K21" s="338"/>
      <c r="L21" s="339"/>
    </row>
    <row r="22" spans="1:16" s="35" customFormat="1" x14ac:dyDescent="0.25">
      <c r="A22" s="76"/>
      <c r="B22" s="388"/>
      <c r="C22" s="338"/>
      <c r="D22" s="338"/>
      <c r="E22" s="338"/>
      <c r="F22" s="338"/>
      <c r="G22" s="338"/>
      <c r="H22" s="338"/>
      <c r="I22" s="338"/>
      <c r="J22" s="338"/>
      <c r="K22" s="338"/>
      <c r="L22" s="339"/>
    </row>
    <row r="23" spans="1:16" s="35" customFormat="1" x14ac:dyDescent="0.25">
      <c r="A23" s="76"/>
      <c r="B23" s="388"/>
      <c r="C23" s="338"/>
      <c r="D23" s="338"/>
      <c r="E23" s="338"/>
      <c r="F23" s="338"/>
      <c r="G23" s="338"/>
      <c r="H23" s="338"/>
      <c r="I23" s="338"/>
      <c r="J23" s="338"/>
      <c r="K23" s="338"/>
      <c r="L23" s="339"/>
    </row>
    <row r="24" spans="1:16" s="35" customFormat="1" x14ac:dyDescent="0.25">
      <c r="A24" s="76"/>
      <c r="B24" s="388"/>
      <c r="C24" s="338"/>
      <c r="D24" s="338"/>
      <c r="E24" s="338"/>
      <c r="F24" s="338"/>
      <c r="G24" s="338"/>
      <c r="H24" s="338"/>
      <c r="I24" s="338"/>
      <c r="J24" s="338"/>
      <c r="K24" s="338"/>
      <c r="L24" s="339"/>
    </row>
    <row r="25" spans="1:16" s="35" customFormat="1" x14ac:dyDescent="0.25">
      <c r="A25" s="76"/>
      <c r="B25" s="388"/>
      <c r="C25" s="338"/>
      <c r="D25" s="338"/>
      <c r="E25" s="338"/>
      <c r="F25" s="338"/>
      <c r="G25" s="338"/>
      <c r="H25" s="338"/>
      <c r="I25" s="338"/>
      <c r="J25" s="338"/>
      <c r="K25" s="338"/>
      <c r="L25" s="339"/>
    </row>
    <row r="26" spans="1:16" s="35" customFormat="1" x14ac:dyDescent="0.25">
      <c r="A26" s="76"/>
      <c r="B26" s="388"/>
      <c r="C26" s="338"/>
      <c r="D26" s="338"/>
      <c r="E26" s="338"/>
      <c r="F26" s="338"/>
      <c r="G26" s="338"/>
      <c r="H26" s="338"/>
      <c r="I26" s="338"/>
      <c r="J26" s="338"/>
      <c r="K26" s="338"/>
      <c r="L26" s="339"/>
    </row>
    <row r="27" spans="1:16" s="35" customFormat="1" x14ac:dyDescent="0.25">
      <c r="A27" s="76"/>
      <c r="B27" s="388"/>
      <c r="C27" s="338"/>
      <c r="D27" s="338"/>
      <c r="E27" s="338"/>
      <c r="F27" s="338"/>
      <c r="G27" s="338"/>
      <c r="H27" s="338"/>
      <c r="I27" s="338"/>
      <c r="J27" s="338"/>
      <c r="K27" s="338"/>
      <c r="L27" s="339"/>
    </row>
    <row r="28" spans="1:16" x14ac:dyDescent="0.25">
      <c r="B28" s="77"/>
      <c r="C28" s="78"/>
      <c r="D28" s="78"/>
      <c r="E28" s="78"/>
      <c r="F28" s="78"/>
      <c r="G28" s="78"/>
      <c r="H28" s="78"/>
      <c r="I28" s="78"/>
      <c r="J28" s="78"/>
      <c r="K28" s="78"/>
      <c r="L28" s="79"/>
      <c r="M28" s="8"/>
    </row>
  </sheetData>
  <sheetProtection algorithmName="SHA-512" hashValue="hJff5t7lqcM/RQ4mg0kt0KSPBk3mtZL+yYSy6qiHS8NdRvguq2l8kjhOWMdMFGxSL0ndilZFytCfAFbFMre+rg==" saltValue="S4qnXsbCPG/i9ZAvU10Agg==" spinCount="100000" sheet="1" objects="1" scenarios="1" selectLockedCells="1"/>
  <mergeCells count="12">
    <mergeCell ref="B11:I12"/>
    <mergeCell ref="J11:J12"/>
    <mergeCell ref="B4:L4"/>
    <mergeCell ref="B5:L5"/>
    <mergeCell ref="B6:L6"/>
    <mergeCell ref="B8:L8"/>
    <mergeCell ref="B20:L27"/>
    <mergeCell ref="B15:I15"/>
    <mergeCell ref="B16:I16"/>
    <mergeCell ref="B13:I14"/>
    <mergeCell ref="J13:J14"/>
    <mergeCell ref="B18:J18"/>
  </mergeCells>
  <dataValidations count="1">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20:B25" xr:uid="{34B1D40F-61E3-46EE-B7F9-B64D438F120A}">
      <formula1>1000</formula1>
    </dataValidation>
  </dataValidations>
  <printOptions horizontalCentered="1"/>
  <pageMargins left="0.25" right="0.25" top="0.75" bottom="0.75" header="0.3" footer="0.3"/>
  <pageSetup scale="63" fitToHeight="0" orientation="portrait" r:id="rId1"/>
  <headerFooter>
    <oddFooter>&amp;L&amp;A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CC7D9A2-B448-40FD-985B-3EB570B42DC4}">
          <x14:formula1>
            <xm:f>Variables!$D$23:$D$24</xm:f>
          </x14:formula1>
          <xm:sqref>J11 J13:J16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18</vt:i4>
      </vt:variant>
    </vt:vector>
  </HeadingPairs>
  <TitlesOfParts>
    <vt:vector size="27" baseType="lpstr">
      <vt:lpstr>Variables</vt:lpstr>
      <vt:lpstr>Intro</vt:lpstr>
      <vt:lpstr>Exclusions</vt:lpstr>
      <vt:lpstr>Info</vt:lpstr>
      <vt:lpstr>Public</vt:lpstr>
      <vt:lpstr>AddPub</vt:lpstr>
      <vt:lpstr>Pro</vt:lpstr>
      <vt:lpstr>AddPro</vt:lpstr>
      <vt:lpstr>Confirm</vt:lpstr>
      <vt:lpstr>Exclusions</vt:lpstr>
      <vt:lpstr>AddPro!Print_Area</vt:lpstr>
      <vt:lpstr>AddPub!Print_Area</vt:lpstr>
      <vt:lpstr>Confirm!Print_Area</vt:lpstr>
      <vt:lpstr>Exclusions!Print_Area</vt:lpstr>
      <vt:lpstr>Info!Print_Area</vt:lpstr>
      <vt:lpstr>Intro!Print_Area</vt:lpstr>
      <vt:lpstr>Pro!Print_Area</vt:lpstr>
      <vt:lpstr>Public!Print_Area</vt:lpstr>
      <vt:lpstr>AddPro!Print_Titles</vt:lpstr>
      <vt:lpstr>AddPub!Print_Titles</vt:lpstr>
      <vt:lpstr>Confirm!Print_Titles</vt:lpstr>
      <vt:lpstr>Exclusions!Print_Titles</vt:lpstr>
      <vt:lpstr>Info!Print_Titles</vt:lpstr>
      <vt:lpstr>Intro!Print_Titles</vt:lpstr>
      <vt:lpstr>Pro!Print_Titles</vt:lpstr>
      <vt:lpstr>Public!Print_Titles</vt:lpstr>
      <vt:lpstr>Web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Phan, William</cp:lastModifiedBy>
  <cp:lastPrinted>2025-03-31T17:06:52Z</cp:lastPrinted>
  <dcterms:created xsi:type="dcterms:W3CDTF">2023-04-17T11:32:06Z</dcterms:created>
  <dcterms:modified xsi:type="dcterms:W3CDTF">2026-06-04T17:00:36Z</dcterms:modified>
</cp:coreProperties>
</file>