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RR-2025-007\Working Files\Research\Questionnaires\4. Questionnaires - Final\"/>
    </mc:Choice>
  </mc:AlternateContent>
  <xr:revisionPtr revIDLastSave="0" documentId="13_ncr:1_{A0226809-2581-4685-B2DE-AF234CBC6E76}" xr6:coauthVersionLast="47" xr6:coauthVersionMax="47" xr10:uidLastSave="{00000000-0000-0000-0000-000000000000}"/>
  <workbookProtection workbookAlgorithmName="SHA-512" workbookHashValue="iEvQuYtg18Qsg5JDQHDQY7PT+RJdErSBH1579Ftfl1ZqDRBZ2JCVhGJhW1meMH3R7zVy2TGnkiTZXpwXp4FAdw==" workbookSaltValue="BRAHWXQ/OszlYHpOM8OHNw==" workbookSpinCount="100000" lockStructure="1"/>
  <bookViews>
    <workbookView xWindow="-108" yWindow="-108" windowWidth="30936" windowHeight="16776" tabRatio="867" firstSheet="1" activeTab="1" xr2:uid="{28C13B86-152E-4458-AD7D-0C762FA22288}"/>
  </bookViews>
  <sheets>
    <sheet name="Variables" sheetId="24" state="hidden" r:id="rId1"/>
    <sheet name="Intro" sheetId="25" r:id="rId2"/>
    <sheet name="Exclusions" sheetId="35" r:id="rId3"/>
    <sheet name="Info" sheetId="26" r:id="rId4"/>
    <sheet name="Public" sheetId="27" r:id="rId5"/>
    <sheet name="AddPub" sheetId="28" r:id="rId6"/>
    <sheet name="Pro 1" sheetId="29" r:id="rId7"/>
    <sheet name="Pro 2" sheetId="30" r:id="rId8"/>
    <sheet name="AddPro" sheetId="33" r:id="rId9"/>
    <sheet name="Confirm" sheetId="34" r:id="rId10"/>
  </sheets>
  <externalReferences>
    <externalReference r:id="rId11"/>
    <externalReference r:id="rId12"/>
  </externalReferences>
  <definedNames>
    <definedName name="assofirm">#REF!</definedName>
    <definedName name="AssoFirms">#REF!</definedName>
    <definedName name="cogm">#REF!</definedName>
    <definedName name="cogs">#REF!</definedName>
    <definedName name="demp">#REF!</definedName>
    <definedName name="fexp">#REF!</definedName>
    <definedName name="gsa">#REF!</definedName>
    <definedName name="iemp">#REF!</definedName>
    <definedName name="ndpv">#REF!</definedName>
    <definedName name="ndsv">#REF!</definedName>
    <definedName name="nsv">#REF!</definedName>
    <definedName name="POR">#REF!</definedName>
    <definedName name="ppc">#REF!</definedName>
    <definedName name="_xlnm.Print_Area" localSheetId="8">AddPro!$B$1:$L$62</definedName>
    <definedName name="_xlnm.Print_Area" localSheetId="5">AddPub!$B$1:$L$62</definedName>
    <definedName name="_xlnm.Print_Area" localSheetId="9">Confirm!$B$1:$L$43</definedName>
    <definedName name="_xlnm.Print_Area" localSheetId="2">Exclusions!$B$1:$L$16</definedName>
    <definedName name="_xlnm.Print_Area" localSheetId="3">Info!$B$1:$L$52</definedName>
    <definedName name="_xlnm.Print_Area" localSheetId="1">Intro!$B$1:$L$122</definedName>
    <definedName name="_xlnm.Print_Area" localSheetId="6">'Pro 1'!$B$1:$L$108</definedName>
    <definedName name="_xlnm.Print_Area" localSheetId="7">'Pro 2'!$B$1:$L$180</definedName>
    <definedName name="_xlnm.Print_Area" localSheetId="4">Public!$B$1:$L$255</definedName>
    <definedName name="_xlnm.Print_Titles" localSheetId="8">AddPro!$1:$7</definedName>
    <definedName name="_xlnm.Print_Titles" localSheetId="5">AddPub!$1:$7</definedName>
    <definedName name="_xlnm.Print_Titles" localSheetId="9">Confirm!$1:$7</definedName>
    <definedName name="_xlnm.Print_Titles" localSheetId="2">Exclusions!$1:$7</definedName>
    <definedName name="_xlnm.Print_Titles" localSheetId="3">Info!$1:$7</definedName>
    <definedName name="_xlnm.Print_Titles" localSheetId="1">Intro!$1:$7</definedName>
    <definedName name="_xlnm.Print_Titles" localSheetId="6">'Pro 1'!$1:$7</definedName>
    <definedName name="_xlnm.Print_Titles" localSheetId="7">'Pro 2'!$1:$7</definedName>
    <definedName name="_xlnm.Print_Titles" localSheetId="4">Public!$1:$7</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6" l="1"/>
  <c r="H10" i="25" l="1"/>
  <c r="G76" i="30" l="1"/>
  <c r="D26" i="24" l="1"/>
  <c r="D27" i="24"/>
  <c r="F36" i="34"/>
  <c r="G36" i="34"/>
  <c r="H36" i="34"/>
  <c r="I36" i="34"/>
  <c r="E36" i="34"/>
  <c r="G26" i="29"/>
  <c r="H25" i="29"/>
  <c r="I25" i="29"/>
  <c r="J25" i="29"/>
  <c r="K25" i="29"/>
  <c r="G25" i="29"/>
  <c r="K21" i="29"/>
  <c r="K23" i="29" s="1"/>
  <c r="J21" i="29"/>
  <c r="J23" i="29" s="1"/>
  <c r="I21" i="29"/>
  <c r="I23" i="29" s="1"/>
  <c r="H21" i="29"/>
  <c r="G21" i="29"/>
  <c r="H23" i="29"/>
  <c r="G23" i="29"/>
  <c r="F21" i="29" l="1"/>
  <c r="F20" i="29"/>
  <c r="B20" i="29" l="1"/>
  <c r="B36" i="34" s="1"/>
  <c r="B21" i="29"/>
  <c r="B4" i="35" l="1"/>
  <c r="B44" i="25"/>
  <c r="B11" i="35"/>
  <c r="B10" i="35"/>
  <c r="B8" i="35"/>
  <c r="B6" i="35"/>
  <c r="B5" i="35"/>
  <c r="L8" i="35"/>
  <c r="K8" i="35"/>
  <c r="J8" i="35"/>
  <c r="I8" i="35"/>
  <c r="H8" i="35"/>
  <c r="G8" i="35"/>
  <c r="F8" i="35"/>
  <c r="E8" i="35"/>
  <c r="D8" i="35"/>
  <c r="B63" i="25"/>
  <c r="B61" i="25"/>
  <c r="L61" i="25"/>
  <c r="K61" i="25"/>
  <c r="J61" i="25"/>
  <c r="I61" i="25"/>
  <c r="H61" i="25"/>
  <c r="F61" i="25"/>
  <c r="E61" i="25"/>
  <c r="D61" i="25"/>
  <c r="C61" i="25"/>
  <c r="D50" i="26" l="1"/>
  <c r="D46" i="26"/>
  <c r="D43" i="26"/>
  <c r="B50" i="26"/>
  <c r="B46" i="26"/>
  <c r="B43" i="26"/>
  <c r="B42" i="26"/>
  <c r="D32" i="26"/>
  <c r="B30" i="26"/>
  <c r="B28" i="26"/>
  <c r="B15" i="26"/>
  <c r="B12" i="26"/>
  <c r="B10" i="26"/>
  <c r="B8" i="26"/>
  <c r="B6" i="26"/>
  <c r="B4" i="26"/>
  <c r="B19" i="26"/>
  <c r="B25" i="26"/>
  <c r="B24" i="26"/>
  <c r="B23" i="26"/>
  <c r="B22" i="26"/>
  <c r="B21" i="26"/>
  <c r="L42" i="26"/>
  <c r="K42" i="26"/>
  <c r="J42" i="26"/>
  <c r="I42" i="26"/>
  <c r="H42" i="26"/>
  <c r="G42" i="26"/>
  <c r="F42" i="26"/>
  <c r="E42" i="26"/>
  <c r="D42" i="26"/>
  <c r="P32" i="26"/>
  <c r="O32" i="26"/>
  <c r="L28" i="26"/>
  <c r="K28" i="26"/>
  <c r="J28" i="26"/>
  <c r="I28" i="26"/>
  <c r="H28" i="26"/>
  <c r="G28" i="26"/>
  <c r="F28" i="26"/>
  <c r="E28" i="26"/>
  <c r="D28" i="26"/>
  <c r="L19" i="26"/>
  <c r="K19" i="26"/>
  <c r="J19" i="26"/>
  <c r="I19" i="26"/>
  <c r="H19" i="26"/>
  <c r="G19" i="26"/>
  <c r="F19" i="26"/>
  <c r="E19" i="26"/>
  <c r="D19" i="26"/>
  <c r="L8" i="26"/>
  <c r="K8" i="26"/>
  <c r="J8" i="26"/>
  <c r="I8" i="26"/>
  <c r="H8" i="26"/>
  <c r="G8" i="26"/>
  <c r="F8" i="26"/>
  <c r="E8" i="26"/>
  <c r="D8" i="26"/>
  <c r="C8" i="24" l="1"/>
  <c r="C6" i="24"/>
  <c r="C2" i="24"/>
  <c r="B53" i="33" l="1"/>
  <c r="B43" i="33"/>
  <c r="B33" i="33"/>
  <c r="B23" i="33"/>
  <c r="B13" i="33"/>
  <c r="B23" i="28"/>
  <c r="B33" i="28"/>
  <c r="B43" i="28"/>
  <c r="B53" i="28"/>
  <c r="D12" i="33" l="1"/>
  <c r="C12" i="33"/>
  <c r="C12" i="28"/>
  <c r="O52" i="25"/>
  <c r="P52" i="25"/>
  <c r="P51" i="25"/>
  <c r="O51" i="25"/>
  <c r="J11" i="34"/>
  <c r="E41" i="34"/>
  <c r="B54" i="30"/>
  <c r="B30" i="30"/>
  <c r="B28" i="30"/>
  <c r="B26" i="30"/>
  <c r="B24" i="30"/>
  <c r="P73" i="27"/>
  <c r="B10" i="25" l="1"/>
  <c r="F37" i="34" l="1"/>
  <c r="G37" i="34"/>
  <c r="H37" i="34"/>
  <c r="I37" i="34"/>
  <c r="F38" i="34"/>
  <c r="G38" i="34"/>
  <c r="H38" i="34"/>
  <c r="I38" i="34"/>
  <c r="F39" i="34"/>
  <c r="G39" i="34"/>
  <c r="H39" i="34"/>
  <c r="I39" i="34"/>
  <c r="F40" i="34"/>
  <c r="G40" i="34"/>
  <c r="H40" i="34"/>
  <c r="I40" i="34"/>
  <c r="E40" i="34"/>
  <c r="E39" i="34"/>
  <c r="E38" i="34"/>
  <c r="E37" i="34"/>
  <c r="D12" i="28"/>
  <c r="P213" i="27"/>
  <c r="P49" i="25"/>
  <c r="B12" i="29"/>
  <c r="P102" i="30" l="1"/>
  <c r="O102" i="30"/>
  <c r="B18" i="34"/>
  <c r="B6" i="25"/>
  <c r="E44" i="30" l="1"/>
  <c r="E50" i="30" s="1"/>
  <c r="E41" i="30"/>
  <c r="E47" i="30" l="1"/>
  <c r="O213" i="27" l="1"/>
  <c r="O49" i="25"/>
  <c r="O56" i="29"/>
  <c r="K51" i="30" l="1"/>
  <c r="J51" i="30"/>
  <c r="I51" i="30"/>
  <c r="H51" i="30"/>
  <c r="G51" i="30"/>
  <c r="E51" i="30"/>
  <c r="E49" i="30"/>
  <c r="B49" i="30"/>
  <c r="B40" i="34" s="1"/>
  <c r="B8" i="33"/>
  <c r="B18" i="30"/>
  <c r="B2" i="29"/>
  <c r="B2" i="33" s="1"/>
  <c r="B225" i="27"/>
  <c r="B210" i="27"/>
  <c r="B12" i="27"/>
  <c r="B89" i="25"/>
  <c r="B107" i="25"/>
  <c r="B67" i="25"/>
  <c r="B55" i="25"/>
  <c r="B47" i="25"/>
  <c r="C29" i="25"/>
  <c r="B25" i="25"/>
  <c r="B5" i="25"/>
  <c r="B5" i="26" s="1"/>
  <c r="B2" i="30" l="1"/>
  <c r="B12" i="34" l="1"/>
  <c r="P8" i="27" l="1"/>
  <c r="O8" i="27"/>
  <c r="O73" i="27"/>
  <c r="P184" i="27"/>
  <c r="O184" i="27"/>
  <c r="B184" i="27" l="1"/>
  <c r="J120" i="25"/>
  <c r="E121" i="25"/>
  <c r="J121" i="25"/>
  <c r="P128" i="30"/>
  <c r="B198" i="27"/>
  <c r="E51" i="25" l="1"/>
  <c r="B51" i="25"/>
  <c r="E40" i="30"/>
  <c r="E42" i="30"/>
  <c r="E43" i="30"/>
  <c r="E45" i="30"/>
  <c r="E46" i="30"/>
  <c r="E48" i="30"/>
  <c r="E52" i="30"/>
  <c r="O128" i="30" l="1"/>
  <c r="K75" i="27"/>
  <c r="I75" i="27"/>
  <c r="G75" i="27"/>
  <c r="E75" i="27"/>
  <c r="C75" i="27"/>
  <c r="O28" i="27"/>
  <c r="H35" i="34" l="1"/>
  <c r="I35" i="34"/>
  <c r="K39" i="30"/>
  <c r="K76" i="30" s="1"/>
  <c r="J39" i="30"/>
  <c r="J76" i="30" s="1"/>
  <c r="K37" i="30"/>
  <c r="K74" i="30" s="1"/>
  <c r="J37" i="30"/>
  <c r="J95" i="30" s="1"/>
  <c r="J42" i="30"/>
  <c r="K42" i="30"/>
  <c r="J45" i="30"/>
  <c r="K45" i="30"/>
  <c r="J48" i="30"/>
  <c r="K48" i="30"/>
  <c r="K95" i="30" l="1"/>
  <c r="J77" i="30"/>
  <c r="K77" i="30"/>
  <c r="J74" i="30"/>
  <c r="K17" i="29"/>
  <c r="I33" i="34" s="1"/>
  <c r="J17" i="29"/>
  <c r="H33" i="34" s="1"/>
  <c r="J26" i="29"/>
  <c r="K26" i="29"/>
  <c r="P14" i="34" l="1"/>
  <c r="O14" i="34"/>
  <c r="O228" i="27" l="1"/>
  <c r="O59" i="30"/>
  <c r="P59" i="30"/>
  <c r="P56" i="29"/>
  <c r="P228" i="27"/>
  <c r="P28" i="27"/>
  <c r="I39" i="30" l="1"/>
  <c r="I76" i="30" s="1"/>
  <c r="H39" i="30"/>
  <c r="H76" i="30" s="1"/>
  <c r="I48" i="30"/>
  <c r="H48" i="30"/>
  <c r="G48" i="30"/>
  <c r="I45" i="30"/>
  <c r="H45" i="30"/>
  <c r="G45" i="30"/>
  <c r="I42" i="30"/>
  <c r="H42" i="30"/>
  <c r="G42" i="30"/>
  <c r="I26" i="29"/>
  <c r="H26" i="29"/>
  <c r="I77" i="30" l="1"/>
  <c r="B121" i="25" l="1"/>
  <c r="G104" i="30" l="1"/>
  <c r="C104" i="30"/>
  <c r="F35" i="34" l="1"/>
  <c r="G35" i="34"/>
  <c r="B41" i="34"/>
  <c r="B40" i="30"/>
  <c r="B37" i="34" s="1"/>
  <c r="E35" i="34"/>
  <c r="B128" i="30" l="1"/>
  <c r="B102" i="30"/>
  <c r="B59" i="30"/>
  <c r="H23" i="30"/>
  <c r="B21" i="30"/>
  <c r="F97" i="30"/>
  <c r="B97" i="30"/>
  <c r="G95" i="30"/>
  <c r="L93" i="30"/>
  <c r="K93" i="30"/>
  <c r="J93" i="30"/>
  <c r="I93" i="30"/>
  <c r="H93" i="30"/>
  <c r="G93" i="30"/>
  <c r="F93" i="30"/>
  <c r="E93" i="30"/>
  <c r="D93" i="30"/>
  <c r="B93" i="30"/>
  <c r="H95" i="30" l="1"/>
  <c r="I95" i="30" s="1"/>
  <c r="G77" i="30" l="1"/>
  <c r="B28" i="27" l="1"/>
  <c r="B6" i="29" l="1"/>
  <c r="E33" i="34"/>
  <c r="B31" i="34"/>
  <c r="B29" i="34"/>
  <c r="B16" i="34"/>
  <c r="I15" i="34"/>
  <c r="H15" i="34"/>
  <c r="G15" i="34"/>
  <c r="F15" i="34"/>
  <c r="E15" i="34"/>
  <c r="B15" i="34"/>
  <c r="B14" i="34"/>
  <c r="B9" i="34"/>
  <c r="B8" i="34"/>
  <c r="B10" i="33"/>
  <c r="B169" i="30"/>
  <c r="B155" i="30"/>
  <c r="B142" i="30"/>
  <c r="B80" i="30"/>
  <c r="F77" i="30"/>
  <c r="B77" i="30"/>
  <c r="F76" i="30"/>
  <c r="B76" i="30"/>
  <c r="G74" i="30"/>
  <c r="B72" i="30"/>
  <c r="B52" i="30"/>
  <c r="B46" i="30"/>
  <c r="B39" i="34" s="1"/>
  <c r="B43" i="30"/>
  <c r="B38" i="34" s="1"/>
  <c r="E39" i="30"/>
  <c r="B39" i="30"/>
  <c r="G37" i="30"/>
  <c r="B35" i="30"/>
  <c r="B16" i="30"/>
  <c r="B15" i="30"/>
  <c r="B14" i="30"/>
  <c r="B13" i="30"/>
  <c r="B12" i="30"/>
  <c r="B97" i="29"/>
  <c r="B83" i="29"/>
  <c r="B69" i="29"/>
  <c r="B56" i="29"/>
  <c r="B43" i="29"/>
  <c r="B30" i="29"/>
  <c r="B26" i="29"/>
  <c r="B25" i="29"/>
  <c r="F24" i="29"/>
  <c r="B24" i="29"/>
  <c r="F23" i="29"/>
  <c r="B23" i="29"/>
  <c r="F22" i="29"/>
  <c r="B22" i="29"/>
  <c r="F19" i="29"/>
  <c r="B19" i="29"/>
  <c r="B35" i="34" s="1"/>
  <c r="G17" i="29"/>
  <c r="B15" i="29"/>
  <c r="P10" i="29"/>
  <c r="B10" i="29" s="1"/>
  <c r="B10" i="30" s="1"/>
  <c r="B13" i="28"/>
  <c r="B10" i="28"/>
  <c r="B8" i="28"/>
  <c r="B242" i="27"/>
  <c r="B228" i="27"/>
  <c r="B213" i="27"/>
  <c r="B73" i="27"/>
  <c r="J46" i="27"/>
  <c r="G46" i="27"/>
  <c r="E46" i="27"/>
  <c r="C46" i="27"/>
  <c r="B42" i="27"/>
  <c r="B15" i="27"/>
  <c r="B10" i="27"/>
  <c r="B9" i="27"/>
  <c r="B8" i="27"/>
  <c r="E120" i="25"/>
  <c r="B120" i="25"/>
  <c r="B118" i="25"/>
  <c r="L116" i="25"/>
  <c r="K116" i="25"/>
  <c r="J116" i="25"/>
  <c r="I116" i="25"/>
  <c r="H116" i="25"/>
  <c r="G116" i="25"/>
  <c r="E116" i="25"/>
  <c r="D116" i="25"/>
  <c r="C116" i="25"/>
  <c r="B111" i="25"/>
  <c r="B113" i="25"/>
  <c r="B110" i="25"/>
  <c r="B109" i="25"/>
  <c r="L107" i="25"/>
  <c r="K107" i="25"/>
  <c r="J107" i="25"/>
  <c r="I107" i="25"/>
  <c r="H107" i="25"/>
  <c r="G107" i="25"/>
  <c r="E107" i="25"/>
  <c r="D107" i="25"/>
  <c r="C107" i="25"/>
  <c r="B104" i="25"/>
  <c r="B101" i="25"/>
  <c r="B99" i="25"/>
  <c r="B97" i="25"/>
  <c r="B95" i="25"/>
  <c r="B93" i="25"/>
  <c r="B91" i="25"/>
  <c r="B77" i="25"/>
  <c r="B76" i="25"/>
  <c r="B73" i="25"/>
  <c r="B71" i="25"/>
  <c r="B69" i="25"/>
  <c r="P57" i="25"/>
  <c r="O57" i="25"/>
  <c r="B49" i="25"/>
  <c r="B42" i="25"/>
  <c r="B27" i="25"/>
  <c r="L25" i="25"/>
  <c r="K25" i="25"/>
  <c r="J25" i="25"/>
  <c r="I25" i="25"/>
  <c r="H25" i="25"/>
  <c r="G25" i="25"/>
  <c r="E25" i="25"/>
  <c r="D25" i="25"/>
  <c r="C25" i="25"/>
  <c r="B6" i="33" l="1"/>
  <c r="B6" i="27"/>
  <c r="B6" i="28"/>
  <c r="B6" i="30"/>
  <c r="B6" i="34"/>
  <c r="D57" i="25"/>
  <c r="B4" i="27"/>
  <c r="B4" i="29"/>
  <c r="B4" i="30"/>
  <c r="B4" i="34"/>
  <c r="B4" i="28"/>
  <c r="B4" i="33"/>
  <c r="B8" i="30"/>
  <c r="B8" i="29"/>
  <c r="B9" i="30"/>
  <c r="B9" i="29"/>
  <c r="H17" i="29"/>
  <c r="I17" i="29" s="1"/>
  <c r="E16" i="34"/>
  <c r="H37" i="30"/>
  <c r="H77" i="30"/>
  <c r="H74" i="30"/>
  <c r="I74" i="30" s="1"/>
  <c r="F33" i="34"/>
  <c r="G33" i="34" s="1"/>
  <c r="F16" i="34" l="1"/>
  <c r="I37" i="30"/>
  <c r="H16" i="34" s="1"/>
  <c r="B5" i="33" l="1"/>
  <c r="B5" i="30"/>
  <c r="B5" i="29"/>
  <c r="B5" i="28"/>
  <c r="B5" i="27"/>
  <c r="B5" i="34"/>
  <c r="G16" i="34"/>
  <c r="I1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EEBF5324-2E43-4DF9-AE27-F9713ECB5428}">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tc={C7627019-4FBA-4EC1-BF7D-1BB9425B051F}</author>
  </authors>
  <commentList>
    <comment ref="O1" authorId="0" shapeId="0" xr:uid="{C7627019-4FBA-4EC1-BF7D-1BB9425B051F}">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<sst xmlns="http://schemas.openxmlformats.org/spreadsheetml/2006/main" count="479" uniqueCount="355">
  <si>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</si>
  <si>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</si>
  <si>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</si>
  <si>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</si>
  <si>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</si>
  <si>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</si>
  <si>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</si>
  <si>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</si>
  <si>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</si>
  <si>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</si>
  <si>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</si>
  <si>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</si>
  <si>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</si>
  <si>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</si>
  <si>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</si>
  <si>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</si>
  <si>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</si>
  <si>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</si>
  <si>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</si>
  <si>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</si>
  <si>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</si>
  <si>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</si>
  <si>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</si>
  <si>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</si>
  <si>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</si>
  <si>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</si>
  <si>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</si>
  <si>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</si>
  <si>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</si>
  <si>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</si>
  <si>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</si>
  <si>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</si>
  <si>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</si>
  <si>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</si>
  <si>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</si>
  <si>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</si>
  <si>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</si>
  <si>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</si>
  <si>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</si>
  <si>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</si>
  <si>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</si>
  <si>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</si>
  <si>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</si>
  <si>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</si>
  <si>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</si>
  <si>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</si>
  <si>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</si>
  <si>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</si>
  <si>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</si>
  <si>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</si>
  <si>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</si>
  <si>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</si>
  <si>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</si>
  <si>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</si>
  <si>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</si>
  <si>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</si>
  <si>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</si>
  <si>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</si>
  <si>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</si>
  <si>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</si>
  <si>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</si>
  <si>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</si>
  <si>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</si>
  <si>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</si>
  <si>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</si>
  <si>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</si>
  <si>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</si>
  <si>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</si>
  <si>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</si>
  <si>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</si>
  <si>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</si>
  <si>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</si>
  <si>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</si>
  <si>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</si>
  <si>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</si>
  <si>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</si>
  <si>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</si>
  <si>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</si>
  <si>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</si>
  <si>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</si>
  <si>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</si>
  <si>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Des informations sur le produit et un glossaire de termes sont disponibles dans l'onglet Info.</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</si>
  <si>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</si>
  <si>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</si>
  <si>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</si>
  <si>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</si>
  <si>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</si>
  <si>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</si>
  <si>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</si>
  <si>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</si>
  <si>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</si>
  <si>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</si>
  <si>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</si>
  <si>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</si>
  <si>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</si>
  <si>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</si>
  <si>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</si>
  <si>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</si>
  <si>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</si>
  <si>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</si>
  <si>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</si>
  <si>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</si>
  <si>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</si>
  <si>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</si>
  <si>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</si>
  <si>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</si>
  <si>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</si>
  <si>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</si>
  <si>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</si>
  <si>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</si>
  <si>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</si>
  <si>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</si>
  <si>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</si>
  <si>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</si>
  <si>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</si>
  <si>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</si>
  <si>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</si>
  <si>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</si>
  <si>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</si>
  <si>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</si>
  <si>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Finished ending inventory for the Canadian market</t>
  </si>
  <si>
    <t>Using data provided in Question 1 on the Pro 1 tab with the data provided in Question 2 above, the questionnaire calculates ending inventory as follows: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</si>
  <si>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</si>
  <si>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</si>
  <si>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</si>
  <si>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Practical plant capacity</t>
  </si>
  <si>
    <t xml:space="preserve">La capacité pratique des usines
</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</si>
  <si>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</si>
  <si>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</si>
  <si>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</si>
  <si>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</si>
  <si>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</si>
  <si>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</si>
  <si>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</si>
  <si>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</si>
  <si>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</si>
  <si>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</si>
  <si>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</si>
  <si>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</si>
  <si>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</si>
  <si>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</si>
  <si>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Si l'un ou l'autre des taux d'utilisation de la capacité, telle que calculée, est supérieur à 100 %, expliquez.</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</si>
  <si>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</si>
  <si>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</si>
  <si>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</si>
  <si>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</si>
  <si>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</si>
  <si>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</si>
  <si>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AA</t>
  </si>
  <si>
    <t>Int period 1</t>
  </si>
  <si>
    <t>Int period 2</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</si>
  <si>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</si>
  <si>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</si>
  <si>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</si>
  <si>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Date of change</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</si>
  <si>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</si>
  <si>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</si>
  <si>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</si>
  <si>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</si>
  <si>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</si>
  <si>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</si>
  <si>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</si>
  <si>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</si>
  <si>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Si le volume du stock de clôture à la question 2 ci-dessus diffère du stock de clôture calculé, donnez la raison.</t>
  </si>
  <si>
    <t>The undersigned certifies that the information supplied herein is complete and correct to the best of his/her knowledge and belief.</t>
  </si>
  <si>
    <t>Le ou la soussignée déclare que, pour autant qu'il ou elle sache, les renseignements fournis aux présentes sont complets et exacts.</t>
  </si>
  <si>
    <t>2. Par courriel à l'adresse tcce-citt@tribunal.gc.ca si vous acceptez les risques connexes et vous transmettez des renseignements qui sont ceux de votre entreprise seulement.</t>
  </si>
  <si>
    <t>2. E-mail to citt-tcce@tribunal.gc.ca should you accept the associated risks and you are filing information that belongs to your firm only.</t>
  </si>
  <si>
    <t>When submitting the completed questionnaire using the secure E-filing service, designate the questionnaire as confidential. Note that the information in the public (blue) tabs in your questionnaire will be treated as public information.</t>
  </si>
  <si>
    <t>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t>
  </si>
  <si>
    <t>Toutes les questions relatives au présent questionnaire doivent être adressées à :</t>
  </si>
  <si>
    <t>Questions relating to this questionnaire should be directed to:</t>
  </si>
  <si>
    <t>For additional details, view the "Info" tab.</t>
  </si>
  <si>
    <t>Pour plus de détails, consultez l’onglet « Info ».</t>
  </si>
  <si>
    <t>Product information and a glossary of terms can be found in the Info tab.</t>
  </si>
  <si>
    <t>Use the AddPub tab if more space is needed.</t>
  </si>
  <si>
    <t>Explain any changes you expect to see in your home market, in the Canadian market and in other markets globally for the goods over the next two years with respect to demand, prices, capacity utilization, import volumes or any other factor. Explain any impacts on these outlooks should the finding or order be continued or rescinded. Provide documents, or the names of documents, such as studies or articles in trade journals, that support your firm's statement.</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</si>
  <si>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</si>
  <si>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</si>
  <si>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</si>
  <si>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</si>
  <si>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</si>
  <si>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</si>
  <si>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</si>
  <si>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First Year of POR</t>
  </si>
  <si>
    <t>Last Day of POR</t>
  </si>
  <si>
    <t>Last Year of POR</t>
  </si>
  <si>
    <t>Analyst 1</t>
  </si>
  <si>
    <t>Analyst 2</t>
  </si>
  <si>
    <t>Unit of measure (plural)</t>
  </si>
  <si>
    <t>tonnes</t>
  </si>
  <si>
    <t>Unit of measure (singular)</t>
  </si>
  <si>
    <t>tonne</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</si>
  <si>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</si>
  <si>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</si>
  <si>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</si>
  <si>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</si>
  <si>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</si>
  <si>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</si>
  <si>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QUESTIONS</t>
  </si>
  <si>
    <t>QUESTIONNAIRE OUTLINE</t>
  </si>
  <si>
    <t>APERÇU DU QUESTIONNAIRE</t>
  </si>
  <si>
    <t>ADDITIONAL PRODUCT INFORMATION</t>
  </si>
  <si>
    <t>RENSEIGNEMENTS ADDITIONNELS SUR LE PRODUIT</t>
  </si>
  <si>
    <t>Les marchandises sont généralement classées dans le Tarif des douanes sous les numéros suivants du Système harmonisé de désignation et de codification des marchandises (SH) :</t>
  </si>
  <si>
    <t>GLOSSARY</t>
  </si>
  <si>
    <t>GENERAL FIRM INFORMATION</t>
  </si>
  <si>
    <t>INFORMATIONS GÉNÉRALES SUR L'ENTREPRISE</t>
  </si>
  <si>
    <t>PRODUCTION</t>
  </si>
  <si>
    <t>SALES</t>
  </si>
  <si>
    <t>VENTES</t>
  </si>
  <si>
    <t>MARKETS</t>
  </si>
  <si>
    <t>MARCHÉS</t>
  </si>
  <si>
    <t>PROTECTED</t>
  </si>
  <si>
    <t>PROTÉGÉ</t>
  </si>
  <si>
    <t>PRODUCTION AND CAPACITY</t>
  </si>
  <si>
    <t>PRODUCTION ET CAPACITÉ</t>
  </si>
  <si>
    <t>SALES AND INVENTORIES</t>
  </si>
  <si>
    <t>VENTES ET STOCKS</t>
  </si>
  <si>
    <t>GENERAL</t>
  </si>
  <si>
    <t>GÉNÉRAL</t>
  </si>
  <si>
    <t>PRODUCTION AND SALES</t>
  </si>
  <si>
    <t>PRODUCTION ET VENTES</t>
  </si>
  <si>
    <t>Export markets</t>
  </si>
  <si>
    <t>Marchés d'exportation</t>
  </si>
  <si>
    <t>Important notes for formatting</t>
  </si>
  <si>
    <t>Insert and merge rows where needed to expand height of text boxes.</t>
  </si>
  <si>
    <t>Drop down lists</t>
  </si>
  <si>
    <t>Yes</t>
  </si>
  <si>
    <t>No</t>
  </si>
  <si>
    <t>Oui</t>
  </si>
  <si>
    <t>Non</t>
  </si>
  <si>
    <t>Report your firm's volumes of finished inventory of the goods produced for the Canadian market.</t>
  </si>
  <si>
    <t>Indiquez le volume du stock des marchandises finies produites pour le marché canadien.</t>
  </si>
  <si>
    <t>Ex Works (CAD)</t>
  </si>
  <si>
    <t>à l'usine (CAD)</t>
  </si>
  <si>
    <t>FOB Country of Export (CAD)</t>
  </si>
  <si>
    <t>FOB pays d'exportation (CAD)</t>
  </si>
  <si>
    <t>If no, explain.</t>
  </si>
  <si>
    <t>Si non, expliquez.</t>
  </si>
  <si>
    <t>DEVEZ-VOUS REMPLIR CE QUESTIONNAIRE?</t>
  </si>
  <si>
    <t>Remplir le tableau suivant pour les ventes et les stocks des marchandises par votre entreprise.</t>
  </si>
  <si>
    <t>Type d'affiliation</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</si>
  <si>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</si>
  <si>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</si>
  <si>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</si>
  <si>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En utilisant les données fournies à la question 1 sur l'onglet Pro 1 avec les données fournies à la question 2 ci-dessus, le questionnaire calcule le stock de clôture comme suit :</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</si>
  <si>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Expliquez les effets possibles sur ces perspectives si les conclusions ou l'ordonnance étai(en)t maintenue(s) ou annulée(s). Fournissez des documents, ou les noms de documents, tels que des études ou des articles dans des revues spécialisées, qui appuient la déclaration de votre entreprise.</t>
  </si>
  <si>
    <t>Tab and Question</t>
  </si>
  <si>
    <t>Onglet et question</t>
  </si>
  <si>
    <t>les pays sujets</t>
  </si>
  <si>
    <t>When adding or modifying columns, please ensure the total of all column widths in a tab equals 1760 pixels to allow for consistent scaling when exported to PDF.</t>
  </si>
  <si>
    <t>i.e. columns B-L should be 160 pixels each.</t>
  </si>
  <si>
    <t>hiddenc</t>
  </si>
  <si>
    <t>Subject Countries (incl. French pronouns: de la, du, des)</t>
  </si>
  <si>
    <t>Production of the goods</t>
  </si>
  <si>
    <t>Production des marchandises</t>
  </si>
  <si>
    <t>Complete the following table for your firm's production of the goods and other products made with the same equipment.</t>
  </si>
  <si>
    <t>Remplir le tableau suivant pour la production des marchandises par votre entreprise et d'autres produits fabriqués avec le même équipement.</t>
  </si>
  <si>
    <t>dumping</t>
  </si>
  <si>
    <t>Additional Product Info</t>
  </si>
  <si>
    <t>Your firm's sales volume of the goods divided by your firm's total sales volume</t>
  </si>
  <si>
    <t>Your firm's sales value of the goods divided by your firm's total sales value</t>
  </si>
  <si>
    <t>La valeur des ventes des marchandises de votre entreprise divisée par la valeur des ventes totales de votre entreprise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</si>
  <si>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</si>
  <si>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</si>
  <si>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Le volume des ventes des marchandises de votre entreprise divisé par le volume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</si>
  <si>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</si>
  <si>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</si>
  <si>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List all other countries:</t>
  </si>
  <si>
    <t>Précisez tous les autres pays:</t>
  </si>
  <si>
    <t>The goods are commonly classified in the Customs Tariff under the following Harmonized Commodity Description and Coding System (HS) numbers:</t>
  </si>
  <si>
    <t>Complete the following table for your firm's sales and inventories of the goods.</t>
  </si>
  <si>
    <t>RR-2025-007</t>
  </si>
  <si>
    <t>Chinese Taipei and Germany</t>
  </si>
  <si>
    <t>du Taipei chinois et de l’Allemagne</t>
  </si>
  <si>
    <t>Jan-Mar 2025</t>
  </si>
  <si>
    <t>janv-mars 2025</t>
  </si>
  <si>
    <t>Jan-Mar 2026</t>
  </si>
  <si>
    <t>janv-mars 2026</t>
  </si>
  <si>
    <t>June 26, 2026</t>
  </si>
  <si>
    <t>26 juin 2026</t>
  </si>
  <si>
    <t>Rhonda Heintzman</t>
  </si>
  <si>
    <t>rhonda.heintzman@tribunal.gc.ca</t>
  </si>
  <si>
    <t>William Phan</t>
  </si>
  <si>
    <t>william.phan@tribunal.gc.ca</t>
  </si>
  <si>
    <t>7208.51.00.11, 7208.51.00.12, 7208.51.00.19, 7208.51.00.22, 7208.51.00.23, 7208.51.00.24, 7208.51.00.25, 7208.51.00.32, 7208.51.00.33, 7208.51.00.34, 7208.51.00.35, 7208.51.00.42, 7208.51.00.43, 7208.51.00.44, 7208.51.00.45, 7208.51.00.52, 7208.51.00.53, 7208.51.00.54, 7208.51.00.55, 7208.51.00.62, 7208.51.00.63, 7208.51.00.64, 7208.51.00.65, 7208.51.00.72, 7208.51.00.73, 7208.51.00.74, 7208.51.00.75, 7208.52.00.11, 7208.52.00.12, 7208.52.00.19, 7208.52.00.82, 7208.52.00.83, 7208.52.00.84, 7208.52.00.85</t>
  </si>
  <si>
    <t>HS Codes</t>
  </si>
  <si>
    <t>613-558-5983</t>
  </si>
  <si>
    <t>le dumping</t>
  </si>
  <si>
    <t>Plate is produced to specific grades and standardizations. These grades and standardizations are used for specific end-uses. Common standardizations include American Society for Mechanical Engineers (ASME), and American Society for Testing and Materials (ASTM). For example, ASTM/ASME A36, A283, A573 or A709 may be used for structural plate, which is used in a variety of construction applications. Plate meeting A515 and A516M/A516, grade 70 is used for the construction of pressure vessels, which hold gasses or liquids at high pressure.</t>
  </si>
  <si>
    <t>Les tôles sont produites selon des nuances et des normes spécifiques. Ces nuances et normes sont destinées à des utilisations finales spécifiques. Les normes communes comprennent celles de l’American Society for Mechanical Engineers (ASME) et de l’American Society for Testing and Materials (ASTM). Par exemple, les normes ASTM/ASME A36, A283, A573 ou A709 peuvent être destinées aux tôles de construction, qui sont utilisées dans diverses applications de construction. Les tôles répondant aux normes A515 et A516M/A516, nuance 70, servent à la construction d’appareils sous pression, qui contiennent des gaz ou des liquides sous haute pression.</t>
  </si>
  <si>
    <t>Pressure vessel quality (PVQ) plate may be vacuum degassed to achieve desired characteristics, in particular low sulfur, low carbon, low gaseous levels (H2, N2, 02), improved cleanliness and improved ferro alloy recovery. Such characteristics may be used in sour service applications and applications requiring hydrogen-induced cracking (HIC) resistance low temperature fracture toughness.</t>
  </si>
  <si>
    <t>Les tôles de qualité pour appareils sous pression peuvent être dégazées sous vide pour obtenir les caractéristiques souhaitées, en particulier une faible teneur en soufre, en carbone et en gaz (H2, N2, 02), une meilleure propreté et une meilleure récupération des ferro‑alliages. Ces caractéristiques peuvent être utilisées dans des applications de transport des fluides acides et des applications nécessitant une résistance à la fissuration par l’hydrogène (HIC) et à la fracture à basse température.</t>
  </si>
  <si>
    <t>Some of these gauges and specifications, as well as specific lengths and widths, command a price premium.</t>
  </si>
  <si>
    <t>Certaines de ces jauges et spécifications, ainsi que des longueurs et largeurs spécifiques, commandent un supplément de prix.</t>
  </si>
  <si>
    <t>Product Use</t>
  </si>
  <si>
    <t>Utilisation</t>
  </si>
  <si>
    <t>ADDITIONAL PRODUCT EXCLUSIONS</t>
  </si>
  <si>
    <t>The following products are excluded from the Tribunal’s findings in NQ-2020-001.</t>
  </si>
  <si>
    <t xml:space="preserve">1. Hot-rolled carbon steel plate manufactured to the following specifications and grades:
• ASME SA-285/SA-285M or ASTM A-285/A-285M,
• ASME SA-299/SA-299M or ASTM A-299/A-299M,
• ASME SA-515/SA-515M or ASTM A-515/A-515M,
• ASME SA-516/SA-516M or ASTM A-516/A-516M (including, but not limited to, SA/A516 Grade 70),
• ASME SA-537/SA-537M or ASTM A-537/A-537M, or
• ASME SA-841/SA-841M or ASTM A-841/A-841M,
which is normalized (heat treated) and vacuum degassed (including while molten) with a sulphur content less than or equal to 0.003 percent and a phosphorus content less than or equal to 0.017 percent, imported exclusively for use in the manufacture of pressure vessels for the oil and gas sector for use in sour service and hydrogen-induced cracking applications.
2. Hot-rolled carbon steel plate in grade ASME SA‑516 Grade 70 or ASTM A‑516 Grade 70 normalized (heat treated) with a thickness greater than 3.28 inches.
3. Hot-rolled carbon steel plate produced to the following specifications and grades:
• ASME SA-516/SA-516M or ASTM A-516/A-516M, normalized,
• ASME SA-299/SA-299M or ASTM A-299/A-299M, normalized, and
• ASME SA-537/SA-537M or ASTM A-537/A-537M, normalized,
in the following dimensions:
• 2.5 inches thick, greater than or equal to 151 inches wide and of any length,
• greater than or equal to 3 inches thick, greater than or equal to 121 inches wide and of any length,
• greater than 3.28 inches thick of any width and length.
4. Heavy plate imported by Irving Shipbuilding Inc. for use in the Arctic and Offshore Patrols Ships shipbuilding project.
</t>
  </si>
  <si>
    <t>1. Tôles d’acier au carbone laminées à chaud fabriquées conformément aux spécifications et dans les nuances suivantes :
• ASME SA-285/SA-285M ou ASTM A-285/A-285M,
• ASME SA-299/SA-299M ou ASTM A-299/A-299M,
• ASME SA-515/SA-515M ou ASTM A-515/A-515M,
• ASME SA-516/SA-516M ou ASTM A-516/A-516M (y compris, mais sans s’y limiter, SA/A516 nuance 70),
• ASME SA-537/SA-537M ou ASTM A-537/A-537M, ou
• ASME SA-841/SA-841M ou ASTM A-841/A-841M,
qui sont normalisées (traitées thermiquement) et dégazées sous vide (y compris en fusion), dont la teneur en soufre est inférieure à 0,003 p. 100 et la teneur en phosphore est inférieure ou égale à 0,017 p. 100, importées exclusivement pour utilisation dans la fabrication d’appareils à pression destinés au secteur pétrolier et gazier pour utilisation en milieu corrosif et dans des applications relatives à la fissuration par l’hydrogène.
2. Tôles d’acier au carbone laminées à chaud de nuance ASME SA‑516 nuance 70 ou ASTM A‑516 nuance 70 normalisées (traitées thermiquement), dont l’épaisseur est supérieure à 3,28 pouces.
3. Tôles d’acier au carbone laminées à chaud produites conformément aux spécifications et dans les nuances suivantes :
• ASME SA-516/SA-516M ou ASTM A-516/A-516M, normalisées,
• ASME SA-299/SA-299M ou ASTM A-299/A-299M, normalisées, et
• ASME SA-537/SA-537M ou ASTM A-537/A-537M, normalisées,
dans les dimensions suivantes :
• Épaisseur de 2,5 pouces, largeur égale ou supérieure à 151 pouces, toutes longueurs,
• Épaisseur égale ou supérieure à 3 pouces, largeur égale ou supérieure à 121 pouces, toutes longueurs,
• Épaisseur supérieure à 3,28 pouces, toutes largeurs, toutes longueurs.
4. Tôles fortes importées par Irving Shipbuilding Inc. en vue de leur utilisation dans le cadre du projet de construction de navires de patrouille extracôtiers et de l’Arctique.</t>
  </si>
  <si>
    <t>Net delivered selling value</t>
  </si>
  <si>
    <t>Valeur de vente nette rendue</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</si>
  <si>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</si>
  <si>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t>
  </si>
  <si>
    <t>343-543-7269</t>
  </si>
  <si>
    <t>FOREIGN PRODUCERS' QUESTIONNAIRE</t>
  </si>
  <si>
    <t>QUESTIONNAIRE À L'INTENTION DES PRODUCTEURS ÉTRANGERS</t>
  </si>
  <si>
    <t>March 31</t>
  </si>
  <si>
    <t>31 mars</t>
  </si>
  <si>
    <t>FAILURE TO COMPLETE QUESTIONNAIRE</t>
  </si>
  <si>
    <t>QUESTIONNAIRE NON REMPLI</t>
  </si>
  <si>
    <t>Failure to complete the questionnaire by the due date may result in the Tribunal issuing a production order, pursuant to section 17 of the Canadian International Trade Tribunal Act, to compel the production of a questionnaire response.</t>
  </si>
  <si>
    <t>Si le questionnaire n’est pas rempli dans les délais impartis, le Tribunal peut rendre une ordonnance de production, aux termes de l’article  17 de la Loi sur le Tribunal canadien du commerce extérieur, afin d’exiger la production d’une réponse au questionnaire.</t>
  </si>
  <si>
    <t>These tariff classification numbers may include other products than the goods, and the goods may also fall under additional tariff classification numbers.</t>
  </si>
  <si>
    <t>The list of additional products that were excluded from the Tribunal’s finding can be found on the Tribunal’s website.</t>
  </si>
  <si>
    <t>La liste des produits additionnels qui ont été exclus de la portée des conclusions du Tribunal peut être consultée sur le site Web du Tribunal.</t>
  </si>
  <si>
    <t>Les marchandises en cause et les marchandises similaires sont utilisées dans de nombreuses applications et plus communément pour la fabrication de voitures de chemin de fer, de réservoirs de stockage de pétrole et de gaz, de machinerie lourde, d’équipement agricole, de ponts, de bâtiments industriels, de tours de bureaux, de navires et de barges, ainsi que de réservoirs sous pression.</t>
  </si>
  <si>
    <t>Heavy plate is used in a number of applications, the most common of which are the production of rail cars, oil and gas storage tanks, heavy machinery, agricultural equipment, bridges, industrial buildings, high-rise office towers, ships and barges, and pressure vessels.</t>
  </si>
  <si>
    <t>heavy plate</t>
  </si>
  <si>
    <t>tôles fortes</t>
  </si>
  <si>
    <t>CONFIRMATION OF REPORTED DATA IN THIS QUESTIONNAIRE</t>
  </si>
  <si>
    <t>CONFIRMATION DES DONNÉES DÉCLARÉES DANS CE QUESTIONNAIRE</t>
  </si>
  <si>
    <t>Difference between ending inventory in Question 2 above and the calculated ending inventory in Question 4.</t>
  </si>
  <si>
    <t>Différence entre le stock de clôture à la question 2 ci-dessus et le stock de clôture calculé à la question 4</t>
  </si>
  <si>
    <t>Total - production</t>
  </si>
  <si>
    <t>Confirmez que toutes les données déclarées dans ce questionnaire concernent les marchandises telles que définies dans l’onglet « Intro » et excluent les marchandises telles que définies dans l’onglet « Exclusions ».</t>
  </si>
  <si>
    <t>Hot-rolled carbon steel plate and high-strength low-alloy steel plate not further manufactured than hot-rolled, heat-treated or not, in cut lengths, in widths greater than 72 inches (+/‑ 1,829 mm) to 152 inches (+/‑ 3,860 mm) inclusive, and thicknesses from 0.375 inches (+/‑ 9.525 mm) up to and including 4.5 inches (+/‑ 114.3 mm) (with all dimensions being plus or minus allowable tolerances contained in the applicable standards), but excluding:
- plate in coil form, and
- plate having a rolled, raised figure at regular intervals on the surface (also known as floor plate).
For greater certainty, the subject goods include steel plate which contains alloys greater than required by recognized industry standards, provided the steel does not meet recognized industry standards for an alloy grade steel plate. 
The list of additional products that were excluded from the Tribunal’s finding can be found on the Tribunal’s website.</t>
  </si>
  <si>
    <t>Tôles d’acier au carbone et tôles d’acier allié résistant à faible teneur, laminées à chaud, n’ayant subi aucun autre complément d’ouvraison que le laminage à chaud, traitées thermiquement ou non, coupées à longueur, d’une largeur plus grande que 72 pouces (+/‑ 1 829 mm) à 152 pouces (+/‑ 3 860 mm) inclusivement, et d’une épaisseur variant de 0,375 pouce (+/‑ 9,525 mm) jusqu’à 4,5 pouces (+/‑ 114,3 mm) inclusivement (dont les dimensions sont plus ou moins exactes afin de tenir compte des tolérances admissibles incluses dans les normes applicables), à l’exclusion :
- des tôles en bobines, et
- des tôles dont la surface présente par intervalle un motif laminé en relief (aussi appelées « tôles de plancher »).
Il demeure entendu que les marchandises en cause incluent des tôles d’acier qui contiennent de l’acier allié en plus grande quantité que ce qui est toléré selon les normes de l’industrie à condition que l’acier ne réponde pas aux exigences des normes de l’industrie en matière de nuance d’alliage de tôle d’acier.
La liste des produits additionnels qui ont été exclus de la portée des conclusions du Tribunal peut être consultée sur le site Web du Tribunal.</t>
  </si>
  <si>
    <t>For additional product exclusions, view the "Exclusions" tab.</t>
  </si>
  <si>
    <t>Pour d'autres produits exclus, consultez l’onglet « Exclusions ».</t>
  </si>
  <si>
    <t>Stock de clôture finies pour le marché canadien</t>
  </si>
  <si>
    <t>Production of products produced using the same equipment other than the goods</t>
  </si>
  <si>
    <t>Production de produits fabriqués avec le même équipement autre que les marchandises</t>
  </si>
  <si>
    <t>Production of Discrete Plate</t>
  </si>
  <si>
    <t>Production de tôles en feuilles</t>
  </si>
  <si>
    <t xml:space="preserve">Production of Cut-to-length Plate from Coil </t>
  </si>
  <si>
    <t>Production de tôles coupées à longueur à partir de bobines</t>
  </si>
  <si>
    <t>Beginning inventory of finished heavy plates</t>
  </si>
  <si>
    <t>Stock d'ouverture de tôles fortes finies</t>
  </si>
  <si>
    <t>Ending inventory of finished heavy plates</t>
  </si>
  <si>
    <t>Stock de clôture de tôles fortes finies</t>
  </si>
  <si>
    <t xml:space="preserve">Export sales to Canada </t>
  </si>
  <si>
    <t xml:space="preserve">Ventes à l'exportation au Canada </t>
  </si>
  <si>
    <t xml:space="preserve">Export sales to the United States of America </t>
  </si>
  <si>
    <t xml:space="preserve">Ventes à l'exportation aux États-Unis d'Amérique </t>
  </si>
  <si>
    <t>Export sales to all other countries</t>
  </si>
  <si>
    <t>Ventes à l'exportation vers tous les autres pays</t>
  </si>
  <si>
    <t>Calculated Ending inventory</t>
  </si>
  <si>
    <t>Stock de clôture calculé</t>
  </si>
  <si>
    <t>Confirm that all data reported in this questionnaire pertain to the goods as defined in the "Intro" tab and exclude goods as defined in the tab "Exclusions".</t>
  </si>
  <si>
    <t>Les produits suivants sont exclus des conclusions du Tribunal dans l'enquête NQ-2020-001.</t>
  </si>
  <si>
    <t>AUTRES PRODUITS EXCLUS</t>
  </si>
  <si>
    <t>Ces numéros de classement tarifaire peuvent inclure des produits autres que les marchandises, et les marchandises peuvent également relever d'autres numéros de classement tarifaire.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</si>
</sst>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3"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sz val="16"/>
      <color rgb="FF000000"/>
      <name val="Calibri"/>
      <family val="2"/>
      <scheme val="minor"/>
    </font>
    <font>
      <sz val="10.5"/>
      <color rgb="FF000000"/>
      <name val="Calibri"/>
      <family val="2"/>
    </font>
    <font>
      <b/>
      <u/>
      <sz val="10.5"/>
      <color theme="1"/>
      <name val="Calibri"/>
      <family val="2"/>
      <scheme val="minor"/>
    </font>
    <font>
      <sz val="10.5"/>
      <color rgb="FFFF0000"/>
      <name val="Calibri"/>
      <family val="2"/>
      <scheme val="minor"/>
    </font>
    <font>
      <b/>
      <sz val="9"/>
      <color indexed="81"/>
      <name val="Tahoma"/>
      <family val="2"/>
    </font>
    <font>
      <b/>
      <u/>
      <sz val="10.5"/>
      <name val="Calibri"/>
      <family val="2"/>
      <scheme val="minor"/>
    </font>
    <font>
      <u/>
      <sz val="11"/>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s>
  <borders count="5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auto="1"/>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auto="1"/>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theme="0" tint="-0.499984740745262"/>
      </right>
      <top/>
      <bottom style="thin">
        <color indexed="64"/>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0" fontId="22" fillId="0" borderId="0" applyNumberFormat="0" applyFill="0" applyBorder="0" applyAlignment="0" applyProtection="0"/>
  </cellStyleXfs>
  <cellXfs count="450">
    <xf numFmtId="0" fontId="0" fillId="0" borderId="0" xfId="0"/>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15" fontId="10" fillId="2" borderId="0" xfId="0" applyNumberFormat="1" applyFont="1" applyFill="1" applyAlignment="1">
      <alignment vertical="top"/>
    </xf>
    <xf numFmtId="0" fontId="9" fillId="2" borderId="0" xfId="0" applyFont="1" applyFill="1"/>
    <xf numFmtId="0" fontId="8" fillId="2" borderId="6" xfId="0" applyFont="1" applyFill="1" applyBorder="1" applyAlignment="1">
      <alignment vertical="top"/>
    </xf>
    <xf numFmtId="0" fontId="12" fillId="2" borderId="6" xfId="0" applyFont="1" applyFill="1" applyBorder="1" applyAlignment="1">
      <alignment vertical="top" wrapText="1"/>
    </xf>
    <xf numFmtId="0" fontId="5" fillId="2" borderId="0" xfId="0" applyFont="1" applyFill="1" applyAlignment="1">
      <alignment horizontal="left" vertical="top"/>
    </xf>
    <xf numFmtId="0" fontId="4" fillId="0" borderId="0" xfId="0" applyFont="1" applyAlignment="1">
      <alignment vertical="top" wrapText="1"/>
    </xf>
    <xf numFmtId="0" fontId="10" fillId="0" borderId="0" xfId="0" applyFont="1" applyAlignment="1">
      <alignment vertical="top"/>
    </xf>
    <xf numFmtId="0" fontId="10" fillId="2" borderId="0" xfId="0" applyFont="1" applyFill="1" applyAlignment="1"/>
    <xf numFmtId="0" fontId="9" fillId="7" borderId="13" xfId="0" applyFont="1" applyFill="1" applyBorder="1" applyAlignment="1">
      <alignment horizontal="center" vertical="top" wrapText="1"/>
    </xf>
    <xf numFmtId="165" fontId="11" fillId="4" borderId="13" xfId="2" applyNumberFormat="1" applyFont="1" applyFill="1" applyBorder="1" applyAlignment="1" applyProtection="1">
      <alignment horizontal="right" vertical="top" wrapText="1"/>
      <protection locked="0"/>
    </xf>
    <xf numFmtId="165" fontId="11" fillId="5" borderId="13" xfId="2" applyNumberFormat="1" applyFont="1" applyFill="1" applyBorder="1" applyAlignment="1" applyProtection="1">
      <alignment horizontal="right" vertical="top" wrapText="1"/>
    </xf>
    <xf numFmtId="165" fontId="11" fillId="4" borderId="38" xfId="2" applyNumberFormat="1" applyFont="1" applyFill="1" applyBorder="1" applyAlignment="1" applyProtection="1">
      <alignment horizontal="right" vertical="top" wrapText="1"/>
      <protection locked="0"/>
    </xf>
    <xf numFmtId="165" fontId="11" fillId="5" borderId="38" xfId="2" applyNumberFormat="1" applyFont="1" applyFill="1" applyBorder="1" applyAlignment="1" applyProtection="1">
      <alignment vertical="top" wrapText="1"/>
    </xf>
    <xf numFmtId="165" fontId="11" fillId="5" borderId="38" xfId="2" applyNumberFormat="1" applyFont="1" applyFill="1" applyBorder="1" applyAlignment="1" applyProtection="1">
      <alignment horizontal="right"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0" fillId="2" borderId="6" xfId="0" applyFont="1" applyFill="1" applyBorder="1" applyAlignment="1">
      <alignment vertical="top"/>
    </xf>
    <xf numFmtId="1" fontId="11" fillId="5" borderId="13" xfId="1" applyNumberFormat="1" applyFont="1" applyFill="1" applyBorder="1" applyAlignment="1" applyProtection="1">
      <alignment horizontal="center" vertical="top" wrapText="1"/>
    </xf>
    <xf numFmtId="0" fontId="8" fillId="2" borderId="0" xfId="0" applyFont="1" applyFill="1" applyBorder="1" applyAlignment="1">
      <alignment vertical="center" wrapText="1"/>
    </xf>
    <xf numFmtId="0" fontId="10" fillId="0" borderId="0" xfId="0" applyFont="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0" fillId="2" borderId="0" xfId="0" applyFont="1" applyFill="1" applyAlignment="1">
      <alignment vertical="top" wrapText="1"/>
    </xf>
    <xf numFmtId="0" fontId="8" fillId="2" borderId="0" xfId="0" applyFont="1" applyFill="1" applyAlignment="1">
      <alignment horizontal="left" vertical="top"/>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2" borderId="0" xfId="0" applyFont="1" applyFill="1" applyAlignment="1">
      <alignment vertical="top"/>
    </xf>
    <xf numFmtId="0" fontId="10" fillId="6" borderId="0" xfId="0" applyFont="1" applyFill="1"/>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10" fillId="2" borderId="4"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15" fontId="10" fillId="0" borderId="0" xfId="0" quotePrefix="1" applyNumberFormat="1" applyFont="1" applyAlignment="1">
      <alignment vertical="top"/>
    </xf>
    <xf numFmtId="49" fontId="10" fillId="0" borderId="0" xfId="0" quotePrefix="1" applyNumberFormat="1" applyFont="1" applyAlignment="1">
      <alignment vertical="top"/>
    </xf>
    <xf numFmtId="0" fontId="16" fillId="4" borderId="13" xfId="1" applyNumberFormat="1" applyFont="1" applyFill="1" applyBorder="1" applyAlignment="1" applyProtection="1">
      <alignment horizontal="center" vertical="center" wrapText="1"/>
      <protection locked="0"/>
    </xf>
    <xf numFmtId="0" fontId="17" fillId="8" borderId="0" xfId="0" applyFont="1" applyFill="1" applyAlignment="1">
      <alignment vertical="center"/>
    </xf>
    <xf numFmtId="0" fontId="17" fillId="0" borderId="0" xfId="0" applyFont="1" applyAlignment="1">
      <alignment vertical="center"/>
    </xf>
    <xf numFmtId="0" fontId="11" fillId="0" borderId="0" xfId="0" applyFont="1"/>
    <xf numFmtId="0" fontId="18" fillId="6" borderId="0" xfId="0" applyFont="1" applyFill="1"/>
    <xf numFmtId="0" fontId="18" fillId="0" borderId="0" xfId="0" applyFont="1"/>
    <xf numFmtId="0" fontId="10" fillId="0" borderId="0" xfId="0" applyFont="1" applyAlignment="1">
      <alignment horizontal="left"/>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17" fillId="2" borderId="0" xfId="0" applyFont="1" applyFill="1" applyAlignment="1">
      <alignment vertical="center"/>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wrapText="1"/>
    </xf>
    <xf numFmtId="0" fontId="10" fillId="2" borderId="0" xfId="0" applyFont="1" applyFill="1" applyAlignment="1">
      <alignment vertical="top"/>
    </xf>
    <xf numFmtId="0" fontId="10" fillId="0" borderId="0" xfId="0" applyFont="1" applyFill="1" applyAlignment="1">
      <alignment vertical="top"/>
    </xf>
    <xf numFmtId="0" fontId="10" fillId="0" borderId="0" xfId="0" quotePrefix="1" applyFont="1" applyAlignment="1">
      <alignment vertical="top"/>
    </xf>
    <xf numFmtId="0" fontId="19" fillId="2" borderId="0" xfId="0" applyFont="1" applyFill="1" applyAlignment="1">
      <alignment vertical="top"/>
    </xf>
    <xf numFmtId="0" fontId="8" fillId="2" borderId="0" xfId="0" applyFont="1" applyFill="1" applyAlignment="1">
      <alignment horizontal="left" vertical="top"/>
    </xf>
    <xf numFmtId="0" fontId="6" fillId="0" borderId="0" xfId="0" applyFont="1" applyAlignment="1">
      <alignment vertical="top" wrapText="1"/>
    </xf>
    <xf numFmtId="0" fontId="8" fillId="0" borderId="0" xfId="0" applyFont="1" applyAlignment="1">
      <alignment vertical="top" wrapText="1"/>
    </xf>
    <xf numFmtId="0" fontId="8" fillId="0" borderId="4" xfId="0" applyFont="1" applyBorder="1" applyAlignment="1">
      <alignment vertical="top" wrapText="1"/>
    </xf>
    <xf numFmtId="15" fontId="10" fillId="0" borderId="0" xfId="0" applyNumberFormat="1" applyFont="1" applyAlignment="1">
      <alignment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165" fontId="11" fillId="4" borderId="15" xfId="2" applyNumberFormat="1" applyFont="1" applyFill="1" applyBorder="1" applyAlignment="1" applyProtection="1">
      <alignment vertical="center" wrapText="1"/>
      <protection locked="0"/>
    </xf>
    <xf numFmtId="0" fontId="10" fillId="2" borderId="0" xfId="0" applyFont="1" applyFill="1" applyAlignment="1">
      <alignment vertical="top"/>
    </xf>
    <xf numFmtId="0" fontId="10" fillId="6" borderId="0" xfId="0" applyFont="1" applyFill="1" applyAlignment="1">
      <alignment vertical="top" wrapText="1"/>
    </xf>
    <xf numFmtId="0" fontId="10" fillId="2" borderId="0" xfId="0" applyFont="1" applyFill="1" applyAlignment="1">
      <alignment vertical="top"/>
    </xf>
    <xf numFmtId="0" fontId="8" fillId="2" borderId="13" xfId="0" applyFont="1" applyFill="1" applyBorder="1" applyAlignment="1">
      <alignment horizontal="center" vertical="center" wrapText="1"/>
    </xf>
    <xf numFmtId="0" fontId="10" fillId="2" borderId="4" xfId="0" applyFont="1" applyFill="1" applyBorder="1" applyAlignment="1">
      <alignment vertical="top"/>
    </xf>
    <xf numFmtId="165" fontId="11" fillId="4" borderId="42" xfId="2" applyNumberFormat="1" applyFont="1" applyFill="1" applyBorder="1" applyAlignment="1" applyProtection="1">
      <alignment horizontal="right" vertical="center"/>
      <protection locked="0"/>
    </xf>
    <xf numFmtId="165" fontId="11" fillId="5" borderId="40" xfId="2" applyNumberFormat="1" applyFont="1" applyFill="1" applyBorder="1" applyAlignment="1" applyProtection="1">
      <alignment horizontal="right" vertical="center"/>
    </xf>
    <xf numFmtId="165" fontId="11" fillId="5" borderId="48" xfId="2" applyNumberFormat="1" applyFont="1" applyFill="1" applyBorder="1" applyAlignment="1" applyProtection="1">
      <alignment horizontal="right" vertical="center"/>
    </xf>
    <xf numFmtId="165" fontId="11" fillId="4" borderId="41" xfId="2" applyNumberFormat="1" applyFont="1" applyFill="1" applyBorder="1" applyAlignment="1" applyProtection="1">
      <alignment horizontal="right" vertical="center"/>
      <protection locked="0"/>
    </xf>
    <xf numFmtId="165" fontId="11" fillId="4" borderId="39" xfId="2" applyNumberFormat="1" applyFont="1" applyFill="1" applyBorder="1" applyAlignment="1" applyProtection="1">
      <alignment horizontal="right" vertical="center"/>
      <protection locked="0"/>
    </xf>
    <xf numFmtId="165" fontId="11" fillId="4" borderId="46" xfId="2" applyNumberFormat="1" applyFont="1" applyFill="1" applyBorder="1" applyAlignment="1" applyProtection="1">
      <alignment horizontal="right" vertical="center"/>
      <protection locked="0"/>
    </xf>
    <xf numFmtId="165" fontId="11" fillId="4" borderId="38" xfId="2" applyNumberFormat="1" applyFont="1" applyFill="1" applyBorder="1" applyAlignment="1" applyProtection="1">
      <alignment horizontal="right" vertical="center"/>
      <protection locked="0"/>
    </xf>
    <xf numFmtId="165" fontId="11" fillId="4" borderId="13" xfId="2" applyNumberFormat="1" applyFont="1" applyFill="1" applyBorder="1" applyAlignment="1" applyProtection="1">
      <alignment horizontal="right" vertical="center"/>
      <protection locked="0"/>
    </xf>
    <xf numFmtId="165" fontId="11" fillId="4" borderId="24" xfId="2" applyNumberFormat="1" applyFont="1" applyFill="1" applyBorder="1" applyAlignment="1" applyProtection="1">
      <alignment horizontal="right" vertical="center"/>
      <protection locked="0"/>
    </xf>
    <xf numFmtId="165" fontId="11" fillId="5" borderId="42" xfId="2" applyNumberFormat="1" applyFont="1" applyFill="1" applyBorder="1" applyAlignment="1" applyProtection="1">
      <alignment horizontal="right" vertical="center"/>
    </xf>
    <xf numFmtId="0" fontId="10" fillId="2" borderId="0" xfId="0" applyFont="1" applyFill="1" applyAlignment="1">
      <alignment vertical="top"/>
    </xf>
    <xf numFmtId="165" fontId="11" fillId="5" borderId="13" xfId="2" applyNumberFormat="1" applyFont="1" applyFill="1" applyBorder="1" applyAlignment="1" applyProtection="1">
      <alignment horizontal="right" vertical="center"/>
    </xf>
    <xf numFmtId="0" fontId="10" fillId="2" borderId="0" xfId="0" applyFont="1" applyFill="1" applyAlignment="1">
      <alignment vertical="top"/>
    </xf>
    <xf numFmtId="0" fontId="8" fillId="2" borderId="6" xfId="0" applyFont="1" applyFill="1" applyBorder="1" applyAlignment="1">
      <alignment horizontal="left" vertical="center" wrapText="1" indent="1"/>
    </xf>
    <xf numFmtId="0" fontId="8" fillId="2" borderId="0" xfId="0" applyFont="1" applyFill="1" applyBorder="1" applyAlignment="1">
      <alignment horizontal="left" vertical="center" wrapText="1" indent="1"/>
    </xf>
    <xf numFmtId="0" fontId="8" fillId="2" borderId="0" xfId="0" applyFont="1" applyFill="1" applyBorder="1" applyAlignment="1">
      <alignment horizontal="right" vertical="center" indent="1"/>
    </xf>
    <xf numFmtId="0" fontId="9" fillId="2" borderId="0" xfId="0" applyFont="1" applyFill="1" applyBorder="1" applyAlignment="1">
      <alignment horizontal="center" vertical="top" wrapText="1"/>
    </xf>
    <xf numFmtId="0" fontId="8" fillId="2" borderId="6" xfId="0" applyFont="1" applyFill="1" applyBorder="1" applyAlignment="1">
      <alignment horizontal="left" vertical="top" wrapText="1"/>
    </xf>
    <xf numFmtId="0" fontId="9" fillId="7" borderId="13" xfId="0" applyFont="1" applyFill="1" applyBorder="1" applyAlignment="1">
      <alignment horizontal="center" vertical="center" wrapText="1"/>
    </xf>
    <xf numFmtId="0" fontId="10" fillId="2" borderId="0" xfId="0" applyFont="1" applyFill="1" applyAlignment="1">
      <alignment vertical="top"/>
    </xf>
    <xf numFmtId="0" fontId="10" fillId="0" borderId="0" xfId="0" applyFont="1" applyAlignment="1">
      <alignment vertical="top" wrapText="1"/>
    </xf>
    <xf numFmtId="15" fontId="10" fillId="0" borderId="0" xfId="0" applyNumberFormat="1" applyFont="1" applyAlignment="1">
      <alignment vertical="top" wrapText="1"/>
    </xf>
    <xf numFmtId="15" fontId="10" fillId="0" borderId="0" xfId="0" quotePrefix="1" applyNumberFormat="1" applyFont="1" applyAlignment="1">
      <alignment vertical="top" wrapText="1"/>
    </xf>
    <xf numFmtId="0" fontId="18" fillId="6" borderId="0" xfId="0" applyFont="1" applyFill="1" applyAlignment="1">
      <alignment vertical="top" wrapText="1"/>
    </xf>
    <xf numFmtId="0" fontId="18" fillId="6" borderId="0" xfId="0" applyFont="1" applyFill="1" applyAlignment="1">
      <alignment vertical="top"/>
    </xf>
    <xf numFmtId="0" fontId="8" fillId="0" borderId="6" xfId="0" applyFont="1" applyBorder="1" applyAlignment="1">
      <alignment vertical="top" wrapText="1"/>
    </xf>
    <xf numFmtId="0" fontId="8" fillId="0" borderId="0" xfId="0" applyFont="1" applyAlignment="1">
      <alignment horizontal="left" vertical="center" wrapText="1"/>
    </xf>
    <xf numFmtId="0" fontId="4" fillId="0" borderId="0" xfId="0" applyFont="1" applyAlignment="1">
      <alignment vertical="top"/>
    </xf>
    <xf numFmtId="0" fontId="5" fillId="0" borderId="0" xfId="0" applyFont="1" applyAlignment="1">
      <alignment vertical="top"/>
    </xf>
    <xf numFmtId="0" fontId="8" fillId="0" borderId="0" xfId="0" applyFont="1" applyAlignment="1">
      <alignment vertical="top"/>
    </xf>
    <xf numFmtId="0" fontId="10" fillId="0" borderId="7" xfId="0" applyFont="1" applyBorder="1" applyAlignment="1">
      <alignment vertical="top" wrapText="1"/>
    </xf>
    <xf numFmtId="0" fontId="10" fillId="0" borderId="10" xfId="0" applyFont="1" applyBorder="1" applyAlignment="1">
      <alignment vertical="top" wrapText="1"/>
    </xf>
    <xf numFmtId="0" fontId="10" fillId="0" borderId="8" xfId="0" applyFont="1" applyBorder="1" applyAlignment="1">
      <alignment vertical="top" wrapText="1"/>
    </xf>
    <xf numFmtId="0" fontId="9" fillId="0" borderId="0" xfId="0" applyFont="1" applyAlignment="1">
      <alignment vertical="top"/>
    </xf>
    <xf numFmtId="0" fontId="12" fillId="0" borderId="0" xfId="0" applyFont="1" applyAlignment="1">
      <alignment horizontal="left" vertical="top" wrapText="1"/>
    </xf>
    <xf numFmtId="0" fontId="2" fillId="0" borderId="0" xfId="0" applyFont="1" applyAlignment="1">
      <alignment vertical="top" wrapText="1"/>
    </xf>
    <xf numFmtId="0" fontId="7" fillId="0" borderId="0" xfId="0" applyFont="1" applyAlignment="1">
      <alignment horizontal="left" vertical="top"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4" xfId="0" applyFont="1" applyBorder="1" applyAlignment="1">
      <alignment horizontal="left" vertical="top" wrapText="1"/>
    </xf>
    <xf numFmtId="0" fontId="10" fillId="0" borderId="6" xfId="0" applyFont="1" applyBorder="1" applyAlignment="1">
      <alignment vertical="top"/>
    </xf>
    <xf numFmtId="0" fontId="10" fillId="0" borderId="6" xfId="0" applyFont="1" applyBorder="1" applyAlignment="1">
      <alignment horizontal="left" vertical="center"/>
    </xf>
    <xf numFmtId="0" fontId="12" fillId="0" borderId="6" xfId="0" applyFont="1" applyBorder="1" applyAlignment="1">
      <alignment horizontal="centerContinuous" vertical="top" wrapText="1"/>
    </xf>
    <xf numFmtId="0" fontId="12" fillId="0" borderId="0" xfId="0" applyFont="1" applyAlignment="1">
      <alignment horizontal="centerContinuous" vertical="top" wrapText="1"/>
    </xf>
    <xf numFmtId="0" fontId="10" fillId="0" borderId="0" xfId="0" applyFont="1" applyAlignment="1">
      <alignment horizontal="centerContinuous" vertical="top" wrapText="1"/>
    </xf>
    <xf numFmtId="0" fontId="10" fillId="0" borderId="4" xfId="0" applyFont="1" applyBorder="1" applyAlignment="1">
      <alignment horizontal="centerContinuous" vertical="top" wrapText="1"/>
    </xf>
    <xf numFmtId="0" fontId="10" fillId="2" borderId="0" xfId="0" applyFont="1" applyFill="1" applyAlignment="1">
      <alignment vertical="top"/>
    </xf>
    <xf numFmtId="0" fontId="10" fillId="2" borderId="0" xfId="0" applyFont="1" applyFill="1" applyAlignment="1">
      <alignment vertical="top"/>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6" fillId="0" borderId="0" xfId="0" applyFont="1" applyAlignment="1">
      <alignment wrapText="1"/>
    </xf>
    <xf numFmtId="0" fontId="8" fillId="0" borderId="0" xfId="0" applyFont="1" applyAlignment="1">
      <alignment vertical="center" wrapText="1"/>
    </xf>
    <xf numFmtId="0" fontId="8" fillId="0" borderId="4" xfId="0" applyFont="1" applyBorder="1" applyAlignment="1">
      <alignment vertical="center" wrapText="1"/>
    </xf>
    <xf numFmtId="0" fontId="10" fillId="0" borderId="7" xfId="0" applyFont="1" applyBorder="1" applyAlignment="1">
      <alignment wrapText="1"/>
    </xf>
    <xf numFmtId="0" fontId="10" fillId="0" borderId="10" xfId="0" applyFont="1" applyBorder="1" applyAlignment="1">
      <alignment wrapText="1"/>
    </xf>
    <xf numFmtId="0" fontId="10" fillId="0" borderId="8" xfId="0" applyFont="1" applyBorder="1" applyAlignment="1">
      <alignment wrapText="1"/>
    </xf>
    <xf numFmtId="165" fontId="11" fillId="4" borderId="18" xfId="2" applyNumberFormat="1" applyFont="1" applyFill="1" applyBorder="1" applyAlignment="1" applyProtection="1">
      <alignment horizontal="right" vertical="top" wrapText="1"/>
      <protection locked="0"/>
    </xf>
    <xf numFmtId="165" fontId="11" fillId="4" borderId="15" xfId="2" applyNumberFormat="1" applyFont="1" applyFill="1" applyBorder="1" applyAlignment="1" applyProtection="1">
      <alignment horizontal="right" vertical="top" wrapText="1"/>
      <protection locked="0"/>
    </xf>
    <xf numFmtId="0" fontId="11" fillId="4" borderId="13" xfId="1" applyNumberFormat="1" applyFont="1" applyFill="1" applyBorder="1" applyAlignment="1" applyProtection="1">
      <alignment horizontal="center" vertical="center" wrapText="1"/>
      <protection locked="0"/>
    </xf>
    <xf numFmtId="0" fontId="8" fillId="2" borderId="0" xfId="0" applyFont="1" applyFill="1" applyAlignment="1">
      <alignment horizontal="left" vertical="top"/>
    </xf>
    <xf numFmtId="0" fontId="10" fillId="2" borderId="0" xfId="0" applyFont="1" applyFill="1" applyAlignment="1">
      <alignment vertical="top"/>
    </xf>
    <xf numFmtId="0" fontId="8" fillId="2" borderId="4" xfId="0" applyFont="1" applyFill="1" applyBorder="1" applyAlignment="1">
      <alignment vertical="top" wrapText="1"/>
    </xf>
    <xf numFmtId="0" fontId="8" fillId="2" borderId="6" xfId="0" applyFont="1" applyFill="1" applyBorder="1" applyAlignment="1">
      <alignment horizontal="left" vertical="center" wrapText="1"/>
    </xf>
    <xf numFmtId="0" fontId="10" fillId="2" borderId="0" xfId="0" applyFont="1" applyFill="1" applyAlignment="1">
      <alignment vertical="top"/>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8" fillId="2" borderId="0" xfId="0" applyFont="1" applyFill="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8" fillId="2" borderId="0" xfId="0" applyFont="1" applyFill="1" applyAlignment="1">
      <alignment horizontal="left" vertical="top"/>
    </xf>
    <xf numFmtId="0" fontId="10" fillId="2" borderId="0" xfId="0" applyFont="1" applyFill="1" applyAlignment="1">
      <alignment vertical="top"/>
    </xf>
    <xf numFmtId="0" fontId="8" fillId="7" borderId="13" xfId="0" applyFont="1" applyFill="1" applyBorder="1" applyAlignment="1">
      <alignment horizontal="center" vertical="top"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12" fillId="2" borderId="20" xfId="0" applyFont="1" applyFill="1" applyBorder="1" applyAlignment="1">
      <alignment horizontal="right" vertical="center" wrapText="1" inden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27"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11" fillId="4" borderId="15"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11" fillId="4" borderId="29" xfId="1" applyNumberFormat="1" applyFont="1" applyFill="1" applyBorder="1" applyAlignment="1" applyProtection="1">
      <alignment horizontal="left" vertical="center" wrapText="1"/>
      <protection locked="0"/>
    </xf>
    <xf numFmtId="0" fontId="11" fillId="4" borderId="30" xfId="1" applyNumberFormat="1" applyFont="1" applyFill="1" applyBorder="1" applyAlignment="1" applyProtection="1">
      <alignment horizontal="left" vertical="center" wrapText="1"/>
      <protection locked="0"/>
    </xf>
    <xf numFmtId="0" fontId="11" fillId="4" borderId="16" xfId="1" applyNumberFormat="1" applyFont="1" applyFill="1" applyBorder="1" applyAlignment="1" applyProtection="1">
      <alignment horizontal="left" vertical="center" wrapText="1"/>
      <protection locked="0"/>
    </xf>
    <xf numFmtId="0" fontId="11" fillId="4" borderId="26" xfId="1" applyNumberFormat="1"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11" fillId="4" borderId="13" xfId="1" applyNumberFormat="1" applyFont="1" applyFill="1" applyBorder="1" applyAlignment="1" applyProtection="1">
      <alignment horizontal="left" vertical="center" wrapText="1"/>
      <protection locked="0"/>
    </xf>
    <xf numFmtId="0" fontId="11" fillId="4" borderId="24" xfId="1" applyNumberFormat="1" applyFont="1" applyFill="1" applyBorder="1" applyAlignment="1" applyProtection="1">
      <alignment horizontal="left" vertical="center" wrapText="1"/>
      <protection locked="0"/>
    </xf>
    <xf numFmtId="0" fontId="8" fillId="2" borderId="3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22" fillId="2" borderId="6" xfId="3" applyFill="1" applyBorder="1" applyAlignment="1" applyProtection="1">
      <alignment horizontal="left" vertical="top" wrapText="1"/>
      <protection locked="0"/>
    </xf>
    <xf numFmtId="0" fontId="22" fillId="2" borderId="0" xfId="3" applyFill="1" applyBorder="1" applyAlignment="1" applyProtection="1">
      <alignment horizontal="left" vertical="top" wrapText="1"/>
      <protection locked="0"/>
    </xf>
    <xf numFmtId="0" fontId="22" fillId="2" borderId="4" xfId="3" applyFill="1" applyBorder="1" applyAlignment="1" applyProtection="1">
      <alignment horizontal="left" vertical="top" wrapText="1"/>
      <protection locked="0"/>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4" xfId="0" applyFont="1" applyBorder="1" applyAlignment="1">
      <alignment horizontal="left" vertical="top" wrapText="1"/>
    </xf>
    <xf numFmtId="0" fontId="11" fillId="7" borderId="17" xfId="1" applyNumberFormat="1" applyFont="1" applyFill="1" applyBorder="1" applyAlignment="1" applyProtection="1">
      <alignment horizontal="left" vertical="center" wrapText="1" indent="2"/>
    </xf>
    <xf numFmtId="0" fontId="11" fillId="7" borderId="14" xfId="1" applyNumberFormat="1" applyFont="1" applyFill="1" applyBorder="1" applyAlignment="1" applyProtection="1">
      <alignment horizontal="left" vertical="center" wrapText="1" indent="2"/>
    </xf>
    <xf numFmtId="0" fontId="11" fillId="7" borderId="18" xfId="1" applyNumberFormat="1" applyFont="1" applyFill="1" applyBorder="1" applyAlignment="1" applyProtection="1">
      <alignment horizontal="left" vertical="center" wrapText="1" indent="2"/>
    </xf>
    <xf numFmtId="0" fontId="11" fillId="7" borderId="21" xfId="1" applyNumberFormat="1" applyFont="1" applyFill="1" applyBorder="1" applyAlignment="1" applyProtection="1">
      <alignment horizontal="left" vertical="center" wrapText="1" indent="2"/>
    </xf>
    <xf numFmtId="0" fontId="11" fillId="7" borderId="22" xfId="1" applyNumberFormat="1" applyFont="1" applyFill="1" applyBorder="1" applyAlignment="1" applyProtection="1">
      <alignment horizontal="left" vertical="center" wrapText="1" indent="2"/>
    </xf>
    <xf numFmtId="0" fontId="11" fillId="7" borderId="23" xfId="1" applyNumberFormat="1" applyFont="1" applyFill="1" applyBorder="1" applyAlignment="1" applyProtection="1">
      <alignment horizontal="left" vertical="center" wrapText="1" indent="2"/>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8" fillId="7" borderId="24" xfId="0" applyFont="1" applyFill="1" applyBorder="1" applyAlignment="1">
      <alignment horizontal="center" vertical="top" wrapText="1"/>
    </xf>
    <xf numFmtId="0" fontId="8" fillId="7" borderId="32" xfId="0" applyFont="1" applyFill="1" applyBorder="1" applyAlignment="1">
      <alignment horizontal="center"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19" fillId="2" borderId="0" xfId="0" applyFont="1" applyFill="1" applyAlignment="1">
      <alignment horizontal="left"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10" fillId="2" borderId="0"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22" fillId="0" borderId="6" xfId="3" applyBorder="1" applyAlignment="1" applyProtection="1">
      <alignment horizontal="left" vertical="top"/>
      <protection locked="0"/>
    </xf>
    <xf numFmtId="0" fontId="22" fillId="0" borderId="0" xfId="3" applyBorder="1" applyAlignment="1" applyProtection="1">
      <alignment horizontal="left" vertical="top"/>
      <protection locked="0"/>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7" fillId="3" borderId="0" xfId="0" applyFont="1" applyFill="1" applyAlignment="1">
      <alignment horizontal="center" vertical="top"/>
    </xf>
    <xf numFmtId="0" fontId="7" fillId="3" borderId="3" xfId="0" applyFont="1" applyFill="1" applyBorder="1" applyAlignment="1">
      <alignment horizontal="center" vertical="top"/>
    </xf>
    <xf numFmtId="0" fontId="7" fillId="3" borderId="11" xfId="0" applyFont="1" applyFill="1" applyBorder="1" applyAlignment="1">
      <alignment horizontal="center" vertical="top"/>
    </xf>
    <xf numFmtId="0" fontId="7" fillId="3" borderId="5" xfId="0" applyFont="1" applyFill="1" applyBorder="1" applyAlignment="1">
      <alignment horizontal="center" vertical="top"/>
    </xf>
    <xf numFmtId="0" fontId="12" fillId="0" borderId="34" xfId="0" applyFont="1" applyBorder="1" applyAlignment="1">
      <alignment horizontal="left" vertical="center" wrapText="1"/>
    </xf>
    <xf numFmtId="0" fontId="12" fillId="0" borderId="18" xfId="0" applyFont="1" applyBorder="1" applyAlignment="1">
      <alignment horizontal="left" vertical="center" wrapText="1"/>
    </xf>
    <xf numFmtId="0" fontId="12" fillId="0" borderId="6" xfId="0" applyFont="1" applyBorder="1" applyAlignment="1">
      <alignment horizontal="left" vertical="center" wrapText="1"/>
    </xf>
    <xf numFmtId="0" fontId="12" fillId="0" borderId="20" xfId="0" applyFont="1" applyBorder="1" applyAlignment="1">
      <alignment horizontal="left" vertical="center" wrapText="1"/>
    </xf>
    <xf numFmtId="0" fontId="12" fillId="0" borderId="36" xfId="0" applyFont="1" applyBorder="1" applyAlignment="1">
      <alignment horizontal="left" vertical="center" wrapText="1"/>
    </xf>
    <xf numFmtId="0" fontId="12" fillId="0" borderId="23" xfId="0" applyFont="1" applyBorder="1" applyAlignment="1">
      <alignment horizontal="left" vertical="center" wrapText="1"/>
    </xf>
    <xf numFmtId="0" fontId="8" fillId="0" borderId="17" xfId="0" applyFont="1" applyBorder="1" applyAlignment="1">
      <alignment horizontal="left" vertical="center" wrapText="1"/>
    </xf>
    <xf numFmtId="0" fontId="8" fillId="0" borderId="14" xfId="0" applyFont="1" applyBorder="1" applyAlignment="1">
      <alignment horizontal="left" vertical="center" wrapText="1"/>
    </xf>
    <xf numFmtId="0" fontId="8" fillId="0" borderId="35" xfId="0" applyFont="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37" xfId="0" applyFont="1" applyBorder="1" applyAlignment="1">
      <alignment horizontal="left" vertical="center" wrapText="1"/>
    </xf>
    <xf numFmtId="0" fontId="8" fillId="0" borderId="20" xfId="0" applyFont="1" applyBorder="1" applyAlignment="1">
      <alignment horizontal="left" vertical="center" wrapText="1"/>
    </xf>
    <xf numFmtId="15" fontId="12" fillId="7" borderId="17" xfId="0" applyNumberFormat="1"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20"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21" fillId="0" borderId="6" xfId="0" applyFont="1" applyBorder="1" applyAlignment="1">
      <alignment horizontal="left" vertical="center" wrapText="1"/>
    </xf>
    <xf numFmtId="0" fontId="21" fillId="0" borderId="0" xfId="0" applyFont="1" applyAlignment="1">
      <alignment horizontal="left" vertical="center" wrapText="1"/>
    </xf>
    <xf numFmtId="0" fontId="21" fillId="0" borderId="4" xfId="0" applyFont="1" applyBorder="1" applyAlignment="1">
      <alignment horizontal="left" vertical="center"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9" fillId="2" borderId="32" xfId="0" applyFont="1" applyFill="1" applyBorder="1" applyAlignment="1">
      <alignment horizontal="center" vertical="center"/>
    </xf>
    <xf numFmtId="0" fontId="11" fillId="4" borderId="13" xfId="1" applyNumberFormat="1" applyFont="1" applyFill="1" applyBorder="1" applyAlignment="1" applyProtection="1">
      <alignment horizontal="center" vertical="center" wrapText="1"/>
      <protection locked="0"/>
    </xf>
    <xf numFmtId="0" fontId="12" fillId="6" borderId="3" xfId="0" applyFont="1" applyFill="1" applyBorder="1" applyAlignment="1">
      <alignment horizontal="center" vertical="top"/>
    </xf>
    <xf numFmtId="0" fontId="12" fillId="6" borderId="11" xfId="0" applyFont="1" applyFill="1" applyBorder="1" applyAlignment="1">
      <alignment horizontal="center" vertical="top"/>
    </xf>
    <xf numFmtId="0" fontId="12" fillId="6" borderId="5" xfId="0" applyFont="1" applyFill="1" applyBorder="1" applyAlignment="1">
      <alignment horizontal="center" vertical="top"/>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8" fillId="7" borderId="15" xfId="0" applyFont="1" applyFill="1" applyBorder="1" applyAlignment="1">
      <alignment horizontal="left" vertical="top" wrapText="1"/>
    </xf>
    <xf numFmtId="0" fontId="8" fillId="7" borderId="29" xfId="0" applyFont="1" applyFill="1" applyBorder="1" applyAlignment="1">
      <alignment horizontal="left" vertical="top" wrapText="1"/>
    </xf>
    <xf numFmtId="0" fontId="8" fillId="7" borderId="16" xfId="0" applyFont="1" applyFill="1" applyBorder="1" applyAlignment="1">
      <alignment horizontal="left" vertical="top"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6" borderId="6" xfId="0" applyFont="1" applyFill="1" applyBorder="1" applyAlignment="1">
      <alignment horizontal="center" vertical="top"/>
    </xf>
    <xf numFmtId="0" fontId="12" fillId="6" borderId="0" xfId="0" applyFont="1" applyFill="1" applyBorder="1" applyAlignment="1">
      <alignment horizontal="center" vertical="top"/>
    </xf>
    <xf numFmtId="0" fontId="12" fillId="6" borderId="4" xfId="0" applyFont="1" applyFill="1" applyBorder="1" applyAlignment="1">
      <alignment horizontal="center" vertical="top"/>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7" fillId="3" borderId="6" xfId="0" applyFont="1" applyFill="1" applyBorder="1" applyAlignment="1">
      <alignment horizontal="left" wrapText="1"/>
    </xf>
    <xf numFmtId="0" fontId="7" fillId="3" borderId="0" xfId="0" applyFont="1" applyFill="1" applyBorder="1" applyAlignment="1">
      <alignment horizontal="left" wrapText="1"/>
    </xf>
    <xf numFmtId="0" fontId="7" fillId="3" borderId="4" xfId="0" applyFont="1" applyFill="1" applyBorder="1" applyAlignment="1">
      <alignment horizontal="left" wrapText="1"/>
    </xf>
    <xf numFmtId="0" fontId="12" fillId="7" borderId="17" xfId="0" applyFont="1" applyFill="1" applyBorder="1" applyAlignment="1">
      <alignment horizontal="center" vertical="center" wrapText="1"/>
    </xf>
    <xf numFmtId="0" fontId="12" fillId="7" borderId="35"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11" fillId="4" borderId="13" xfId="1" applyNumberFormat="1" applyFont="1" applyFill="1" applyBorder="1" applyAlignment="1" applyProtection="1">
      <alignment horizontal="left" vertical="top" wrapText="1"/>
      <protection locked="0"/>
    </xf>
    <xf numFmtId="0" fontId="8" fillId="2" borderId="27" xfId="0" applyFont="1" applyFill="1" applyBorder="1" applyAlignment="1">
      <alignment horizontal="left" vertical="top" wrapText="1"/>
    </xf>
    <xf numFmtId="0" fontId="8" fillId="2" borderId="28" xfId="0" applyFont="1" applyFill="1" applyBorder="1" applyAlignment="1">
      <alignment horizontal="left" vertical="top" wrapText="1"/>
    </xf>
    <xf numFmtId="0" fontId="8" fillId="2" borderId="31" xfId="0" applyFont="1" applyFill="1" applyBorder="1" applyAlignment="1">
      <alignment horizontal="left" vertical="top" wrapText="1"/>
    </xf>
    <xf numFmtId="0" fontId="7" fillId="3" borderId="7" xfId="0" applyFont="1" applyFill="1" applyBorder="1" applyAlignment="1">
      <alignment horizontal="center" vertical="top"/>
    </xf>
    <xf numFmtId="0" fontId="7" fillId="3" borderId="10" xfId="0" applyFont="1" applyFill="1" applyBorder="1" applyAlignment="1">
      <alignment horizontal="center" vertical="top"/>
    </xf>
    <xf numFmtId="0" fontId="7" fillId="3" borderId="8" xfId="0" applyFont="1" applyFill="1" applyBorder="1" applyAlignment="1">
      <alignment horizontal="center" vertical="top"/>
    </xf>
    <xf numFmtId="0" fontId="7" fillId="3" borderId="6" xfId="0" applyFont="1" applyFill="1" applyBorder="1" applyAlignment="1">
      <alignment horizontal="center" vertical="top"/>
    </xf>
    <xf numFmtId="0" fontId="7" fillId="3" borderId="0" xfId="0" applyFont="1" applyFill="1" applyBorder="1" applyAlignment="1">
      <alignment horizontal="center" vertical="top"/>
    </xf>
    <xf numFmtId="0" fontId="7" fillId="3" borderId="4" xfId="0" applyFont="1" applyFill="1" applyBorder="1" applyAlignment="1">
      <alignment horizontal="center" vertical="top"/>
    </xf>
    <xf numFmtId="0" fontId="9" fillId="7" borderId="49" xfId="0" applyFont="1" applyFill="1" applyBorder="1" applyAlignment="1">
      <alignment horizontal="center" vertical="center" wrapText="1"/>
    </xf>
    <xf numFmtId="0" fontId="9" fillId="7" borderId="44"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11" fillId="4" borderId="17" xfId="1" applyNumberFormat="1" applyFont="1" applyFill="1" applyBorder="1" applyAlignment="1" applyProtection="1">
      <alignment horizontal="left" vertical="top" wrapText="1"/>
      <protection locked="0"/>
    </xf>
    <xf numFmtId="0" fontId="11" fillId="4" borderId="14" xfId="1" applyNumberFormat="1" applyFont="1" applyFill="1" applyBorder="1" applyAlignment="1" applyProtection="1">
      <alignment horizontal="left" vertical="top" wrapText="1"/>
      <protection locked="0"/>
    </xf>
    <xf numFmtId="0" fontId="11" fillId="4" borderId="35" xfId="1" applyNumberFormat="1" applyFont="1" applyFill="1" applyBorder="1" applyAlignment="1" applyProtection="1">
      <alignment horizontal="left" vertical="top" wrapText="1"/>
      <protection locked="0"/>
    </xf>
    <xf numFmtId="0" fontId="11" fillId="4" borderId="19"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4" xfId="1" applyNumberFormat="1" applyFont="1" applyFill="1" applyBorder="1" applyAlignment="1" applyProtection="1">
      <alignment horizontal="left" vertical="top" wrapText="1"/>
      <protection locked="0"/>
    </xf>
    <xf numFmtId="0" fontId="11" fillId="4" borderId="21" xfId="1" applyNumberFormat="1" applyFont="1" applyFill="1" applyBorder="1" applyAlignment="1" applyProtection="1">
      <alignment horizontal="left" vertical="top" wrapText="1"/>
      <protection locked="0"/>
    </xf>
    <xf numFmtId="0" fontId="11" fillId="4" borderId="22" xfId="1" applyNumberFormat="1" applyFont="1" applyFill="1" applyBorder="1" applyAlignment="1" applyProtection="1">
      <alignment horizontal="left" vertical="top" wrapText="1"/>
      <protection locked="0"/>
    </xf>
    <xf numFmtId="0" fontId="11" fillId="4" borderId="37" xfId="1" applyNumberFormat="1" applyFont="1" applyFill="1" applyBorder="1" applyAlignment="1" applyProtection="1">
      <alignment horizontal="left" vertical="top" wrapText="1"/>
      <protection locked="0"/>
    </xf>
    <xf numFmtId="0" fontId="11" fillId="4" borderId="33" xfId="1" applyNumberFormat="1" applyFont="1" applyFill="1" applyBorder="1" applyAlignment="1" applyProtection="1">
      <alignment horizontal="left" vertical="top" wrapText="1"/>
      <protection locked="0"/>
    </xf>
    <xf numFmtId="0" fontId="8" fillId="2" borderId="53" xfId="0" applyFont="1" applyFill="1" applyBorder="1" applyAlignment="1">
      <alignment horizontal="left" vertical="top" wrapTex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8" fillId="2" borderId="32" xfId="0" applyFont="1" applyFill="1" applyBorder="1" applyAlignment="1">
      <alignment horizontal="left" vertical="top" wrapText="1"/>
    </xf>
    <xf numFmtId="0" fontId="8" fillId="2" borderId="13" xfId="0" applyFont="1" applyFill="1" applyBorder="1" applyAlignment="1">
      <alignment horizontal="left" vertical="top" wrapText="1"/>
    </xf>
    <xf numFmtId="0" fontId="12" fillId="2" borderId="32"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7" fillId="3" borderId="3" xfId="0" applyFont="1" applyFill="1" applyBorder="1" applyAlignment="1">
      <alignment horizontal="left" wrapText="1"/>
    </xf>
    <xf numFmtId="0" fontId="7" fillId="3" borderId="11" xfId="0" applyFont="1" applyFill="1" applyBorder="1" applyAlignment="1">
      <alignment horizontal="left" wrapText="1"/>
    </xf>
    <xf numFmtId="0" fontId="7" fillId="3" borderId="5" xfId="0" applyFont="1" applyFill="1" applyBorder="1" applyAlignment="1">
      <alignment horizontal="left" wrapText="1"/>
    </xf>
    <xf numFmtId="0" fontId="12" fillId="7" borderId="13" xfId="0" applyFont="1" applyFill="1" applyBorder="1" applyAlignment="1">
      <alignment horizontal="center" vertical="top" wrapText="1"/>
    </xf>
    <xf numFmtId="165" fontId="11" fillId="5" borderId="15" xfId="2" applyNumberFormat="1" applyFont="1" applyFill="1" applyBorder="1" applyAlignment="1" applyProtection="1">
      <alignment horizontal="center" vertical="center"/>
    </xf>
    <xf numFmtId="165" fontId="11" fillId="5" borderId="16" xfId="2" applyNumberFormat="1" applyFont="1" applyFill="1" applyBorder="1" applyAlignment="1" applyProtection="1">
      <alignment horizontal="center" vertical="center"/>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 fontId="11" fillId="4" borderId="15" xfId="2" applyNumberFormat="1" applyFont="1" applyFill="1" applyBorder="1" applyAlignment="1" applyProtection="1">
      <alignment horizontal="right" vertical="center"/>
      <protection locked="0"/>
    </xf>
    <xf numFmtId="1" fontId="11" fillId="4" borderId="16" xfId="2" applyNumberFormat="1" applyFont="1" applyFill="1" applyBorder="1" applyAlignment="1" applyProtection="1">
      <alignment horizontal="right" vertical="center"/>
      <protection locked="0"/>
    </xf>
    <xf numFmtId="0" fontId="8" fillId="2" borderId="45" xfId="0" applyFont="1" applyFill="1" applyBorder="1" applyAlignment="1">
      <alignment horizontal="left" vertical="center" wrapText="1" indent="1"/>
    </xf>
    <xf numFmtId="0" fontId="8" fillId="2" borderId="39" xfId="0" applyFont="1" applyFill="1" applyBorder="1" applyAlignment="1">
      <alignment horizontal="left" vertical="center" wrapText="1" indent="1"/>
    </xf>
    <xf numFmtId="0" fontId="8" fillId="2" borderId="32" xfId="0" applyFont="1" applyFill="1" applyBorder="1" applyAlignment="1">
      <alignment horizontal="left" vertical="center" wrapText="1" indent="1"/>
    </xf>
    <xf numFmtId="0" fontId="8" fillId="2" borderId="13" xfId="0" applyFont="1" applyFill="1" applyBorder="1" applyAlignment="1">
      <alignment horizontal="left" vertical="center" wrapText="1" indent="1"/>
    </xf>
    <xf numFmtId="0" fontId="8" fillId="2" borderId="47" xfId="0" applyFont="1" applyFill="1" applyBorder="1" applyAlignment="1">
      <alignment horizontal="left" vertical="center" wrapText="1" indent="1"/>
    </xf>
    <xf numFmtId="0" fontId="8" fillId="2" borderId="40" xfId="0" applyFont="1" applyFill="1" applyBorder="1" applyAlignment="1">
      <alignment horizontal="left" vertical="center" wrapText="1" indent="1"/>
    </xf>
    <xf numFmtId="0" fontId="8" fillId="2" borderId="34"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9" fillId="7" borderId="25"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9" fillId="7" borderId="26" xfId="0" applyFont="1" applyFill="1" applyBorder="1" applyAlignment="1">
      <alignment horizontal="center" vertical="center" wrapText="1"/>
    </xf>
    <xf numFmtId="0" fontId="8" fillId="2" borderId="43"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51" xfId="0" applyFont="1" applyFill="1" applyBorder="1" applyAlignment="1">
      <alignment horizontal="right" vertical="center" indent="1"/>
    </xf>
    <xf numFmtId="0" fontId="8" fillId="2" borderId="41" xfId="0" applyFont="1" applyFill="1" applyBorder="1" applyAlignment="1">
      <alignment horizontal="right" vertical="center" indent="1"/>
    </xf>
    <xf numFmtId="0" fontId="8" fillId="2" borderId="49" xfId="0" applyFont="1" applyFill="1" applyBorder="1" applyAlignment="1">
      <alignment horizontal="right" vertical="center" indent="1"/>
    </xf>
    <xf numFmtId="0" fontId="8" fillId="2" borderId="38" xfId="0" applyFont="1" applyFill="1" applyBorder="1" applyAlignment="1">
      <alignment horizontal="right" vertical="center" indent="1"/>
    </xf>
    <xf numFmtId="0" fontId="8" fillId="2" borderId="50" xfId="0" applyFont="1" applyFill="1" applyBorder="1" applyAlignment="1">
      <alignment horizontal="right" vertical="center" indent="1"/>
    </xf>
    <xf numFmtId="0" fontId="8" fillId="2" borderId="42" xfId="0" applyFont="1" applyFill="1" applyBorder="1" applyAlignment="1">
      <alignment horizontal="right" vertical="center" indent="1"/>
    </xf>
    <xf numFmtId="165" fontId="11" fillId="5" borderId="24" xfId="2" applyNumberFormat="1" applyFont="1" applyFill="1" applyBorder="1" applyAlignment="1" applyProtection="1">
      <alignment horizontal="right" vertical="center"/>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0" fontId="8" fillId="2" borderId="34"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36"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49" fontId="8" fillId="4" borderId="3"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left" vertical="top" wrapText="1"/>
      <protection locked="0"/>
    </xf>
    <xf numFmtId="49" fontId="8" fillId="4" borderId="5" xfId="0" applyNumberFormat="1" applyFont="1" applyFill="1" applyBorder="1" applyAlignment="1" applyProtection="1">
      <alignment horizontal="left" vertical="top" wrapText="1"/>
      <protection locked="0"/>
    </xf>
    <xf numFmtId="49" fontId="8" fillId="4" borderId="7" xfId="0" applyNumberFormat="1" applyFont="1" applyFill="1" applyBorder="1" applyAlignment="1" applyProtection="1">
      <alignment horizontal="left" vertical="top" wrapText="1"/>
      <protection locked="0"/>
    </xf>
    <xf numFmtId="49" fontId="8"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left" vertical="top" wrapText="1"/>
      <protection locked="0"/>
    </xf>
    <xf numFmtId="0" fontId="8" fillId="2" borderId="0" xfId="0" applyFont="1" applyFill="1" applyAlignment="1">
      <alignment horizontal="left" vertical="center" wrapText="1"/>
    </xf>
    <xf numFmtId="0" fontId="8" fillId="2" borderId="43" xfId="0" applyFont="1" applyFill="1" applyBorder="1" applyAlignment="1">
      <alignment horizontal="left" vertical="top" wrapText="1"/>
    </xf>
    <xf numFmtId="0" fontId="8" fillId="2" borderId="44" xfId="0" applyFont="1" applyFill="1" applyBorder="1" applyAlignment="1">
      <alignment horizontal="left" vertical="top" wrapText="1"/>
    </xf>
    <xf numFmtId="0" fontId="8" fillId="2" borderId="38" xfId="0" applyFont="1" applyFill="1" applyBorder="1" applyAlignment="1">
      <alignment horizontal="left" vertical="top" wrapText="1"/>
    </xf>
    <xf numFmtId="1" fontId="11" fillId="5" borderId="17" xfId="1" applyNumberFormat="1" applyFont="1" applyFill="1" applyBorder="1" applyAlignment="1" applyProtection="1">
      <alignment vertical="center" wrapText="1"/>
    </xf>
    <xf numFmtId="1" fontId="11" fillId="5" borderId="14" xfId="1" applyNumberFormat="1" applyFont="1" applyFill="1" applyBorder="1" applyAlignment="1" applyProtection="1">
      <alignment vertical="center" wrapText="1"/>
    </xf>
    <xf numFmtId="1" fontId="11" fillId="5" borderId="18" xfId="1" applyNumberFormat="1" applyFont="1" applyFill="1" applyBorder="1" applyAlignment="1" applyProtection="1">
      <alignment vertical="center" wrapText="1"/>
    </xf>
    <xf numFmtId="1" fontId="11" fillId="5" borderId="21" xfId="1" applyNumberFormat="1" applyFont="1" applyFill="1" applyBorder="1" applyAlignment="1" applyProtection="1">
      <alignment vertical="center" wrapText="1"/>
    </xf>
    <xf numFmtId="1" fontId="11" fillId="5" borderId="22" xfId="1" applyNumberFormat="1" applyFont="1" applyFill="1" applyBorder="1" applyAlignment="1" applyProtection="1">
      <alignment vertical="center" wrapText="1"/>
    </xf>
    <xf numFmtId="1" fontId="11" fillId="5" borderId="23" xfId="1" applyNumberFormat="1" applyFont="1" applyFill="1" applyBorder="1" applyAlignment="1" applyProtection="1">
      <alignment vertical="center" wrapText="1"/>
    </xf>
    <xf numFmtId="0" fontId="10" fillId="4" borderId="0" xfId="0" applyFont="1" applyFill="1" applyAlignment="1" applyProtection="1">
      <alignment horizontal="left" vertical="top" wrapText="1"/>
      <protection locked="0"/>
    </xf>
  </cellXfs>
  <cellStyles count="4">
    <cellStyle name="Comma" xfId="2" builtinId="3"/>
    <cellStyle name="Comma 15 10" xfId="1" xr:uid="{144EF839-2C7D-414D-AA0E-B046310C202D}"/>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374650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2660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illiam.phan\OneDrive\Work\Heavy%20plates\Consultation%20Q%20Response\Test%20drafts%20-%20Algoma\RR-2025-007-T&#244;les%20Fortes-%20IMP%20-FR.xlsx" TargetMode="External"/><Relationship Id="rId1" Type="http://schemas.openxmlformats.org/officeDocument/2006/relationships/externalLinkPath" Target="file:///C:\Users\william.phan\OneDrive\Work\Heavy%20plates\Consultation%20Q%20Response\Test%20drafts%20-%20Algoma\RR-2025-007-T&#244;les%20Fortes-%20IMP%20-F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O:\CITT\Cases\SIMA\RR-2025-007\Working%20Files\Research\Questionnaires\RR-2025-007-Heavy%20Plate%20-%20PRO%20-FR%20.xlsx" TargetMode="External"/><Relationship Id="rId1" Type="http://schemas.openxmlformats.org/officeDocument/2006/relationships/externalLinkPath" Target="/CITT/Cases/SIMA/RR-2025-007/Working%20Files/Research/Questionnaires/RR-2025-007-Heavy%20Plate%20-%20PRO%20-FR%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ariables"/>
      <sheetName val="Intro"/>
      <sheetName val="Info"/>
      <sheetName val="Exclusions"/>
      <sheetName val="Public"/>
      <sheetName val="AddPub"/>
      <sheetName val="Pro"/>
      <sheetName val="Begin"/>
      <sheetName val="Imp-Chinese Taipei chinois"/>
      <sheetName val="Imp-GER | ALL"/>
      <sheetName val="Imp-US | ÉU"/>
      <sheetName val="Imp-Other | Autre"/>
      <sheetName val="End"/>
      <sheetName val="Invent | Stock"/>
      <sheetName val="AddPro"/>
      <sheetName val="Confirm"/>
    </sheetNames>
    <sheetDataSet>
      <sheetData sheetId="0" refreshError="1"/>
      <sheetData sheetId="1">
        <row r="21">
          <cell r="G21" t="str">
            <v>Français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ariables"/>
      <sheetName val="Intro"/>
      <sheetName val="Info"/>
      <sheetName val="Exclusions"/>
      <sheetName val="Public"/>
      <sheetName val="AddPub"/>
      <sheetName val="Pro 1"/>
      <sheetName val="Pro 2"/>
      <sheetName val="Pro 3"/>
      <sheetName val="Pro 4"/>
      <sheetName val="AddPro"/>
      <sheetName val="Confirm"/>
      <sheetName val="DataTab"/>
    </sheetNames>
    <sheetDataSet>
      <sheetData sheetId="0">
        <row r="19">
          <cell r="B19" t="str">
            <v>Date of change</v>
          </cell>
          <cell r="C19" t="str">
            <v>Date of change</v>
          </cell>
        </row>
      </sheetData>
      <sheetData sheetId="1">
        <row r="21">
          <cell r="G21" t="str">
            <v>Français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Arboleda, Jameyn" id="{18905B77-159E-4B9B-8FED-740F723D0F76}"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9:24.74" personId="{18905B77-159E-4B9B-8FED-740F723D0F76}" id="{C7627019-4FBA-4EC1-BF7D-1BB9425B051F}">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ecisions.citt-tcce.gc.ca/citt-tcce/a/fr/item/492057/index.do?&amp;iframe=true" TargetMode="External"/><Relationship Id="rId1" Type="http://schemas.openxmlformats.org/officeDocument/2006/relationships/hyperlink" Target="https://decisions.citt-tcce.gc.ca/citt-tcce/a/en/item/492057/index.do?&amp;iframe=tru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31"/>
  <sheetViews>
    <sheetView showGridLines="0" topLeftCell="A16" zoomScaleNormal="100" workbookViewId="0">
      <selection activeCell="B16" sqref="B16"/>
    </sheetView>
  </sheetViews>
  <sheetFormatPr defaultColWidth="9.33203125" defaultRowHeight="14.4" x14ac:dyDescent="0.3"/>
  <cols>
    <col min="1" max="1" width="24.44140625" style="115" bestFit="1" customWidth="1"/>
    <col min="2" max="2" width="27.44140625" style="37" bestFit="1" customWidth="1"/>
    <col min="3" max="3" width="32" style="37" bestFit="1" customWidth="1"/>
    <col min="4" max="4" width="15.44140625" style="37" customWidth="1"/>
    <col min="5" max="16384" width="9.33203125" style="50"/>
  </cols>
  <sheetData>
    <row r="1" spans="1:6" s="85" customFormat="1" x14ac:dyDescent="0.3">
      <c r="A1" s="142" t="s">
        <v>127</v>
      </c>
      <c r="B1" s="143" t="s">
        <v>58</v>
      </c>
      <c r="C1" s="143" t="s">
        <v>59</v>
      </c>
      <c r="D1" s="143"/>
      <c r="F1" s="85" t="s">
        <v>60</v>
      </c>
    </row>
    <row r="2" spans="1:6" x14ac:dyDescent="0.3">
      <c r="A2" s="115" t="s">
        <v>61</v>
      </c>
      <c r="B2" s="37" t="s">
        <v>273</v>
      </c>
      <c r="C2" s="37" t="str">
        <f>B2</f>
        <v>RR-2025-007</v>
      </c>
      <c r="F2" s="50" t="s">
        <v>147</v>
      </c>
    </row>
    <row r="3" spans="1:6" x14ac:dyDescent="0.3">
      <c r="A3" s="115" t="s">
        <v>62</v>
      </c>
      <c r="B3" s="37" t="s">
        <v>320</v>
      </c>
      <c r="C3" s="37" t="s">
        <v>321</v>
      </c>
      <c r="F3" s="50" t="s">
        <v>145</v>
      </c>
    </row>
    <row r="4" spans="1:6" x14ac:dyDescent="0.3">
      <c r="A4" s="115" t="s">
        <v>119</v>
      </c>
      <c r="B4" s="50" t="s">
        <v>259</v>
      </c>
      <c r="C4" s="50" t="s">
        <v>289</v>
      </c>
      <c r="F4" s="50" t="s">
        <v>146</v>
      </c>
    </row>
    <row r="5" spans="1:6" ht="43.2" x14ac:dyDescent="0.3">
      <c r="A5" s="115" t="s">
        <v>254</v>
      </c>
      <c r="B5" s="37" t="s">
        <v>274</v>
      </c>
      <c r="C5" s="37" t="s">
        <v>275</v>
      </c>
      <c r="D5" s="37" t="s">
        <v>250</v>
      </c>
    </row>
    <row r="6" spans="1:6" x14ac:dyDescent="0.3">
      <c r="A6" s="115" t="s">
        <v>184</v>
      </c>
      <c r="B6" s="61">
        <v>2023</v>
      </c>
      <c r="C6" s="61">
        <f>B6</f>
        <v>2023</v>
      </c>
      <c r="F6" s="86" t="s">
        <v>225</v>
      </c>
    </row>
    <row r="7" spans="1:6" x14ac:dyDescent="0.3">
      <c r="A7" s="115" t="s">
        <v>185</v>
      </c>
      <c r="B7" s="79" t="s">
        <v>309</v>
      </c>
      <c r="C7" s="101" t="s">
        <v>310</v>
      </c>
      <c r="F7" s="50" t="s">
        <v>251</v>
      </c>
    </row>
    <row r="8" spans="1:6" x14ac:dyDescent="0.3">
      <c r="A8" s="115" t="s">
        <v>186</v>
      </c>
      <c r="B8" s="61">
        <v>2026</v>
      </c>
      <c r="C8" s="61">
        <f>B8</f>
        <v>2026</v>
      </c>
      <c r="F8" s="50" t="s">
        <v>252</v>
      </c>
    </row>
    <row r="9" spans="1:6" x14ac:dyDescent="0.3">
      <c r="A9" s="115" t="s">
        <v>149</v>
      </c>
      <c r="B9" s="37" t="s">
        <v>276</v>
      </c>
      <c r="C9" s="37" t="s">
        <v>277</v>
      </c>
      <c r="F9" s="87" t="s">
        <v>226</v>
      </c>
    </row>
    <row r="10" spans="1:6" x14ac:dyDescent="0.3">
      <c r="A10" s="115" t="s">
        <v>150</v>
      </c>
      <c r="B10" s="37" t="s">
        <v>278</v>
      </c>
      <c r="C10" s="37" t="s">
        <v>279</v>
      </c>
    </row>
    <row r="11" spans="1:6" x14ac:dyDescent="0.3">
      <c r="A11" s="115" t="s">
        <v>63</v>
      </c>
      <c r="B11" s="80" t="s">
        <v>280</v>
      </c>
      <c r="C11" s="79" t="s">
        <v>281</v>
      </c>
    </row>
    <row r="12" spans="1:6" x14ac:dyDescent="0.3">
      <c r="B12" s="79"/>
      <c r="C12" s="79"/>
    </row>
    <row r="13" spans="1:6" x14ac:dyDescent="0.3">
      <c r="A13" s="59" t="s">
        <v>187</v>
      </c>
      <c r="B13" s="50" t="s">
        <v>282</v>
      </c>
      <c r="C13" s="50" t="s">
        <v>283</v>
      </c>
      <c r="D13" s="50" t="s">
        <v>288</v>
      </c>
    </row>
    <row r="14" spans="1:6" x14ac:dyDescent="0.3">
      <c r="A14" s="59" t="s">
        <v>188</v>
      </c>
      <c r="B14" s="50" t="s">
        <v>284</v>
      </c>
      <c r="C14" s="50" t="s">
        <v>285</v>
      </c>
      <c r="D14" s="50" t="s">
        <v>306</v>
      </c>
    </row>
    <row r="16" spans="1:6" ht="409.6" x14ac:dyDescent="0.3">
      <c r="A16" s="115" t="s">
        <v>66</v>
      </c>
      <c r="B16" s="139" t="s">
        <v>328</v>
      </c>
      <c r="C16" s="140" t="s">
        <v>329</v>
      </c>
    </row>
    <row r="17" spans="1:4" x14ac:dyDescent="0.3">
      <c r="A17" s="115" t="s">
        <v>260</v>
      </c>
      <c r="B17" s="139"/>
      <c r="C17" s="139"/>
    </row>
    <row r="19" spans="1:4" x14ac:dyDescent="0.3">
      <c r="A19" s="115" t="s">
        <v>67</v>
      </c>
      <c r="B19" s="139" t="s">
        <v>154</v>
      </c>
      <c r="C19" s="139" t="s">
        <v>154</v>
      </c>
    </row>
    <row r="20" spans="1:4" ht="244.8" x14ac:dyDescent="0.3">
      <c r="A20" s="115" t="s">
        <v>68</v>
      </c>
      <c r="B20" s="141" t="s">
        <v>286</v>
      </c>
      <c r="C20" s="139"/>
    </row>
    <row r="21" spans="1:4" x14ac:dyDescent="0.3">
      <c r="A21" s="115" t="s">
        <v>69</v>
      </c>
      <c r="B21" s="139" t="s">
        <v>287</v>
      </c>
      <c r="C21" s="139"/>
    </row>
    <row r="23" spans="1:4" x14ac:dyDescent="0.3">
      <c r="A23" s="59" t="s">
        <v>189</v>
      </c>
      <c r="B23" s="37" t="s">
        <v>190</v>
      </c>
      <c r="C23" s="37" t="s">
        <v>190</v>
      </c>
    </row>
    <row r="24" spans="1:4" x14ac:dyDescent="0.3">
      <c r="A24" s="59" t="s">
        <v>191</v>
      </c>
      <c r="B24" s="37" t="s">
        <v>192</v>
      </c>
      <c r="C24" s="37" t="s">
        <v>192</v>
      </c>
    </row>
    <row r="26" spans="1:4" x14ac:dyDescent="0.3">
      <c r="A26" s="59" t="s">
        <v>227</v>
      </c>
      <c r="B26" s="37" t="s">
        <v>228</v>
      </c>
      <c r="C26" s="37" t="s">
        <v>230</v>
      </c>
      <c r="D26" s="60" t="str">
        <f>IF(Intro!$G$21="English",B26,C26)</f>
        <v>Yes</v>
      </c>
    </row>
    <row r="27" spans="1:4" x14ac:dyDescent="0.3">
      <c r="B27" s="37" t="s">
        <v>229</v>
      </c>
      <c r="C27" s="37" t="s">
        <v>231</v>
      </c>
      <c r="D27" s="60" t="str">
        <f>IF(Intro!$G$21="English",B27,C27)</f>
        <v>No</v>
      </c>
    </row>
    <row r="28" spans="1:4" x14ac:dyDescent="0.3">
      <c r="D28" s="100"/>
    </row>
    <row r="29" spans="1:4" x14ac:dyDescent="0.3">
      <c r="D29" s="100"/>
    </row>
    <row r="30" spans="1:4" x14ac:dyDescent="0.3">
      <c r="D30" s="100"/>
    </row>
    <row r="31" spans="1:4" x14ac:dyDescent="0.3">
      <c r="D31" s="100"/>
    </row>
  </sheetData>
  <sheetProtection algorithmName="SHA-512" hashValue="+dR/5UUsFqTQzYeYfA3fCKqQhA+v292LCBV1byX4eIMVcbUZ6jD6BCQZya6x8MzzSjHAaaoaIW3y//j5CnHWiQ==" saltValue="39xYgjqlti/AYo+0QL2hMQ==" spinCount="100000" sheet="1" objects="1" scenarios="1" selectLockedCells="1"/>
  <phoneticPr fontId="15" type="noConversion"/>
  <dataValidations count="2">
    <dataValidation type="list" allowBlank="1" showInputMessage="1" showErrorMessage="1" sqref="B4" xr:uid="{307D7D14-25CE-4254-9F28-CFFFF6F45BD2}">
      <formula1>"dumping, dumping and the subsidizing"</formula1>
    </dataValidation>
    <dataValidation type="list" allowBlank="1" showInputMessage="1" showErrorMessage="1" sqref="C4" xr:uid="{2E75B1F1-6926-4FD2-A642-6E195D4C188A}">
      <formula1>"le dumping, le dumping et le subventionnement"</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3"/>
  <sheetViews>
    <sheetView showGridLines="0" zoomScale="85" zoomScaleNormal="85" workbookViewId="0"/>
  </sheetViews>
  <sheetFormatPr defaultColWidth="9.44140625" defaultRowHeight="14.4" x14ac:dyDescent="0.3"/>
  <cols>
    <col min="1" max="1" width="1.5546875" style="7" customWidth="1"/>
    <col min="2" max="12" width="14.5546875" style="54" customWidth="1"/>
    <col min="13" max="14" width="14.5546875" style="58" customWidth="1"/>
    <col min="15" max="16" width="14.5546875" style="91" hidden="1" customWidth="1"/>
    <col min="17" max="17" width="9.44140625" style="58" customWidth="1"/>
    <col min="18" max="16384" width="9.44140625" style="58"/>
  </cols>
  <sheetData>
    <row r="1" spans="1:16" x14ac:dyDescent="0.3">
      <c r="O1" s="114" t="s">
        <v>253</v>
      </c>
      <c r="P1" s="114" t="s">
        <v>253</v>
      </c>
    </row>
    <row r="2" spans="1:16" x14ac:dyDescent="0.3">
      <c r="B2" s="9" t="s">
        <v>0</v>
      </c>
      <c r="C2" s="9"/>
      <c r="D2" s="9"/>
      <c r="O2" s="8" t="s">
        <v>58</v>
      </c>
      <c r="P2" s="8" t="s">
        <v>70</v>
      </c>
    </row>
    <row r="3" spans="1:16" x14ac:dyDescent="0.3">
      <c r="B3" s="1"/>
      <c r="C3" s="1"/>
      <c r="D3" s="1"/>
      <c r="O3" s="4"/>
      <c r="P3" s="4"/>
    </row>
    <row r="4" spans="1:16" s="4" customFormat="1" x14ac:dyDescent="0.3">
      <c r="A4" s="10"/>
      <c r="B4" s="286" t="str">
        <f>Info!B4</f>
        <v>FOREIGN PRODUCERS' QUESTIONNAIRE</v>
      </c>
      <c r="C4" s="286"/>
      <c r="D4" s="286"/>
      <c r="E4" s="286"/>
      <c r="F4" s="286"/>
      <c r="G4" s="286"/>
      <c r="H4" s="286"/>
      <c r="I4" s="286"/>
      <c r="J4" s="286"/>
      <c r="K4" s="286"/>
      <c r="L4" s="286"/>
      <c r="M4" s="6"/>
      <c r="N4" s="6"/>
      <c r="O4" s="5"/>
      <c r="P4" s="5"/>
    </row>
    <row r="5" spans="1:16" s="4" customFormat="1" x14ac:dyDescent="0.3">
      <c r="A5" s="10"/>
      <c r="B5" s="286" t="str">
        <f>Info!B5</f>
        <v>RR-2025-007</v>
      </c>
      <c r="C5" s="286"/>
      <c r="D5" s="286"/>
      <c r="E5" s="286"/>
      <c r="F5" s="286"/>
      <c r="G5" s="286"/>
      <c r="H5" s="286"/>
      <c r="I5" s="286"/>
      <c r="J5" s="286"/>
      <c r="K5" s="286"/>
      <c r="L5" s="286"/>
      <c r="M5" s="6"/>
      <c r="N5" s="6"/>
      <c r="O5" s="5"/>
      <c r="P5" s="5"/>
    </row>
    <row r="6" spans="1:16" s="5" customFormat="1" x14ac:dyDescent="0.3">
      <c r="A6" s="10"/>
      <c r="B6" s="286" t="str">
        <f>Info!B6</f>
        <v>HEAVY PLATE</v>
      </c>
      <c r="C6" s="286"/>
      <c r="D6" s="286"/>
      <c r="E6" s="286"/>
      <c r="F6" s="286"/>
      <c r="G6" s="286"/>
      <c r="H6" s="286"/>
      <c r="I6" s="286"/>
      <c r="J6" s="286"/>
      <c r="K6" s="286"/>
      <c r="L6" s="286"/>
      <c r="O6" s="11"/>
      <c r="P6" s="11"/>
    </row>
    <row r="7" spans="1:16" s="5" customFormat="1" x14ac:dyDescent="0.3">
      <c r="A7" s="10"/>
      <c r="B7" s="12"/>
      <c r="C7" s="12"/>
      <c r="D7" s="12"/>
      <c r="E7" s="13"/>
      <c r="F7" s="13"/>
      <c r="G7" s="13"/>
      <c r="H7" s="13"/>
      <c r="I7" s="13"/>
      <c r="J7" s="13"/>
      <c r="K7" s="13"/>
      <c r="L7" s="13"/>
      <c r="O7" s="11"/>
      <c r="P7" s="11"/>
    </row>
    <row r="8" spans="1:16" x14ac:dyDescent="0.3">
      <c r="B8" s="246" t="str">
        <f>UPPER(IF(Intro!$G$21="English",O8,P8))</f>
        <v>CONFIRMATION OF REPORTED DATA IN THIS QUESTIONNAIRE</v>
      </c>
      <c r="C8" s="247"/>
      <c r="D8" s="247"/>
      <c r="E8" s="247"/>
      <c r="F8" s="247"/>
      <c r="G8" s="247"/>
      <c r="H8" s="247"/>
      <c r="I8" s="247"/>
      <c r="J8" s="247"/>
      <c r="K8" s="247"/>
      <c r="L8" s="248"/>
      <c r="O8" s="91" t="s">
        <v>322</v>
      </c>
      <c r="P8" s="91" t="s">
        <v>323</v>
      </c>
    </row>
    <row r="9" spans="1:16" x14ac:dyDescent="0.3">
      <c r="B9" s="246" t="str">
        <f>UPPER(IF(Intro!$G$21="English",O9,P9))</f>
        <v>GENERAL</v>
      </c>
      <c r="C9" s="247"/>
      <c r="D9" s="247"/>
      <c r="E9" s="247"/>
      <c r="F9" s="247"/>
      <c r="G9" s="247"/>
      <c r="H9" s="247"/>
      <c r="I9" s="247"/>
      <c r="J9" s="247"/>
      <c r="K9" s="247"/>
      <c r="L9" s="248"/>
      <c r="O9" s="91" t="s">
        <v>219</v>
      </c>
      <c r="P9" s="94" t="s">
        <v>220</v>
      </c>
    </row>
    <row r="10" spans="1:16" ht="27.75" customHeight="1" x14ac:dyDescent="0.3">
      <c r="B10" s="62"/>
      <c r="C10" s="30"/>
      <c r="D10" s="30"/>
      <c r="E10" s="30"/>
      <c r="F10" s="30"/>
      <c r="G10" s="30"/>
      <c r="H10" s="30"/>
      <c r="I10" s="30"/>
      <c r="J10" s="30"/>
      <c r="K10" s="30"/>
      <c r="L10" s="63"/>
    </row>
    <row r="11" spans="1:16" s="131" customFormat="1" x14ac:dyDescent="0.3">
      <c r="A11" s="7"/>
      <c r="B11" s="62"/>
      <c r="C11" s="30"/>
      <c r="D11" s="30"/>
      <c r="E11" s="30"/>
      <c r="F11" s="30"/>
      <c r="G11" s="30"/>
      <c r="H11" s="30"/>
      <c r="I11" s="30"/>
      <c r="J11" s="135" t="str">
        <f>IF(Intro!$G$21="English",O11,P11)</f>
        <v>Select Yes or No</v>
      </c>
      <c r="K11" s="30"/>
      <c r="L11" s="63"/>
      <c r="O11" s="131" t="s">
        <v>122</v>
      </c>
      <c r="P11" s="131" t="s">
        <v>243</v>
      </c>
    </row>
    <row r="12" spans="1:16" s="24" customFormat="1" ht="13.95" customHeight="1" x14ac:dyDescent="0.3">
      <c r="A12" s="64"/>
      <c r="B12" s="406" t="str">
        <f>IF(Intro!$G$21="English",O12,P12)</f>
        <v>Confirm that all data reported in this questionnaire pertain to the goods as defined in the "Intro" tab and exclude goods as defined in the tab "Exclusions".</v>
      </c>
      <c r="C12" s="407"/>
      <c r="D12" s="407"/>
      <c r="E12" s="407"/>
      <c r="F12" s="407"/>
      <c r="G12" s="407"/>
      <c r="H12" s="407"/>
      <c r="I12" s="408"/>
      <c r="J12" s="244"/>
      <c r="K12" s="65"/>
      <c r="L12" s="66"/>
      <c r="O12" s="50" t="s">
        <v>351</v>
      </c>
      <c r="P12" s="50" t="s">
        <v>327</v>
      </c>
    </row>
    <row r="13" spans="1:16" s="24" customFormat="1" ht="13.95" customHeight="1" x14ac:dyDescent="0.3">
      <c r="A13" s="64"/>
      <c r="B13" s="409"/>
      <c r="C13" s="410"/>
      <c r="D13" s="410"/>
      <c r="E13" s="410"/>
      <c r="F13" s="410"/>
      <c r="G13" s="410"/>
      <c r="H13" s="410"/>
      <c r="I13" s="411"/>
      <c r="J13" s="245"/>
      <c r="K13" s="65"/>
      <c r="L13" s="66"/>
      <c r="O13" s="50"/>
      <c r="P13" s="50"/>
    </row>
    <row r="14" spans="1:16" s="24" customFormat="1" ht="15" customHeight="1" x14ac:dyDescent="0.3">
      <c r="A14" s="64"/>
      <c r="B14" s="219" t="str">
        <f>IF(Intro!$G$21="English",O14,P14)</f>
        <v>Confirm that all volumes reported in this questionnaire are in tonnes.</v>
      </c>
      <c r="C14" s="220"/>
      <c r="D14" s="220"/>
      <c r="E14" s="220"/>
      <c r="F14" s="220"/>
      <c r="G14" s="220"/>
      <c r="H14" s="220"/>
      <c r="I14" s="220"/>
      <c r="J14" s="178"/>
      <c r="K14" s="67"/>
      <c r="L14" s="68"/>
      <c r="O14" s="24" t="str">
        <f>"Confirm that all volumes reported in this questionnaire are in "&amp;(Variables!B23)&amp;"."</f>
        <v>Confirm that all volumes reported in this questionnaire are in tonnes.</v>
      </c>
      <c r="P14" s="24" t="str">
        <f>"Confirmez que tous les volumes déclarés dans ce questionnaire sont en "&amp;(Variables!C23)&amp;"."</f>
        <v>Confirmez que tous les volumes déclarés dans ce questionnaire sont en tonnes.</v>
      </c>
    </row>
    <row r="15" spans="1:16" s="24" customFormat="1" x14ac:dyDescent="0.3">
      <c r="A15" s="64"/>
      <c r="B15" s="219" t="str">
        <f>IF(Intro!$G$21="English",O15,P15)</f>
        <v>Confirm that all values reported in this questionnaire are in Canadian dollars.</v>
      </c>
      <c r="C15" s="220"/>
      <c r="D15" s="220"/>
      <c r="E15" s="220" t="str">
        <f>IF(SUM('Pro 2'!E33:E34)&lt;&gt;0,"X","-")</f>
        <v>-</v>
      </c>
      <c r="F15" s="220" t="str">
        <f>IF(SUM('Pro 2'!F33:F34)&lt;&gt;0,"X","-")</f>
        <v>-</v>
      </c>
      <c r="G15" s="220" t="str">
        <f>IF(SUM('Pro 2'!G33:G34)&lt;&gt;0,"X","-")</f>
        <v>-</v>
      </c>
      <c r="H15" s="220" t="str">
        <f>IF(SUM('Pro 2'!H33:H34)&lt;&gt;0,"X","-")</f>
        <v>-</v>
      </c>
      <c r="I15" s="220" t="str">
        <f>IF(SUM('Pro 2'!I33:I34)&lt;&gt;0,"X","-")</f>
        <v>-</v>
      </c>
      <c r="J15" s="178"/>
      <c r="K15" s="67"/>
      <c r="L15" s="68"/>
      <c r="O15" s="24" t="s">
        <v>143</v>
      </c>
      <c r="P15" s="24" t="s">
        <v>144</v>
      </c>
    </row>
    <row r="16" spans="1:16" s="24" customFormat="1" x14ac:dyDescent="0.3">
      <c r="A16" s="64"/>
      <c r="B16" s="219" t="str">
        <f>IF(Intro!$G$21="English",O16,P16)</f>
        <v>Confirm that all information is reported on a calendar-year basis.</v>
      </c>
      <c r="C16" s="220"/>
      <c r="D16" s="220"/>
      <c r="E16" s="220" t="str">
        <f>IF(SUM('Pro 2'!E36:E37)&lt;&gt;0,"X","-")</f>
        <v>-</v>
      </c>
      <c r="F16" s="220" t="str">
        <f>IF(SUM('Pro 2'!F36:F37)&lt;&gt;0,"X","-")</f>
        <v>-</v>
      </c>
      <c r="G16" s="220" t="str">
        <f>IF(SUM('Pro 2'!G36:G36)&lt;&gt;0,"X","-")</f>
        <v>-</v>
      </c>
      <c r="H16" s="220" t="str">
        <f>IF(SUM('Pro 2'!H36:H37)&lt;&gt;0,"X","-")</f>
        <v>X</v>
      </c>
      <c r="I16" s="220" t="str">
        <f>IF(SUM('Pro 2'!I36:I37)&lt;&gt;0,"X","-")</f>
        <v>X</v>
      </c>
      <c r="J16" s="178"/>
      <c r="K16" s="65"/>
      <c r="L16" s="66"/>
      <c r="O16" s="24" t="s">
        <v>56</v>
      </c>
      <c r="P16" s="24" t="s">
        <v>57</v>
      </c>
    </row>
    <row r="17" spans="1:16" x14ac:dyDescent="0.3">
      <c r="B17" s="62"/>
      <c r="C17" s="30"/>
      <c r="D17" s="30"/>
      <c r="E17" s="30"/>
      <c r="F17" s="30"/>
      <c r="G17" s="30"/>
      <c r="H17" s="30"/>
      <c r="I17" s="30"/>
      <c r="J17" s="30"/>
      <c r="K17" s="30"/>
      <c r="L17" s="63"/>
    </row>
    <row r="18" spans="1:16" s="96" customFormat="1" x14ac:dyDescent="0.3">
      <c r="A18" s="7"/>
      <c r="B18" s="199" t="str">
        <f>IF(Intro!$G$21="English",O18,P18)</f>
        <v>If no, explain.</v>
      </c>
      <c r="C18" s="200"/>
      <c r="D18" s="200"/>
      <c r="E18" s="200"/>
      <c r="F18" s="200"/>
      <c r="G18" s="200"/>
      <c r="H18" s="200"/>
      <c r="I18" s="200"/>
      <c r="J18" s="200"/>
      <c r="K18" s="200"/>
      <c r="L18" s="201"/>
      <c r="O18" s="35" t="s">
        <v>238</v>
      </c>
      <c r="P18" s="5" t="s">
        <v>239</v>
      </c>
    </row>
    <row r="19" spans="1:16" s="24" customFormat="1" x14ac:dyDescent="0.3">
      <c r="A19" s="64"/>
      <c r="B19" s="74"/>
      <c r="C19" s="98"/>
      <c r="D19" s="98"/>
      <c r="E19" s="98"/>
      <c r="F19" s="98"/>
      <c r="G19" s="98"/>
      <c r="H19" s="98"/>
      <c r="I19" s="98"/>
      <c r="J19" s="98"/>
      <c r="K19" s="98"/>
      <c r="L19" s="66"/>
      <c r="O19" s="5"/>
      <c r="P19" s="5"/>
    </row>
    <row r="20" spans="1:16" s="8" customFormat="1" x14ac:dyDescent="0.3">
      <c r="A20" s="7"/>
      <c r="B20" s="316"/>
      <c r="C20" s="449"/>
      <c r="D20" s="449"/>
      <c r="E20" s="449"/>
      <c r="F20" s="449"/>
      <c r="G20" s="449"/>
      <c r="H20" s="449"/>
      <c r="I20" s="449"/>
      <c r="J20" s="449"/>
      <c r="K20" s="449"/>
      <c r="L20" s="318"/>
      <c r="M20" s="24"/>
      <c r="O20" s="6"/>
      <c r="P20" s="6"/>
    </row>
    <row r="21" spans="1:16" s="8" customFormat="1" x14ac:dyDescent="0.3">
      <c r="A21" s="7"/>
      <c r="B21" s="316"/>
      <c r="C21" s="449"/>
      <c r="D21" s="449"/>
      <c r="E21" s="449"/>
      <c r="F21" s="449"/>
      <c r="G21" s="449"/>
      <c r="H21" s="449"/>
      <c r="I21" s="449"/>
      <c r="J21" s="449"/>
      <c r="K21" s="449"/>
      <c r="L21" s="318"/>
      <c r="M21" s="24"/>
      <c r="O21" s="6"/>
      <c r="P21" s="6"/>
    </row>
    <row r="22" spans="1:16" s="8" customFormat="1" x14ac:dyDescent="0.3">
      <c r="A22" s="7"/>
      <c r="B22" s="316"/>
      <c r="C22" s="449"/>
      <c r="D22" s="449"/>
      <c r="E22" s="449"/>
      <c r="F22" s="449"/>
      <c r="G22" s="449"/>
      <c r="H22" s="449"/>
      <c r="I22" s="449"/>
      <c r="J22" s="449"/>
      <c r="K22" s="449"/>
      <c r="L22" s="318"/>
      <c r="M22" s="24"/>
      <c r="O22" s="6"/>
      <c r="P22" s="6"/>
    </row>
    <row r="23" spans="1:16" s="8" customFormat="1" x14ac:dyDescent="0.3">
      <c r="A23" s="7"/>
      <c r="B23" s="316"/>
      <c r="C23" s="449"/>
      <c r="D23" s="449"/>
      <c r="E23" s="449"/>
      <c r="F23" s="449"/>
      <c r="G23" s="449"/>
      <c r="H23" s="449"/>
      <c r="I23" s="449"/>
      <c r="J23" s="449"/>
      <c r="K23" s="449"/>
      <c r="L23" s="318"/>
      <c r="M23" s="24"/>
      <c r="O23" s="6"/>
      <c r="P23" s="6"/>
    </row>
    <row r="24" spans="1:16" s="8" customFormat="1" x14ac:dyDescent="0.3">
      <c r="A24" s="7"/>
      <c r="B24" s="316"/>
      <c r="C24" s="449"/>
      <c r="D24" s="449"/>
      <c r="E24" s="449"/>
      <c r="F24" s="449"/>
      <c r="G24" s="449"/>
      <c r="H24" s="449"/>
      <c r="I24" s="449"/>
      <c r="J24" s="449"/>
      <c r="K24" s="449"/>
      <c r="L24" s="318"/>
      <c r="M24" s="24"/>
      <c r="O24" s="6"/>
      <c r="P24" s="6"/>
    </row>
    <row r="25" spans="1:16" s="8" customFormat="1" x14ac:dyDescent="0.3">
      <c r="A25" s="7"/>
      <c r="B25" s="316"/>
      <c r="C25" s="449"/>
      <c r="D25" s="449"/>
      <c r="E25" s="449"/>
      <c r="F25" s="449"/>
      <c r="G25" s="449"/>
      <c r="H25" s="449"/>
      <c r="I25" s="449"/>
      <c r="J25" s="449"/>
      <c r="K25" s="449"/>
      <c r="L25" s="318"/>
      <c r="M25" s="24"/>
      <c r="O25" s="6"/>
      <c r="P25" s="6"/>
    </row>
    <row r="26" spans="1:16" s="8" customFormat="1" x14ac:dyDescent="0.3">
      <c r="A26" s="7"/>
      <c r="B26" s="316"/>
      <c r="C26" s="449"/>
      <c r="D26" s="449"/>
      <c r="E26" s="449"/>
      <c r="F26" s="449"/>
      <c r="G26" s="449"/>
      <c r="H26" s="449"/>
      <c r="I26" s="449"/>
      <c r="J26" s="449"/>
      <c r="K26" s="449"/>
      <c r="L26" s="318"/>
      <c r="M26" s="24"/>
      <c r="O26" s="6"/>
      <c r="P26" s="6"/>
    </row>
    <row r="27" spans="1:16" s="8" customFormat="1" x14ac:dyDescent="0.3">
      <c r="A27" s="7"/>
      <c r="B27" s="316"/>
      <c r="C27" s="449"/>
      <c r="D27" s="449"/>
      <c r="E27" s="449"/>
      <c r="F27" s="449"/>
      <c r="G27" s="449"/>
      <c r="H27" s="449"/>
      <c r="I27" s="449"/>
      <c r="J27" s="449"/>
      <c r="K27" s="449"/>
      <c r="L27" s="318"/>
      <c r="M27" s="24"/>
      <c r="O27" s="6"/>
      <c r="P27" s="6"/>
    </row>
    <row r="28" spans="1:16" s="96" customFormat="1" x14ac:dyDescent="0.3">
      <c r="A28" s="7"/>
      <c r="B28" s="62"/>
      <c r="C28" s="54"/>
      <c r="D28" s="54"/>
      <c r="E28" s="54"/>
      <c r="F28" s="54"/>
      <c r="G28" s="54"/>
      <c r="H28" s="54"/>
      <c r="I28" s="54"/>
      <c r="J28" s="54"/>
      <c r="K28" s="54"/>
      <c r="L28" s="63"/>
    </row>
    <row r="29" spans="1:16" x14ac:dyDescent="0.3">
      <c r="B29" s="246" t="str">
        <f>UPPER(IF(Intro!$G$21="English",O29,P29))</f>
        <v>PRODUCTION AND SALES</v>
      </c>
      <c r="C29" s="247"/>
      <c r="D29" s="247"/>
      <c r="E29" s="247"/>
      <c r="F29" s="247"/>
      <c r="G29" s="247"/>
      <c r="H29" s="247"/>
      <c r="I29" s="247"/>
      <c r="J29" s="247"/>
      <c r="K29" s="247"/>
      <c r="L29" s="248"/>
      <c r="O29" s="91" t="s">
        <v>221</v>
      </c>
      <c r="P29" s="91" t="s">
        <v>222</v>
      </c>
    </row>
    <row r="30" spans="1:16" x14ac:dyDescent="0.3">
      <c r="B30" s="62"/>
      <c r="C30" s="30"/>
      <c r="D30" s="30"/>
      <c r="E30" s="30"/>
      <c r="F30" s="30"/>
      <c r="G30" s="30"/>
      <c r="H30" s="30"/>
      <c r="I30" s="30"/>
      <c r="J30" s="30"/>
      <c r="K30" s="30"/>
      <c r="L30" s="63"/>
    </row>
    <row r="31" spans="1:16" ht="28.8" x14ac:dyDescent="0.3">
      <c r="A31" s="7" t="s">
        <v>148</v>
      </c>
      <c r="B31" s="330" t="str">
        <f>IF(Intro!$G$21="English",O31,P31)</f>
        <v>Note: Public/non-confidential information in this table is automatically generated from the information provided in the "Pro 1" and "Pro 2" tabs. Any changes to this public summary must therefore be made in the "Pro 1" and "Pro 2" tabs.</v>
      </c>
      <c r="C31" s="331"/>
      <c r="D31" s="331"/>
      <c r="E31" s="331"/>
      <c r="F31" s="331"/>
      <c r="G31" s="331"/>
      <c r="H31" s="331"/>
      <c r="I31" s="331"/>
      <c r="J31" s="331"/>
      <c r="K31" s="331"/>
      <c r="L31" s="332"/>
      <c r="O31" s="91" t="s">
        <v>64</v>
      </c>
      <c r="P31" s="91" t="s">
        <v>65</v>
      </c>
    </row>
    <row r="32" spans="1:16" x14ac:dyDescent="0.3">
      <c r="B32" s="62"/>
      <c r="C32" s="30"/>
      <c r="D32" s="30"/>
      <c r="E32" s="30"/>
      <c r="F32" s="30"/>
      <c r="G32" s="30"/>
      <c r="H32" s="30"/>
      <c r="I32" s="30"/>
      <c r="J32" s="30"/>
      <c r="K32" s="30"/>
      <c r="L32" s="63"/>
    </row>
    <row r="33" spans="1:16" x14ac:dyDescent="0.3">
      <c r="B33" s="51"/>
      <c r="C33" s="15"/>
      <c r="D33" s="15"/>
      <c r="E33" s="381">
        <f>Variables!B6</f>
        <v>2023</v>
      </c>
      <c r="F33" s="381">
        <f>E33+1</f>
        <v>2024</v>
      </c>
      <c r="G33" s="381">
        <f>F33+1</f>
        <v>2025</v>
      </c>
      <c r="H33" s="381" t="str">
        <f>'Pro 1'!J17</f>
        <v>Jan-Mar 2025</v>
      </c>
      <c r="I33" s="381" t="str">
        <f>'Pro 1'!K17</f>
        <v>Jan-Mar 2026</v>
      </c>
      <c r="J33" s="67"/>
      <c r="K33" s="67"/>
      <c r="L33" s="68"/>
      <c r="O33" s="92"/>
    </row>
    <row r="34" spans="1:16" x14ac:dyDescent="0.3">
      <c r="B34" s="51"/>
      <c r="C34" s="15"/>
      <c r="D34" s="15"/>
      <c r="E34" s="382"/>
      <c r="F34" s="382"/>
      <c r="G34" s="382"/>
      <c r="H34" s="382"/>
      <c r="I34" s="382"/>
      <c r="J34" s="67"/>
      <c r="K34" s="67"/>
      <c r="L34" s="68"/>
      <c r="O34" s="92"/>
    </row>
    <row r="35" spans="1:16" s="24" customFormat="1" x14ac:dyDescent="0.3">
      <c r="A35" s="64"/>
      <c r="B35" s="440" t="str">
        <f>'Pro 1'!B19</f>
        <v>Production of Discrete Plate</v>
      </c>
      <c r="C35" s="441"/>
      <c r="D35" s="442"/>
      <c r="E35" s="48" t="str">
        <f>IF('Pro 1'!G19&lt;&gt;0,"X","-")</f>
        <v>-</v>
      </c>
      <c r="F35" s="48" t="str">
        <f>IF('Pro 1'!H19&lt;&gt;0,"X","-")</f>
        <v>-</v>
      </c>
      <c r="G35" s="48" t="str">
        <f>IF('Pro 1'!I19&lt;&gt;0,"X","-")</f>
        <v>-</v>
      </c>
      <c r="H35" s="48" t="str">
        <f>IF('Pro 1'!J19&lt;&gt;0,"X","-")</f>
        <v>-</v>
      </c>
      <c r="I35" s="48" t="str">
        <f>IF('Pro 1'!K19&lt;&gt;0,"X","-")</f>
        <v>-</v>
      </c>
      <c r="J35" s="67"/>
      <c r="K35" s="67"/>
      <c r="L35" s="68"/>
    </row>
    <row r="36" spans="1:16" s="24" customFormat="1" ht="29.4" customHeight="1" x14ac:dyDescent="0.3">
      <c r="A36" s="64"/>
      <c r="B36" s="440" t="str">
        <f>'Pro 1'!B20</f>
        <v xml:space="preserve">Production of Cut-to-length Plate from Coil </v>
      </c>
      <c r="C36" s="441"/>
      <c r="D36" s="442"/>
      <c r="E36" s="48" t="str">
        <f>IF('Pro 1'!G20&lt;&gt;0,"X","-")</f>
        <v>-</v>
      </c>
      <c r="F36" s="48" t="str">
        <f>IF('Pro 1'!H20&lt;&gt;0,"X","-")</f>
        <v>-</v>
      </c>
      <c r="G36" s="48" t="str">
        <f>IF('Pro 1'!I20&lt;&gt;0,"X","-")</f>
        <v>-</v>
      </c>
      <c r="H36" s="48" t="str">
        <f>IF('Pro 1'!J20&lt;&gt;0,"X","-")</f>
        <v>-</v>
      </c>
      <c r="I36" s="48" t="str">
        <f>IF('Pro 1'!K20&lt;&gt;0,"X","-")</f>
        <v>-</v>
      </c>
      <c r="J36" s="67"/>
      <c r="K36" s="67"/>
      <c r="L36" s="68"/>
    </row>
    <row r="37" spans="1:16" s="24" customFormat="1" ht="14.7" customHeight="1" x14ac:dyDescent="0.3">
      <c r="A37" s="64"/>
      <c r="B37" s="440" t="str">
        <f>'Pro 2'!B40</f>
        <v>Sales in country of production</v>
      </c>
      <c r="C37" s="441"/>
      <c r="D37" s="442"/>
      <c r="E37" s="48" t="str">
        <f>IF(SUM('Pro 2'!G40:G41)&lt;&gt;0,"X","-")</f>
        <v>-</v>
      </c>
      <c r="F37" s="48" t="str">
        <f>IF(SUM('Pro 2'!H40:H41)&lt;&gt;0,"X","-")</f>
        <v>-</v>
      </c>
      <c r="G37" s="48" t="str">
        <f>IF(SUM('Pro 2'!I40:I41)&lt;&gt;0,"X","-")</f>
        <v>-</v>
      </c>
      <c r="H37" s="48" t="str">
        <f>IF(SUM('Pro 2'!J40:J41)&lt;&gt;0,"X","-")</f>
        <v>-</v>
      </c>
      <c r="I37" s="48" t="str">
        <f>IF(SUM('Pro 2'!K40:K41)&lt;&gt;0,"X","-")</f>
        <v>-</v>
      </c>
      <c r="J37" s="67"/>
      <c r="K37" s="67"/>
      <c r="L37" s="68"/>
    </row>
    <row r="38" spans="1:16" s="24" customFormat="1" ht="13.95" customHeight="1" x14ac:dyDescent="0.3">
      <c r="A38" s="64"/>
      <c r="B38" s="440" t="str">
        <f>'Pro 2'!B43</f>
        <v xml:space="preserve">Export sales to Canada </v>
      </c>
      <c r="C38" s="441"/>
      <c r="D38" s="442"/>
      <c r="E38" s="48" t="str">
        <f>IF(SUM('Pro 2'!G43:G44)&lt;&gt;0,"X","-")</f>
        <v>-</v>
      </c>
      <c r="F38" s="48" t="str">
        <f>IF(SUM('Pro 2'!H43:H44)&lt;&gt;0,"X","-")</f>
        <v>-</v>
      </c>
      <c r="G38" s="48" t="str">
        <f>IF(SUM('Pro 2'!I43:I44)&lt;&gt;0,"X","-")</f>
        <v>-</v>
      </c>
      <c r="H38" s="48" t="str">
        <f>IF(SUM('Pro 2'!J43:J44)&lt;&gt;0,"X","-")</f>
        <v>-</v>
      </c>
      <c r="I38" s="48" t="str">
        <f>IF(SUM('Pro 2'!K43:K44)&lt;&gt;0,"X","-")</f>
        <v>-</v>
      </c>
      <c r="J38" s="67"/>
      <c r="K38" s="67"/>
      <c r="L38" s="68"/>
    </row>
    <row r="39" spans="1:16" s="24" customFormat="1" ht="14.7" customHeight="1" x14ac:dyDescent="0.3">
      <c r="A39" s="64"/>
      <c r="B39" s="440" t="str">
        <f>'Pro 2'!B46</f>
        <v xml:space="preserve">Export sales to the United States of America </v>
      </c>
      <c r="C39" s="441"/>
      <c r="D39" s="442"/>
      <c r="E39" s="48" t="str">
        <f>IF(SUM('Pro 2'!G46:G47)&lt;&gt;0,"X","-")</f>
        <v>-</v>
      </c>
      <c r="F39" s="48" t="str">
        <f>IF(SUM('Pro 2'!H46:H47)&lt;&gt;0,"X","-")</f>
        <v>-</v>
      </c>
      <c r="G39" s="48" t="str">
        <f>IF(SUM('Pro 2'!I46:I47)&lt;&gt;0,"X","-")</f>
        <v>-</v>
      </c>
      <c r="H39" s="48" t="str">
        <f>IF(SUM('Pro 2'!J46:J47)&lt;&gt;0,"X","-")</f>
        <v>-</v>
      </c>
      <c r="I39" s="48" t="str">
        <f>IF(SUM('Pro 2'!K46:K47)&lt;&gt;0,"X","-")</f>
        <v>-</v>
      </c>
      <c r="J39" s="67"/>
      <c r="K39" s="67"/>
      <c r="L39" s="68"/>
    </row>
    <row r="40" spans="1:16" s="24" customFormat="1" ht="14.4" customHeight="1" x14ac:dyDescent="0.3">
      <c r="A40" s="64"/>
      <c r="B40" s="440" t="str">
        <f>'Pro 2'!B49</f>
        <v>Export sales to all other countries</v>
      </c>
      <c r="C40" s="441"/>
      <c r="D40" s="442"/>
      <c r="E40" s="48" t="str">
        <f>IF(SUM('Pro 2'!G49:G50)&lt;&gt;0,"X","-")</f>
        <v>-</v>
      </c>
      <c r="F40" s="48" t="str">
        <f>IF(SUM('Pro 2'!H49:H50)&lt;&gt;0,"X","-")</f>
        <v>-</v>
      </c>
      <c r="G40" s="48" t="str">
        <f>IF(SUM('Pro 2'!I49:I50)&lt;&gt;0,"X","-")</f>
        <v>-</v>
      </c>
      <c r="H40" s="48" t="str">
        <f>IF(SUM('Pro 2'!J49:J50)&lt;&gt;0,"X","-")</f>
        <v>-</v>
      </c>
      <c r="I40" s="48" t="str">
        <f>IF(SUM('Pro 2'!K49:K50)&lt;&gt;0,"X","-")</f>
        <v>-</v>
      </c>
      <c r="J40" s="67"/>
      <c r="K40" s="67"/>
      <c r="L40" s="68"/>
    </row>
    <row r="41" spans="1:16" s="24" customFormat="1" ht="14.7" customHeight="1" x14ac:dyDescent="0.3">
      <c r="A41" s="64"/>
      <c r="B41" s="406" t="str">
        <f>IF(Intro!$G$21="English",O41,P41)</f>
        <v>Export markets</v>
      </c>
      <c r="C41" s="407"/>
      <c r="D41" s="408"/>
      <c r="E41" s="443" t="str">
        <f>IF('Pro 2'!D54="","-",'Pro 2'!D54)</f>
        <v>-</v>
      </c>
      <c r="F41" s="444"/>
      <c r="G41" s="444"/>
      <c r="H41" s="444"/>
      <c r="I41" s="445"/>
      <c r="J41" s="67"/>
      <c r="K41" s="67"/>
      <c r="L41" s="68"/>
      <c r="O41" s="24" t="s">
        <v>223</v>
      </c>
      <c r="P41" s="24" t="s">
        <v>224</v>
      </c>
    </row>
    <row r="42" spans="1:16" s="24" customFormat="1" ht="14.7" customHeight="1" x14ac:dyDescent="0.3">
      <c r="A42" s="64"/>
      <c r="B42" s="409"/>
      <c r="C42" s="410"/>
      <c r="D42" s="411"/>
      <c r="E42" s="446"/>
      <c r="F42" s="447"/>
      <c r="G42" s="447"/>
      <c r="H42" s="447"/>
      <c r="I42" s="448"/>
      <c r="J42" s="67"/>
      <c r="K42" s="67"/>
      <c r="L42" s="68"/>
    </row>
    <row r="43" spans="1:16" x14ac:dyDescent="0.3">
      <c r="B43" s="69"/>
      <c r="C43" s="70"/>
      <c r="D43" s="70"/>
      <c r="E43" s="70"/>
      <c r="F43" s="70"/>
      <c r="G43" s="70"/>
      <c r="H43" s="70"/>
      <c r="I43" s="70"/>
      <c r="J43" s="70"/>
      <c r="K43" s="70"/>
      <c r="L43" s="71"/>
    </row>
  </sheetData>
  <sheetProtection algorithmName="SHA-512" hashValue="hSC0SeZ5KNHF632QeIbY/YeW1LNp6O94OJ3NBFFF4kZHecEflOXXgzo7Cw32I8k1ev/01JB09OJs6LTh7KMtjQ==" saltValue="wXCk1OTMg2TiYMQk9bXTQQ==" spinCount="100000" sheet="1" objects="1" scenarios="1" selectLockedCells="1"/>
  <mergeCells count="27">
    <mergeCell ref="B8:L8"/>
    <mergeCell ref="B9:L9"/>
    <mergeCell ref="B4:L4"/>
    <mergeCell ref="B5:L5"/>
    <mergeCell ref="B6:L6"/>
    <mergeCell ref="B18:L18"/>
    <mergeCell ref="B20:L27"/>
    <mergeCell ref="B12:I13"/>
    <mergeCell ref="J12:J13"/>
    <mergeCell ref="B35:D35"/>
    <mergeCell ref="B29:L29"/>
    <mergeCell ref="B31:L31"/>
    <mergeCell ref="B14:I14"/>
    <mergeCell ref="B15:I15"/>
    <mergeCell ref="B16:I16"/>
    <mergeCell ref="E33:E34"/>
    <mergeCell ref="F33:F34"/>
    <mergeCell ref="G33:G34"/>
    <mergeCell ref="H33:H34"/>
    <mergeCell ref="I33:I34"/>
    <mergeCell ref="B36:D36"/>
    <mergeCell ref="B37:D37"/>
    <mergeCell ref="B38:D38"/>
    <mergeCell ref="B39:D39"/>
    <mergeCell ref="E41:I42"/>
    <mergeCell ref="B41:D42"/>
    <mergeCell ref="B40:D40"/>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 xr:uid="{3335B626-3178-4570-818A-6F789C3D11E8}">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6F0FA44-DC0D-47B1-8148-8E56DA137379}">
          <x14:formula1>
            <xm:f>Variables!$D$26:$D$27</xm:f>
          </x14:formula1>
          <xm:sqref>J12 J14:J16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22"/>
  <sheetViews>
    <sheetView showGridLines="0" tabSelected="1" zoomScaleNormal="100" zoomScaleSheetLayoutView="59" workbookViewId="0">
      <selection activeCell="G21" sqref="G21:G22"/>
    </sheetView>
  </sheetViews>
  <sheetFormatPr defaultColWidth="9.44140625" defaultRowHeight="14.4" x14ac:dyDescent="0.3"/>
  <cols>
    <col min="1" max="1" width="1.5546875" style="7" customWidth="1"/>
    <col min="2" max="12" width="14.5546875" style="54" customWidth="1"/>
    <col min="13" max="14" width="14.5546875" style="58" customWidth="1"/>
    <col min="15" max="16" width="14.5546875" style="58" hidden="1" customWidth="1"/>
    <col min="17" max="23" width="9.44140625" style="58" customWidth="1"/>
    <col min="24" max="16384" width="9.44140625" style="58"/>
  </cols>
  <sheetData>
    <row r="1" spans="1:23" x14ac:dyDescent="0.3">
      <c r="O1" s="58" t="s">
        <v>253</v>
      </c>
      <c r="P1" s="58" t="s">
        <v>253</v>
      </c>
    </row>
    <row r="2" spans="1:23" x14ac:dyDescent="0.3">
      <c r="B2" s="9" t="s">
        <v>0</v>
      </c>
      <c r="C2" s="9"/>
      <c r="O2" s="8" t="s">
        <v>58</v>
      </c>
      <c r="P2" s="8" t="s">
        <v>70</v>
      </c>
    </row>
    <row r="3" spans="1:23" x14ac:dyDescent="0.3">
      <c r="B3" s="1"/>
      <c r="C3" s="1"/>
      <c r="O3" s="4"/>
      <c r="P3" s="4"/>
    </row>
    <row r="4" spans="1:23" s="4" customFormat="1" x14ac:dyDescent="0.3">
      <c r="A4" s="10"/>
      <c r="B4" s="232" t="s">
        <v>193</v>
      </c>
      <c r="C4" s="233"/>
      <c r="D4" s="233"/>
      <c r="E4" s="233"/>
      <c r="F4" s="233"/>
      <c r="G4" s="233"/>
      <c r="H4" s="233"/>
      <c r="I4" s="233"/>
      <c r="J4" s="233"/>
      <c r="K4" s="233"/>
      <c r="L4" s="234"/>
      <c r="M4" s="2"/>
      <c r="N4" s="2"/>
      <c r="O4" s="5"/>
      <c r="P4" s="5"/>
    </row>
    <row r="5" spans="1:23" s="4" customFormat="1" x14ac:dyDescent="0.3">
      <c r="A5" s="10"/>
      <c r="B5" s="273" t="str">
        <f>Variables!B2</f>
        <v>RR-2025-007</v>
      </c>
      <c r="C5" s="274"/>
      <c r="D5" s="274"/>
      <c r="E5" s="274"/>
      <c r="F5" s="274"/>
      <c r="G5" s="274"/>
      <c r="H5" s="274"/>
      <c r="I5" s="274"/>
      <c r="J5" s="274"/>
      <c r="K5" s="274"/>
      <c r="L5" s="275"/>
      <c r="M5" s="2"/>
      <c r="N5" s="2"/>
      <c r="O5" s="5"/>
      <c r="P5" s="5"/>
    </row>
    <row r="6" spans="1:23" s="5" customFormat="1" x14ac:dyDescent="0.3">
      <c r="A6" s="10"/>
      <c r="B6" s="276" t="str">
        <f>UPPER(Variables!B3&amp;" | "&amp;Variables!C3)</f>
        <v>HEAVY PLATE | TÔLES FORTES</v>
      </c>
      <c r="C6" s="277"/>
      <c r="D6" s="277"/>
      <c r="E6" s="277"/>
      <c r="F6" s="277"/>
      <c r="G6" s="277"/>
      <c r="H6" s="277"/>
      <c r="I6" s="277"/>
      <c r="J6" s="277"/>
      <c r="K6" s="277"/>
      <c r="L6" s="278"/>
      <c r="O6" s="11"/>
      <c r="P6" s="11"/>
    </row>
    <row r="7" spans="1:23" s="5" customFormat="1" x14ac:dyDescent="0.3">
      <c r="A7" s="10"/>
      <c r="B7" s="12"/>
      <c r="C7" s="12"/>
      <c r="D7" s="13"/>
      <c r="E7" s="13"/>
      <c r="F7" s="13"/>
      <c r="G7" s="13"/>
      <c r="H7" s="13"/>
      <c r="I7" s="13"/>
      <c r="J7" s="13"/>
      <c r="K7" s="13"/>
      <c r="L7" s="13"/>
      <c r="O7" s="11"/>
      <c r="P7" s="11"/>
    </row>
    <row r="8" spans="1:23" s="4" customFormat="1" x14ac:dyDescent="0.3">
      <c r="A8" s="10"/>
      <c r="B8" s="196" t="s">
        <v>194</v>
      </c>
      <c r="C8" s="197"/>
      <c r="D8" s="197"/>
      <c r="E8" s="197"/>
      <c r="F8" s="197"/>
      <c r="G8" s="197"/>
      <c r="H8" s="197"/>
      <c r="I8" s="197"/>
      <c r="J8" s="197"/>
      <c r="K8" s="197"/>
      <c r="L8" s="198"/>
      <c r="M8" s="2"/>
      <c r="N8" s="2"/>
      <c r="O8" s="5"/>
      <c r="P8" s="5"/>
    </row>
    <row r="9" spans="1:23" ht="14.1" customHeight="1" x14ac:dyDescent="0.3">
      <c r="B9" s="14"/>
      <c r="C9" s="15"/>
      <c r="D9" s="16"/>
      <c r="E9" s="16"/>
      <c r="F9" s="16"/>
      <c r="G9" s="16"/>
      <c r="H9" s="16"/>
      <c r="I9" s="16"/>
      <c r="J9" s="16"/>
      <c r="K9" s="16"/>
      <c r="L9" s="17"/>
      <c r="O9" s="272" t="s">
        <v>245</v>
      </c>
      <c r="P9" s="272"/>
    </row>
    <row r="10" spans="1:23" s="24" customFormat="1" x14ac:dyDescent="0.3">
      <c r="A10" s="64"/>
      <c r="B10" s="266" t="str">
        <f>"The information requested in this questionnaire is for use by the Canadian International Trade Tribunal (the Tribunal) in connection with its expiry review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information requested in this questionnaire is for use by the Canadian International Trade Tribunal (the Tribunal) in connection with its expiry review concerning the dumping of heavy plate (as defined below) originating in or exported from Chinese Taipei and Germany. Your firm's knowledge and experience would aid the Tribunal in the proper conduct of its inquiry by helping it better understand the Canadian market for heavy plate. The Tribunal therefore requests a response to this questionnaire from your firm.</v>
      </c>
      <c r="C10" s="267"/>
      <c r="D10" s="267"/>
      <c r="E10" s="267"/>
      <c r="F10" s="267"/>
      <c r="G10" s="49"/>
      <c r="H10" s="279" t="str">
        <f>"Les renseignements demandés dans le présent questionnaire seront utilisés par le Tribunal canadien du commerce extérieur (le Tribunal) dans le cadre de son réexamen relatif à l'expiration concernant "&amp;Variables!C4&amp;" de "&amp;Variables!C3&amp;" (telles que définies ci-dessous) originaires ou exportées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de tôles fortes (telles que définies ci-dessous) originaires ou exportées du Taipei chinois et de l’Allemagne. Les connaissances et l'expérience de votre entreprise aideraient le Tribunal à mener correctement son enquête en lui permettant de mieux comprendre le marché canadien de tôles fortes. Le Tribunal demande donc à votre entreprise de répondre à ce questionnaire.</v>
      </c>
      <c r="I10" s="279"/>
      <c r="J10" s="279"/>
      <c r="K10" s="279"/>
      <c r="L10" s="280"/>
      <c r="N10" s="102"/>
      <c r="O10" s="272"/>
      <c r="P10" s="272"/>
      <c r="Q10" s="38"/>
      <c r="R10" s="38"/>
      <c r="S10" s="38"/>
      <c r="T10" s="38"/>
      <c r="U10" s="38"/>
      <c r="V10" s="38"/>
      <c r="W10" s="38"/>
    </row>
    <row r="11" spans="1:23" s="24" customFormat="1" x14ac:dyDescent="0.3">
      <c r="A11" s="64"/>
      <c r="B11" s="266"/>
      <c r="C11" s="267"/>
      <c r="D11" s="267"/>
      <c r="E11" s="267"/>
      <c r="F11" s="267"/>
      <c r="G11" s="49"/>
      <c r="H11" s="279"/>
      <c r="I11" s="279"/>
      <c r="J11" s="279"/>
      <c r="K11" s="279"/>
      <c r="L11" s="280"/>
      <c r="N11" s="102"/>
      <c r="O11" s="272"/>
      <c r="P11" s="272"/>
      <c r="Q11" s="38"/>
      <c r="R11" s="38"/>
      <c r="S11" s="38"/>
      <c r="T11" s="38"/>
      <c r="U11" s="38"/>
      <c r="V11" s="38"/>
      <c r="W11" s="38"/>
    </row>
    <row r="12" spans="1:23" s="24" customFormat="1" x14ac:dyDescent="0.3">
      <c r="A12" s="64"/>
      <c r="B12" s="266"/>
      <c r="C12" s="267"/>
      <c r="D12" s="267"/>
      <c r="E12" s="267"/>
      <c r="F12" s="267"/>
      <c r="G12" s="49"/>
      <c r="H12" s="279"/>
      <c r="I12" s="279"/>
      <c r="J12" s="279"/>
      <c r="K12" s="279"/>
      <c r="L12" s="280"/>
      <c r="N12" s="102"/>
      <c r="O12" s="272"/>
      <c r="P12" s="272"/>
      <c r="Q12" s="38"/>
      <c r="R12" s="38"/>
      <c r="S12" s="38"/>
      <c r="T12" s="38"/>
      <c r="U12" s="38"/>
      <c r="V12" s="38"/>
      <c r="W12" s="38"/>
    </row>
    <row r="13" spans="1:23" s="24" customFormat="1" x14ac:dyDescent="0.3">
      <c r="A13" s="64"/>
      <c r="B13" s="266"/>
      <c r="C13" s="267"/>
      <c r="D13" s="267"/>
      <c r="E13" s="267"/>
      <c r="F13" s="267"/>
      <c r="G13" s="49"/>
      <c r="H13" s="279"/>
      <c r="I13" s="279"/>
      <c r="J13" s="279"/>
      <c r="K13" s="279"/>
      <c r="L13" s="280"/>
      <c r="N13" s="102"/>
      <c r="O13" s="272"/>
      <c r="P13" s="272"/>
      <c r="Q13" s="38"/>
      <c r="R13" s="38"/>
      <c r="S13" s="38"/>
      <c r="T13" s="38"/>
      <c r="U13" s="38"/>
      <c r="V13" s="38"/>
      <c r="W13" s="38"/>
    </row>
    <row r="14" spans="1:23" s="24" customFormat="1" x14ac:dyDescent="0.3">
      <c r="A14" s="64"/>
      <c r="B14" s="266"/>
      <c r="C14" s="267"/>
      <c r="D14" s="267"/>
      <c r="E14" s="267"/>
      <c r="F14" s="267"/>
      <c r="G14" s="49"/>
      <c r="H14" s="279"/>
      <c r="I14" s="279"/>
      <c r="J14" s="279"/>
      <c r="K14" s="279"/>
      <c r="L14" s="280"/>
      <c r="N14" s="102"/>
      <c r="O14" s="272"/>
      <c r="P14" s="272"/>
      <c r="Q14" s="38"/>
      <c r="R14" s="38"/>
      <c r="S14" s="38"/>
      <c r="T14" s="38"/>
      <c r="U14" s="38"/>
      <c r="V14" s="38"/>
      <c r="W14" s="38"/>
    </row>
    <row r="15" spans="1:23" s="24" customFormat="1" x14ac:dyDescent="0.3">
      <c r="A15" s="64"/>
      <c r="B15" s="266"/>
      <c r="C15" s="267"/>
      <c r="D15" s="267"/>
      <c r="E15" s="267"/>
      <c r="F15" s="267"/>
      <c r="G15" s="49"/>
      <c r="H15" s="279"/>
      <c r="I15" s="279"/>
      <c r="J15" s="279"/>
      <c r="K15" s="279"/>
      <c r="L15" s="280"/>
      <c r="N15" s="102"/>
      <c r="O15" s="272"/>
      <c r="P15" s="272"/>
      <c r="Q15" s="38"/>
      <c r="R15" s="38"/>
      <c r="S15" s="38"/>
      <c r="T15" s="38"/>
      <c r="U15" s="38"/>
      <c r="V15" s="38"/>
      <c r="W15" s="38"/>
    </row>
    <row r="16" spans="1:23" s="24" customFormat="1" x14ac:dyDescent="0.3">
      <c r="A16" s="64"/>
      <c r="B16" s="266"/>
      <c r="C16" s="267"/>
      <c r="D16" s="267"/>
      <c r="E16" s="267"/>
      <c r="F16" s="267"/>
      <c r="G16" s="49"/>
      <c r="H16" s="279"/>
      <c r="I16" s="279"/>
      <c r="J16" s="279"/>
      <c r="K16" s="279"/>
      <c r="L16" s="280"/>
      <c r="N16" s="102"/>
      <c r="O16" s="272"/>
      <c r="P16" s="272"/>
      <c r="Q16" s="38"/>
      <c r="R16" s="38"/>
      <c r="S16" s="38"/>
      <c r="T16" s="38"/>
      <c r="U16" s="38"/>
      <c r="V16" s="38"/>
      <c r="W16" s="38"/>
    </row>
    <row r="17" spans="1:23" s="24" customFormat="1" x14ac:dyDescent="0.3">
      <c r="A17" s="64"/>
      <c r="B17" s="75"/>
      <c r="C17" s="76"/>
      <c r="D17" s="76"/>
      <c r="E17" s="76"/>
      <c r="F17" s="76"/>
      <c r="G17" s="76"/>
      <c r="H17" s="76"/>
      <c r="I17" s="76"/>
      <c r="J17" s="76"/>
      <c r="K17" s="76"/>
      <c r="L17" s="77"/>
      <c r="N17" s="38"/>
      <c r="O17" s="272"/>
      <c r="P17" s="272"/>
      <c r="Q17" s="38"/>
      <c r="R17" s="38"/>
      <c r="S17" s="38"/>
      <c r="T17" s="38"/>
      <c r="U17" s="38"/>
      <c r="V17" s="38"/>
      <c r="W17" s="38"/>
    </row>
    <row r="18" spans="1:23" s="5" customFormat="1" x14ac:dyDescent="0.3">
      <c r="A18" s="10"/>
      <c r="B18" s="12"/>
      <c r="C18" s="12"/>
      <c r="D18" s="13"/>
      <c r="E18" s="13"/>
      <c r="F18" s="13"/>
      <c r="G18" s="13"/>
      <c r="H18" s="13"/>
      <c r="I18" s="13"/>
      <c r="J18" s="13"/>
      <c r="K18" s="13"/>
      <c r="L18" s="13"/>
      <c r="O18" s="11"/>
      <c r="P18" s="11"/>
    </row>
    <row r="19" spans="1:23" s="4" customFormat="1" x14ac:dyDescent="0.3">
      <c r="A19" s="10"/>
      <c r="B19" s="196" t="s">
        <v>195</v>
      </c>
      <c r="C19" s="197"/>
      <c r="D19" s="197"/>
      <c r="E19" s="197"/>
      <c r="F19" s="197"/>
      <c r="G19" s="197"/>
      <c r="H19" s="197"/>
      <c r="I19" s="197"/>
      <c r="J19" s="197"/>
      <c r="K19" s="197"/>
      <c r="L19" s="198"/>
      <c r="M19" s="2"/>
      <c r="N19" s="2"/>
      <c r="O19" s="5"/>
      <c r="P19" s="5"/>
    </row>
    <row r="20" spans="1:23" x14ac:dyDescent="0.3">
      <c r="B20" s="14"/>
      <c r="C20" s="15"/>
      <c r="D20" s="16"/>
      <c r="E20" s="16"/>
      <c r="F20" s="16"/>
      <c r="G20" s="16"/>
      <c r="H20" s="16"/>
      <c r="I20" s="16"/>
      <c r="J20" s="16"/>
      <c r="K20" s="16"/>
      <c r="L20" s="17"/>
    </row>
    <row r="21" spans="1:23" x14ac:dyDescent="0.3">
      <c r="B21" s="249" t="s">
        <v>71</v>
      </c>
      <c r="C21" s="250"/>
      <c r="D21" s="250"/>
      <c r="E21" s="250"/>
      <c r="F21" s="250"/>
      <c r="G21" s="251" t="s">
        <v>58</v>
      </c>
      <c r="H21" s="253" t="s">
        <v>133</v>
      </c>
      <c r="I21" s="253"/>
      <c r="J21" s="253"/>
      <c r="K21" s="253"/>
      <c r="L21" s="254"/>
      <c r="O21" s="55"/>
    </row>
    <row r="22" spans="1:23" x14ac:dyDescent="0.3">
      <c r="B22" s="249"/>
      <c r="C22" s="250"/>
      <c r="D22" s="250"/>
      <c r="E22" s="250"/>
      <c r="F22" s="250"/>
      <c r="G22" s="252"/>
      <c r="H22" s="253"/>
      <c r="I22" s="253"/>
      <c r="J22" s="253"/>
      <c r="K22" s="253"/>
      <c r="L22" s="254"/>
      <c r="O22" s="55"/>
    </row>
    <row r="23" spans="1:23" s="24" customFormat="1" x14ac:dyDescent="0.3">
      <c r="A23" s="64"/>
      <c r="B23" s="75"/>
      <c r="C23" s="76"/>
      <c r="D23" s="76"/>
      <c r="E23" s="76"/>
      <c r="F23" s="76"/>
      <c r="G23" s="76"/>
      <c r="H23" s="76"/>
      <c r="I23" s="76"/>
      <c r="J23" s="76"/>
      <c r="K23" s="76"/>
      <c r="L23" s="77"/>
      <c r="N23" s="38"/>
      <c r="O23" s="58"/>
      <c r="P23" s="58"/>
      <c r="Q23" s="38"/>
      <c r="R23" s="38"/>
      <c r="S23" s="38"/>
      <c r="T23" s="38"/>
      <c r="U23" s="38"/>
      <c r="V23" s="38"/>
      <c r="W23" s="38"/>
    </row>
    <row r="24" spans="1:23" s="5" customFormat="1" x14ac:dyDescent="0.3">
      <c r="A24" s="10"/>
      <c r="B24" s="12"/>
      <c r="C24" s="12"/>
      <c r="D24" s="13"/>
      <c r="E24" s="13"/>
      <c r="F24" s="13"/>
      <c r="G24" s="13"/>
      <c r="H24" s="13"/>
      <c r="I24" s="13"/>
      <c r="J24" s="13"/>
      <c r="K24" s="13"/>
      <c r="L24" s="13"/>
      <c r="O24" s="11"/>
      <c r="P24" s="11"/>
    </row>
    <row r="25" spans="1:23" s="4" customFormat="1" x14ac:dyDescent="0.3">
      <c r="A25" s="10"/>
      <c r="B25" s="246" t="str">
        <f>IF(Intro!$G$21="English",O25,P25)</f>
        <v>DEFINITION OF "THE GOODS"</v>
      </c>
      <c r="C25" s="247" t="str">
        <f>UPPER(IF(Intro!$G$21="English",P25,Q25))</f>
        <v>LA DÉFINITION "DES MARCHANDISES"</v>
      </c>
      <c r="D25" s="247" t="str">
        <f>UPPER(IF(Intro!$G$21="English",Q25,R25))</f>
        <v/>
      </c>
      <c r="E25" s="247" t="str">
        <f>UPPER(IF(Intro!$G$21="English",R25,S25))</f>
        <v/>
      </c>
      <c r="F25" s="247"/>
      <c r="G25" s="247" t="str">
        <f>UPPER(IF(Intro!$G$21="English",S25,T25))</f>
        <v/>
      </c>
      <c r="H25" s="247" t="str">
        <f>UPPER(IF(Intro!$G$21="English",T25,U25))</f>
        <v/>
      </c>
      <c r="I25" s="247" t="str">
        <f>UPPER(IF(Intro!$G$21="English",U25,V25))</f>
        <v/>
      </c>
      <c r="J25" s="247" t="str">
        <f>UPPER(IF(Intro!$G$21="English",V25,W25))</f>
        <v/>
      </c>
      <c r="K25" s="247" t="str">
        <f>UPPER(IF(Intro!$G$21="English",W25,X25))</f>
        <v/>
      </c>
      <c r="L25" s="248" t="str">
        <f>UPPER(IF(Intro!$G$21="English",X25,Y25))</f>
        <v/>
      </c>
      <c r="M25" s="5"/>
      <c r="N25" s="2"/>
      <c r="O25" s="5" t="s">
        <v>196</v>
      </c>
      <c r="P25" s="5" t="s">
        <v>197</v>
      </c>
    </row>
    <row r="26" spans="1:23" x14ac:dyDescent="0.3">
      <c r="B26" s="14"/>
      <c r="C26" s="15"/>
      <c r="D26" s="16"/>
      <c r="E26" s="16"/>
      <c r="F26" s="16"/>
      <c r="G26" s="16"/>
      <c r="H26" s="16"/>
      <c r="I26" s="16"/>
      <c r="J26" s="16"/>
      <c r="K26" s="16"/>
      <c r="L26" s="17"/>
    </row>
    <row r="27" spans="1:23" s="24" customFormat="1" x14ac:dyDescent="0.3">
      <c r="A27" s="64"/>
      <c r="B27" s="199" t="str">
        <f>IF(Intro!$G$21="English",O27,P27)</f>
        <v>References to "the goods" in this questionnaire refer to:</v>
      </c>
      <c r="C27" s="200"/>
      <c r="D27" s="200"/>
      <c r="E27" s="200"/>
      <c r="F27" s="200"/>
      <c r="G27" s="200"/>
      <c r="H27" s="200"/>
      <c r="I27" s="200"/>
      <c r="J27" s="200"/>
      <c r="K27" s="200"/>
      <c r="L27" s="201"/>
      <c r="N27" s="38"/>
      <c r="O27" s="58" t="s">
        <v>112</v>
      </c>
      <c r="P27" s="58" t="s">
        <v>113</v>
      </c>
      <c r="Q27" s="38"/>
      <c r="R27" s="38"/>
      <c r="S27" s="38"/>
      <c r="T27" s="38"/>
      <c r="U27" s="38"/>
      <c r="V27" s="38"/>
      <c r="W27" s="38"/>
    </row>
    <row r="28" spans="1:23" s="24" customFormat="1" x14ac:dyDescent="0.3">
      <c r="A28" s="64"/>
      <c r="B28" s="199"/>
      <c r="C28" s="200"/>
      <c r="D28" s="200"/>
      <c r="E28" s="200"/>
      <c r="F28" s="200"/>
      <c r="G28" s="200"/>
      <c r="H28" s="200"/>
      <c r="I28" s="200"/>
      <c r="J28" s="200"/>
      <c r="K28" s="200"/>
      <c r="L28" s="201"/>
      <c r="N28" s="38"/>
      <c r="O28" s="58"/>
      <c r="P28" s="58"/>
      <c r="Q28" s="38"/>
      <c r="R28" s="38"/>
      <c r="S28" s="38"/>
      <c r="T28" s="38"/>
      <c r="U28" s="38"/>
      <c r="V28" s="38"/>
      <c r="W28" s="38"/>
    </row>
    <row r="29" spans="1:23" s="24" customFormat="1" x14ac:dyDescent="0.3">
      <c r="A29" s="64"/>
      <c r="B29" s="74"/>
      <c r="C29" s="255" t="str">
        <f>IF(Intro!$G$21="English",Variables!B16,Variables!C16)</f>
        <v>Hot-rolled carbon steel plate and high-strength low-alloy steel plate not further manufactured than hot-rolled, heat-treated or not, in cut lengths, in widths greater than 72 inches (+/‑ 1,829 mm) to 152 inches (+/‑ 3,860 mm) inclusive, and thicknesses from 0.375 inches (+/‑ 9.525 mm) up to and including 4.5 inches (+/‑ 114.3 mm) (with all dimensions being plus or minus allowable tolerances contained in the applicable standards), but excluding:
- plate in coil form, and
- plate having a rolled, raised figure at regular intervals on the surface (also known as floor plate).
For greater certainty, the subject goods include steel plate which contains alloys greater than required by recognized industry standards, provided the steel does not meet recognized industry standards for an alloy grade steel plate. 
The list of additional products that were excluded from the Tribunal’s finding can be found on the Tribunal’s website.</v>
      </c>
      <c r="D29" s="256"/>
      <c r="E29" s="256"/>
      <c r="F29" s="256"/>
      <c r="G29" s="256"/>
      <c r="H29" s="256"/>
      <c r="I29" s="256"/>
      <c r="J29" s="256"/>
      <c r="K29" s="257"/>
      <c r="L29" s="57"/>
      <c r="N29" s="38"/>
      <c r="O29" s="58"/>
      <c r="P29" s="58"/>
      <c r="Q29" s="38"/>
      <c r="R29" s="38"/>
      <c r="S29" s="38"/>
      <c r="T29" s="38"/>
      <c r="U29" s="38"/>
      <c r="V29" s="38"/>
      <c r="W29" s="38"/>
    </row>
    <row r="30" spans="1:23" s="24" customFormat="1" x14ac:dyDescent="0.3">
      <c r="A30" s="64"/>
      <c r="B30" s="74"/>
      <c r="C30" s="258"/>
      <c r="D30" s="259"/>
      <c r="E30" s="259"/>
      <c r="F30" s="259"/>
      <c r="G30" s="259"/>
      <c r="H30" s="259"/>
      <c r="I30" s="259"/>
      <c r="J30" s="259"/>
      <c r="K30" s="260"/>
      <c r="L30" s="57"/>
      <c r="N30" s="38"/>
      <c r="O30" s="58"/>
      <c r="P30" s="58"/>
      <c r="Q30" s="38"/>
      <c r="R30" s="38"/>
      <c r="S30" s="38"/>
      <c r="T30" s="38"/>
      <c r="U30" s="38"/>
      <c r="V30" s="38"/>
      <c r="W30" s="38"/>
    </row>
    <row r="31" spans="1:23" s="24" customFormat="1" x14ac:dyDescent="0.3">
      <c r="A31" s="64"/>
      <c r="B31" s="74"/>
      <c r="C31" s="258"/>
      <c r="D31" s="259"/>
      <c r="E31" s="259"/>
      <c r="F31" s="259"/>
      <c r="G31" s="259"/>
      <c r="H31" s="259"/>
      <c r="I31" s="259"/>
      <c r="J31" s="259"/>
      <c r="K31" s="260"/>
      <c r="L31" s="57"/>
      <c r="N31" s="38"/>
      <c r="O31" s="58"/>
      <c r="P31" s="58"/>
      <c r="Q31" s="38"/>
      <c r="R31" s="38"/>
      <c r="S31" s="38"/>
      <c r="T31" s="38"/>
      <c r="U31" s="38"/>
      <c r="V31" s="38"/>
      <c r="W31" s="38"/>
    </row>
    <row r="32" spans="1:23" s="24" customFormat="1" x14ac:dyDescent="0.3">
      <c r="A32" s="64"/>
      <c r="B32" s="74"/>
      <c r="C32" s="258"/>
      <c r="D32" s="259"/>
      <c r="E32" s="259"/>
      <c r="F32" s="259"/>
      <c r="G32" s="259"/>
      <c r="H32" s="259"/>
      <c r="I32" s="259"/>
      <c r="J32" s="259"/>
      <c r="K32" s="260"/>
      <c r="L32" s="57"/>
      <c r="N32" s="38"/>
      <c r="O32" s="58"/>
      <c r="P32" s="58"/>
      <c r="Q32" s="38"/>
      <c r="R32" s="38"/>
      <c r="S32" s="38"/>
      <c r="T32" s="38"/>
      <c r="U32" s="38"/>
      <c r="V32" s="38"/>
      <c r="W32" s="38"/>
    </row>
    <row r="33" spans="1:23" s="24" customFormat="1" x14ac:dyDescent="0.3">
      <c r="A33" s="64"/>
      <c r="B33" s="74"/>
      <c r="C33" s="258"/>
      <c r="D33" s="259"/>
      <c r="E33" s="259"/>
      <c r="F33" s="259"/>
      <c r="G33" s="259"/>
      <c r="H33" s="259"/>
      <c r="I33" s="259"/>
      <c r="J33" s="259"/>
      <c r="K33" s="260"/>
      <c r="L33" s="181"/>
      <c r="N33" s="38"/>
      <c r="O33" s="180"/>
      <c r="P33" s="180"/>
      <c r="Q33" s="38"/>
      <c r="R33" s="38"/>
      <c r="S33" s="38"/>
      <c r="T33" s="38"/>
      <c r="U33" s="38"/>
      <c r="V33" s="38"/>
      <c r="W33" s="38"/>
    </row>
    <row r="34" spans="1:23" s="24" customFormat="1" x14ac:dyDescent="0.3">
      <c r="A34" s="64"/>
      <c r="B34" s="74"/>
      <c r="C34" s="258"/>
      <c r="D34" s="259"/>
      <c r="E34" s="259"/>
      <c r="F34" s="259"/>
      <c r="G34" s="259"/>
      <c r="H34" s="259"/>
      <c r="I34" s="259"/>
      <c r="J34" s="259"/>
      <c r="K34" s="260"/>
      <c r="L34" s="181"/>
      <c r="N34" s="38"/>
      <c r="O34" s="180"/>
      <c r="P34" s="180"/>
      <c r="Q34" s="38"/>
      <c r="R34" s="38"/>
      <c r="S34" s="38"/>
      <c r="T34" s="38"/>
      <c r="U34" s="38"/>
      <c r="V34" s="38"/>
      <c r="W34" s="38"/>
    </row>
    <row r="35" spans="1:23" s="24" customFormat="1" x14ac:dyDescent="0.3">
      <c r="A35" s="64"/>
      <c r="B35" s="74"/>
      <c r="C35" s="258"/>
      <c r="D35" s="259"/>
      <c r="E35" s="259"/>
      <c r="F35" s="259"/>
      <c r="G35" s="259"/>
      <c r="H35" s="259"/>
      <c r="I35" s="259"/>
      <c r="J35" s="259"/>
      <c r="K35" s="260"/>
      <c r="L35" s="181"/>
      <c r="N35" s="38"/>
      <c r="O35" s="180"/>
      <c r="P35" s="180"/>
      <c r="Q35" s="38"/>
      <c r="R35" s="38"/>
      <c r="S35" s="38"/>
      <c r="T35" s="38"/>
      <c r="U35" s="38"/>
      <c r="V35" s="38"/>
      <c r="W35" s="38"/>
    </row>
    <row r="36" spans="1:23" s="24" customFormat="1" x14ac:dyDescent="0.3">
      <c r="A36" s="64"/>
      <c r="B36" s="74"/>
      <c r="C36" s="258"/>
      <c r="D36" s="259"/>
      <c r="E36" s="259"/>
      <c r="F36" s="259"/>
      <c r="G36" s="259"/>
      <c r="H36" s="259"/>
      <c r="I36" s="259"/>
      <c r="J36" s="259"/>
      <c r="K36" s="260"/>
      <c r="L36" s="181"/>
      <c r="N36" s="38"/>
      <c r="O36" s="180"/>
      <c r="P36" s="180"/>
      <c r="Q36" s="38"/>
      <c r="R36" s="38"/>
      <c r="S36" s="38"/>
      <c r="T36" s="38"/>
      <c r="U36" s="38"/>
      <c r="V36" s="38"/>
      <c r="W36" s="38"/>
    </row>
    <row r="37" spans="1:23" s="24" customFormat="1" x14ac:dyDescent="0.3">
      <c r="A37" s="64"/>
      <c r="B37" s="74"/>
      <c r="C37" s="258"/>
      <c r="D37" s="259"/>
      <c r="E37" s="259"/>
      <c r="F37" s="259"/>
      <c r="G37" s="259"/>
      <c r="H37" s="259"/>
      <c r="I37" s="259"/>
      <c r="J37" s="259"/>
      <c r="K37" s="260"/>
      <c r="L37" s="181"/>
      <c r="N37" s="38"/>
      <c r="O37" s="180"/>
      <c r="P37" s="180"/>
      <c r="Q37" s="38"/>
      <c r="R37" s="38"/>
      <c r="S37" s="38"/>
      <c r="T37" s="38"/>
      <c r="U37" s="38"/>
      <c r="V37" s="38"/>
      <c r="W37" s="38"/>
    </row>
    <row r="38" spans="1:23" s="24" customFormat="1" x14ac:dyDescent="0.3">
      <c r="A38" s="64"/>
      <c r="B38" s="74"/>
      <c r="C38" s="258"/>
      <c r="D38" s="259"/>
      <c r="E38" s="259"/>
      <c r="F38" s="259"/>
      <c r="G38" s="259"/>
      <c r="H38" s="259"/>
      <c r="I38" s="259"/>
      <c r="J38" s="259"/>
      <c r="K38" s="260"/>
      <c r="L38" s="181"/>
      <c r="N38" s="38"/>
      <c r="O38" s="180"/>
      <c r="P38" s="180"/>
      <c r="Q38" s="38"/>
      <c r="R38" s="38"/>
      <c r="S38" s="38"/>
      <c r="T38" s="38"/>
      <c r="U38" s="38"/>
      <c r="V38" s="38"/>
      <c r="W38" s="38"/>
    </row>
    <row r="39" spans="1:23" s="24" customFormat="1" x14ac:dyDescent="0.3">
      <c r="A39" s="64"/>
      <c r="B39" s="74"/>
      <c r="C39" s="258"/>
      <c r="D39" s="259"/>
      <c r="E39" s="259"/>
      <c r="F39" s="259"/>
      <c r="G39" s="259"/>
      <c r="H39" s="259"/>
      <c r="I39" s="259"/>
      <c r="J39" s="259"/>
      <c r="K39" s="260"/>
      <c r="L39" s="181"/>
      <c r="N39" s="38"/>
      <c r="O39" s="180"/>
      <c r="P39" s="180"/>
      <c r="Q39" s="38"/>
      <c r="R39" s="38"/>
      <c r="S39" s="38"/>
      <c r="T39" s="38"/>
      <c r="U39" s="38"/>
      <c r="V39" s="38"/>
      <c r="W39" s="38"/>
    </row>
    <row r="40" spans="1:23" s="24" customFormat="1" ht="14.4" customHeight="1" x14ac:dyDescent="0.3">
      <c r="A40" s="64"/>
      <c r="B40" s="74"/>
      <c r="C40" s="261"/>
      <c r="D40" s="262"/>
      <c r="E40" s="262"/>
      <c r="F40" s="262"/>
      <c r="G40" s="262"/>
      <c r="H40" s="262"/>
      <c r="I40" s="262"/>
      <c r="J40" s="262"/>
      <c r="K40" s="263"/>
      <c r="L40" s="57"/>
      <c r="N40" s="38"/>
      <c r="O40" s="58"/>
      <c r="P40" s="58"/>
      <c r="Q40" s="38"/>
      <c r="R40" s="38"/>
      <c r="S40" s="38"/>
      <c r="T40" s="38"/>
      <c r="U40" s="38"/>
      <c r="V40" s="38"/>
      <c r="W40" s="38"/>
    </row>
    <row r="41" spans="1:23" s="24" customFormat="1" x14ac:dyDescent="0.3">
      <c r="A41" s="64"/>
      <c r="B41" s="199"/>
      <c r="C41" s="200"/>
      <c r="D41" s="200"/>
      <c r="E41" s="200"/>
      <c r="F41" s="200"/>
      <c r="G41" s="200"/>
      <c r="H41" s="200"/>
      <c r="I41" s="200"/>
      <c r="J41" s="200"/>
      <c r="K41" s="200"/>
      <c r="L41" s="201"/>
      <c r="N41" s="38"/>
      <c r="O41" s="58"/>
      <c r="P41" s="58"/>
      <c r="Q41" s="38"/>
      <c r="R41" s="38"/>
      <c r="S41" s="38"/>
      <c r="T41" s="38"/>
      <c r="U41" s="38"/>
      <c r="V41" s="38"/>
      <c r="W41" s="38"/>
    </row>
    <row r="42" spans="1:23" s="24" customFormat="1" x14ac:dyDescent="0.3">
      <c r="A42" s="64"/>
      <c r="B42" s="221" t="str">
        <f>IF(Intro!$G$21="English",O42,P42)</f>
        <v>For additional details, view the "Info" tab.</v>
      </c>
      <c r="C42" s="222"/>
      <c r="D42" s="222"/>
      <c r="E42" s="222"/>
      <c r="F42" s="222"/>
      <c r="G42" s="222"/>
      <c r="H42" s="222"/>
      <c r="I42" s="222"/>
      <c r="J42" s="222"/>
      <c r="K42" s="222"/>
      <c r="L42" s="223"/>
      <c r="N42" s="38"/>
      <c r="O42" s="58" t="s">
        <v>172</v>
      </c>
      <c r="P42" s="58" t="s">
        <v>173</v>
      </c>
      <c r="Q42" s="38"/>
      <c r="R42" s="38"/>
      <c r="S42" s="38"/>
      <c r="T42" s="38"/>
      <c r="U42" s="38"/>
      <c r="V42" s="38"/>
      <c r="W42" s="38"/>
    </row>
    <row r="43" spans="1:23" s="24" customFormat="1" x14ac:dyDescent="0.3">
      <c r="A43" s="64"/>
      <c r="B43" s="167"/>
      <c r="C43" s="168"/>
      <c r="D43" s="168"/>
      <c r="E43" s="168"/>
      <c r="F43" s="168"/>
      <c r="G43" s="168"/>
      <c r="H43" s="168"/>
      <c r="I43" s="168"/>
      <c r="J43" s="168"/>
      <c r="K43" s="168"/>
      <c r="L43" s="169"/>
      <c r="N43" s="38"/>
      <c r="O43" s="166"/>
      <c r="P43" s="166"/>
      <c r="Q43" s="38"/>
      <c r="R43" s="38"/>
      <c r="S43" s="38"/>
      <c r="T43" s="38"/>
      <c r="U43" s="38"/>
      <c r="V43" s="38"/>
      <c r="W43" s="38"/>
    </row>
    <row r="44" spans="1:23" s="24" customFormat="1" x14ac:dyDescent="0.3">
      <c r="A44" s="64"/>
      <c r="B44" s="221" t="str">
        <f>IF(Intro!$G$21="English",O44,P44)</f>
        <v>For additional product exclusions, view the "Exclusions" tab.</v>
      </c>
      <c r="C44" s="222"/>
      <c r="D44" s="222"/>
      <c r="E44" s="222"/>
      <c r="F44" s="222"/>
      <c r="G44" s="222"/>
      <c r="H44" s="222"/>
      <c r="I44" s="222"/>
      <c r="J44" s="222"/>
      <c r="K44" s="222"/>
      <c r="L44" s="223"/>
      <c r="N44" s="38"/>
      <c r="O44" s="37" t="s">
        <v>330</v>
      </c>
      <c r="P44" s="37" t="s">
        <v>331</v>
      </c>
      <c r="Q44" s="38"/>
      <c r="R44" s="38"/>
      <c r="S44" s="38"/>
      <c r="T44" s="38"/>
      <c r="U44" s="38"/>
      <c r="V44" s="38"/>
      <c r="W44" s="38"/>
    </row>
    <row r="45" spans="1:23" s="24" customFormat="1" x14ac:dyDescent="0.3">
      <c r="A45" s="64"/>
      <c r="B45" s="75"/>
      <c r="C45" s="76"/>
      <c r="D45" s="76"/>
      <c r="E45" s="76"/>
      <c r="F45" s="76"/>
      <c r="G45" s="76"/>
      <c r="H45" s="76"/>
      <c r="I45" s="76"/>
      <c r="J45" s="76"/>
      <c r="K45" s="76"/>
      <c r="L45" s="77"/>
      <c r="N45" s="38"/>
      <c r="O45" s="58"/>
      <c r="P45" s="58"/>
      <c r="Q45" s="38"/>
      <c r="R45" s="38"/>
      <c r="S45" s="38"/>
      <c r="T45" s="38"/>
      <c r="U45" s="38"/>
      <c r="V45" s="38"/>
      <c r="W45" s="38"/>
    </row>
    <row r="46" spans="1:23" s="5" customFormat="1" x14ac:dyDescent="0.3">
      <c r="A46" s="10"/>
      <c r="B46" s="12"/>
      <c r="C46" s="12"/>
      <c r="D46" s="13"/>
      <c r="E46" s="13"/>
      <c r="F46" s="13"/>
      <c r="G46" s="13"/>
      <c r="H46" s="13"/>
      <c r="I46" s="13"/>
      <c r="J46" s="13"/>
      <c r="K46" s="13"/>
      <c r="L46" s="13"/>
      <c r="O46" s="11"/>
      <c r="P46" s="11"/>
    </row>
    <row r="47" spans="1:23" s="4" customFormat="1" x14ac:dyDescent="0.3">
      <c r="A47" s="10"/>
      <c r="B47" s="196" t="str">
        <f>IF(Intro!$G$21="English",O47,P47)</f>
        <v>DO YOU NEED TO COMPLETE THIS QUESTIONNAIRE?</v>
      </c>
      <c r="C47" s="197"/>
      <c r="D47" s="197"/>
      <c r="E47" s="197"/>
      <c r="F47" s="197"/>
      <c r="G47" s="197"/>
      <c r="H47" s="197"/>
      <c r="I47" s="197"/>
      <c r="J47" s="197"/>
      <c r="K47" s="197"/>
      <c r="L47" s="198"/>
      <c r="M47" s="2"/>
      <c r="N47" s="2"/>
      <c r="O47" s="58" t="s">
        <v>198</v>
      </c>
      <c r="P47" s="58" t="s">
        <v>240</v>
      </c>
    </row>
    <row r="48" spans="1:23" x14ac:dyDescent="0.3">
      <c r="B48" s="14"/>
      <c r="C48" s="15"/>
      <c r="D48" s="16"/>
      <c r="E48" s="16"/>
      <c r="F48" s="16"/>
      <c r="G48" s="16"/>
      <c r="H48" s="16"/>
      <c r="I48" s="16"/>
      <c r="J48" s="16"/>
      <c r="K48" s="16"/>
      <c r="L48" s="17"/>
    </row>
    <row r="49" spans="1:23" s="24" customFormat="1" x14ac:dyDescent="0.3">
      <c r="A49" s="64"/>
      <c r="B49" s="199" t="str">
        <f>IF(Intro!$G$21="English",O49,P49)</f>
        <v>Has your firm produced the goods at any time since January 1, 2023?</v>
      </c>
      <c r="C49" s="200"/>
      <c r="D49" s="200"/>
      <c r="E49" s="200"/>
      <c r="F49" s="200"/>
      <c r="G49" s="200"/>
      <c r="H49" s="200"/>
      <c r="I49" s="200"/>
      <c r="J49" s="200"/>
      <c r="K49" s="200"/>
      <c r="L49" s="201"/>
      <c r="N49" s="38"/>
      <c r="O49" s="55" t="str">
        <f>"Has your firm produced the goods at any time since January 1, "&amp;Variables!B6&amp;"?"</f>
        <v>Has your firm produced the goods at any time since January 1, 2023?</v>
      </c>
      <c r="P49" s="58" t="str">
        <f>"Votre entreprise a-t-elle produit les marchandises à tout moment depuis le 1er janvier "&amp;Variables!B6&amp;"?"</f>
        <v>Votre entreprise a-t-elle produit les marchandises à tout moment depuis le 1er janvier 2023?</v>
      </c>
      <c r="Q49" s="38"/>
      <c r="R49" s="38"/>
      <c r="S49" s="38"/>
      <c r="T49" s="38"/>
      <c r="U49" s="38"/>
      <c r="V49" s="38"/>
      <c r="W49" s="38"/>
    </row>
    <row r="50" spans="1:23" s="24" customFormat="1" x14ac:dyDescent="0.3">
      <c r="A50" s="64"/>
      <c r="B50" s="74"/>
      <c r="C50" s="65"/>
      <c r="D50" s="65"/>
      <c r="E50" s="65"/>
      <c r="F50" s="65"/>
      <c r="G50" s="65"/>
      <c r="H50" s="65"/>
      <c r="I50" s="65"/>
      <c r="J50" s="65"/>
      <c r="K50" s="65"/>
      <c r="L50" s="66"/>
      <c r="N50" s="38"/>
      <c r="O50" s="58" t="s">
        <v>122</v>
      </c>
      <c r="P50" s="58" t="s">
        <v>243</v>
      </c>
      <c r="Q50" s="38"/>
      <c r="R50" s="38"/>
      <c r="S50" s="38"/>
      <c r="T50" s="38"/>
      <c r="U50" s="38"/>
      <c r="V50" s="38"/>
      <c r="W50" s="38"/>
    </row>
    <row r="51" spans="1:23" x14ac:dyDescent="0.3">
      <c r="B51" s="230" t="str">
        <f>IF(Intro!$G$21="English",O50,P50)</f>
        <v>Select Yes or No</v>
      </c>
      <c r="C51" s="231"/>
      <c r="D51" s="244"/>
      <c r="E51" s="238" t="str">
        <f>IF(D51="Yes",O51,IF(D51="Oui",P51,IF(D51="No",O52,IF(D51="Non",P52,""))))</f>
        <v/>
      </c>
      <c r="F51" s="239"/>
      <c r="G51" s="239"/>
      <c r="H51" s="239"/>
      <c r="I51" s="239"/>
      <c r="J51" s="239"/>
      <c r="K51" s="240"/>
      <c r="L51" s="66"/>
      <c r="O51" s="58" t="str">
        <f>"Complete all tabs in this questionnaire and submit it by "&amp;Variables!B11&amp;"."</f>
        <v>Complete all tabs in this questionnaire and submit it by June 26, 2026.</v>
      </c>
      <c r="P51" s="58" t="str">
        <f>"Remplissez tous les onglets de ce questionnaire et soumettez-le avant le "&amp;Variables!C11&amp;"."</f>
        <v>Remplissez tous les onglets de ce questionnaire et soumettez-le avant le 26 juin 2026.</v>
      </c>
    </row>
    <row r="52" spans="1:23" x14ac:dyDescent="0.3">
      <c r="B52" s="230"/>
      <c r="C52" s="231"/>
      <c r="D52" s="245"/>
      <c r="E52" s="241"/>
      <c r="F52" s="242"/>
      <c r="G52" s="242"/>
      <c r="H52" s="242"/>
      <c r="I52" s="242"/>
      <c r="J52" s="242"/>
      <c r="K52" s="243"/>
      <c r="L52" s="66"/>
      <c r="O52" s="58" t="str">
        <f>"Complete this tab only and submit it by "&amp;Variables!B11&amp;"."</f>
        <v>Complete this tab only and submit it by June 26, 2026.</v>
      </c>
      <c r="P52" s="58" t="str">
        <f>"Remplissez cet onglet uniquement et soumettez-le avant le "&amp;Variables!C11&amp;"."</f>
        <v>Remplissez cet onglet uniquement et soumettez-le avant le 26 juin 2026.</v>
      </c>
    </row>
    <row r="53" spans="1:23" s="24" customFormat="1" x14ac:dyDescent="0.3">
      <c r="A53" s="64"/>
      <c r="B53" s="75"/>
      <c r="C53" s="76"/>
      <c r="D53" s="76"/>
      <c r="E53" s="76"/>
      <c r="F53" s="76"/>
      <c r="G53" s="76"/>
      <c r="H53" s="76"/>
      <c r="I53" s="76"/>
      <c r="J53" s="76"/>
      <c r="K53" s="76"/>
      <c r="L53" s="77"/>
      <c r="N53" s="38"/>
      <c r="O53" s="58"/>
      <c r="P53" s="58"/>
      <c r="Q53" s="38"/>
      <c r="R53" s="38"/>
      <c r="S53" s="38"/>
      <c r="T53" s="38"/>
      <c r="U53" s="38"/>
      <c r="V53" s="38"/>
      <c r="W53" s="38"/>
    </row>
    <row r="54" spans="1:23" s="5" customFormat="1" x14ac:dyDescent="0.3">
      <c r="A54" s="10"/>
      <c r="B54" s="12"/>
      <c r="C54" s="12"/>
      <c r="D54" s="13"/>
      <c r="E54" s="13"/>
      <c r="F54" s="13"/>
      <c r="G54" s="13"/>
      <c r="H54" s="13"/>
      <c r="I54" s="13"/>
      <c r="J54" s="13"/>
      <c r="K54" s="13"/>
      <c r="L54" s="13"/>
      <c r="O54" s="11"/>
      <c r="P54" s="11"/>
    </row>
    <row r="55" spans="1:23" s="4" customFormat="1" x14ac:dyDescent="0.3">
      <c r="A55" s="10"/>
      <c r="B55" s="196" t="str">
        <f>IF(Intro!$G$21="English",O55,P55)</f>
        <v>QUESTIONNAIRE DUE DATE</v>
      </c>
      <c r="C55" s="197"/>
      <c r="D55" s="197"/>
      <c r="E55" s="197"/>
      <c r="F55" s="197"/>
      <c r="G55" s="197"/>
      <c r="H55" s="197"/>
      <c r="I55" s="197"/>
      <c r="J55" s="197"/>
      <c r="K55" s="197"/>
      <c r="L55" s="198"/>
      <c r="M55" s="5"/>
      <c r="N55" s="2"/>
      <c r="O55" s="5" t="s">
        <v>1</v>
      </c>
      <c r="P55" s="5" t="s">
        <v>2</v>
      </c>
    </row>
    <row r="56" spans="1:23" x14ac:dyDescent="0.3">
      <c r="B56" s="18"/>
      <c r="C56" s="19"/>
      <c r="D56" s="20"/>
      <c r="E56" s="20"/>
      <c r="F56" s="20"/>
      <c r="G56" s="20"/>
      <c r="H56" s="20"/>
      <c r="I56" s="20"/>
      <c r="J56" s="20"/>
      <c r="K56" s="20"/>
      <c r="L56" s="21"/>
    </row>
    <row r="57" spans="1:23" s="24" customFormat="1" x14ac:dyDescent="0.3">
      <c r="A57" s="64"/>
      <c r="B57" s="74"/>
      <c r="D57" s="224" t="str">
        <f>IF(Intro!$G$21="English",O57,P57)</f>
        <v>June 26, 2026</v>
      </c>
      <c r="E57" s="225"/>
      <c r="F57" s="225"/>
      <c r="G57" s="225"/>
      <c r="H57" s="225"/>
      <c r="I57" s="225"/>
      <c r="J57" s="226"/>
      <c r="K57" s="20"/>
      <c r="L57" s="68"/>
      <c r="N57" s="38"/>
      <c r="O57" s="31" t="str">
        <f>Variables!B11</f>
        <v>June 26, 2026</v>
      </c>
      <c r="P57" s="31" t="str">
        <f>Variables!C11</f>
        <v>26 juin 2026</v>
      </c>
      <c r="Q57" s="38"/>
      <c r="R57" s="38"/>
      <c r="S57" s="38"/>
      <c r="T57" s="38"/>
      <c r="U57" s="38"/>
      <c r="V57" s="38"/>
      <c r="W57" s="38"/>
    </row>
    <row r="58" spans="1:23" s="24" customFormat="1" x14ac:dyDescent="0.3">
      <c r="A58" s="64"/>
      <c r="B58" s="74"/>
      <c r="D58" s="227"/>
      <c r="E58" s="228"/>
      <c r="F58" s="228"/>
      <c r="G58" s="228"/>
      <c r="H58" s="228"/>
      <c r="I58" s="228"/>
      <c r="J58" s="229"/>
      <c r="K58" s="20"/>
      <c r="L58" s="68"/>
      <c r="N58" s="38"/>
      <c r="O58" s="31"/>
      <c r="P58" s="31"/>
      <c r="Q58" s="38"/>
      <c r="R58" s="38"/>
      <c r="S58" s="38"/>
      <c r="T58" s="38"/>
      <c r="U58" s="38"/>
      <c r="V58" s="38"/>
      <c r="W58" s="38"/>
    </row>
    <row r="59" spans="1:23" s="24" customFormat="1" x14ac:dyDescent="0.3">
      <c r="A59" s="64"/>
      <c r="B59" s="75"/>
      <c r="C59" s="76"/>
      <c r="D59" s="76"/>
      <c r="E59" s="76"/>
      <c r="F59" s="76"/>
      <c r="G59" s="76"/>
      <c r="H59" s="76"/>
      <c r="I59" s="76"/>
      <c r="J59" s="76"/>
      <c r="K59" s="76"/>
      <c r="L59" s="77"/>
      <c r="N59" s="38"/>
      <c r="O59" s="58"/>
      <c r="P59" s="58"/>
      <c r="Q59" s="38"/>
      <c r="R59" s="38"/>
      <c r="S59" s="38"/>
      <c r="T59" s="38"/>
      <c r="U59" s="38"/>
      <c r="V59" s="38"/>
      <c r="W59" s="38"/>
    </row>
    <row r="60" spans="1:23" s="24" customFormat="1" x14ac:dyDescent="0.3">
      <c r="A60" s="64"/>
      <c r="B60" s="65"/>
      <c r="C60" s="65"/>
      <c r="D60" s="65"/>
      <c r="E60" s="65"/>
      <c r="F60" s="65"/>
      <c r="G60" s="65"/>
      <c r="H60" s="65"/>
      <c r="I60" s="65"/>
      <c r="J60" s="65"/>
      <c r="K60" s="65"/>
      <c r="L60" s="65"/>
      <c r="N60" s="38"/>
      <c r="O60" s="165"/>
      <c r="P60" s="165"/>
      <c r="Q60" s="38"/>
      <c r="R60" s="38"/>
      <c r="S60" s="38"/>
      <c r="T60" s="38"/>
      <c r="U60" s="38"/>
      <c r="V60" s="38"/>
      <c r="W60" s="38"/>
    </row>
    <row r="61" spans="1:23" s="24" customFormat="1" x14ac:dyDescent="0.3">
      <c r="A61" s="64"/>
      <c r="B61" s="232" t="str">
        <f>IF(Intro!$G$21="English",O61,P61)</f>
        <v>FAILURE TO COMPLETE QUESTIONNAIRE</v>
      </c>
      <c r="C61" s="233" t="str">
        <f>UPPER(IF([1]Intro!$G$21="English",P61,Q61))</f>
        <v/>
      </c>
      <c r="D61" s="233" t="str">
        <f>UPPER(IF([1]Intro!$G$21="English",Q61,R61))</f>
        <v/>
      </c>
      <c r="E61" s="233" t="str">
        <f>UPPER(IF([1]Intro!$G$21="English",R61,S61))</f>
        <v/>
      </c>
      <c r="F61" s="233" t="str">
        <f>UPPER(IF([1]Intro!$G$21="English",S61,T61))</f>
        <v/>
      </c>
      <c r="G61" s="233"/>
      <c r="H61" s="233" t="str">
        <f>UPPER(IF([1]Intro!$G$21="English",T61,U61))</f>
        <v/>
      </c>
      <c r="I61" s="233" t="str">
        <f>UPPER(IF([1]Intro!$G$21="English",U61,V61))</f>
        <v/>
      </c>
      <c r="J61" s="233" t="str">
        <f>UPPER(IF([1]Intro!$G$21="English",V61,W61))</f>
        <v/>
      </c>
      <c r="K61" s="233" t="str">
        <f>UPPER(IF([1]Intro!$G$21="English",W61,X61))</f>
        <v/>
      </c>
      <c r="L61" s="234" t="str">
        <f>UPPER(IF([1]Intro!$G$21="English",X61,Y61))</f>
        <v/>
      </c>
      <c r="N61" s="38"/>
      <c r="O61" s="5" t="s">
        <v>311</v>
      </c>
      <c r="P61" s="5" t="s">
        <v>312</v>
      </c>
      <c r="Q61" s="4"/>
      <c r="R61" s="38"/>
      <c r="S61" s="38"/>
      <c r="T61" s="38"/>
      <c r="U61" s="38"/>
      <c r="V61" s="38"/>
      <c r="W61" s="38"/>
    </row>
    <row r="62" spans="1:23" s="24" customFormat="1" x14ac:dyDescent="0.3">
      <c r="A62" s="64"/>
      <c r="B62" s="161"/>
      <c r="C62" s="162"/>
      <c r="D62" s="163"/>
      <c r="E62" s="163"/>
      <c r="F62" s="163"/>
      <c r="G62" s="163"/>
      <c r="H62" s="163"/>
      <c r="I62" s="163"/>
      <c r="J62" s="163"/>
      <c r="K62" s="163"/>
      <c r="L62" s="164"/>
      <c r="N62" s="38"/>
      <c r="O62" s="37"/>
      <c r="P62" s="37"/>
      <c r="Q62" s="37"/>
      <c r="R62" s="38"/>
      <c r="S62" s="38"/>
      <c r="T62" s="38"/>
      <c r="U62" s="38"/>
      <c r="V62" s="38"/>
      <c r="W62" s="38"/>
    </row>
    <row r="63" spans="1:23" s="24" customFormat="1" x14ac:dyDescent="0.3">
      <c r="A63" s="64"/>
      <c r="B63" s="235" t="str">
        <f>IF(Intro!$G$21="English",O63,P63)</f>
        <v>Failure to complete the questionnaire by the due date may result in the Tribunal issuing a production order, pursuant to section 17 of the Canadian International Trade Tribunal Act, to compel the production of a questionnaire response.</v>
      </c>
      <c r="C63" s="236"/>
      <c r="D63" s="236"/>
      <c r="E63" s="236"/>
      <c r="F63" s="236"/>
      <c r="G63" s="236"/>
      <c r="H63" s="236"/>
      <c r="I63" s="236"/>
      <c r="J63" s="236"/>
      <c r="K63" s="236"/>
      <c r="L63" s="237"/>
      <c r="N63" s="38"/>
      <c r="O63" s="37" t="s">
        <v>313</v>
      </c>
      <c r="P63" s="37" t="s">
        <v>314</v>
      </c>
      <c r="Q63" s="37"/>
      <c r="R63" s="38"/>
      <c r="S63" s="38"/>
      <c r="T63" s="38"/>
      <c r="U63" s="38"/>
      <c r="V63" s="38"/>
      <c r="W63" s="38"/>
    </row>
    <row r="64" spans="1:23" s="24" customFormat="1" x14ac:dyDescent="0.3">
      <c r="A64" s="64"/>
      <c r="B64" s="235"/>
      <c r="C64" s="236"/>
      <c r="D64" s="236"/>
      <c r="E64" s="236"/>
      <c r="F64" s="236"/>
      <c r="G64" s="236"/>
      <c r="H64" s="236"/>
      <c r="I64" s="236"/>
      <c r="J64" s="236"/>
      <c r="K64" s="236"/>
      <c r="L64" s="237"/>
      <c r="N64" s="38"/>
      <c r="O64" s="165"/>
      <c r="P64" s="165"/>
      <c r="Q64" s="38"/>
      <c r="R64" s="38"/>
      <c r="S64" s="38"/>
      <c r="T64" s="38"/>
      <c r="U64" s="38"/>
      <c r="V64" s="38"/>
      <c r="W64" s="38"/>
    </row>
    <row r="65" spans="1:23" s="24" customFormat="1" x14ac:dyDescent="0.3">
      <c r="A65" s="64"/>
      <c r="B65" s="149"/>
      <c r="C65" s="150"/>
      <c r="D65" s="150"/>
      <c r="E65" s="150"/>
      <c r="F65" s="150"/>
      <c r="G65" s="150"/>
      <c r="H65" s="150"/>
      <c r="I65" s="150"/>
      <c r="J65" s="150"/>
      <c r="K65" s="150"/>
      <c r="L65" s="151"/>
      <c r="N65" s="38"/>
      <c r="O65" s="165"/>
      <c r="P65" s="165"/>
      <c r="Q65" s="38"/>
      <c r="R65" s="38"/>
      <c r="S65" s="38"/>
      <c r="T65" s="38"/>
      <c r="U65" s="38"/>
      <c r="V65" s="38"/>
      <c r="W65" s="38"/>
    </row>
    <row r="66" spans="1:23" s="5" customFormat="1" x14ac:dyDescent="0.3">
      <c r="A66" s="10"/>
      <c r="B66" s="12"/>
      <c r="C66" s="12"/>
      <c r="D66" s="13"/>
      <c r="E66" s="13"/>
      <c r="F66" s="13"/>
      <c r="G66" s="13"/>
      <c r="H66" s="13"/>
      <c r="I66" s="13"/>
      <c r="J66" s="13"/>
      <c r="K66" s="13"/>
      <c r="L66" s="13"/>
      <c r="O66" s="11"/>
      <c r="P66" s="11"/>
    </row>
    <row r="67" spans="1:23" x14ac:dyDescent="0.3">
      <c r="B67" s="196" t="str">
        <f>IF(Intro!$G$21="English",O67,P67)</f>
        <v>FIRM INFORMATION</v>
      </c>
      <c r="C67" s="197"/>
      <c r="D67" s="197"/>
      <c r="E67" s="197"/>
      <c r="F67" s="197"/>
      <c r="G67" s="197"/>
      <c r="H67" s="197"/>
      <c r="I67" s="197"/>
      <c r="J67" s="197"/>
      <c r="K67" s="197"/>
      <c r="L67" s="198"/>
      <c r="M67" s="24"/>
      <c r="O67" s="58" t="s">
        <v>7</v>
      </c>
      <c r="P67" s="58" t="s">
        <v>8</v>
      </c>
    </row>
    <row r="68" spans="1:23" x14ac:dyDescent="0.3">
      <c r="B68" s="14"/>
      <c r="C68" s="15"/>
      <c r="D68" s="16"/>
      <c r="E68" s="16"/>
      <c r="F68" s="16"/>
      <c r="G68" s="16"/>
      <c r="H68" s="16"/>
      <c r="I68" s="16"/>
      <c r="J68" s="16"/>
      <c r="K68" s="16"/>
      <c r="L68" s="17"/>
    </row>
    <row r="69" spans="1:23" x14ac:dyDescent="0.3">
      <c r="B69" s="219" t="str">
        <f>IF(Intro!$G$21="English",O69,P69)</f>
        <v>Firm Name (In English and French, if applicable)</v>
      </c>
      <c r="C69" s="220"/>
      <c r="D69" s="220"/>
      <c r="E69" s="217"/>
      <c r="F69" s="217"/>
      <c r="G69" s="217"/>
      <c r="H69" s="217"/>
      <c r="I69" s="217"/>
      <c r="J69" s="217"/>
      <c r="K69" s="217"/>
      <c r="L69" s="218"/>
      <c r="O69" s="55" t="s">
        <v>131</v>
      </c>
      <c r="P69" s="58" t="s">
        <v>132</v>
      </c>
    </row>
    <row r="70" spans="1:23" x14ac:dyDescent="0.3">
      <c r="B70" s="219"/>
      <c r="C70" s="220"/>
      <c r="D70" s="220"/>
      <c r="E70" s="217"/>
      <c r="F70" s="217"/>
      <c r="G70" s="217"/>
      <c r="H70" s="217"/>
      <c r="I70" s="217"/>
      <c r="J70" s="217"/>
      <c r="K70" s="217"/>
      <c r="L70" s="218"/>
      <c r="O70" s="55"/>
    </row>
    <row r="71" spans="1:23" x14ac:dyDescent="0.3">
      <c r="B71" s="219" t="str">
        <f>IF(Intro!$G$21="English",O71,P71)</f>
        <v>Firm Address</v>
      </c>
      <c r="C71" s="220"/>
      <c r="D71" s="220"/>
      <c r="E71" s="217"/>
      <c r="F71" s="217"/>
      <c r="G71" s="217"/>
      <c r="H71" s="217"/>
      <c r="I71" s="217"/>
      <c r="J71" s="217"/>
      <c r="K71" s="217"/>
      <c r="L71" s="218"/>
      <c r="O71" s="55" t="s">
        <v>9</v>
      </c>
      <c r="P71" s="58" t="s">
        <v>10</v>
      </c>
    </row>
    <row r="72" spans="1:23" x14ac:dyDescent="0.3">
      <c r="B72" s="219"/>
      <c r="C72" s="220"/>
      <c r="D72" s="220"/>
      <c r="E72" s="217"/>
      <c r="F72" s="217"/>
      <c r="G72" s="217"/>
      <c r="H72" s="217"/>
      <c r="I72" s="217"/>
      <c r="J72" s="217"/>
      <c r="K72" s="217"/>
      <c r="L72" s="218"/>
      <c r="O72" s="55"/>
    </row>
    <row r="73" spans="1:23" x14ac:dyDescent="0.3">
      <c r="B73" s="219" t="str">
        <f>IF(Intro!$G$21="English",O73,P73)</f>
        <v>Website Address</v>
      </c>
      <c r="C73" s="220"/>
      <c r="D73" s="220"/>
      <c r="E73" s="217"/>
      <c r="F73" s="217"/>
      <c r="G73" s="217"/>
      <c r="H73" s="217"/>
      <c r="I73" s="217"/>
      <c r="J73" s="217"/>
      <c r="K73" s="217"/>
      <c r="L73" s="218"/>
      <c r="O73" s="55" t="s">
        <v>11</v>
      </c>
      <c r="P73" s="58" t="s">
        <v>12</v>
      </c>
    </row>
    <row r="74" spans="1:23" x14ac:dyDescent="0.3">
      <c r="B74" s="219"/>
      <c r="C74" s="220"/>
      <c r="D74" s="220"/>
      <c r="E74" s="217"/>
      <c r="F74" s="217"/>
      <c r="G74" s="217"/>
      <c r="H74" s="217"/>
      <c r="I74" s="217"/>
      <c r="J74" s="217"/>
      <c r="K74" s="217"/>
      <c r="L74" s="218"/>
      <c r="O74" s="55"/>
    </row>
    <row r="75" spans="1:23" x14ac:dyDescent="0.3">
      <c r="B75" s="18"/>
      <c r="C75" s="19"/>
      <c r="D75" s="20"/>
      <c r="E75" s="20"/>
      <c r="F75" s="20"/>
      <c r="G75" s="20"/>
      <c r="H75" s="20"/>
      <c r="I75" s="20"/>
      <c r="J75" s="20"/>
      <c r="K75" s="20"/>
      <c r="L75" s="21"/>
    </row>
    <row r="76" spans="1:23" s="24" customFormat="1" x14ac:dyDescent="0.3">
      <c r="A76" s="64"/>
      <c r="B76" s="33" t="str">
        <f>IF(Intro!$G$21="English",O76,P76)</f>
        <v xml:space="preserve">If your firm has more than one location, facility or outlet, submit a consolidated response to the questionnaire.
</v>
      </c>
      <c r="C76" s="56"/>
      <c r="D76" s="56"/>
      <c r="E76" s="56"/>
      <c r="F76" s="56"/>
      <c r="G76" s="56"/>
      <c r="H76" s="56"/>
      <c r="I76" s="56"/>
      <c r="J76" s="56"/>
      <c r="K76" s="56"/>
      <c r="L76" s="57"/>
      <c r="N76" s="38"/>
      <c r="O76" s="58" t="s">
        <v>123</v>
      </c>
      <c r="P76" s="58" t="s">
        <v>124</v>
      </c>
      <c r="Q76" s="38"/>
      <c r="R76" s="38"/>
      <c r="S76" s="38"/>
      <c r="T76" s="38"/>
      <c r="U76" s="38"/>
      <c r="V76" s="38"/>
      <c r="W76" s="38"/>
    </row>
    <row r="77" spans="1:23" x14ac:dyDescent="0.3">
      <c r="B77" s="202" t="str">
        <f>IF(Intro!$G$21="English",O77,P77)</f>
        <v>Provide the names and addresses of other locations, facilities, and outlets in Canada on behalf of which your company is responding.</v>
      </c>
      <c r="C77" s="203"/>
      <c r="D77" s="203"/>
      <c r="E77" s="208"/>
      <c r="F77" s="208"/>
      <c r="G77" s="208"/>
      <c r="H77" s="208"/>
      <c r="I77" s="208"/>
      <c r="J77" s="208"/>
      <c r="K77" s="208"/>
      <c r="L77" s="209"/>
      <c r="M77" s="24"/>
      <c r="O77" s="190" t="s">
        <v>72</v>
      </c>
      <c r="P77" s="191" t="s">
        <v>73</v>
      </c>
    </row>
    <row r="78" spans="1:23" s="96" customFormat="1" x14ac:dyDescent="0.3">
      <c r="A78" s="7"/>
      <c r="B78" s="204"/>
      <c r="C78" s="205"/>
      <c r="D78" s="205"/>
      <c r="E78" s="210"/>
      <c r="F78" s="210"/>
      <c r="G78" s="210"/>
      <c r="H78" s="210"/>
      <c r="I78" s="210"/>
      <c r="J78" s="210"/>
      <c r="K78" s="210"/>
      <c r="L78" s="211"/>
      <c r="M78" s="24"/>
      <c r="O78" s="190"/>
      <c r="P78" s="191"/>
    </row>
    <row r="79" spans="1:23" s="96" customFormat="1" x14ac:dyDescent="0.3">
      <c r="A79" s="7"/>
      <c r="B79" s="204"/>
      <c r="C79" s="205"/>
      <c r="D79" s="205"/>
      <c r="E79" s="210"/>
      <c r="F79" s="210"/>
      <c r="G79" s="210"/>
      <c r="H79" s="210"/>
      <c r="I79" s="210"/>
      <c r="J79" s="210"/>
      <c r="K79" s="210"/>
      <c r="L79" s="211"/>
      <c r="M79" s="24"/>
      <c r="O79" s="190"/>
      <c r="P79" s="191"/>
    </row>
    <row r="80" spans="1:23" s="96" customFormat="1" x14ac:dyDescent="0.3">
      <c r="A80" s="7"/>
      <c r="B80" s="204"/>
      <c r="C80" s="205"/>
      <c r="D80" s="205"/>
      <c r="E80" s="210"/>
      <c r="F80" s="210"/>
      <c r="G80" s="210"/>
      <c r="H80" s="210"/>
      <c r="I80" s="210"/>
      <c r="J80" s="210"/>
      <c r="K80" s="210"/>
      <c r="L80" s="211"/>
      <c r="M80" s="24"/>
      <c r="O80" s="190"/>
      <c r="P80" s="191"/>
    </row>
    <row r="81" spans="1:23" s="96" customFormat="1" x14ac:dyDescent="0.3">
      <c r="A81" s="7"/>
      <c r="B81" s="204"/>
      <c r="C81" s="205"/>
      <c r="D81" s="205"/>
      <c r="E81" s="210"/>
      <c r="F81" s="210"/>
      <c r="G81" s="210"/>
      <c r="H81" s="210"/>
      <c r="I81" s="210"/>
      <c r="J81" s="210"/>
      <c r="K81" s="210"/>
      <c r="L81" s="211"/>
      <c r="M81" s="24"/>
      <c r="O81" s="190"/>
      <c r="P81" s="191"/>
    </row>
    <row r="82" spans="1:23" s="96" customFormat="1" x14ac:dyDescent="0.3">
      <c r="A82" s="7"/>
      <c r="B82" s="204"/>
      <c r="C82" s="205"/>
      <c r="D82" s="205"/>
      <c r="E82" s="210"/>
      <c r="F82" s="210"/>
      <c r="G82" s="210"/>
      <c r="H82" s="210"/>
      <c r="I82" s="210"/>
      <c r="J82" s="210"/>
      <c r="K82" s="210"/>
      <c r="L82" s="211"/>
      <c r="M82" s="24"/>
      <c r="O82" s="190"/>
      <c r="P82" s="191"/>
    </row>
    <row r="83" spans="1:23" x14ac:dyDescent="0.3">
      <c r="B83" s="204"/>
      <c r="C83" s="205"/>
      <c r="D83" s="205"/>
      <c r="E83" s="210"/>
      <c r="F83" s="210"/>
      <c r="G83" s="210"/>
      <c r="H83" s="210"/>
      <c r="I83" s="210"/>
      <c r="J83" s="210"/>
      <c r="K83" s="210"/>
      <c r="L83" s="211"/>
      <c r="M83" s="24"/>
      <c r="O83" s="190"/>
      <c r="P83" s="191"/>
    </row>
    <row r="84" spans="1:23" x14ac:dyDescent="0.3">
      <c r="B84" s="204"/>
      <c r="C84" s="205"/>
      <c r="D84" s="205"/>
      <c r="E84" s="210"/>
      <c r="F84" s="210"/>
      <c r="G84" s="210"/>
      <c r="H84" s="210"/>
      <c r="I84" s="210"/>
      <c r="J84" s="210"/>
      <c r="K84" s="210"/>
      <c r="L84" s="211"/>
      <c r="M84" s="24"/>
      <c r="O84" s="190"/>
      <c r="P84" s="191"/>
    </row>
    <row r="85" spans="1:23" x14ac:dyDescent="0.3">
      <c r="B85" s="204"/>
      <c r="C85" s="205"/>
      <c r="D85" s="205"/>
      <c r="E85" s="210"/>
      <c r="F85" s="210"/>
      <c r="G85" s="210"/>
      <c r="H85" s="210"/>
      <c r="I85" s="210"/>
      <c r="J85" s="210"/>
      <c r="K85" s="210"/>
      <c r="L85" s="211"/>
      <c r="M85" s="24"/>
      <c r="O85" s="190"/>
      <c r="P85" s="191"/>
    </row>
    <row r="86" spans="1:23" x14ac:dyDescent="0.3">
      <c r="B86" s="206"/>
      <c r="C86" s="207"/>
      <c r="D86" s="207"/>
      <c r="E86" s="212"/>
      <c r="F86" s="212"/>
      <c r="G86" s="212"/>
      <c r="H86" s="212"/>
      <c r="I86" s="212"/>
      <c r="J86" s="212"/>
      <c r="K86" s="212"/>
      <c r="L86" s="213"/>
      <c r="M86" s="24"/>
      <c r="O86" s="190"/>
      <c r="P86" s="191"/>
    </row>
    <row r="87" spans="1:23" s="24" customFormat="1" x14ac:dyDescent="0.3">
      <c r="A87" s="64"/>
      <c r="B87" s="75"/>
      <c r="C87" s="76"/>
      <c r="D87" s="76"/>
      <c r="E87" s="76"/>
      <c r="F87" s="76"/>
      <c r="G87" s="76"/>
      <c r="H87" s="76"/>
      <c r="I87" s="76"/>
      <c r="J87" s="76"/>
      <c r="K87" s="76"/>
      <c r="L87" s="77"/>
      <c r="N87" s="38"/>
      <c r="O87" s="58"/>
      <c r="P87" s="58"/>
      <c r="Q87" s="38"/>
      <c r="R87" s="38"/>
      <c r="S87" s="38"/>
      <c r="T87" s="38"/>
      <c r="U87" s="38"/>
      <c r="V87" s="38"/>
      <c r="W87" s="38"/>
    </row>
    <row r="89" spans="1:23" x14ac:dyDescent="0.3">
      <c r="B89" s="196" t="str">
        <f>IF(Intro!$G$21="English",O89,P89)</f>
        <v>CERTIFICATION</v>
      </c>
      <c r="C89" s="197"/>
      <c r="D89" s="197"/>
      <c r="E89" s="197"/>
      <c r="F89" s="197"/>
      <c r="G89" s="197"/>
      <c r="H89" s="197"/>
      <c r="I89" s="197"/>
      <c r="J89" s="197"/>
      <c r="K89" s="197"/>
      <c r="L89" s="198"/>
      <c r="M89" s="24"/>
      <c r="O89" s="58" t="s">
        <v>5</v>
      </c>
      <c r="P89" s="58" t="s">
        <v>6</v>
      </c>
    </row>
    <row r="90" spans="1:23" x14ac:dyDescent="0.3">
      <c r="B90" s="14"/>
      <c r="C90" s="15"/>
      <c r="D90" s="16"/>
      <c r="E90" s="16"/>
      <c r="F90" s="16"/>
      <c r="G90" s="16"/>
      <c r="H90" s="16"/>
      <c r="I90" s="16"/>
      <c r="J90" s="16"/>
      <c r="K90" s="16"/>
      <c r="L90" s="17"/>
    </row>
    <row r="91" spans="1:23" s="24" customFormat="1" x14ac:dyDescent="0.3">
      <c r="A91" s="64"/>
      <c r="B91" s="199" t="str">
        <f>IF(Intro!$G$21="English",O91,P91)</f>
        <v>The undersigned certifies that the information supplied herein is complete and correct to the best of his/her knowledge and belief.</v>
      </c>
      <c r="C91" s="200"/>
      <c r="D91" s="200"/>
      <c r="E91" s="200"/>
      <c r="F91" s="200"/>
      <c r="G91" s="200"/>
      <c r="H91" s="200"/>
      <c r="I91" s="200"/>
      <c r="J91" s="200"/>
      <c r="K91" s="200"/>
      <c r="L91" s="201"/>
      <c r="N91" s="38"/>
      <c r="O91" s="58" t="s">
        <v>164</v>
      </c>
      <c r="P91" s="58" t="s">
        <v>165</v>
      </c>
      <c r="Q91" s="38"/>
      <c r="R91" s="38"/>
      <c r="S91" s="38"/>
      <c r="T91" s="38"/>
      <c r="U91" s="38"/>
      <c r="V91" s="38"/>
      <c r="W91" s="38"/>
    </row>
    <row r="92" spans="1:23" s="24" customFormat="1" x14ac:dyDescent="0.3">
      <c r="A92" s="64"/>
      <c r="B92" s="74"/>
      <c r="C92" s="65"/>
      <c r="D92" s="65"/>
      <c r="E92" s="65"/>
      <c r="F92" s="65"/>
      <c r="G92" s="65"/>
      <c r="H92" s="65"/>
      <c r="I92" s="65"/>
      <c r="J92" s="65"/>
      <c r="K92" s="65"/>
      <c r="L92" s="66"/>
      <c r="N92" s="38"/>
      <c r="O92" s="58"/>
      <c r="P92" s="58"/>
      <c r="Q92" s="38"/>
      <c r="R92" s="38"/>
      <c r="S92" s="38"/>
      <c r="T92" s="38"/>
      <c r="U92" s="38"/>
      <c r="V92" s="38"/>
      <c r="W92" s="38"/>
    </row>
    <row r="93" spans="1:23" x14ac:dyDescent="0.3">
      <c r="B93" s="219" t="str">
        <f>IF(Intro!$G$21="English",O93,P93)</f>
        <v>Name of Authorized Official</v>
      </c>
      <c r="C93" s="220"/>
      <c r="D93" s="220"/>
      <c r="E93" s="217"/>
      <c r="F93" s="217"/>
      <c r="G93" s="217"/>
      <c r="H93" s="217"/>
      <c r="I93" s="217"/>
      <c r="J93" s="217"/>
      <c r="K93" s="217"/>
      <c r="L93" s="218"/>
      <c r="O93" s="55" t="s">
        <v>13</v>
      </c>
      <c r="P93" s="58" t="s">
        <v>14</v>
      </c>
    </row>
    <row r="94" spans="1:23" x14ac:dyDescent="0.3">
      <c r="B94" s="219"/>
      <c r="C94" s="220"/>
      <c r="D94" s="220"/>
      <c r="E94" s="217"/>
      <c r="F94" s="217"/>
      <c r="G94" s="217"/>
      <c r="H94" s="217"/>
      <c r="I94" s="217"/>
      <c r="J94" s="217"/>
      <c r="K94" s="217"/>
      <c r="L94" s="218"/>
      <c r="O94" s="55"/>
    </row>
    <row r="95" spans="1:23" x14ac:dyDescent="0.3">
      <c r="B95" s="219" t="str">
        <f>IF(Intro!$G$21="English",O95,P95)</f>
        <v>Title of Authorized Official</v>
      </c>
      <c r="C95" s="220"/>
      <c r="D95" s="220"/>
      <c r="E95" s="217"/>
      <c r="F95" s="217"/>
      <c r="G95" s="217"/>
      <c r="H95" s="217"/>
      <c r="I95" s="217"/>
      <c r="J95" s="217"/>
      <c r="K95" s="217"/>
      <c r="L95" s="218"/>
      <c r="O95" s="55" t="s">
        <v>15</v>
      </c>
      <c r="P95" s="58" t="s">
        <v>16</v>
      </c>
    </row>
    <row r="96" spans="1:23" x14ac:dyDescent="0.3">
      <c r="B96" s="219"/>
      <c r="C96" s="220"/>
      <c r="D96" s="220"/>
      <c r="E96" s="217"/>
      <c r="F96" s="217"/>
      <c r="G96" s="217"/>
      <c r="H96" s="217"/>
      <c r="I96" s="217"/>
      <c r="J96" s="217"/>
      <c r="K96" s="217"/>
      <c r="L96" s="218"/>
      <c r="O96" s="55"/>
    </row>
    <row r="97" spans="1:23" x14ac:dyDescent="0.3">
      <c r="B97" s="219" t="str">
        <f>IF(Intro!$G$21="English",O97,P97)</f>
        <v>E-mail Address</v>
      </c>
      <c r="C97" s="220"/>
      <c r="D97" s="220"/>
      <c r="E97" s="217"/>
      <c r="F97" s="217"/>
      <c r="G97" s="217"/>
      <c r="H97" s="217"/>
      <c r="I97" s="217"/>
      <c r="J97" s="217"/>
      <c r="K97" s="217"/>
      <c r="L97" s="218"/>
      <c r="O97" s="55" t="s">
        <v>17</v>
      </c>
      <c r="P97" s="58" t="s">
        <v>36</v>
      </c>
    </row>
    <row r="98" spans="1:23" x14ac:dyDescent="0.3">
      <c r="B98" s="219"/>
      <c r="C98" s="220"/>
      <c r="D98" s="220"/>
      <c r="E98" s="217"/>
      <c r="F98" s="217"/>
      <c r="G98" s="217"/>
      <c r="H98" s="217"/>
      <c r="I98" s="217"/>
      <c r="J98" s="217"/>
      <c r="K98" s="217"/>
      <c r="L98" s="218"/>
      <c r="O98" s="55"/>
    </row>
    <row r="99" spans="1:23" x14ac:dyDescent="0.3">
      <c r="B99" s="219" t="str">
        <f>IF(Intro!$G$21="English",O99,P99)</f>
        <v>Telephone</v>
      </c>
      <c r="C99" s="220"/>
      <c r="D99" s="220"/>
      <c r="E99" s="217"/>
      <c r="F99" s="217"/>
      <c r="G99" s="217"/>
      <c r="H99" s="217"/>
      <c r="I99" s="217"/>
      <c r="J99" s="217"/>
      <c r="K99" s="217"/>
      <c r="L99" s="218"/>
      <c r="O99" s="55" t="s">
        <v>18</v>
      </c>
      <c r="P99" s="58" t="s">
        <v>19</v>
      </c>
    </row>
    <row r="100" spans="1:23" x14ac:dyDescent="0.3">
      <c r="B100" s="219"/>
      <c r="C100" s="220"/>
      <c r="D100" s="220"/>
      <c r="E100" s="217"/>
      <c r="F100" s="217"/>
      <c r="G100" s="217"/>
      <c r="H100" s="217"/>
      <c r="I100" s="217"/>
      <c r="J100" s="217"/>
      <c r="K100" s="217"/>
      <c r="L100" s="218"/>
      <c r="O100" s="55"/>
    </row>
    <row r="101" spans="1:23" x14ac:dyDescent="0.3">
      <c r="B101" s="219" t="str">
        <f>IF(Intro!$G$21="English",O101,P101)</f>
        <v>Date</v>
      </c>
      <c r="C101" s="220"/>
      <c r="D101" s="220"/>
      <c r="E101" s="217"/>
      <c r="F101" s="217"/>
      <c r="G101" s="217"/>
      <c r="H101" s="217"/>
      <c r="I101" s="217"/>
      <c r="J101" s="217"/>
      <c r="K101" s="217"/>
      <c r="L101" s="218"/>
      <c r="M101" s="24"/>
      <c r="O101" s="55" t="s">
        <v>20</v>
      </c>
      <c r="P101" s="58" t="s">
        <v>20</v>
      </c>
    </row>
    <row r="102" spans="1:23" x14ac:dyDescent="0.3">
      <c r="B102" s="219"/>
      <c r="C102" s="220"/>
      <c r="D102" s="220"/>
      <c r="E102" s="217"/>
      <c r="F102" s="217"/>
      <c r="G102" s="217"/>
      <c r="H102" s="217"/>
      <c r="I102" s="217"/>
      <c r="J102" s="217"/>
      <c r="K102" s="217"/>
      <c r="L102" s="218"/>
      <c r="M102" s="24"/>
      <c r="O102" s="55"/>
    </row>
    <row r="103" spans="1:23" s="24" customFormat="1" x14ac:dyDescent="0.3">
      <c r="A103" s="64"/>
      <c r="B103" s="74"/>
      <c r="C103" s="65"/>
      <c r="D103" s="65"/>
      <c r="E103" s="65"/>
      <c r="F103" s="65"/>
      <c r="G103" s="65"/>
      <c r="H103" s="65"/>
      <c r="I103" s="65"/>
      <c r="J103" s="65"/>
      <c r="K103" s="65"/>
      <c r="L103" s="66"/>
      <c r="N103" s="38"/>
      <c r="O103" s="58"/>
      <c r="P103" s="58"/>
      <c r="Q103" s="38"/>
      <c r="R103" s="38"/>
      <c r="S103" s="38"/>
      <c r="T103" s="38"/>
      <c r="U103" s="38"/>
      <c r="V103" s="38"/>
      <c r="W103" s="38"/>
    </row>
    <row r="104" spans="1:23" ht="30" customHeight="1" x14ac:dyDescent="0.3">
      <c r="B104" s="193" t="str">
        <f>IF(Intro!$G$21="English",O104,P104)</f>
        <v>I understand that checking this box constitutes my legally binding signature.</v>
      </c>
      <c r="C104" s="194"/>
      <c r="D104" s="194"/>
      <c r="E104" s="194"/>
      <c r="F104" s="194"/>
      <c r="G104" s="194"/>
      <c r="H104" s="195"/>
      <c r="I104" s="81"/>
      <c r="J104" s="27"/>
      <c r="K104" s="27"/>
      <c r="L104" s="28"/>
      <c r="O104" s="55" t="s">
        <v>34</v>
      </c>
      <c r="P104" s="58" t="s">
        <v>35</v>
      </c>
    </row>
    <row r="105" spans="1:23" s="24" customFormat="1" x14ac:dyDescent="0.3">
      <c r="A105" s="64"/>
      <c r="B105" s="75"/>
      <c r="C105" s="76"/>
      <c r="D105" s="76"/>
      <c r="E105" s="76"/>
      <c r="F105" s="76"/>
      <c r="G105" s="76"/>
      <c r="H105" s="76"/>
      <c r="I105" s="76"/>
      <c r="J105" s="76"/>
      <c r="K105" s="76"/>
      <c r="L105" s="77"/>
      <c r="N105" s="38"/>
      <c r="O105" s="58"/>
      <c r="P105" s="58"/>
      <c r="Q105" s="38"/>
      <c r="R105" s="38"/>
      <c r="S105" s="38"/>
      <c r="T105" s="38"/>
      <c r="U105" s="38"/>
      <c r="V105" s="38"/>
      <c r="W105" s="38"/>
    </row>
    <row r="106" spans="1:23" s="5" customFormat="1" x14ac:dyDescent="0.3">
      <c r="A106" s="10"/>
      <c r="B106" s="12"/>
      <c r="C106" s="12"/>
      <c r="D106" s="13"/>
      <c r="E106" s="13"/>
      <c r="F106" s="13"/>
      <c r="G106" s="13"/>
      <c r="H106" s="13"/>
      <c r="I106" s="13"/>
      <c r="J106" s="13"/>
      <c r="K106" s="13"/>
      <c r="L106" s="13"/>
      <c r="O106" s="11"/>
      <c r="P106" s="11"/>
    </row>
    <row r="107" spans="1:23" s="4" customFormat="1" x14ac:dyDescent="0.3">
      <c r="A107" s="10"/>
      <c r="B107" s="196" t="str">
        <f>IF(Intro!$G$21="English",O107,P107)</f>
        <v>SUBMITTING THE QUESTIONNAIRE RESPONSE</v>
      </c>
      <c r="C107" s="197" t="str">
        <f>UPPER(IF(Intro!$G$21="English",P107,Q107))</f>
        <v>TRANSMISSION DU QUESTIONNAIRE REMPLI</v>
      </c>
      <c r="D107" s="197" t="str">
        <f>UPPER(IF(Intro!$G$21="English",Q107,R107))</f>
        <v/>
      </c>
      <c r="E107" s="197" t="str">
        <f>UPPER(IF(Intro!$G$21="English",R107,S107))</f>
        <v/>
      </c>
      <c r="F107" s="197"/>
      <c r="G107" s="197" t="str">
        <f>UPPER(IF(Intro!$G$21="English",S107,T107))</f>
        <v/>
      </c>
      <c r="H107" s="197" t="str">
        <f>UPPER(IF(Intro!$G$21="English",T107,U107))</f>
        <v/>
      </c>
      <c r="I107" s="197" t="str">
        <f>UPPER(IF(Intro!$G$21="English",U107,V107))</f>
        <v/>
      </c>
      <c r="J107" s="197" t="str">
        <f>UPPER(IF(Intro!$G$21="English",V107,W107))</f>
        <v/>
      </c>
      <c r="K107" s="197" t="str">
        <f>UPPER(IF(Intro!$G$21="English",W107,X107))</f>
        <v/>
      </c>
      <c r="L107" s="198" t="str">
        <f>UPPER(IF(Intro!$G$21="English",X107,Y107))</f>
        <v/>
      </c>
      <c r="M107" s="5"/>
      <c r="N107" s="2"/>
      <c r="O107" s="5" t="s">
        <v>39</v>
      </c>
      <c r="P107" s="5" t="s">
        <v>3</v>
      </c>
    </row>
    <row r="108" spans="1:23" x14ac:dyDescent="0.3">
      <c r="B108" s="14"/>
      <c r="C108" s="15"/>
      <c r="D108" s="16"/>
      <c r="E108" s="16"/>
      <c r="F108" s="16"/>
      <c r="G108" s="16"/>
      <c r="H108" s="16"/>
      <c r="I108" s="16"/>
      <c r="J108" s="16"/>
      <c r="K108" s="16"/>
      <c r="L108" s="17"/>
    </row>
    <row r="109" spans="1:23" s="24" customFormat="1" x14ac:dyDescent="0.3">
      <c r="A109" s="64"/>
      <c r="B109" s="199" t="str">
        <f>IF(Intro!$G$21="English",O109,P109)</f>
        <v>The completed questionnaire can be submitted using one of the following methods:</v>
      </c>
      <c r="C109" s="200"/>
      <c r="D109" s="200"/>
      <c r="E109" s="200"/>
      <c r="F109" s="200"/>
      <c r="G109" s="200"/>
      <c r="H109" s="200"/>
      <c r="I109" s="200"/>
      <c r="J109" s="200"/>
      <c r="K109" s="200"/>
      <c r="L109" s="201"/>
      <c r="N109" s="38"/>
      <c r="O109" s="58" t="s">
        <v>74</v>
      </c>
      <c r="P109" s="58" t="s">
        <v>4</v>
      </c>
      <c r="Q109" s="38"/>
      <c r="R109" s="38"/>
      <c r="S109" s="38"/>
      <c r="T109" s="38"/>
      <c r="U109" s="38"/>
      <c r="V109" s="38"/>
      <c r="W109" s="38"/>
    </row>
    <row r="110" spans="1:23" s="24" customFormat="1" x14ac:dyDescent="0.3">
      <c r="A110" s="64"/>
      <c r="B110" s="214" t="str">
        <f>IF($G$21="English",HYPERLINK("https://e-filing-depot-electronique.citt-tcce.gc.ca/submitNonRegisteredUser-eng.aspx","1. Secure E-filing service;"),IF($G$21="Français",HYPERLINK("https://e-filing-depot-electronique.citt-tcce.gc.ca/submitNonRegisteredUser-fra.aspx?","1. Service sécurisé de dépôt électronique;"),""))</f>
        <v>1. Secure E-filing service;</v>
      </c>
      <c r="C110" s="215"/>
      <c r="D110" s="215"/>
      <c r="E110" s="215"/>
      <c r="F110" s="215"/>
      <c r="G110" s="215"/>
      <c r="H110" s="215"/>
      <c r="I110" s="215"/>
      <c r="J110" s="215"/>
      <c r="K110" s="215"/>
      <c r="L110" s="216"/>
      <c r="N110" s="38"/>
      <c r="O110" s="58"/>
      <c r="P110" s="58"/>
      <c r="Q110" s="38"/>
      <c r="R110" s="38"/>
      <c r="S110" s="38"/>
      <c r="T110" s="38"/>
      <c r="U110" s="38"/>
      <c r="V110" s="38"/>
      <c r="W110" s="38"/>
    </row>
    <row r="111" spans="1:23" s="24" customFormat="1" x14ac:dyDescent="0.3">
      <c r="A111" s="64"/>
      <c r="B111" s="269" t="str">
        <f>IF(Intro!$G$21="English",O111,P111)</f>
        <v>When submitting the completed questionnaire using the secure E-filing service, designate the questionnaire as confidential. Note that the information in the public (blue) tabs in your questionnaire will be treated as public information.</v>
      </c>
      <c r="C111" s="270"/>
      <c r="D111" s="270"/>
      <c r="E111" s="270"/>
      <c r="F111" s="270"/>
      <c r="G111" s="270"/>
      <c r="H111" s="270"/>
      <c r="I111" s="270"/>
      <c r="J111" s="270"/>
      <c r="K111" s="270"/>
      <c r="L111" s="271"/>
      <c r="N111" s="38"/>
      <c r="O111" s="191" t="s">
        <v>168</v>
      </c>
      <c r="P111" s="191" t="s">
        <v>169</v>
      </c>
      <c r="Q111" s="38"/>
      <c r="R111" s="38"/>
      <c r="S111" s="38"/>
      <c r="T111" s="38"/>
      <c r="U111" s="38"/>
      <c r="V111" s="38"/>
      <c r="W111" s="38"/>
    </row>
    <row r="112" spans="1:23" s="24" customFormat="1" x14ac:dyDescent="0.3">
      <c r="A112" s="64"/>
      <c r="B112" s="269"/>
      <c r="C112" s="270"/>
      <c r="D112" s="270"/>
      <c r="E112" s="270"/>
      <c r="F112" s="270"/>
      <c r="G112" s="270"/>
      <c r="H112" s="270"/>
      <c r="I112" s="270"/>
      <c r="J112" s="270"/>
      <c r="K112" s="270"/>
      <c r="L112" s="271"/>
      <c r="N112" s="38"/>
      <c r="O112" s="191"/>
      <c r="P112" s="191"/>
      <c r="Q112" s="38"/>
      <c r="R112" s="38"/>
      <c r="S112" s="38"/>
      <c r="T112" s="38"/>
      <c r="U112" s="38"/>
      <c r="V112" s="38"/>
      <c r="W112" s="38"/>
    </row>
    <row r="113" spans="1:23" s="24" customFormat="1" ht="14.25" customHeight="1" x14ac:dyDescent="0.3">
      <c r="A113" s="64"/>
      <c r="B113" s="266" t="str">
        <f>IF(Intro!$G$21="English",O113,P113)</f>
        <v>2. E-mail to citt-tcce@tribunal.gc.ca should you accept the associated risks and you are filing information that belongs to your firm only.</v>
      </c>
      <c r="C113" s="267"/>
      <c r="D113" s="267"/>
      <c r="E113" s="267"/>
      <c r="F113" s="267"/>
      <c r="G113" s="267"/>
      <c r="H113" s="267"/>
      <c r="I113" s="267"/>
      <c r="J113" s="267"/>
      <c r="K113" s="267"/>
      <c r="L113" s="268"/>
      <c r="N113" s="38"/>
      <c r="O113" s="58" t="s">
        <v>167</v>
      </c>
      <c r="P113" s="58" t="s">
        <v>166</v>
      </c>
      <c r="Q113" s="38"/>
      <c r="R113" s="38"/>
      <c r="S113" s="38"/>
      <c r="T113" s="38"/>
      <c r="U113" s="38"/>
      <c r="V113" s="38"/>
      <c r="W113" s="38"/>
    </row>
    <row r="114" spans="1:23" s="24" customFormat="1" x14ac:dyDescent="0.3">
      <c r="A114" s="64"/>
      <c r="B114" s="75"/>
      <c r="C114" s="76"/>
      <c r="D114" s="76"/>
      <c r="E114" s="76"/>
      <c r="F114" s="76"/>
      <c r="G114" s="76"/>
      <c r="H114" s="76"/>
      <c r="I114" s="76"/>
      <c r="J114" s="76"/>
      <c r="K114" s="76"/>
      <c r="L114" s="77"/>
      <c r="N114" s="38"/>
      <c r="O114" s="58"/>
      <c r="P114" s="58"/>
      <c r="Q114" s="38"/>
      <c r="R114" s="38"/>
      <c r="S114" s="38"/>
      <c r="T114" s="38"/>
      <c r="U114" s="38"/>
      <c r="V114" s="38"/>
      <c r="W114" s="38"/>
    </row>
    <row r="116" spans="1:23" s="4" customFormat="1" x14ac:dyDescent="0.3">
      <c r="A116" s="10"/>
      <c r="B116" s="196" t="s">
        <v>199</v>
      </c>
      <c r="C116" s="197" t="str">
        <f>UPPER(IF(Intro!$G$21="English",P116,Q116))</f>
        <v/>
      </c>
      <c r="D116" s="197" t="str">
        <f>UPPER(IF(Intro!$G$21="English",Q116,R116))</f>
        <v/>
      </c>
      <c r="E116" s="197" t="str">
        <f>UPPER(IF(Intro!$G$21="English",R116,S116))</f>
        <v/>
      </c>
      <c r="F116" s="197"/>
      <c r="G116" s="197" t="str">
        <f>UPPER(IF(Intro!$G$21="English",S116,T116))</f>
        <v/>
      </c>
      <c r="H116" s="197" t="str">
        <f>UPPER(IF(Intro!$G$21="English",T116,U116))</f>
        <v/>
      </c>
      <c r="I116" s="197" t="str">
        <f>UPPER(IF(Intro!$G$21="English",U116,V116))</f>
        <v/>
      </c>
      <c r="J116" s="197" t="str">
        <f>UPPER(IF(Intro!$G$21="English",V116,W116))</f>
        <v/>
      </c>
      <c r="K116" s="197" t="str">
        <f>UPPER(IF(Intro!$G$21="English",W116,X116))</f>
        <v/>
      </c>
      <c r="L116" s="198" t="str">
        <f>UPPER(IF(Intro!$G$21="English",X116,Y116))</f>
        <v/>
      </c>
      <c r="M116" s="5"/>
      <c r="N116" s="2"/>
      <c r="O116" s="5"/>
      <c r="P116" s="5"/>
    </row>
    <row r="117" spans="1:23" x14ac:dyDescent="0.3">
      <c r="B117" s="14"/>
      <c r="C117" s="15"/>
      <c r="D117" s="16"/>
      <c r="E117" s="16"/>
      <c r="F117" s="16"/>
      <c r="G117" s="16"/>
      <c r="H117" s="16"/>
      <c r="I117" s="16"/>
      <c r="J117" s="16"/>
      <c r="K117" s="16"/>
      <c r="L117" s="17"/>
    </row>
    <row r="118" spans="1:23" s="24" customFormat="1" x14ac:dyDescent="0.3">
      <c r="A118" s="64"/>
      <c r="B118" s="199" t="str">
        <f>IF(Intro!$G$21="English",O118,P118)</f>
        <v>Questions relating to this questionnaire should be directed to:</v>
      </c>
      <c r="C118" s="200"/>
      <c r="D118" s="200"/>
      <c r="E118" s="200"/>
      <c r="F118" s="200"/>
      <c r="G118" s="200"/>
      <c r="H118" s="200"/>
      <c r="I118" s="200"/>
      <c r="J118" s="200"/>
      <c r="K118" s="200"/>
      <c r="L118" s="201"/>
      <c r="N118" s="38"/>
      <c r="O118" s="58" t="s">
        <v>171</v>
      </c>
      <c r="P118" s="58" t="s">
        <v>170</v>
      </c>
      <c r="Q118" s="38"/>
      <c r="R118" s="38"/>
      <c r="S118" s="38"/>
      <c r="T118" s="38"/>
      <c r="U118" s="38"/>
      <c r="V118" s="38"/>
      <c r="W118" s="38"/>
    </row>
    <row r="119" spans="1:23" s="24" customFormat="1" x14ac:dyDescent="0.3">
      <c r="A119" s="64"/>
      <c r="B119" s="51"/>
      <c r="C119" s="52"/>
      <c r="D119" s="52"/>
      <c r="E119" s="52"/>
      <c r="F119" s="52"/>
      <c r="G119" s="52"/>
      <c r="H119" s="52"/>
      <c r="I119" s="52"/>
      <c r="J119" s="52"/>
      <c r="K119" s="52"/>
      <c r="L119" s="53"/>
      <c r="N119" s="38"/>
      <c r="O119" s="58"/>
      <c r="P119" s="58"/>
      <c r="Q119" s="38"/>
      <c r="R119" s="38"/>
      <c r="S119" s="38"/>
      <c r="T119" s="38"/>
      <c r="U119" s="38"/>
      <c r="V119" s="38"/>
      <c r="W119" s="38"/>
    </row>
    <row r="120" spans="1:23" x14ac:dyDescent="0.3">
      <c r="B120" s="265" t="str">
        <f>Variables!B13</f>
        <v>Rhonda Heintzman</v>
      </c>
      <c r="C120" s="192"/>
      <c r="D120" s="192"/>
      <c r="E120" s="192" t="str">
        <f>Variables!C13</f>
        <v>rhonda.heintzman@tribunal.gc.ca</v>
      </c>
      <c r="F120" s="192"/>
      <c r="G120" s="192"/>
      <c r="H120" s="192"/>
      <c r="I120" s="192"/>
      <c r="J120" s="192" t="str">
        <f>Variables!D13</f>
        <v>613-558-5983</v>
      </c>
      <c r="K120" s="192"/>
      <c r="L120" s="264"/>
      <c r="O120" s="55"/>
    </row>
    <row r="121" spans="1:23" x14ac:dyDescent="0.3">
      <c r="B121" s="265" t="str">
        <f>Variables!B14</f>
        <v>William Phan</v>
      </c>
      <c r="C121" s="192"/>
      <c r="D121" s="192"/>
      <c r="E121" s="192" t="str">
        <f>Variables!C14</f>
        <v>william.phan@tribunal.gc.ca</v>
      </c>
      <c r="F121" s="192"/>
      <c r="G121" s="192"/>
      <c r="H121" s="192"/>
      <c r="I121" s="192"/>
      <c r="J121" s="192" t="str">
        <f>Variables!D14</f>
        <v>343-543-7269</v>
      </c>
      <c r="K121" s="192"/>
      <c r="L121" s="264"/>
      <c r="O121" s="55"/>
    </row>
    <row r="122" spans="1:23" s="24" customFormat="1" x14ac:dyDescent="0.3">
      <c r="A122" s="64"/>
      <c r="B122" s="75"/>
      <c r="C122" s="76"/>
      <c r="D122" s="76"/>
      <c r="E122" s="76"/>
      <c r="F122" s="76"/>
      <c r="G122" s="76"/>
      <c r="H122" s="76"/>
      <c r="I122" s="76"/>
      <c r="J122" s="76"/>
      <c r="K122" s="76"/>
      <c r="L122" s="77"/>
      <c r="N122" s="38"/>
      <c r="O122" s="58"/>
      <c r="P122" s="58"/>
      <c r="Q122" s="38"/>
      <c r="R122" s="38"/>
      <c r="S122" s="38"/>
      <c r="T122" s="38"/>
      <c r="U122" s="38"/>
      <c r="V122" s="38"/>
      <c r="W122" s="38"/>
    </row>
  </sheetData>
  <sheetProtection algorithmName="SHA-512" hashValue="Fzu2U9KPoEg9QKM/DOV6PuQ/Nss9QWj7+15HEzkBRxdfaRW7UADdzXhxMabCjf3k4EjmJUCM9OJruRLDsc1+YQ==" saltValue="K/YNvfROE/hIMGPIwVFCnw==" spinCount="100000" sheet="1" objects="1" scenarios="1" selectLockedCells="1"/>
  <mergeCells count="66">
    <mergeCell ref="O9:P17"/>
    <mergeCell ref="B4:L4"/>
    <mergeCell ref="B5:L5"/>
    <mergeCell ref="B8:L8"/>
    <mergeCell ref="B6:L6"/>
    <mergeCell ref="B10:F16"/>
    <mergeCell ref="H10:L16"/>
    <mergeCell ref="E121:I121"/>
    <mergeCell ref="J120:L120"/>
    <mergeCell ref="J121:L121"/>
    <mergeCell ref="B93:D94"/>
    <mergeCell ref="E93:L94"/>
    <mergeCell ref="B95:D96"/>
    <mergeCell ref="B97:D98"/>
    <mergeCell ref="B99:D100"/>
    <mergeCell ref="E95:L96"/>
    <mergeCell ref="E97:L98"/>
    <mergeCell ref="E99:L100"/>
    <mergeCell ref="B120:D120"/>
    <mergeCell ref="B121:D121"/>
    <mergeCell ref="B101:D102"/>
    <mergeCell ref="B113:L113"/>
    <mergeCell ref="B111:L112"/>
    <mergeCell ref="B41:L41"/>
    <mergeCell ref="B28:L28"/>
    <mergeCell ref="E51:K52"/>
    <mergeCell ref="D51:D52"/>
    <mergeCell ref="B19:L19"/>
    <mergeCell ref="B25:L25"/>
    <mergeCell ref="B21:F22"/>
    <mergeCell ref="G21:G22"/>
    <mergeCell ref="B27:L27"/>
    <mergeCell ref="H21:L22"/>
    <mergeCell ref="C29:K40"/>
    <mergeCell ref="B73:D74"/>
    <mergeCell ref="E73:L74"/>
    <mergeCell ref="B42:L42"/>
    <mergeCell ref="B49:L49"/>
    <mergeCell ref="B47:L47"/>
    <mergeCell ref="D57:J58"/>
    <mergeCell ref="B51:C52"/>
    <mergeCell ref="B55:L55"/>
    <mergeCell ref="B67:L67"/>
    <mergeCell ref="B69:D70"/>
    <mergeCell ref="E69:L70"/>
    <mergeCell ref="B71:D72"/>
    <mergeCell ref="E71:L72"/>
    <mergeCell ref="B61:L61"/>
    <mergeCell ref="B63:L64"/>
    <mergeCell ref="B44:L44"/>
    <mergeCell ref="O77:O86"/>
    <mergeCell ref="P77:P86"/>
    <mergeCell ref="O111:O112"/>
    <mergeCell ref="P111:P112"/>
    <mergeCell ref="E120:I120"/>
    <mergeCell ref="B104:H104"/>
    <mergeCell ref="B107:L107"/>
    <mergeCell ref="B109:L109"/>
    <mergeCell ref="B77:D86"/>
    <mergeCell ref="E77:L86"/>
    <mergeCell ref="B118:L118"/>
    <mergeCell ref="B116:L116"/>
    <mergeCell ref="B110:L110"/>
    <mergeCell ref="B91:L91"/>
    <mergeCell ref="B89:L89"/>
    <mergeCell ref="E101:L102"/>
  </mergeCells>
  <dataValidations count="2">
    <dataValidation type="list" allowBlank="1" showInputMessage="1" showErrorMessage="1" sqref="I104" xr:uid="{1594D28F-3462-4E0C-8058-C5508D06C9EB}">
      <formula1>"X"</formula1>
    </dataValidation>
    <dataValidation type="list" allowBlank="1" showInputMessage="1" showErrorMessage="1" sqref="G21" xr:uid="{476D6FBA-6DED-4978-9B8A-9B8E5DE68C6C}">
      <formula1>"English, Français"</formula1>
    </dataValidation>
  </dataValidations>
  <hyperlinks>
    <hyperlink ref="B42:L42" location="Info!A1" display="Info!A1" xr:uid="{0A12FB69-29AA-4EBD-A8F9-5A7DDB1302DA}"/>
    <hyperlink ref="B44:L44" location="Exclusions!A1" display="Exclusions!A1" xr:uid="{B917FCB0-6731-4764-A487-39B3DF2C3199}"/>
  </hyperlinks>
  <printOptions horizontalCentered="1"/>
  <pageMargins left="0.25" right="0.25" top="0.75" bottom="0.75" header="0.3" footer="0.3"/>
  <pageSetup scale="63" fitToHeight="0" orientation="portrait" r:id="rId1"/>
  <headerFooter>
    <oddFooter>&amp;L&amp;A</oddFooter>
  </headerFooter>
  <rowBreaks count="1" manualBreakCount="1">
    <brk id="59" min="1" max="11" man="1"/>
  </rowBreaks>
  <ignoredErrors>
    <ignoredError sqref="B110"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C3907CD-615D-4216-8841-9B1E7B6E3A64}">
          <x14:formula1>
            <xm:f>Variables!B26:B27</xm:f>
          </x14:formula1>
          <xm:sqref>D51:D52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C71B8-BBB1-426F-AF4A-88CCE7E72B3B}">
  <sheetPr>
    <tabColor rgb="FF00B0F0"/>
    <pageSetUpPr fitToPage="1"/>
  </sheetPr>
  <dimension ref="A1:R17"/>
  <sheetViews>
    <sheetView showGridLines="0" zoomScaleNormal="100" workbookViewId="0"/>
  </sheetViews>
  <sheetFormatPr defaultColWidth="9.44140625" defaultRowHeight="14.4" x14ac:dyDescent="0.3"/>
  <cols>
    <col min="1" max="1" width="1.5546875" style="104" customWidth="1"/>
    <col min="2" max="12" width="14.5546875" style="54" customWidth="1"/>
    <col min="13" max="13" width="14.5546875" style="165" customWidth="1"/>
    <col min="14" max="14" width="14.5546875" style="37" customWidth="1"/>
    <col min="15" max="16" width="14.5546875" style="37" hidden="1" customWidth="1"/>
    <col min="17" max="17" width="9.44140625" style="37" customWidth="1"/>
    <col min="18" max="18" width="10.33203125" style="165" customWidth="1"/>
    <col min="19" max="16384" width="9.44140625" style="37"/>
  </cols>
  <sheetData>
    <row r="1" spans="1:18" x14ac:dyDescent="0.3">
      <c r="M1" s="183"/>
      <c r="O1" s="37" t="s">
        <v>253</v>
      </c>
      <c r="P1" s="37" t="s">
        <v>253</v>
      </c>
      <c r="R1" s="183"/>
    </row>
    <row r="2" spans="1:18" x14ac:dyDescent="0.3">
      <c r="B2" s="153" t="s">
        <v>0</v>
      </c>
      <c r="C2" s="153"/>
      <c r="D2" s="153"/>
      <c r="M2" s="183"/>
      <c r="O2" s="152" t="s">
        <v>58</v>
      </c>
      <c r="P2" s="152" t="s">
        <v>70</v>
      </c>
      <c r="R2" s="183"/>
    </row>
    <row r="3" spans="1:18" x14ac:dyDescent="0.3">
      <c r="B3" s="1"/>
      <c r="C3" s="1"/>
      <c r="D3" s="1"/>
      <c r="M3" s="183"/>
      <c r="O3" s="4"/>
      <c r="P3" s="73"/>
      <c r="R3" s="183"/>
    </row>
    <row r="4" spans="1:18" s="4" customFormat="1" x14ac:dyDescent="0.3">
      <c r="A4" s="154"/>
      <c r="B4" s="286" t="str">
        <f>IF(Intro!$G$21="English",O4,P4)</f>
        <v>FOREIGN PRODUCERS' QUESTIONNAIRE</v>
      </c>
      <c r="C4" s="286"/>
      <c r="D4" s="286"/>
      <c r="E4" s="286"/>
      <c r="F4" s="286"/>
      <c r="G4" s="286"/>
      <c r="H4" s="286"/>
      <c r="I4" s="286"/>
      <c r="J4" s="286"/>
      <c r="K4" s="286"/>
      <c r="L4" s="286"/>
      <c r="M4" s="2"/>
      <c r="N4" s="2"/>
      <c r="O4" s="5" t="s">
        <v>307</v>
      </c>
      <c r="P4" s="82" t="s">
        <v>308</v>
      </c>
    </row>
    <row r="5" spans="1:18" s="4" customFormat="1" x14ac:dyDescent="0.3">
      <c r="A5" s="154"/>
      <c r="B5" s="286" t="str">
        <f>Variables!B2</f>
        <v>RR-2025-007</v>
      </c>
      <c r="C5" s="286"/>
      <c r="D5" s="286"/>
      <c r="E5" s="286"/>
      <c r="F5" s="286"/>
      <c r="G5" s="286"/>
      <c r="H5" s="286"/>
      <c r="I5" s="286"/>
      <c r="J5" s="286"/>
      <c r="K5" s="286"/>
      <c r="L5" s="286"/>
      <c r="M5" s="2"/>
      <c r="N5" s="2"/>
      <c r="O5" s="5"/>
      <c r="P5" s="183"/>
    </row>
    <row r="6" spans="1:18" s="146" customFormat="1" x14ac:dyDescent="0.3">
      <c r="A6" s="154"/>
      <c r="B6" s="286" t="str">
        <f>UPPER(IF(Intro!$G$21="English",Variables!B3,Variables!C3))</f>
        <v>HEAVY PLATE</v>
      </c>
      <c r="C6" s="286"/>
      <c r="D6" s="286"/>
      <c r="E6" s="286"/>
      <c r="F6" s="286"/>
      <c r="G6" s="286"/>
      <c r="H6" s="286"/>
      <c r="I6" s="286"/>
      <c r="J6" s="286"/>
      <c r="K6" s="286"/>
      <c r="L6" s="286"/>
      <c r="M6" s="5"/>
      <c r="N6" s="5"/>
      <c r="O6" s="147"/>
      <c r="P6" s="148"/>
      <c r="R6" s="5"/>
    </row>
    <row r="7" spans="1:18" s="146" customFormat="1" x14ac:dyDescent="0.3">
      <c r="A7" s="154"/>
      <c r="B7" s="155"/>
      <c r="C7" s="155"/>
      <c r="D7" s="155"/>
      <c r="E7" s="36"/>
      <c r="F7" s="36"/>
      <c r="G7" s="36"/>
      <c r="H7" s="36"/>
      <c r="I7" s="36"/>
      <c r="J7" s="36"/>
      <c r="K7" s="36"/>
      <c r="L7" s="36"/>
      <c r="O7" s="147"/>
      <c r="P7" s="148"/>
      <c r="R7" s="5"/>
    </row>
    <row r="8" spans="1:18" s="4" customFormat="1" x14ac:dyDescent="0.3">
      <c r="A8" s="154"/>
      <c r="B8" s="287" t="str">
        <f>IF(Intro!$G$21="English",O8,P8)</f>
        <v>ADDITIONAL PRODUCT EXCLUSIONS</v>
      </c>
      <c r="C8" s="288"/>
      <c r="D8" s="288" t="str">
        <f>UPPER(IF([1]Intro!$G$21="English",P8,Q8))</f>
        <v/>
      </c>
      <c r="E8" s="288" t="str">
        <f>UPPER(IF([1]Intro!$G$21="English",Q8,R8))</f>
        <v/>
      </c>
      <c r="F8" s="288" t="str">
        <f>UPPER(IF([1]Intro!$G$21="English",R8,S8))</f>
        <v/>
      </c>
      <c r="G8" s="288" t="str">
        <f>UPPER(IF([1]Intro!$G$21="English",S8,T8))</f>
        <v/>
      </c>
      <c r="H8" s="288" t="str">
        <f>UPPER(IF([1]Intro!$G$21="English",T8,U8))</f>
        <v/>
      </c>
      <c r="I8" s="288" t="str">
        <f>UPPER(IF([1]Intro!$G$21="English",U8,V8))</f>
        <v/>
      </c>
      <c r="J8" s="288" t="str">
        <f>UPPER(IF([1]Intro!$G$21="English",V8,W8))</f>
        <v/>
      </c>
      <c r="K8" s="288" t="str">
        <f>UPPER(IF([1]Intro!$G$21="English",W8,X8))</f>
        <v/>
      </c>
      <c r="L8" s="289" t="str">
        <f>UPPER(IF([1]Intro!$G$21="English",X8,Y8))</f>
        <v/>
      </c>
      <c r="M8" s="146"/>
      <c r="N8" s="2"/>
      <c r="O8" s="82" t="s">
        <v>298</v>
      </c>
      <c r="P8" s="82" t="s">
        <v>353</v>
      </c>
    </row>
    <row r="9" spans="1:18" x14ac:dyDescent="0.3">
      <c r="B9" s="161"/>
      <c r="C9" s="162"/>
      <c r="D9" s="162"/>
      <c r="E9" s="163"/>
      <c r="F9" s="163"/>
      <c r="G9" s="163"/>
      <c r="H9" s="163"/>
      <c r="I9" s="163"/>
      <c r="J9" s="163"/>
      <c r="K9" s="163"/>
      <c r="L9" s="164"/>
      <c r="M9" s="37"/>
      <c r="R9" s="183"/>
    </row>
    <row r="10" spans="1:18" ht="38.25" customHeight="1" x14ac:dyDescent="0.3">
      <c r="B10" s="283" t="str">
        <f>IF(Intro!$G$21="English",O10,P10)</f>
        <v>The following products are excluded from the Tribunal’s findings in NQ-2020-001.</v>
      </c>
      <c r="C10" s="284"/>
      <c r="D10" s="284"/>
      <c r="E10" s="284"/>
      <c r="F10" s="284"/>
      <c r="G10" s="284"/>
      <c r="H10" s="284"/>
      <c r="I10" s="284"/>
      <c r="J10" s="284"/>
      <c r="K10" s="284"/>
      <c r="L10" s="285"/>
      <c r="M10" s="37"/>
      <c r="O10" s="37" t="s">
        <v>299</v>
      </c>
      <c r="P10" s="37" t="s">
        <v>352</v>
      </c>
      <c r="R10" s="183"/>
    </row>
    <row r="11" spans="1:18" s="50" customFormat="1" ht="363" customHeight="1" x14ac:dyDescent="0.3">
      <c r="A11" s="170"/>
      <c r="B11" s="283" t="str">
        <f>IF(Intro!$G$21="English",O11,P11)</f>
        <v xml:space="preserve">1. Hot-rolled carbon steel plate manufactured to the following specifications and grades:
• ASME SA-285/SA-285M or ASTM A-285/A-285M,
• ASME SA-299/SA-299M or ASTM A-299/A-299M,
• ASME SA-515/SA-515M or ASTM A-515/A-515M,
• ASME SA-516/SA-516M or ASTM A-516/A-516M (including, but not limited to, SA/A516 Grade 70),
• ASME SA-537/SA-537M or ASTM A-537/A-537M, or
• ASME SA-841/SA-841M or ASTM A-841/A-841M,
which is normalized (heat treated) and vacuum degassed (including while molten) with a sulphur content less than or equal to 0.003 percent and a phosphorus content less than or equal to 0.017 percent, imported exclusively for use in the manufacture of pressure vessels for the oil and gas sector for use in sour service and hydrogen-induced cracking applications.
2. Hot-rolled carbon steel plate in grade ASME SA‑516 Grade 70 or ASTM A‑516 Grade 70 normalized (heat treated) with a thickness greater than 3.28 inches.
3. Hot-rolled carbon steel plate produced to the following specifications and grades:
• ASME SA-516/SA-516M or ASTM A-516/A-516M, normalized,
• ASME SA-299/SA-299M or ASTM A-299/A-299M, normalized, and
• ASME SA-537/SA-537M or ASTM A-537/A-537M, normalized,
in the following dimensions:
• 2.5 inches thick, greater than or equal to 151 inches wide and of any length,
• greater than or equal to 3 inches thick, greater than or equal to 121 inches wide and of any length,
• greater than 3.28 inches thick of any width and length.
4. Heavy plate imported by Irving Shipbuilding Inc. for use in the Arctic and Offshore Patrols Ships shipbuilding project.
</v>
      </c>
      <c r="C11" s="284"/>
      <c r="D11" s="284"/>
      <c r="E11" s="284"/>
      <c r="F11" s="284"/>
      <c r="G11" s="284"/>
      <c r="H11" s="284"/>
      <c r="I11" s="284"/>
      <c r="J11" s="284"/>
      <c r="K11" s="284"/>
      <c r="L11" s="285"/>
      <c r="O11" s="139" t="s">
        <v>300</v>
      </c>
      <c r="P11" s="139" t="s">
        <v>301</v>
      </c>
      <c r="R11" s="24"/>
    </row>
    <row r="12" spans="1:18" s="50" customFormat="1" ht="194.25" customHeight="1" x14ac:dyDescent="0.3">
      <c r="A12" s="170"/>
      <c r="B12" s="283"/>
      <c r="C12" s="284"/>
      <c r="D12" s="284"/>
      <c r="E12" s="284"/>
      <c r="F12" s="284"/>
      <c r="G12" s="284"/>
      <c r="H12" s="284"/>
      <c r="I12" s="284"/>
      <c r="J12" s="284"/>
      <c r="K12" s="284"/>
      <c r="L12" s="285"/>
      <c r="O12" s="139"/>
      <c r="P12" s="139"/>
      <c r="R12" s="24"/>
    </row>
    <row r="13" spans="1:18" s="50" customFormat="1" x14ac:dyDescent="0.3">
      <c r="A13" s="170"/>
      <c r="B13" s="281" t="s">
        <v>316</v>
      </c>
      <c r="C13" s="282"/>
      <c r="D13" s="282"/>
      <c r="E13" s="282"/>
      <c r="F13" s="282"/>
      <c r="G13" s="282"/>
      <c r="H13" s="282"/>
      <c r="I13" s="282"/>
      <c r="J13" s="171"/>
      <c r="K13" s="171"/>
      <c r="L13" s="172"/>
      <c r="O13" s="139"/>
      <c r="P13" s="139"/>
      <c r="R13" s="24"/>
    </row>
    <row r="14" spans="1:18" s="50" customFormat="1" x14ac:dyDescent="0.3">
      <c r="A14" s="170"/>
      <c r="B14" s="184"/>
      <c r="C14" s="185"/>
      <c r="D14" s="185"/>
      <c r="E14" s="185"/>
      <c r="F14" s="185"/>
      <c r="G14" s="185"/>
      <c r="H14" s="185"/>
      <c r="I14" s="185"/>
      <c r="J14" s="185"/>
      <c r="K14" s="185"/>
      <c r="L14" s="186"/>
      <c r="O14" s="139"/>
      <c r="P14" s="139"/>
      <c r="R14" s="24"/>
    </row>
    <row r="15" spans="1:18" s="50" customFormat="1" x14ac:dyDescent="0.3">
      <c r="A15" s="170"/>
      <c r="B15" s="281" t="s">
        <v>317</v>
      </c>
      <c r="C15" s="282"/>
      <c r="D15" s="282"/>
      <c r="E15" s="282"/>
      <c r="F15" s="282"/>
      <c r="G15" s="282"/>
      <c r="H15" s="282"/>
      <c r="I15" s="282"/>
      <c r="J15" s="282"/>
      <c r="K15" s="188"/>
      <c r="L15" s="189"/>
      <c r="O15" s="139"/>
      <c r="P15" s="139"/>
      <c r="R15" s="24"/>
    </row>
    <row r="16" spans="1:18" s="50" customFormat="1" x14ac:dyDescent="0.3">
      <c r="A16" s="170"/>
      <c r="B16" s="173"/>
      <c r="C16" s="174"/>
      <c r="D16" s="174"/>
      <c r="E16" s="174"/>
      <c r="F16" s="174"/>
      <c r="G16" s="174"/>
      <c r="H16" s="174"/>
      <c r="I16" s="174"/>
      <c r="J16" s="174"/>
      <c r="K16" s="174"/>
      <c r="L16" s="175"/>
      <c r="O16" s="37"/>
      <c r="P16" s="37"/>
      <c r="R16" s="24"/>
    </row>
    <row r="17" spans="1:18" s="146" customFormat="1" x14ac:dyDescent="0.3">
      <c r="A17" s="154"/>
      <c r="B17" s="155"/>
      <c r="C17" s="155"/>
      <c r="D17" s="155"/>
      <c r="E17" s="36"/>
      <c r="F17" s="36"/>
      <c r="G17" s="36"/>
      <c r="H17" s="36"/>
      <c r="I17" s="36"/>
      <c r="J17" s="36"/>
      <c r="K17" s="36"/>
      <c r="L17" s="36"/>
      <c r="O17" s="147"/>
      <c r="P17" s="148"/>
      <c r="R17" s="5"/>
    </row>
  </sheetData>
  <sheetProtection algorithmName="SHA-512" hashValue="Kl823BEip3CBb7BstbP5zfLU0qJgrkz6qJZvK9wG4ED73HqCd5SV3aC7kBWhYiATQY7nAEW4SMWHZYrzomKzjQ==" saltValue="7rP2UB0GbeSm2A6Bj53ANA==" spinCount="100000" sheet="1" objects="1" scenarios="1" selectLockedCells="1"/>
  <mergeCells count="8">
    <mergeCell ref="B13:I13"/>
    <mergeCell ref="B15:J15"/>
    <mergeCell ref="B11:L12"/>
    <mergeCell ref="B4:L4"/>
    <mergeCell ref="B5:L5"/>
    <mergeCell ref="B6:L6"/>
    <mergeCell ref="B8:L8"/>
    <mergeCell ref="B10:L10"/>
  </mergeCells>
  <hyperlinks>
    <hyperlink ref="B13" r:id="rId1" location="_Toc64895553" display="https://decisions.citt-tcce.gc.ca/citt-tcce/a/en/item/492057/index.do?&amp;iframe=true - _Toc64895553" xr:uid="{DE2948DD-467E-4FD7-B655-8408FCBF77A9}"/>
    <hyperlink ref="B15" r:id="rId2" location="_Toc66946491" display="https://decisions.citt-tcce.gc.ca/citt-tcce/a/fr/item/492057/index.do?&amp;iframe=true - _Toc66946491" xr:uid="{4A55B4ED-F2D8-488B-BBEE-ABC60738E583}"/>
  </hyperlinks>
  <printOptions horizontalCentered="1"/>
  <pageMargins left="0.25" right="0.25" top="0.75" bottom="0.75" header="0.3" footer="0.3"/>
  <pageSetup scale="63" fitToHeight="0" orientation="portrait" r:id="rId3"/>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R79"/>
  <sheetViews>
    <sheetView showGridLines="0" zoomScaleNormal="100" workbookViewId="0"/>
  </sheetViews>
  <sheetFormatPr defaultColWidth="9.44140625" defaultRowHeight="14.4" x14ac:dyDescent="0.3"/>
  <cols>
    <col min="1" max="1" width="1.5546875" style="104" customWidth="1"/>
    <col min="2" max="12" width="14.5546875" style="54" customWidth="1"/>
    <col min="13" max="13" width="14.5546875" style="138" customWidth="1"/>
    <col min="14" max="14" width="14.5546875" style="37" customWidth="1"/>
    <col min="15" max="16" width="14.5546875" style="37" hidden="1" customWidth="1"/>
    <col min="17" max="19" width="9.44140625" style="37" customWidth="1"/>
    <col min="20" max="16384" width="9.44140625" style="37"/>
  </cols>
  <sheetData>
    <row r="1" spans="1:16" x14ac:dyDescent="0.3">
      <c r="O1" s="37" t="s">
        <v>253</v>
      </c>
      <c r="P1" s="37" t="s">
        <v>253</v>
      </c>
    </row>
    <row r="2" spans="1:16" x14ac:dyDescent="0.3">
      <c r="B2" s="153" t="s">
        <v>0</v>
      </c>
      <c r="C2" s="153"/>
      <c r="D2" s="153"/>
      <c r="O2" s="152" t="s">
        <v>58</v>
      </c>
      <c r="P2" s="152" t="s">
        <v>59</v>
      </c>
    </row>
    <row r="3" spans="1:16" x14ac:dyDescent="0.3">
      <c r="B3" s="1"/>
      <c r="C3" s="1"/>
      <c r="D3" s="1"/>
      <c r="O3" s="4"/>
      <c r="P3" s="4"/>
    </row>
    <row r="4" spans="1:16" s="4" customFormat="1" x14ac:dyDescent="0.3">
      <c r="A4" s="154"/>
      <c r="B4" s="286" t="str">
        <f>IF(Intro!$G$21="English",O4,P4)</f>
        <v>FOREIGN PRODUCERS' QUESTIONNAIRE</v>
      </c>
      <c r="C4" s="286"/>
      <c r="D4" s="286"/>
      <c r="E4" s="286"/>
      <c r="F4" s="286"/>
      <c r="G4" s="286"/>
      <c r="H4" s="286"/>
      <c r="I4" s="286"/>
      <c r="J4" s="286"/>
      <c r="K4" s="286"/>
      <c r="L4" s="286"/>
      <c r="M4" s="6"/>
      <c r="N4" s="6"/>
      <c r="O4" s="5" t="s">
        <v>307</v>
      </c>
      <c r="P4" s="82" t="s">
        <v>308</v>
      </c>
    </row>
    <row r="5" spans="1:16" s="4" customFormat="1" x14ac:dyDescent="0.3">
      <c r="A5" s="154"/>
      <c r="B5" s="286" t="str">
        <f>Intro!B5</f>
        <v>RR-2025-007</v>
      </c>
      <c r="C5" s="286"/>
      <c r="D5" s="286"/>
      <c r="E5" s="286"/>
      <c r="F5" s="286"/>
      <c r="G5" s="286"/>
      <c r="H5" s="286"/>
      <c r="I5" s="286"/>
      <c r="J5" s="286"/>
      <c r="K5" s="286"/>
      <c r="L5" s="286"/>
      <c r="M5" s="6"/>
      <c r="N5" s="6"/>
      <c r="O5" s="5"/>
      <c r="P5" s="5"/>
    </row>
    <row r="6" spans="1:16" s="146" customFormat="1" x14ac:dyDescent="0.3">
      <c r="A6" s="154"/>
      <c r="B6" s="286" t="str">
        <f>UPPER(IF(Intro!$G$21="English",Variables!B3,Variables!C3))</f>
        <v>HEAVY PLATE</v>
      </c>
      <c r="C6" s="286"/>
      <c r="D6" s="286"/>
      <c r="E6" s="286"/>
      <c r="F6" s="286"/>
      <c r="G6" s="286"/>
      <c r="H6" s="286"/>
      <c r="I6" s="286"/>
      <c r="J6" s="286"/>
      <c r="K6" s="286"/>
      <c r="L6" s="286"/>
      <c r="M6" s="5"/>
      <c r="N6" s="5"/>
      <c r="O6" s="147"/>
      <c r="P6" s="147"/>
    </row>
    <row r="7" spans="1:16" s="146" customFormat="1" x14ac:dyDescent="0.3">
      <c r="A7" s="154"/>
      <c r="B7" s="155"/>
      <c r="C7" s="155"/>
      <c r="D7" s="155"/>
      <c r="E7" s="36"/>
      <c r="F7" s="36"/>
      <c r="G7" s="36"/>
      <c r="H7" s="36"/>
      <c r="I7" s="36"/>
      <c r="J7" s="36"/>
      <c r="K7" s="36"/>
      <c r="L7" s="36"/>
      <c r="O7" s="147"/>
      <c r="P7" s="147"/>
    </row>
    <row r="8" spans="1:16" s="4" customFormat="1" x14ac:dyDescent="0.3">
      <c r="A8" s="154"/>
      <c r="B8" s="232" t="str">
        <f>IF(Intro!$G$21="English",O8,P8)</f>
        <v>QUESTIONNAIRE OUTLINE</v>
      </c>
      <c r="C8" s="233"/>
      <c r="D8" s="233" t="str">
        <f>UPPER(IF([2]Intro!$G$21="English",P8,Q8))</f>
        <v/>
      </c>
      <c r="E8" s="233" t="str">
        <f>UPPER(IF([2]Intro!$G$21="English",Q8,R8))</f>
        <v/>
      </c>
      <c r="F8" s="233" t="str">
        <f>UPPER(IF([2]Intro!$G$21="English",R8,S8))</f>
        <v/>
      </c>
      <c r="G8" s="233" t="str">
        <f>UPPER(IF([2]Intro!$G$21="English",S8,T8))</f>
        <v/>
      </c>
      <c r="H8" s="233" t="str">
        <f>UPPER(IF([2]Intro!$G$21="English",T8,U8))</f>
        <v/>
      </c>
      <c r="I8" s="233" t="str">
        <f>UPPER(IF([2]Intro!$G$21="English",U8,V8))</f>
        <v/>
      </c>
      <c r="J8" s="233" t="str">
        <f>UPPER(IF([2]Intro!$G$21="English",V8,W8))</f>
        <v/>
      </c>
      <c r="K8" s="233" t="str">
        <f>UPPER(IF([2]Intro!$G$21="English",W8,X8))</f>
        <v/>
      </c>
      <c r="L8" s="234" t="str">
        <f>UPPER(IF([2]Intro!$G$21="English",X8,Y8))</f>
        <v/>
      </c>
      <c r="M8" s="146"/>
      <c r="N8" s="6"/>
      <c r="O8" s="84" t="s">
        <v>200</v>
      </c>
      <c r="P8" s="84" t="s">
        <v>201</v>
      </c>
    </row>
    <row r="9" spans="1:16" x14ac:dyDescent="0.3">
      <c r="B9" s="161"/>
      <c r="C9" s="162"/>
      <c r="D9" s="162"/>
      <c r="E9" s="163"/>
      <c r="F9" s="163"/>
      <c r="G9" s="163"/>
      <c r="H9" s="163"/>
      <c r="I9" s="163"/>
      <c r="J9" s="163"/>
      <c r="K9" s="163"/>
      <c r="L9" s="164"/>
      <c r="M9" s="37"/>
    </row>
    <row r="10" spans="1:16" x14ac:dyDescent="0.3">
      <c r="B10" s="235" t="str">
        <f>IF(Intro!$G$21="English",O10,P10)</f>
        <v xml:space="preserve">This questionnaire is divided into two parts:
</v>
      </c>
      <c r="C10" s="236"/>
      <c r="D10" s="236"/>
      <c r="E10" s="236"/>
      <c r="F10" s="236"/>
      <c r="G10" s="236"/>
      <c r="H10" s="236"/>
      <c r="I10" s="236"/>
      <c r="J10" s="236"/>
      <c r="K10" s="236"/>
      <c r="L10" s="237"/>
      <c r="M10" s="37"/>
      <c r="O10" s="37" t="s">
        <v>75</v>
      </c>
      <c r="P10" s="37" t="s">
        <v>76</v>
      </c>
    </row>
    <row r="11" spans="1:16" x14ac:dyDescent="0.3">
      <c r="B11" s="156"/>
      <c r="C11" s="157"/>
      <c r="D11" s="157"/>
      <c r="E11" s="157"/>
      <c r="F11" s="157"/>
      <c r="G11" s="157"/>
      <c r="H11" s="157"/>
      <c r="I11" s="157"/>
      <c r="J11" s="157"/>
      <c r="K11" s="157"/>
      <c r="L11" s="158"/>
      <c r="M11" s="37"/>
    </row>
    <row r="12" spans="1:16" x14ac:dyDescent="0.3">
      <c r="B12" s="235" t="str">
        <f>IF(Intro!$G$21="English",O12,P12)</f>
        <v xml:space="preserve">PART I (Blue Tabs) - Information requested in this part is public. Requests to treat any of this information as confidential must be fully justified in writing and accompanied by a redacted version for the public record.
</v>
      </c>
      <c r="C12" s="236"/>
      <c r="D12" s="236"/>
      <c r="E12" s="236"/>
      <c r="F12" s="236"/>
      <c r="G12" s="236"/>
      <c r="H12" s="236"/>
      <c r="I12" s="236"/>
      <c r="J12" s="236"/>
      <c r="K12" s="236"/>
      <c r="L12" s="237"/>
      <c r="M12" s="37"/>
      <c r="O12" s="37" t="s">
        <v>77</v>
      </c>
      <c r="P12" s="37" t="s">
        <v>78</v>
      </c>
    </row>
    <row r="13" spans="1:16" x14ac:dyDescent="0.3">
      <c r="B13" s="235"/>
      <c r="C13" s="236"/>
      <c r="D13" s="236"/>
      <c r="E13" s="236"/>
      <c r="F13" s="236"/>
      <c r="G13" s="236"/>
      <c r="H13" s="236"/>
      <c r="I13" s="236"/>
      <c r="J13" s="236"/>
      <c r="K13" s="236"/>
      <c r="L13" s="237"/>
      <c r="M13" s="37"/>
    </row>
    <row r="14" spans="1:16" x14ac:dyDescent="0.3">
      <c r="B14" s="156"/>
      <c r="C14" s="157"/>
      <c r="D14" s="157"/>
      <c r="E14" s="157"/>
      <c r="F14" s="157"/>
      <c r="G14" s="157"/>
      <c r="H14" s="157"/>
      <c r="I14" s="157"/>
      <c r="J14" s="157"/>
      <c r="K14" s="157"/>
      <c r="L14" s="158"/>
      <c r="M14" s="37"/>
    </row>
    <row r="15" spans="1:16" x14ac:dyDescent="0.3">
      <c r="B15" s="235" t="str">
        <f>IF(Intro!$G$21="English",O15,P15)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236"/>
      <c r="D15" s="236"/>
      <c r="E15" s="236"/>
      <c r="F15" s="236"/>
      <c r="G15" s="236"/>
      <c r="H15" s="236"/>
      <c r="I15" s="236"/>
      <c r="J15" s="236"/>
      <c r="K15" s="236"/>
      <c r="L15" s="237"/>
      <c r="M15" s="37"/>
      <c r="O15" s="37" t="s">
        <v>79</v>
      </c>
      <c r="P15" s="37" t="s">
        <v>80</v>
      </c>
    </row>
    <row r="16" spans="1:16" ht="28.5" customHeight="1" x14ac:dyDescent="0.3">
      <c r="B16" s="235"/>
      <c r="C16" s="236"/>
      <c r="D16" s="236"/>
      <c r="E16" s="236"/>
      <c r="F16" s="236"/>
      <c r="G16" s="236"/>
      <c r="H16" s="236"/>
      <c r="I16" s="236"/>
      <c r="J16" s="236"/>
      <c r="K16" s="236"/>
      <c r="L16" s="237"/>
      <c r="M16" s="37"/>
    </row>
    <row r="17" spans="1:16" x14ac:dyDescent="0.3">
      <c r="B17" s="149"/>
      <c r="C17" s="150"/>
      <c r="D17" s="150"/>
      <c r="E17" s="150"/>
      <c r="F17" s="150"/>
      <c r="G17" s="150"/>
      <c r="H17" s="150"/>
      <c r="I17" s="150"/>
      <c r="J17" s="150"/>
      <c r="K17" s="150"/>
      <c r="L17" s="151"/>
      <c r="M17" s="37"/>
    </row>
    <row r="18" spans="1:16" s="146" customFormat="1" x14ac:dyDescent="0.3">
      <c r="A18" s="154"/>
      <c r="B18" s="155"/>
      <c r="C18" s="155"/>
      <c r="D18" s="155"/>
      <c r="E18" s="36"/>
      <c r="F18" s="36"/>
      <c r="G18" s="36"/>
      <c r="H18" s="36"/>
      <c r="I18" s="36"/>
      <c r="J18" s="36"/>
      <c r="K18" s="36"/>
      <c r="L18" s="36"/>
      <c r="O18" s="147"/>
      <c r="P18" s="147"/>
    </row>
    <row r="19" spans="1:16" s="146" customFormat="1" x14ac:dyDescent="0.3">
      <c r="A19" s="154"/>
      <c r="B19" s="232" t="str">
        <f>IF(Intro!$G$21="English",O19,P19)</f>
        <v>ADDITIONAL PRODUCT INFORMATION</v>
      </c>
      <c r="C19" s="233"/>
      <c r="D19" s="233" t="str">
        <f>UPPER(IF([2]Intro!$G$21="English",P19,Q19))</f>
        <v/>
      </c>
      <c r="E19" s="233" t="str">
        <f>UPPER(IF([2]Intro!$G$21="English",Q19,R19))</f>
        <v/>
      </c>
      <c r="F19" s="233" t="str">
        <f>UPPER(IF([2]Intro!$G$21="English",R19,S19))</f>
        <v/>
      </c>
      <c r="G19" s="233" t="str">
        <f>UPPER(IF([2]Intro!$G$21="English",S19,T19))</f>
        <v/>
      </c>
      <c r="H19" s="233" t="str">
        <f>UPPER(IF([2]Intro!$G$21="English",T19,U19))</f>
        <v/>
      </c>
      <c r="I19" s="233" t="str">
        <f>UPPER(IF([2]Intro!$G$21="English",U19,V19))</f>
        <v/>
      </c>
      <c r="J19" s="233" t="str">
        <f>UPPER(IF([2]Intro!$G$21="English",V19,W19))</f>
        <v/>
      </c>
      <c r="K19" s="233" t="str">
        <f>UPPER(IF([2]Intro!$G$21="English",W19,X19))</f>
        <v/>
      </c>
      <c r="L19" s="234" t="str">
        <f>UPPER(IF([2]Intro!$G$21="English",X19,Y19))</f>
        <v/>
      </c>
      <c r="O19" s="82" t="s">
        <v>202</v>
      </c>
      <c r="P19" s="82" t="s">
        <v>203</v>
      </c>
    </row>
    <row r="20" spans="1:16" s="146" customFormat="1" x14ac:dyDescent="0.3">
      <c r="A20" s="154"/>
      <c r="B20" s="144"/>
      <c r="C20" s="105"/>
      <c r="D20" s="105"/>
      <c r="E20" s="105"/>
      <c r="F20" s="105"/>
      <c r="G20" s="105"/>
      <c r="H20" s="105"/>
      <c r="I20" s="105"/>
      <c r="J20" s="105"/>
      <c r="K20" s="105"/>
      <c r="L20" s="106"/>
      <c r="O20" s="147"/>
      <c r="P20" s="147"/>
    </row>
    <row r="21" spans="1:16" s="146" customFormat="1" ht="64.5" customHeight="1" x14ac:dyDescent="0.3">
      <c r="A21" s="154"/>
      <c r="B21" s="283" t="str">
        <f>IF(Intro!$G$21="English",O21,P21)</f>
        <v>Plate is produced to specific grades and standardizations. These grades and standardizations are used for specific end-uses. Common standardizations include American Society for Mechanical Engineers (ASME), and American Society for Testing and Materials (ASTM). For example, ASTM/ASME A36, A283, A573 or A709 may be used for structural plate, which is used in a variety of construction applications. Plate meeting A515 and A516M/A516, grade 70 is used for the construction of pressure vessels, which hold gasses or liquids at high pressure.</v>
      </c>
      <c r="C21" s="284"/>
      <c r="D21" s="284"/>
      <c r="E21" s="284"/>
      <c r="F21" s="284"/>
      <c r="G21" s="284"/>
      <c r="H21" s="284"/>
      <c r="I21" s="284"/>
      <c r="J21" s="284"/>
      <c r="K21" s="284"/>
      <c r="L21" s="285"/>
      <c r="O21" s="147" t="s">
        <v>290</v>
      </c>
      <c r="P21" s="148" t="s">
        <v>291</v>
      </c>
    </row>
    <row r="22" spans="1:16" s="146" customFormat="1" ht="46.5" customHeight="1" x14ac:dyDescent="0.3">
      <c r="A22" s="154"/>
      <c r="B22" s="283" t="str">
        <f>IF(Intro!$G$21="English",O22,P22)</f>
        <v>Pressure vessel quality (PVQ) plate may be vacuum degassed to achieve desired characteristics, in particular low sulfur, low carbon, low gaseous levels (H2, N2, 02), improved cleanliness and improved ferro alloy recovery. Such characteristics may be used in sour service applications and applications requiring hydrogen-induced cracking (HIC) resistance low temperature fracture toughness.</v>
      </c>
      <c r="C22" s="284"/>
      <c r="D22" s="284"/>
      <c r="E22" s="284"/>
      <c r="F22" s="284"/>
      <c r="G22" s="284"/>
      <c r="H22" s="284"/>
      <c r="I22" s="284"/>
      <c r="J22" s="284"/>
      <c r="K22" s="284"/>
      <c r="L22" s="285"/>
      <c r="O22" s="147" t="s">
        <v>292</v>
      </c>
      <c r="P22" s="148" t="s">
        <v>293</v>
      </c>
    </row>
    <row r="23" spans="1:16" s="146" customFormat="1" ht="33" customHeight="1" x14ac:dyDescent="0.3">
      <c r="A23" s="154"/>
      <c r="B23" s="283" t="str">
        <f>IF(Intro!$G$21="English",O23,P23)</f>
        <v>Some of these gauges and specifications, as well as specific lengths and widths, command a price premium.</v>
      </c>
      <c r="C23" s="284"/>
      <c r="D23" s="284"/>
      <c r="E23" s="284"/>
      <c r="F23" s="284"/>
      <c r="G23" s="284"/>
      <c r="H23" s="284"/>
      <c r="I23" s="284"/>
      <c r="J23" s="284"/>
      <c r="K23" s="284"/>
      <c r="L23" s="285"/>
      <c r="O23" s="147" t="s">
        <v>294</v>
      </c>
      <c r="P23" s="148" t="s">
        <v>295</v>
      </c>
    </row>
    <row r="24" spans="1:16" s="146" customFormat="1" x14ac:dyDescent="0.3">
      <c r="A24" s="154"/>
      <c r="B24" s="313" t="str">
        <f>IF(Intro!$G$21="English",O24,P24)</f>
        <v>Product Use</v>
      </c>
      <c r="C24" s="314"/>
      <c r="D24" s="314"/>
      <c r="E24" s="314"/>
      <c r="F24" s="314"/>
      <c r="G24" s="314"/>
      <c r="H24" s="314"/>
      <c r="I24" s="314"/>
      <c r="J24" s="314"/>
      <c r="K24" s="314"/>
      <c r="L24" s="315"/>
      <c r="O24" s="147" t="s">
        <v>296</v>
      </c>
      <c r="P24" s="148" t="s">
        <v>297</v>
      </c>
    </row>
    <row r="25" spans="1:16" s="146" customFormat="1" ht="39" customHeight="1" x14ac:dyDescent="0.3">
      <c r="A25" s="154"/>
      <c r="B25" s="283" t="str">
        <f>IF(Intro!$G$21="English",O25,P25)</f>
        <v>Heavy plate is used in a number of applications, the most common of which are the production of rail cars, oil and gas storage tanks, heavy machinery, agricultural equipment, bridges, industrial buildings, high-rise office towers, ships and barges, and pressure vessels.</v>
      </c>
      <c r="C25" s="284"/>
      <c r="D25" s="284"/>
      <c r="E25" s="284"/>
      <c r="F25" s="284"/>
      <c r="G25" s="284"/>
      <c r="H25" s="284"/>
      <c r="I25" s="284"/>
      <c r="J25" s="284"/>
      <c r="K25" s="284"/>
      <c r="L25" s="285"/>
      <c r="O25" s="147" t="s">
        <v>319</v>
      </c>
      <c r="P25" s="148" t="s">
        <v>318</v>
      </c>
    </row>
    <row r="26" spans="1:16" s="146" customFormat="1" ht="12.75" customHeight="1" x14ac:dyDescent="0.3">
      <c r="A26" s="154"/>
      <c r="B26" s="149"/>
      <c r="C26" s="150"/>
      <c r="D26" s="150"/>
      <c r="E26" s="150"/>
      <c r="F26" s="150"/>
      <c r="G26" s="150"/>
      <c r="H26" s="150"/>
      <c r="I26" s="150"/>
      <c r="J26" s="150"/>
      <c r="K26" s="150"/>
      <c r="L26" s="151"/>
      <c r="O26" s="147"/>
      <c r="P26" s="147"/>
    </row>
    <row r="27" spans="1:16" s="146" customFormat="1" x14ac:dyDescent="0.3">
      <c r="A27" s="154"/>
      <c r="B27" s="155"/>
      <c r="C27" s="155"/>
      <c r="D27" s="155"/>
      <c r="E27" s="36"/>
      <c r="F27" s="36"/>
      <c r="G27" s="36"/>
      <c r="H27" s="36"/>
      <c r="I27" s="36"/>
      <c r="J27" s="36"/>
      <c r="K27" s="36"/>
      <c r="L27" s="36"/>
      <c r="O27" s="147"/>
      <c r="P27" s="147"/>
    </row>
    <row r="28" spans="1:16" s="4" customFormat="1" x14ac:dyDescent="0.3">
      <c r="A28" s="154"/>
      <c r="B28" s="232" t="str">
        <f>UPPER(IF(Intro!$G$21="English",O28,P28))</f>
        <v>CUSTOMS TARIFF</v>
      </c>
      <c r="C28" s="233"/>
      <c r="D28" s="233" t="str">
        <f>UPPER(IF([2]Intro!$G$21="English",P28,Q28))</f>
        <v/>
      </c>
      <c r="E28" s="233" t="str">
        <f>UPPER(IF([2]Intro!$G$21="English",Q28,R28))</f>
        <v/>
      </c>
      <c r="F28" s="233" t="str">
        <f>UPPER(IF([2]Intro!$G$21="English",R28,S28))</f>
        <v/>
      </c>
      <c r="G28" s="233" t="str">
        <f>UPPER(IF([2]Intro!$G$21="English",S28,T28))</f>
        <v/>
      </c>
      <c r="H28" s="233" t="str">
        <f>UPPER(IF([2]Intro!$G$21="English",T28,U28))</f>
        <v/>
      </c>
      <c r="I28" s="233" t="str">
        <f>UPPER(IF([2]Intro!$G$21="English",U28,V28))</f>
        <v/>
      </c>
      <c r="J28" s="233" t="str">
        <f>UPPER(IF([2]Intro!$G$21="English",V28,W28))</f>
        <v/>
      </c>
      <c r="K28" s="233" t="str">
        <f>UPPER(IF([2]Intro!$G$21="English",W28,X28))</f>
        <v/>
      </c>
      <c r="L28" s="234" t="str">
        <f>UPPER(IF([2]Intro!$G$21="English",X28,Y28))</f>
        <v/>
      </c>
      <c r="M28" s="146"/>
      <c r="N28" s="6"/>
      <c r="O28" s="5" t="s">
        <v>37</v>
      </c>
      <c r="P28" s="5" t="s">
        <v>38</v>
      </c>
    </row>
    <row r="29" spans="1:16" x14ac:dyDescent="0.3">
      <c r="B29" s="161"/>
      <c r="C29" s="162"/>
      <c r="D29" s="162"/>
      <c r="E29" s="163"/>
      <c r="F29" s="163"/>
      <c r="G29" s="163"/>
      <c r="H29" s="163"/>
      <c r="I29" s="163"/>
      <c r="J29" s="163"/>
      <c r="K29" s="163"/>
      <c r="L29" s="164"/>
      <c r="M29" s="37"/>
    </row>
    <row r="30" spans="1:16" ht="14.85" customHeight="1" x14ac:dyDescent="0.3">
      <c r="B30" s="283" t="str">
        <f>IF(Intro!$G$21="English",O30,P30)</f>
        <v>The goods are commonly classified in the Customs Tariff under the following Harmonized Commodity Description and Coding System (HS) numbers:</v>
      </c>
      <c r="C30" s="284"/>
      <c r="D30" s="284"/>
      <c r="E30" s="284"/>
      <c r="F30" s="284"/>
      <c r="G30" s="284"/>
      <c r="H30" s="284"/>
      <c r="I30" s="284"/>
      <c r="J30" s="284"/>
      <c r="K30" s="284"/>
      <c r="L30" s="285"/>
      <c r="M30" s="37"/>
      <c r="O30" s="37" t="s">
        <v>271</v>
      </c>
      <c r="P30" s="37" t="s">
        <v>204</v>
      </c>
    </row>
    <row r="31" spans="1:16" ht="14.85" customHeight="1" x14ac:dyDescent="0.3">
      <c r="B31" s="159"/>
      <c r="C31" s="105"/>
      <c r="D31" s="105"/>
      <c r="E31" s="105"/>
      <c r="F31" s="105"/>
      <c r="G31" s="105"/>
      <c r="H31" s="105"/>
      <c r="I31" s="105"/>
      <c r="J31" s="105"/>
      <c r="K31" s="105"/>
      <c r="L31" s="106"/>
      <c r="M31" s="37"/>
    </row>
    <row r="32" spans="1:16" x14ac:dyDescent="0.3">
      <c r="B32" s="283"/>
      <c r="C32" s="303"/>
      <c r="D32" s="304" t="str">
        <f>Variables!B20</f>
        <v>7208.51.00.11, 7208.51.00.12, 7208.51.00.19, 7208.51.00.22, 7208.51.00.23, 7208.51.00.24, 7208.51.00.25, 7208.51.00.32, 7208.51.00.33, 7208.51.00.34, 7208.51.00.35, 7208.51.00.42, 7208.51.00.43, 7208.51.00.44, 7208.51.00.45, 7208.51.00.52, 7208.51.00.53, 7208.51.00.54, 7208.51.00.55, 7208.51.00.62, 7208.51.00.63, 7208.51.00.64, 7208.51.00.65, 7208.51.00.72, 7208.51.00.73, 7208.51.00.74, 7208.51.00.75, 7208.52.00.11, 7208.52.00.12, 7208.52.00.19, 7208.52.00.82, 7208.52.00.83, 7208.52.00.84, 7208.52.00.85</v>
      </c>
      <c r="E32" s="305"/>
      <c r="F32" s="305"/>
      <c r="G32" s="305"/>
      <c r="H32" s="305"/>
      <c r="I32" s="305"/>
      <c r="J32" s="306"/>
      <c r="K32" s="105"/>
      <c r="L32" s="106"/>
      <c r="M32" s="37"/>
      <c r="O32" s="37" t="str">
        <f>"Prior to "&amp;[2]Variables!B19&amp;":"</f>
        <v>Prior to Date of change:</v>
      </c>
      <c r="P32" s="37" t="str">
        <f>"Avant le "&amp;[2]Variables!C19&amp;":"</f>
        <v>Avant le Date of change:</v>
      </c>
    </row>
    <row r="33" spans="1:16" x14ac:dyDescent="0.3">
      <c r="B33" s="283"/>
      <c r="C33" s="303"/>
      <c r="D33" s="307"/>
      <c r="E33" s="308"/>
      <c r="F33" s="308"/>
      <c r="G33" s="308"/>
      <c r="H33" s="308"/>
      <c r="I33" s="308"/>
      <c r="J33" s="309"/>
      <c r="K33" s="105"/>
      <c r="L33" s="106"/>
      <c r="M33" s="37"/>
      <c r="O33" s="107"/>
    </row>
    <row r="34" spans="1:16" x14ac:dyDescent="0.3">
      <c r="B34" s="283"/>
      <c r="C34" s="303"/>
      <c r="D34" s="307"/>
      <c r="E34" s="308"/>
      <c r="F34" s="308"/>
      <c r="G34" s="308"/>
      <c r="H34" s="308"/>
      <c r="I34" s="308"/>
      <c r="J34" s="309"/>
      <c r="K34" s="105"/>
      <c r="L34" s="106"/>
      <c r="M34" s="37"/>
      <c r="O34" s="107"/>
    </row>
    <row r="35" spans="1:16" x14ac:dyDescent="0.3">
      <c r="B35" s="283"/>
      <c r="C35" s="303"/>
      <c r="D35" s="307"/>
      <c r="E35" s="308"/>
      <c r="F35" s="308"/>
      <c r="G35" s="308"/>
      <c r="H35" s="308"/>
      <c r="I35" s="308"/>
      <c r="J35" s="309"/>
      <c r="K35" s="105"/>
      <c r="L35" s="106"/>
      <c r="M35" s="37"/>
      <c r="O35" s="107"/>
    </row>
    <row r="36" spans="1:16" x14ac:dyDescent="0.3">
      <c r="B36" s="283"/>
      <c r="C36" s="303"/>
      <c r="D36" s="307"/>
      <c r="E36" s="308"/>
      <c r="F36" s="308"/>
      <c r="G36" s="308"/>
      <c r="H36" s="308"/>
      <c r="I36" s="308"/>
      <c r="J36" s="309"/>
      <c r="K36" s="105"/>
      <c r="L36" s="106"/>
      <c r="M36" s="37"/>
      <c r="O36" s="107"/>
    </row>
    <row r="37" spans="1:16" ht="14.4" customHeight="1" x14ac:dyDescent="0.3">
      <c r="B37" s="283"/>
      <c r="C37" s="303"/>
      <c r="D37" s="310"/>
      <c r="E37" s="311"/>
      <c r="F37" s="311"/>
      <c r="G37" s="311"/>
      <c r="H37" s="311"/>
      <c r="I37" s="311"/>
      <c r="J37" s="312"/>
      <c r="K37" s="105"/>
      <c r="L37" s="106"/>
      <c r="M37" s="37"/>
      <c r="O37" s="107"/>
    </row>
    <row r="38" spans="1:16" ht="14.1" customHeight="1" x14ac:dyDescent="0.3">
      <c r="B38" s="160"/>
      <c r="C38" s="145"/>
      <c r="D38" s="105"/>
      <c r="E38" s="105"/>
      <c r="F38" s="105"/>
      <c r="G38" s="105"/>
      <c r="H38" s="105"/>
      <c r="I38" s="105"/>
      <c r="J38" s="105"/>
      <c r="K38" s="105"/>
      <c r="L38" s="106"/>
      <c r="M38" s="37"/>
    </row>
    <row r="39" spans="1:16" ht="14.1" customHeight="1" x14ac:dyDescent="0.3">
      <c r="B39" s="283" t="str">
        <f>IF(Intro!$G$21="English",O39,P39)</f>
        <v>These tariff classification numbers may include other products than the goods, and the goods may also fall under additional tariff classification numbers.</v>
      </c>
      <c r="C39" s="284"/>
      <c r="D39" s="284"/>
      <c r="E39" s="284"/>
      <c r="F39" s="284"/>
      <c r="G39" s="284"/>
      <c r="H39" s="284"/>
      <c r="I39" s="284"/>
      <c r="J39" s="284"/>
      <c r="K39" s="284"/>
      <c r="L39" s="285"/>
      <c r="M39" s="37"/>
      <c r="O39" s="37" t="s">
        <v>315</v>
      </c>
      <c r="P39" s="37" t="s">
        <v>354</v>
      </c>
    </row>
    <row r="40" spans="1:16" x14ac:dyDescent="0.3">
      <c r="B40" s="149"/>
      <c r="C40" s="150"/>
      <c r="D40" s="150"/>
      <c r="E40" s="150"/>
      <c r="F40" s="150"/>
      <c r="G40" s="150"/>
      <c r="H40" s="150"/>
      <c r="I40" s="150"/>
      <c r="J40" s="150"/>
      <c r="K40" s="150"/>
      <c r="L40" s="151"/>
      <c r="M40" s="37"/>
    </row>
    <row r="41" spans="1:16" s="146" customFormat="1" x14ac:dyDescent="0.3">
      <c r="A41" s="154"/>
      <c r="B41" s="155"/>
      <c r="C41" s="155"/>
      <c r="D41" s="155"/>
      <c r="E41" s="36"/>
      <c r="F41" s="36"/>
      <c r="G41" s="36"/>
      <c r="H41" s="36"/>
      <c r="I41" s="36"/>
      <c r="J41" s="36"/>
      <c r="K41" s="36"/>
      <c r="L41" s="36"/>
      <c r="O41" s="147"/>
      <c r="P41" s="147"/>
    </row>
    <row r="42" spans="1:16" s="4" customFormat="1" x14ac:dyDescent="0.3">
      <c r="A42" s="154"/>
      <c r="B42" s="232" t="str">
        <f>IF(Intro!$G$21="English",O42,P42)</f>
        <v>GLOSSARY</v>
      </c>
      <c r="C42" s="233"/>
      <c r="D42" s="233" t="str">
        <f>UPPER(IF([2]Intro!$G$21="English",P42,Q42))</f>
        <v/>
      </c>
      <c r="E42" s="233" t="str">
        <f>UPPER(IF([2]Intro!$G$21="English",Q42,R42))</f>
        <v/>
      </c>
      <c r="F42" s="233" t="str">
        <f>UPPER(IF([2]Intro!$G$21="English",R42,S42))</f>
        <v/>
      </c>
      <c r="G42" s="233" t="str">
        <f>UPPER(IF([2]Intro!$G$21="English",S42,T42))</f>
        <v/>
      </c>
      <c r="H42" s="233" t="str">
        <f>UPPER(IF([2]Intro!$G$21="English",T42,U42))</f>
        <v/>
      </c>
      <c r="I42" s="233" t="str">
        <f>UPPER(IF([2]Intro!$G$21="English",U42,V42))</f>
        <v/>
      </c>
      <c r="J42" s="233" t="str">
        <f>UPPER(IF([2]Intro!$G$21="English",V42,W42))</f>
        <v/>
      </c>
      <c r="K42" s="233" t="str">
        <f>UPPER(IF([2]Intro!$G$21="English",W42,X42))</f>
        <v/>
      </c>
      <c r="L42" s="234" t="str">
        <f>UPPER(IF([2]Intro!$G$21="English",X42,Y42))</f>
        <v/>
      </c>
      <c r="M42" s="146"/>
      <c r="N42" s="6"/>
      <c r="O42" s="5" t="s">
        <v>205</v>
      </c>
      <c r="P42" s="5" t="s">
        <v>130</v>
      </c>
    </row>
    <row r="43" spans="1:16" x14ac:dyDescent="0.3">
      <c r="B43" s="290" t="str">
        <f>IF(Intro!$G$21="English",O43,P43)</f>
        <v>Net delivered selling value</v>
      </c>
      <c r="C43" s="291"/>
      <c r="D43" s="296" t="str">
        <f>IF(Intro!$G$21="English",O44,P44)</f>
        <v>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v>
      </c>
      <c r="E43" s="297"/>
      <c r="F43" s="297"/>
      <c r="G43" s="297"/>
      <c r="H43" s="297"/>
      <c r="I43" s="297"/>
      <c r="J43" s="297"/>
      <c r="K43" s="297"/>
      <c r="L43" s="298"/>
      <c r="M43" s="37"/>
      <c r="O43" s="138" t="s">
        <v>302</v>
      </c>
      <c r="P43" s="138" t="s">
        <v>303</v>
      </c>
    </row>
    <row r="44" spans="1:16" x14ac:dyDescent="0.3">
      <c r="B44" s="292"/>
      <c r="C44" s="293"/>
      <c r="D44" s="299"/>
      <c r="E44" s="284"/>
      <c r="F44" s="284"/>
      <c r="G44" s="284"/>
      <c r="H44" s="284"/>
      <c r="I44" s="284"/>
      <c r="J44" s="284"/>
      <c r="K44" s="284"/>
      <c r="L44" s="285"/>
      <c r="M44" s="37"/>
      <c r="O44" s="138" t="s">
        <v>305</v>
      </c>
      <c r="P44" s="138" t="s">
        <v>304</v>
      </c>
    </row>
    <row r="45" spans="1:16" x14ac:dyDescent="0.3">
      <c r="B45" s="294"/>
      <c r="C45" s="295"/>
      <c r="D45" s="300"/>
      <c r="E45" s="301"/>
      <c r="F45" s="301"/>
      <c r="G45" s="301"/>
      <c r="H45" s="301"/>
      <c r="I45" s="301"/>
      <c r="J45" s="301"/>
      <c r="K45" s="301"/>
      <c r="L45" s="302"/>
      <c r="M45" s="37"/>
    </row>
    <row r="46" spans="1:16" x14ac:dyDescent="0.3">
      <c r="B46" s="290" t="str">
        <f>IF(Intro!$G$21="English",O46,P46)</f>
        <v>Practical plant capacity</v>
      </c>
      <c r="C46" s="291"/>
      <c r="D46" s="296" t="str">
        <f>IF(Intro!$G$21="English",O47,P47)</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46" s="297"/>
      <c r="F46" s="297"/>
      <c r="G46" s="297"/>
      <c r="H46" s="297"/>
      <c r="I46" s="297"/>
      <c r="J46" s="297"/>
      <c r="K46" s="297"/>
      <c r="L46" s="298"/>
      <c r="M46" s="37"/>
      <c r="O46" s="138" t="s">
        <v>125</v>
      </c>
      <c r="P46" s="138" t="s">
        <v>126</v>
      </c>
    </row>
    <row r="47" spans="1:16" x14ac:dyDescent="0.3">
      <c r="B47" s="292"/>
      <c r="C47" s="293"/>
      <c r="D47" s="299"/>
      <c r="E47" s="284"/>
      <c r="F47" s="284"/>
      <c r="G47" s="284"/>
      <c r="H47" s="284"/>
      <c r="I47" s="284"/>
      <c r="J47" s="284"/>
      <c r="K47" s="284"/>
      <c r="L47" s="285"/>
      <c r="M47" s="37"/>
      <c r="O47" s="138" t="s">
        <v>179</v>
      </c>
      <c r="P47" s="138" t="s">
        <v>244</v>
      </c>
    </row>
    <row r="48" spans="1:16" x14ac:dyDescent="0.3">
      <c r="B48" s="292"/>
      <c r="C48" s="293"/>
      <c r="D48" s="299"/>
      <c r="E48" s="284"/>
      <c r="F48" s="284"/>
      <c r="G48" s="284"/>
      <c r="H48" s="284"/>
      <c r="I48" s="284"/>
      <c r="J48" s="284"/>
      <c r="K48" s="284"/>
      <c r="L48" s="285"/>
      <c r="M48" s="37"/>
    </row>
    <row r="49" spans="2:16" x14ac:dyDescent="0.3">
      <c r="B49" s="294"/>
      <c r="C49" s="295"/>
      <c r="D49" s="300"/>
      <c r="E49" s="301"/>
      <c r="F49" s="301"/>
      <c r="G49" s="301"/>
      <c r="H49" s="301"/>
      <c r="I49" s="301"/>
      <c r="J49" s="301"/>
      <c r="K49" s="301"/>
      <c r="L49" s="302"/>
      <c r="M49" s="37"/>
    </row>
    <row r="50" spans="2:16" x14ac:dyDescent="0.3">
      <c r="B50" s="290" t="str">
        <f>IF(Intro!$G$21="English",O50,P50)</f>
        <v>Related firms</v>
      </c>
      <c r="C50" s="291"/>
      <c r="D50" s="296" t="str">
        <f>IF(Intro!$G$21="English",O51,P51)</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50" s="297"/>
      <c r="F50" s="297"/>
      <c r="G50" s="297"/>
      <c r="H50" s="297"/>
      <c r="I50" s="297"/>
      <c r="J50" s="297"/>
      <c r="K50" s="297"/>
      <c r="L50" s="298"/>
      <c r="M50" s="37"/>
      <c r="O50" s="138" t="s">
        <v>180</v>
      </c>
      <c r="P50" s="138" t="s">
        <v>181</v>
      </c>
    </row>
    <row r="51" spans="2:16" x14ac:dyDescent="0.3">
      <c r="B51" s="292"/>
      <c r="C51" s="293"/>
      <c r="D51" s="299"/>
      <c r="E51" s="284"/>
      <c r="F51" s="284"/>
      <c r="G51" s="284"/>
      <c r="H51" s="284"/>
      <c r="I51" s="284"/>
      <c r="J51" s="284"/>
      <c r="K51" s="284"/>
      <c r="L51" s="285"/>
      <c r="M51" s="37"/>
      <c r="O51" s="138" t="s">
        <v>177</v>
      </c>
      <c r="P51" s="138" t="s">
        <v>178</v>
      </c>
    </row>
    <row r="52" spans="2:16" x14ac:dyDescent="0.3">
      <c r="B52" s="294"/>
      <c r="C52" s="295"/>
      <c r="D52" s="300"/>
      <c r="E52" s="301"/>
      <c r="F52" s="301"/>
      <c r="G52" s="301"/>
      <c r="H52" s="301"/>
      <c r="I52" s="301"/>
      <c r="J52" s="301"/>
      <c r="K52" s="301"/>
      <c r="L52" s="302"/>
      <c r="M52" s="37"/>
    </row>
    <row r="53" spans="2:16" x14ac:dyDescent="0.3">
      <c r="M53" s="37"/>
    </row>
    <row r="54" spans="2:16" x14ac:dyDescent="0.3">
      <c r="M54" s="37"/>
    </row>
    <row r="55" spans="2:16" x14ac:dyDescent="0.3">
      <c r="M55" s="37"/>
    </row>
    <row r="56" spans="2:16" x14ac:dyDescent="0.3">
      <c r="M56" s="37"/>
    </row>
    <row r="57" spans="2:16" x14ac:dyDescent="0.3">
      <c r="M57" s="37"/>
    </row>
    <row r="58" spans="2:16" x14ac:dyDescent="0.3">
      <c r="M58" s="37"/>
    </row>
    <row r="59" spans="2:16" x14ac:dyDescent="0.3">
      <c r="M59" s="37"/>
    </row>
    <row r="60" spans="2:16" x14ac:dyDescent="0.3">
      <c r="M60" s="37"/>
    </row>
    <row r="61" spans="2:16" x14ac:dyDescent="0.3">
      <c r="M61" s="37"/>
    </row>
    <row r="62" spans="2:16" x14ac:dyDescent="0.3">
      <c r="M62" s="37"/>
    </row>
    <row r="63" spans="2:16" x14ac:dyDescent="0.3">
      <c r="M63" s="37"/>
    </row>
    <row r="64" spans="2:16" x14ac:dyDescent="0.3">
      <c r="M64" s="37"/>
    </row>
    <row r="65" spans="13:18" x14ac:dyDescent="0.3">
      <c r="M65" s="37"/>
    </row>
    <row r="66" spans="13:18" x14ac:dyDescent="0.3">
      <c r="M66" s="37"/>
    </row>
    <row r="67" spans="13:18" x14ac:dyDescent="0.3">
      <c r="M67" s="37"/>
    </row>
    <row r="68" spans="13:18" x14ac:dyDescent="0.3">
      <c r="M68" s="37"/>
      <c r="P68" s="138"/>
      <c r="R68" s="138"/>
    </row>
    <row r="69" spans="13:18" x14ac:dyDescent="0.3">
      <c r="M69" s="37"/>
      <c r="R69" s="138"/>
    </row>
    <row r="70" spans="13:18" x14ac:dyDescent="0.3">
      <c r="M70" s="37"/>
    </row>
    <row r="71" spans="13:18" x14ac:dyDescent="0.3">
      <c r="M71" s="37"/>
    </row>
    <row r="72" spans="13:18" x14ac:dyDescent="0.3">
      <c r="M72" s="37"/>
    </row>
    <row r="76" spans="13:18" ht="15" customHeight="1" x14ac:dyDescent="0.3">
      <c r="M76" s="37"/>
    </row>
    <row r="77" spans="13:18" ht="15" customHeight="1" x14ac:dyDescent="0.3">
      <c r="M77" s="37"/>
    </row>
    <row r="78" spans="13:18" x14ac:dyDescent="0.3">
      <c r="M78" s="37"/>
    </row>
    <row r="79" spans="13:18" x14ac:dyDescent="0.3">
      <c r="M79" s="37"/>
    </row>
  </sheetData>
  <sheetProtection algorithmName="SHA-512" hashValue="exEN/SEiL7kea21+QVO81Ht1aob5Z/RHliksp+SdgHoUf7aUKw5nRI8aqudWCNnR4TjaLOS+viCd9X1n8DT+hw==" saltValue="iAwXCcuWJdDZLDA1Cbw2tQ==" spinCount="100000" sheet="1" objects="1" scenarios="1" selectLockedCells="1"/>
  <mergeCells count="25">
    <mergeCell ref="B19:L19"/>
    <mergeCell ref="B24:L24"/>
    <mergeCell ref="B4:L4"/>
    <mergeCell ref="B5:L5"/>
    <mergeCell ref="B6:L6"/>
    <mergeCell ref="B12:L13"/>
    <mergeCell ref="B15:L16"/>
    <mergeCell ref="B8:L8"/>
    <mergeCell ref="B10:L10"/>
    <mergeCell ref="B50:C52"/>
    <mergeCell ref="D50:L52"/>
    <mergeCell ref="B21:L21"/>
    <mergeCell ref="B22:L22"/>
    <mergeCell ref="B23:L23"/>
    <mergeCell ref="D43:L45"/>
    <mergeCell ref="B46:C49"/>
    <mergeCell ref="D46:L49"/>
    <mergeCell ref="B42:L42"/>
    <mergeCell ref="B43:C45"/>
    <mergeCell ref="B25:L25"/>
    <mergeCell ref="B32:C37"/>
    <mergeCell ref="B30:L30"/>
    <mergeCell ref="D32:J37"/>
    <mergeCell ref="B28:L28"/>
    <mergeCell ref="B39:L39"/>
  </mergeCells>
  <printOptions horizontalCentered="1"/>
  <pageMargins left="0.25" right="0.25" top="0.75" bottom="0.75" header="0.3" footer="0.3"/>
  <pageSetup scale="63" fitToHeight="0" orientation="portrait" r:id="rId1"/>
  <headerFooter>
    <oddFooter>&amp;L&amp;A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55"/>
  <sheetViews>
    <sheetView showGridLines="0" zoomScaleNormal="100" workbookViewId="0"/>
  </sheetViews>
  <sheetFormatPr defaultColWidth="9.44140625" defaultRowHeight="14.4" x14ac:dyDescent="0.3"/>
  <cols>
    <col min="1" max="1" width="1.5546875" style="7" customWidth="1"/>
    <col min="2" max="12" width="14.5546875" style="54" customWidth="1"/>
    <col min="13" max="14" width="14.5546875" style="58" customWidth="1"/>
    <col min="15" max="16" width="14.5546875" style="58" hidden="1" customWidth="1"/>
    <col min="17" max="17" width="11.5546875" style="58" customWidth="1"/>
    <col min="18" max="16384" width="9.44140625" style="58"/>
  </cols>
  <sheetData>
    <row r="1" spans="1:17" x14ac:dyDescent="0.3">
      <c r="O1" s="114" t="s">
        <v>253</v>
      </c>
      <c r="P1" s="114" t="s">
        <v>253</v>
      </c>
    </row>
    <row r="2" spans="1:17" x14ac:dyDescent="0.3">
      <c r="B2" s="9" t="s">
        <v>0</v>
      </c>
      <c r="C2" s="9"/>
      <c r="D2" s="9"/>
      <c r="O2" s="8" t="s">
        <v>58</v>
      </c>
      <c r="P2" s="8" t="s">
        <v>70</v>
      </c>
    </row>
    <row r="3" spans="1:17" x14ac:dyDescent="0.3">
      <c r="B3" s="1"/>
      <c r="C3" s="1"/>
      <c r="D3" s="1"/>
      <c r="O3" s="4"/>
      <c r="P3" s="4"/>
    </row>
    <row r="4" spans="1:17" s="4" customFormat="1" x14ac:dyDescent="0.3">
      <c r="A4" s="10"/>
      <c r="B4" s="232" t="str">
        <f>Info!B4</f>
        <v>FOREIGN PRODUCERS' QUESTIONNAIRE</v>
      </c>
      <c r="C4" s="233"/>
      <c r="D4" s="233"/>
      <c r="E4" s="233"/>
      <c r="F4" s="233"/>
      <c r="G4" s="233"/>
      <c r="H4" s="233"/>
      <c r="I4" s="233"/>
      <c r="J4" s="233"/>
      <c r="K4" s="233"/>
      <c r="L4" s="234"/>
      <c r="M4" s="2"/>
      <c r="N4" s="2"/>
      <c r="O4" s="272" t="s">
        <v>245</v>
      </c>
      <c r="P4" s="272"/>
    </row>
    <row r="5" spans="1:17" s="4" customFormat="1" x14ac:dyDescent="0.3">
      <c r="A5" s="10"/>
      <c r="B5" s="273" t="str">
        <f>Info!B5</f>
        <v>RR-2025-007</v>
      </c>
      <c r="C5" s="274"/>
      <c r="D5" s="274"/>
      <c r="E5" s="274"/>
      <c r="F5" s="274"/>
      <c r="G5" s="274"/>
      <c r="H5" s="274"/>
      <c r="I5" s="274"/>
      <c r="J5" s="274"/>
      <c r="K5" s="274"/>
      <c r="L5" s="275"/>
      <c r="M5" s="2"/>
      <c r="N5" s="2"/>
      <c r="O5" s="272"/>
      <c r="P5" s="272"/>
    </row>
    <row r="6" spans="1:17" s="5" customFormat="1" x14ac:dyDescent="0.3">
      <c r="A6" s="10"/>
      <c r="B6" s="273" t="str">
        <f>Info!B6</f>
        <v>HEAVY PLATE</v>
      </c>
      <c r="C6" s="274"/>
      <c r="D6" s="274"/>
      <c r="E6" s="274"/>
      <c r="F6" s="274"/>
      <c r="G6" s="274"/>
      <c r="H6" s="274"/>
      <c r="I6" s="274"/>
      <c r="J6" s="274"/>
      <c r="K6" s="274"/>
      <c r="L6" s="275"/>
      <c r="O6" s="272"/>
      <c r="P6" s="272"/>
    </row>
    <row r="7" spans="1:17" s="5" customFormat="1" x14ac:dyDescent="0.3">
      <c r="A7" s="10"/>
      <c r="B7" s="342"/>
      <c r="C7" s="343"/>
      <c r="D7" s="343"/>
      <c r="E7" s="343"/>
      <c r="F7" s="343"/>
      <c r="G7" s="343"/>
      <c r="H7" s="343"/>
      <c r="I7" s="343"/>
      <c r="J7" s="343"/>
      <c r="K7" s="343"/>
      <c r="L7" s="344"/>
      <c r="O7" s="272"/>
      <c r="P7" s="272"/>
    </row>
    <row r="8" spans="1:17" s="5" customFormat="1" ht="14.25" customHeight="1" x14ac:dyDescent="0.3">
      <c r="A8" s="10"/>
      <c r="B8" s="351" t="str">
        <f>IF(Intro!$G$21="English",O8,P8)</f>
        <v>The goods in the following questions refer to heavy plate as defined in the product description on the Intro tab.</v>
      </c>
      <c r="C8" s="352"/>
      <c r="D8" s="352"/>
      <c r="E8" s="352"/>
      <c r="F8" s="352"/>
      <c r="G8" s="352"/>
      <c r="H8" s="352"/>
      <c r="I8" s="352"/>
      <c r="J8" s="352"/>
      <c r="K8" s="352"/>
      <c r="L8" s="353"/>
      <c r="O8" s="11" t="str">
        <f>"The goods in the following questions refer to "&amp;Variables!B3&amp;" as defined in the product description on the Intro tab."</f>
        <v>The goods in the following questions refer to heavy plate as defined in the product description on the Intro tab.</v>
      </c>
      <c r="P8" s="11" t="str">
        <f>"Les marchandises dans les questions suivantes font référence au "&amp;Variables!C3&amp; " comme défini dans la description du produit de l'onglet Intro."</f>
        <v>Les marchandises dans les questions suivantes font référence au tôles fortes comme défini dans la description du produit de l'onglet Intro.</v>
      </c>
    </row>
    <row r="9" spans="1:17" s="5" customFormat="1" x14ac:dyDescent="0.3">
      <c r="A9" s="10"/>
      <c r="B9" s="336" t="str">
        <f>IF(Intro!$G$21="English",O9,P9)</f>
        <v>Product information and a glossary of terms can be found in the Info tab.</v>
      </c>
      <c r="C9" s="337"/>
      <c r="D9" s="337"/>
      <c r="E9" s="337"/>
      <c r="F9" s="337"/>
      <c r="G9" s="337"/>
      <c r="H9" s="337"/>
      <c r="I9" s="337"/>
      <c r="J9" s="337"/>
      <c r="K9" s="337"/>
      <c r="L9" s="338"/>
      <c r="O9" s="11" t="s">
        <v>174</v>
      </c>
      <c r="P9" s="5" t="s">
        <v>81</v>
      </c>
    </row>
    <row r="10" spans="1:17" s="5" customFormat="1" x14ac:dyDescent="0.3">
      <c r="A10" s="10"/>
      <c r="B10" s="339" t="str">
        <f>IF(Intro!$G$21="English",O10,P10)</f>
        <v>Use the AddPub tab if more space is needed.</v>
      </c>
      <c r="C10" s="340"/>
      <c r="D10" s="340"/>
      <c r="E10" s="340"/>
      <c r="F10" s="340"/>
      <c r="G10" s="340"/>
      <c r="H10" s="340"/>
      <c r="I10" s="340"/>
      <c r="J10" s="340"/>
      <c r="K10" s="340"/>
      <c r="L10" s="341"/>
      <c r="O10" s="11" t="s">
        <v>175</v>
      </c>
      <c r="P10" s="11" t="s">
        <v>82</v>
      </c>
    </row>
    <row r="11" spans="1:17" s="5" customFormat="1" x14ac:dyDescent="0.3">
      <c r="A11" s="10"/>
      <c r="B11" s="12"/>
      <c r="C11" s="12"/>
      <c r="D11" s="12"/>
      <c r="E11" s="13"/>
      <c r="F11" s="13"/>
      <c r="G11" s="13"/>
      <c r="H11" s="13"/>
      <c r="I11" s="13"/>
      <c r="J11" s="13"/>
      <c r="K11" s="13"/>
      <c r="L11" s="13"/>
      <c r="O11" s="11"/>
      <c r="P11" s="11"/>
    </row>
    <row r="12" spans="1:17" x14ac:dyDescent="0.3">
      <c r="B12" s="196" t="str">
        <f>IF(Intro!$G$21="English",O12,P12)</f>
        <v>GENERAL FIRM INFORMATION</v>
      </c>
      <c r="C12" s="197"/>
      <c r="D12" s="197"/>
      <c r="E12" s="197"/>
      <c r="F12" s="197"/>
      <c r="G12" s="197"/>
      <c r="H12" s="197"/>
      <c r="I12" s="197"/>
      <c r="J12" s="197"/>
      <c r="K12" s="197"/>
      <c r="L12" s="198"/>
      <c r="M12" s="24"/>
      <c r="O12" s="82" t="s">
        <v>206</v>
      </c>
      <c r="P12" s="82" t="s">
        <v>207</v>
      </c>
    </row>
    <row r="13" spans="1:17" x14ac:dyDescent="0.3">
      <c r="B13" s="348" t="s">
        <v>21</v>
      </c>
      <c r="C13" s="349"/>
      <c r="D13" s="349"/>
      <c r="E13" s="349"/>
      <c r="F13" s="349"/>
      <c r="G13" s="349"/>
      <c r="H13" s="349"/>
      <c r="I13" s="349"/>
      <c r="J13" s="349"/>
      <c r="K13" s="349"/>
      <c r="L13" s="350"/>
    </row>
    <row r="14" spans="1:17" x14ac:dyDescent="0.3">
      <c r="B14" s="14"/>
      <c r="C14" s="15"/>
      <c r="D14" s="15"/>
      <c r="E14" s="16"/>
      <c r="F14" s="16"/>
      <c r="G14" s="16"/>
      <c r="H14" s="16"/>
      <c r="I14" s="16"/>
      <c r="J14" s="16"/>
      <c r="K14" s="16"/>
      <c r="L14" s="17"/>
    </row>
    <row r="15" spans="1:17" x14ac:dyDescent="0.3">
      <c r="B15" s="199" t="str">
        <f>IF(Intro!$G$21="English",O15,P15)</f>
        <v>Provide a brief history of your firm, with particular emphasis on activities regarding the goods.</v>
      </c>
      <c r="C15" s="200"/>
      <c r="D15" s="200"/>
      <c r="E15" s="200"/>
      <c r="F15" s="200"/>
      <c r="G15" s="200"/>
      <c r="H15" s="200"/>
      <c r="I15" s="200"/>
      <c r="J15" s="200"/>
      <c r="K15" s="200"/>
      <c r="L15" s="201"/>
      <c r="O15" s="55" t="s">
        <v>40</v>
      </c>
      <c r="P15" s="58" t="s">
        <v>41</v>
      </c>
    </row>
    <row r="16" spans="1:17" s="24" customFormat="1" x14ac:dyDescent="0.3">
      <c r="A16" s="64"/>
      <c r="B16" s="74"/>
      <c r="C16" s="65"/>
      <c r="D16" s="65"/>
      <c r="E16" s="65"/>
      <c r="F16" s="65"/>
      <c r="G16" s="65"/>
      <c r="H16" s="65"/>
      <c r="I16" s="65"/>
      <c r="J16" s="65"/>
      <c r="K16" s="65"/>
      <c r="L16" s="66"/>
      <c r="O16" s="58"/>
      <c r="P16" s="58"/>
      <c r="Q16" s="58"/>
    </row>
    <row r="17" spans="1:17" s="8" customFormat="1" x14ac:dyDescent="0.3">
      <c r="A17" s="7"/>
      <c r="B17" s="316"/>
      <c r="C17" s="317"/>
      <c r="D17" s="317"/>
      <c r="E17" s="317"/>
      <c r="F17" s="317"/>
      <c r="G17" s="317"/>
      <c r="H17" s="317"/>
      <c r="I17" s="317"/>
      <c r="J17" s="317"/>
      <c r="K17" s="317"/>
      <c r="L17" s="318"/>
      <c r="M17" s="24"/>
    </row>
    <row r="18" spans="1:17" s="8" customFormat="1" x14ac:dyDescent="0.3">
      <c r="A18" s="7"/>
      <c r="B18" s="316"/>
      <c r="C18" s="317"/>
      <c r="D18" s="317"/>
      <c r="E18" s="317"/>
      <c r="F18" s="317"/>
      <c r="G18" s="317"/>
      <c r="H18" s="317"/>
      <c r="I18" s="317"/>
      <c r="J18" s="317"/>
      <c r="K18" s="317"/>
      <c r="L18" s="318"/>
      <c r="M18" s="24"/>
    </row>
    <row r="19" spans="1:17" s="8" customFormat="1" x14ac:dyDescent="0.3">
      <c r="A19" s="7"/>
      <c r="B19" s="316"/>
      <c r="C19" s="317"/>
      <c r="D19" s="317"/>
      <c r="E19" s="317"/>
      <c r="F19" s="317"/>
      <c r="G19" s="317"/>
      <c r="H19" s="317"/>
      <c r="I19" s="317"/>
      <c r="J19" s="317"/>
      <c r="K19" s="317"/>
      <c r="L19" s="318"/>
      <c r="M19" s="24"/>
    </row>
    <row r="20" spans="1:17" s="8" customFormat="1" x14ac:dyDescent="0.3">
      <c r="A20" s="7"/>
      <c r="B20" s="316"/>
      <c r="C20" s="317"/>
      <c r="D20" s="317"/>
      <c r="E20" s="317"/>
      <c r="F20" s="317"/>
      <c r="G20" s="317"/>
      <c r="H20" s="317"/>
      <c r="I20" s="317"/>
      <c r="J20" s="317"/>
      <c r="K20" s="317"/>
      <c r="L20" s="318"/>
      <c r="M20" s="24"/>
    </row>
    <row r="21" spans="1:17" s="8" customFormat="1" x14ac:dyDescent="0.3">
      <c r="A21" s="7"/>
      <c r="B21" s="316"/>
      <c r="C21" s="317"/>
      <c r="D21" s="317"/>
      <c r="E21" s="317"/>
      <c r="F21" s="317"/>
      <c r="G21" s="317"/>
      <c r="H21" s="317"/>
      <c r="I21" s="317"/>
      <c r="J21" s="317"/>
      <c r="K21" s="317"/>
      <c r="L21" s="318"/>
      <c r="M21" s="24"/>
    </row>
    <row r="22" spans="1:17" s="8" customFormat="1" x14ac:dyDescent="0.3">
      <c r="A22" s="7"/>
      <c r="B22" s="316"/>
      <c r="C22" s="317"/>
      <c r="D22" s="317"/>
      <c r="E22" s="317"/>
      <c r="F22" s="317"/>
      <c r="G22" s="317"/>
      <c r="H22" s="317"/>
      <c r="I22" s="317"/>
      <c r="J22" s="317"/>
      <c r="K22" s="317"/>
      <c r="L22" s="318"/>
      <c r="M22" s="24"/>
    </row>
    <row r="23" spans="1:17" s="8" customFormat="1" x14ac:dyDescent="0.3">
      <c r="A23" s="7"/>
      <c r="B23" s="316"/>
      <c r="C23" s="317"/>
      <c r="D23" s="317"/>
      <c r="E23" s="317"/>
      <c r="F23" s="317"/>
      <c r="G23" s="317"/>
      <c r="H23" s="317"/>
      <c r="I23" s="317"/>
      <c r="J23" s="317"/>
      <c r="K23" s="317"/>
      <c r="L23" s="318"/>
      <c r="M23" s="24"/>
    </row>
    <row r="24" spans="1:17" s="8" customFormat="1" x14ac:dyDescent="0.3">
      <c r="A24" s="7"/>
      <c r="B24" s="316"/>
      <c r="C24" s="317"/>
      <c r="D24" s="317"/>
      <c r="E24" s="317"/>
      <c r="F24" s="317"/>
      <c r="G24" s="317"/>
      <c r="H24" s="317"/>
      <c r="I24" s="317"/>
      <c r="J24" s="317"/>
      <c r="K24" s="317"/>
      <c r="L24" s="318"/>
      <c r="M24" s="24"/>
    </row>
    <row r="25" spans="1:17" s="24" customFormat="1" x14ac:dyDescent="0.3">
      <c r="A25" s="64"/>
      <c r="B25" s="75"/>
      <c r="C25" s="76"/>
      <c r="D25" s="76"/>
      <c r="E25" s="76"/>
      <c r="F25" s="76"/>
      <c r="G25" s="76"/>
      <c r="H25" s="76"/>
      <c r="I25" s="76"/>
      <c r="J25" s="76"/>
      <c r="K25" s="76"/>
      <c r="L25" s="77"/>
      <c r="O25" s="58"/>
      <c r="P25" s="58"/>
      <c r="Q25" s="58"/>
    </row>
    <row r="26" spans="1:17" x14ac:dyDescent="0.3">
      <c r="B26" s="345" t="s">
        <v>22</v>
      </c>
      <c r="C26" s="346"/>
      <c r="D26" s="346"/>
      <c r="E26" s="346"/>
      <c r="F26" s="346"/>
      <c r="G26" s="346"/>
      <c r="H26" s="346"/>
      <c r="I26" s="346"/>
      <c r="J26" s="346"/>
      <c r="K26" s="346"/>
      <c r="L26" s="347"/>
    </row>
    <row r="27" spans="1:17" x14ac:dyDescent="0.3">
      <c r="B27" s="14"/>
      <c r="C27" s="15"/>
      <c r="D27" s="15"/>
      <c r="E27" s="16"/>
      <c r="F27" s="16"/>
      <c r="G27" s="16"/>
      <c r="H27" s="16"/>
      <c r="I27" s="16"/>
      <c r="J27" s="16"/>
      <c r="K27" s="16"/>
      <c r="L27" s="17"/>
    </row>
    <row r="28" spans="1:17" x14ac:dyDescent="0.3">
      <c r="B28" s="266" t="str">
        <f>IF(Intro!$G$21="English",O28,P28)</f>
        <v>Provide details concerning anti-dumping and countervailing measures imposed by authorities of a country other than Canada in respect of the goods or similar goods to which your country or your firm has been subject since January 1, 2023.</v>
      </c>
      <c r="C28" s="267"/>
      <c r="D28" s="267"/>
      <c r="E28" s="267"/>
      <c r="F28" s="267"/>
      <c r="G28" s="267"/>
      <c r="H28" s="267"/>
      <c r="I28" s="267"/>
      <c r="J28" s="267"/>
      <c r="K28" s="267"/>
      <c r="L28" s="268"/>
      <c r="O28" s="190"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2023.</v>
      </c>
      <c r="P28" s="191"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2023.</v>
      </c>
    </row>
    <row r="29" spans="1:17" x14ac:dyDescent="0.3">
      <c r="B29" s="266"/>
      <c r="C29" s="267"/>
      <c r="D29" s="267"/>
      <c r="E29" s="267"/>
      <c r="F29" s="267"/>
      <c r="G29" s="267"/>
      <c r="H29" s="267"/>
      <c r="I29" s="267"/>
      <c r="J29" s="267"/>
      <c r="K29" s="267"/>
      <c r="L29" s="268"/>
      <c r="O29" s="190"/>
      <c r="P29" s="191"/>
    </row>
    <row r="30" spans="1:17" s="24" customFormat="1" x14ac:dyDescent="0.3">
      <c r="A30" s="64"/>
      <c r="B30" s="74"/>
      <c r="C30" s="65"/>
      <c r="D30" s="65"/>
      <c r="E30" s="65"/>
      <c r="F30" s="65"/>
      <c r="G30" s="65"/>
      <c r="H30" s="65"/>
      <c r="I30" s="65"/>
      <c r="J30" s="65"/>
      <c r="K30" s="65"/>
      <c r="L30" s="66"/>
      <c r="O30" s="58"/>
      <c r="P30" s="58"/>
      <c r="Q30" s="58"/>
    </row>
    <row r="31" spans="1:17" s="8" customFormat="1" x14ac:dyDescent="0.3">
      <c r="A31" s="7"/>
      <c r="B31" s="316"/>
      <c r="C31" s="317"/>
      <c r="D31" s="317"/>
      <c r="E31" s="317"/>
      <c r="F31" s="317"/>
      <c r="G31" s="317"/>
      <c r="H31" s="317"/>
      <c r="I31" s="317"/>
      <c r="J31" s="317"/>
      <c r="K31" s="317"/>
      <c r="L31" s="318"/>
      <c r="M31" s="24"/>
    </row>
    <row r="32" spans="1:17" s="8" customFormat="1" x14ac:dyDescent="0.3">
      <c r="A32" s="7"/>
      <c r="B32" s="316"/>
      <c r="C32" s="317"/>
      <c r="D32" s="317"/>
      <c r="E32" s="317"/>
      <c r="F32" s="317"/>
      <c r="G32" s="317"/>
      <c r="H32" s="317"/>
      <c r="I32" s="317"/>
      <c r="J32" s="317"/>
      <c r="K32" s="317"/>
      <c r="L32" s="318"/>
      <c r="M32" s="24"/>
    </row>
    <row r="33" spans="1:17" s="8" customFormat="1" x14ac:dyDescent="0.3">
      <c r="A33" s="7"/>
      <c r="B33" s="316"/>
      <c r="C33" s="317"/>
      <c r="D33" s="317"/>
      <c r="E33" s="317"/>
      <c r="F33" s="317"/>
      <c r="G33" s="317"/>
      <c r="H33" s="317"/>
      <c r="I33" s="317"/>
      <c r="J33" s="317"/>
      <c r="K33" s="317"/>
      <c r="L33" s="318"/>
      <c r="M33" s="24"/>
    </row>
    <row r="34" spans="1:17" s="8" customFormat="1" x14ac:dyDescent="0.3">
      <c r="A34" s="7"/>
      <c r="B34" s="316"/>
      <c r="C34" s="317"/>
      <c r="D34" s="317"/>
      <c r="E34" s="317"/>
      <c r="F34" s="317"/>
      <c r="G34" s="317"/>
      <c r="H34" s="317"/>
      <c r="I34" s="317"/>
      <c r="J34" s="317"/>
      <c r="K34" s="317"/>
      <c r="L34" s="318"/>
      <c r="M34" s="24"/>
    </row>
    <row r="35" spans="1:17" s="8" customFormat="1" x14ac:dyDescent="0.3">
      <c r="A35" s="7"/>
      <c r="B35" s="316"/>
      <c r="C35" s="317"/>
      <c r="D35" s="317"/>
      <c r="E35" s="317"/>
      <c r="F35" s="317"/>
      <c r="G35" s="317"/>
      <c r="H35" s="317"/>
      <c r="I35" s="317"/>
      <c r="J35" s="317"/>
      <c r="K35" s="317"/>
      <c r="L35" s="318"/>
      <c r="M35" s="24"/>
    </row>
    <row r="36" spans="1:17" s="8" customFormat="1" x14ac:dyDescent="0.3">
      <c r="A36" s="7"/>
      <c r="B36" s="316"/>
      <c r="C36" s="317"/>
      <c r="D36" s="317"/>
      <c r="E36" s="317"/>
      <c r="F36" s="317"/>
      <c r="G36" s="317"/>
      <c r="H36" s="317"/>
      <c r="I36" s="317"/>
      <c r="J36" s="317"/>
      <c r="K36" s="317"/>
      <c r="L36" s="318"/>
      <c r="M36" s="24"/>
    </row>
    <row r="37" spans="1:17" s="8" customFormat="1" x14ac:dyDescent="0.3">
      <c r="A37" s="7"/>
      <c r="B37" s="316"/>
      <c r="C37" s="317"/>
      <c r="D37" s="317"/>
      <c r="E37" s="317"/>
      <c r="F37" s="317"/>
      <c r="G37" s="317"/>
      <c r="H37" s="317"/>
      <c r="I37" s="317"/>
      <c r="J37" s="317"/>
      <c r="K37" s="317"/>
      <c r="L37" s="318"/>
      <c r="M37" s="24"/>
    </row>
    <row r="38" spans="1:17" s="8" customFormat="1" x14ac:dyDescent="0.3">
      <c r="A38" s="7"/>
      <c r="B38" s="316"/>
      <c r="C38" s="317"/>
      <c r="D38" s="317"/>
      <c r="E38" s="317"/>
      <c r="F38" s="317"/>
      <c r="G38" s="317"/>
      <c r="H38" s="317"/>
      <c r="I38" s="317"/>
      <c r="J38" s="317"/>
      <c r="K38" s="317"/>
      <c r="L38" s="318"/>
      <c r="M38" s="24"/>
    </row>
    <row r="39" spans="1:17" s="24" customFormat="1" x14ac:dyDescent="0.3">
      <c r="A39" s="64"/>
      <c r="B39" s="75"/>
      <c r="C39" s="76"/>
      <c r="D39" s="76"/>
      <c r="E39" s="76"/>
      <c r="F39" s="76"/>
      <c r="G39" s="76"/>
      <c r="H39" s="76"/>
      <c r="I39" s="76"/>
      <c r="J39" s="76"/>
      <c r="K39" s="76"/>
      <c r="L39" s="77"/>
      <c r="O39" s="58"/>
      <c r="P39" s="58"/>
      <c r="Q39" s="58"/>
    </row>
    <row r="40" spans="1:17" s="8" customFormat="1" x14ac:dyDescent="0.3">
      <c r="A40" s="7"/>
      <c r="B40" s="345" t="s">
        <v>23</v>
      </c>
      <c r="C40" s="346"/>
      <c r="D40" s="346"/>
      <c r="E40" s="346"/>
      <c r="F40" s="346"/>
      <c r="G40" s="346"/>
      <c r="H40" s="346"/>
      <c r="I40" s="346"/>
      <c r="J40" s="346"/>
      <c r="K40" s="346"/>
      <c r="L40" s="347"/>
      <c r="M40" s="73"/>
    </row>
    <row r="41" spans="1:17" s="24" customFormat="1" x14ac:dyDescent="0.3">
      <c r="A41" s="64"/>
      <c r="B41" s="74"/>
      <c r="C41" s="65"/>
      <c r="D41" s="65"/>
      <c r="E41" s="65"/>
      <c r="F41" s="65"/>
      <c r="G41" s="65"/>
      <c r="H41" s="65"/>
      <c r="I41" s="65"/>
      <c r="J41" s="65"/>
      <c r="K41" s="65"/>
      <c r="L41" s="66"/>
      <c r="O41" s="58"/>
      <c r="P41" s="58"/>
      <c r="Q41" s="58"/>
    </row>
    <row r="42" spans="1:17" s="24" customFormat="1" x14ac:dyDescent="0.3">
      <c r="A42" s="64"/>
      <c r="B42" s="266" t="str">
        <f>IF(Intro!$G$21="English",O42,P42)</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42" s="267"/>
      <c r="D42" s="267"/>
      <c r="E42" s="267"/>
      <c r="F42" s="267"/>
      <c r="G42" s="267"/>
      <c r="H42" s="267"/>
      <c r="I42" s="267"/>
      <c r="J42" s="267"/>
      <c r="K42" s="267"/>
      <c r="L42" s="268"/>
      <c r="O42" s="50" t="s">
        <v>182</v>
      </c>
      <c r="P42" s="50" t="s">
        <v>183</v>
      </c>
      <c r="Q42" s="58"/>
    </row>
    <row r="43" spans="1:17" s="24" customFormat="1" x14ac:dyDescent="0.3">
      <c r="A43" s="64"/>
      <c r="B43" s="266"/>
      <c r="C43" s="267"/>
      <c r="D43" s="267"/>
      <c r="E43" s="267"/>
      <c r="F43" s="267"/>
      <c r="G43" s="267"/>
      <c r="H43" s="267"/>
      <c r="I43" s="267"/>
      <c r="J43" s="267"/>
      <c r="K43" s="267"/>
      <c r="L43" s="268"/>
      <c r="O43" s="58"/>
      <c r="P43" s="58"/>
      <c r="Q43" s="58"/>
    </row>
    <row r="44" spans="1:17" s="24" customFormat="1" x14ac:dyDescent="0.3">
      <c r="A44" s="64"/>
      <c r="B44" s="266"/>
      <c r="C44" s="267"/>
      <c r="D44" s="267"/>
      <c r="E44" s="267"/>
      <c r="F44" s="267"/>
      <c r="G44" s="267"/>
      <c r="H44" s="267"/>
      <c r="I44" s="267"/>
      <c r="J44" s="267"/>
      <c r="K44" s="267"/>
      <c r="L44" s="268"/>
      <c r="O44" s="58"/>
      <c r="P44" s="58"/>
      <c r="Q44" s="58"/>
    </row>
    <row r="45" spans="1:17" s="24" customFormat="1" x14ac:dyDescent="0.3">
      <c r="A45" s="64"/>
      <c r="B45" s="74"/>
      <c r="C45" s="65"/>
      <c r="D45" s="65"/>
      <c r="E45" s="65"/>
      <c r="F45" s="65"/>
      <c r="G45" s="65"/>
      <c r="H45" s="65"/>
      <c r="I45" s="65"/>
      <c r="J45" s="65"/>
      <c r="K45" s="65"/>
      <c r="L45" s="66"/>
      <c r="O45" s="58"/>
      <c r="P45" s="58"/>
      <c r="Q45" s="58"/>
    </row>
    <row r="46" spans="1:17" x14ac:dyDescent="0.3">
      <c r="B46" s="34"/>
      <c r="C46" s="354" t="str">
        <f>IF(Intro!$G$21="English",O48,P48)</f>
        <v>Firm Name</v>
      </c>
      <c r="D46" s="306"/>
      <c r="E46" s="354" t="str">
        <f>IF(Intro!$G$21="English",O50,P50)</f>
        <v>Firm Address</v>
      </c>
      <c r="F46" s="306"/>
      <c r="G46" s="354" t="str">
        <f>IF(Intro!$G$21="English",O52,P52)</f>
        <v>Nature of association</v>
      </c>
      <c r="H46" s="305"/>
      <c r="I46" s="306"/>
      <c r="J46" s="354" t="str">
        <f>IF(Intro!$G$21="English",O54,P54)</f>
        <v>Role in the Industry</v>
      </c>
      <c r="K46" s="305"/>
      <c r="L46" s="355"/>
      <c r="O46" s="55"/>
    </row>
    <row r="47" spans="1:17" x14ac:dyDescent="0.3">
      <c r="B47" s="34"/>
      <c r="C47" s="310"/>
      <c r="D47" s="312"/>
      <c r="E47" s="310"/>
      <c r="F47" s="312"/>
      <c r="G47" s="310"/>
      <c r="H47" s="311"/>
      <c r="I47" s="312"/>
      <c r="J47" s="310"/>
      <c r="K47" s="311"/>
      <c r="L47" s="356"/>
      <c r="O47" s="55"/>
    </row>
    <row r="48" spans="1:17" x14ac:dyDescent="0.3">
      <c r="B48" s="319">
        <v>1</v>
      </c>
      <c r="C48" s="217"/>
      <c r="D48" s="217"/>
      <c r="E48" s="217"/>
      <c r="F48" s="217"/>
      <c r="G48" s="217"/>
      <c r="H48" s="217"/>
      <c r="I48" s="217"/>
      <c r="J48" s="217"/>
      <c r="K48" s="217"/>
      <c r="L48" s="218"/>
      <c r="O48" s="58" t="s">
        <v>42</v>
      </c>
      <c r="P48" s="58" t="s">
        <v>44</v>
      </c>
    </row>
    <row r="49" spans="2:16" x14ac:dyDescent="0.3">
      <c r="B49" s="319"/>
      <c r="C49" s="217"/>
      <c r="D49" s="217"/>
      <c r="E49" s="217"/>
      <c r="F49" s="217"/>
      <c r="G49" s="217"/>
      <c r="H49" s="217"/>
      <c r="I49" s="217"/>
      <c r="J49" s="217"/>
      <c r="K49" s="217"/>
      <c r="L49" s="218"/>
    </row>
    <row r="50" spans="2:16" x14ac:dyDescent="0.3">
      <c r="B50" s="319">
        <v>2</v>
      </c>
      <c r="C50" s="217"/>
      <c r="D50" s="217"/>
      <c r="E50" s="217"/>
      <c r="F50" s="217"/>
      <c r="G50" s="217"/>
      <c r="H50" s="217"/>
      <c r="I50" s="217"/>
      <c r="J50" s="217"/>
      <c r="K50" s="217"/>
      <c r="L50" s="218"/>
      <c r="O50" s="58" t="s">
        <v>9</v>
      </c>
      <c r="P50" s="58" t="s">
        <v>10</v>
      </c>
    </row>
    <row r="51" spans="2:16" x14ac:dyDescent="0.3">
      <c r="B51" s="319"/>
      <c r="C51" s="217"/>
      <c r="D51" s="217"/>
      <c r="E51" s="217"/>
      <c r="F51" s="217"/>
      <c r="G51" s="217"/>
      <c r="H51" s="217"/>
      <c r="I51" s="217"/>
      <c r="J51" s="217"/>
      <c r="K51" s="217"/>
      <c r="L51" s="218"/>
    </row>
    <row r="52" spans="2:16" x14ac:dyDescent="0.3">
      <c r="B52" s="319">
        <v>3</v>
      </c>
      <c r="C52" s="217"/>
      <c r="D52" s="217"/>
      <c r="E52" s="217"/>
      <c r="F52" s="217"/>
      <c r="G52" s="217"/>
      <c r="H52" s="217"/>
      <c r="I52" s="217"/>
      <c r="J52" s="217"/>
      <c r="K52" s="217"/>
      <c r="L52" s="218"/>
      <c r="O52" s="58" t="s">
        <v>134</v>
      </c>
      <c r="P52" s="58" t="s">
        <v>242</v>
      </c>
    </row>
    <row r="53" spans="2:16" x14ac:dyDescent="0.3">
      <c r="B53" s="319"/>
      <c r="C53" s="217"/>
      <c r="D53" s="217"/>
      <c r="E53" s="217"/>
      <c r="F53" s="217"/>
      <c r="G53" s="217"/>
      <c r="H53" s="217"/>
      <c r="I53" s="217"/>
      <c r="J53" s="217"/>
      <c r="K53" s="217"/>
      <c r="L53" s="218"/>
    </row>
    <row r="54" spans="2:16" x14ac:dyDescent="0.3">
      <c r="B54" s="319">
        <v>4</v>
      </c>
      <c r="C54" s="217"/>
      <c r="D54" s="217"/>
      <c r="E54" s="217"/>
      <c r="F54" s="217"/>
      <c r="G54" s="217"/>
      <c r="H54" s="217"/>
      <c r="I54" s="217"/>
      <c r="J54" s="217"/>
      <c r="K54" s="217"/>
      <c r="L54" s="218"/>
      <c r="O54" s="58" t="s">
        <v>43</v>
      </c>
      <c r="P54" s="58" t="s">
        <v>45</v>
      </c>
    </row>
    <row r="55" spans="2:16" x14ac:dyDescent="0.3">
      <c r="B55" s="319"/>
      <c r="C55" s="217"/>
      <c r="D55" s="217"/>
      <c r="E55" s="217"/>
      <c r="F55" s="217"/>
      <c r="G55" s="217"/>
      <c r="H55" s="217"/>
      <c r="I55" s="217"/>
      <c r="J55" s="217"/>
      <c r="K55" s="217"/>
      <c r="L55" s="218"/>
    </row>
    <row r="56" spans="2:16" x14ac:dyDescent="0.3">
      <c r="B56" s="319">
        <v>5</v>
      </c>
      <c r="C56" s="217"/>
      <c r="D56" s="217"/>
      <c r="E56" s="217"/>
      <c r="F56" s="217"/>
      <c r="G56" s="217"/>
      <c r="H56" s="217"/>
      <c r="I56" s="217"/>
      <c r="J56" s="217"/>
      <c r="K56" s="217"/>
      <c r="L56" s="218"/>
      <c r="O56" s="58" t="s">
        <v>42</v>
      </c>
      <c r="P56" s="58" t="s">
        <v>44</v>
      </c>
    </row>
    <row r="57" spans="2:16" x14ac:dyDescent="0.3">
      <c r="B57" s="319"/>
      <c r="C57" s="217"/>
      <c r="D57" s="217"/>
      <c r="E57" s="217"/>
      <c r="F57" s="217"/>
      <c r="G57" s="217"/>
      <c r="H57" s="217"/>
      <c r="I57" s="217"/>
      <c r="J57" s="217"/>
      <c r="K57" s="217"/>
      <c r="L57" s="218"/>
    </row>
    <row r="58" spans="2:16" x14ac:dyDescent="0.3">
      <c r="B58" s="319">
        <v>6</v>
      </c>
      <c r="C58" s="217"/>
      <c r="D58" s="217"/>
      <c r="E58" s="217"/>
      <c r="F58" s="217"/>
      <c r="G58" s="217"/>
      <c r="H58" s="217"/>
      <c r="I58" s="217"/>
      <c r="J58" s="217"/>
      <c r="K58" s="217"/>
      <c r="L58" s="218"/>
      <c r="O58" s="58" t="s">
        <v>9</v>
      </c>
      <c r="P58" s="58" t="s">
        <v>10</v>
      </c>
    </row>
    <row r="59" spans="2:16" x14ac:dyDescent="0.3">
      <c r="B59" s="319"/>
      <c r="C59" s="217"/>
      <c r="D59" s="217"/>
      <c r="E59" s="217"/>
      <c r="F59" s="217"/>
      <c r="G59" s="217"/>
      <c r="H59" s="217"/>
      <c r="I59" s="217"/>
      <c r="J59" s="217"/>
      <c r="K59" s="217"/>
      <c r="L59" s="218"/>
    </row>
    <row r="60" spans="2:16" x14ac:dyDescent="0.3">
      <c r="B60" s="319">
        <v>7</v>
      </c>
      <c r="C60" s="217"/>
      <c r="D60" s="217"/>
      <c r="E60" s="217"/>
      <c r="F60" s="217"/>
      <c r="G60" s="217"/>
      <c r="H60" s="217"/>
      <c r="I60" s="217"/>
      <c r="J60" s="217"/>
      <c r="K60" s="217"/>
      <c r="L60" s="218"/>
      <c r="O60" s="58" t="s">
        <v>134</v>
      </c>
      <c r="P60" s="58" t="s">
        <v>242</v>
      </c>
    </row>
    <row r="61" spans="2:16" x14ac:dyDescent="0.3">
      <c r="B61" s="319"/>
      <c r="C61" s="217"/>
      <c r="D61" s="217"/>
      <c r="E61" s="217"/>
      <c r="F61" s="217"/>
      <c r="G61" s="217"/>
      <c r="H61" s="217"/>
      <c r="I61" s="217"/>
      <c r="J61" s="217"/>
      <c r="K61" s="217"/>
      <c r="L61" s="218"/>
    </row>
    <row r="62" spans="2:16" x14ac:dyDescent="0.3">
      <c r="B62" s="319">
        <v>8</v>
      </c>
      <c r="C62" s="217"/>
      <c r="D62" s="217"/>
      <c r="E62" s="217"/>
      <c r="F62" s="217"/>
      <c r="G62" s="217"/>
      <c r="H62" s="217"/>
      <c r="I62" s="217"/>
      <c r="J62" s="217"/>
      <c r="K62" s="217"/>
      <c r="L62" s="218"/>
      <c r="O62" s="58" t="s">
        <v>43</v>
      </c>
      <c r="P62" s="58" t="s">
        <v>45</v>
      </c>
    </row>
    <row r="63" spans="2:16" x14ac:dyDescent="0.3">
      <c r="B63" s="319"/>
      <c r="C63" s="217"/>
      <c r="D63" s="217"/>
      <c r="E63" s="217"/>
      <c r="F63" s="217"/>
      <c r="G63" s="217"/>
      <c r="H63" s="217"/>
      <c r="I63" s="217"/>
      <c r="J63" s="217"/>
      <c r="K63" s="217"/>
      <c r="L63" s="218"/>
    </row>
    <row r="64" spans="2:16" x14ac:dyDescent="0.3">
      <c r="B64" s="319">
        <v>9</v>
      </c>
      <c r="C64" s="217"/>
      <c r="D64" s="217"/>
      <c r="E64" s="217"/>
      <c r="F64" s="217"/>
      <c r="G64" s="217"/>
      <c r="H64" s="217"/>
      <c r="I64" s="217"/>
      <c r="J64" s="217"/>
      <c r="K64" s="217"/>
      <c r="L64" s="218"/>
      <c r="O64" s="58" t="s">
        <v>134</v>
      </c>
      <c r="P64" s="58" t="s">
        <v>242</v>
      </c>
    </row>
    <row r="65" spans="1:17" x14ac:dyDescent="0.3">
      <c r="B65" s="319"/>
      <c r="C65" s="217"/>
      <c r="D65" s="217"/>
      <c r="E65" s="217"/>
      <c r="F65" s="217"/>
      <c r="G65" s="217"/>
      <c r="H65" s="217"/>
      <c r="I65" s="217"/>
      <c r="J65" s="217"/>
      <c r="K65" s="217"/>
      <c r="L65" s="218"/>
    </row>
    <row r="66" spans="1:17" x14ac:dyDescent="0.3">
      <c r="B66" s="319">
        <v>10</v>
      </c>
      <c r="C66" s="217"/>
      <c r="D66" s="217"/>
      <c r="E66" s="217"/>
      <c r="F66" s="217"/>
      <c r="G66" s="217"/>
      <c r="H66" s="217"/>
      <c r="I66" s="217"/>
      <c r="J66" s="217"/>
      <c r="K66" s="217"/>
      <c r="L66" s="218"/>
      <c r="O66" s="58" t="s">
        <v>43</v>
      </c>
      <c r="P66" s="58" t="s">
        <v>45</v>
      </c>
    </row>
    <row r="67" spans="1:17" x14ac:dyDescent="0.3">
      <c r="B67" s="319"/>
      <c r="C67" s="217"/>
      <c r="D67" s="217"/>
      <c r="E67" s="217"/>
      <c r="F67" s="217"/>
      <c r="G67" s="217"/>
      <c r="H67" s="217"/>
      <c r="I67" s="217"/>
      <c r="J67" s="217"/>
      <c r="K67" s="217"/>
      <c r="L67" s="218"/>
    </row>
    <row r="68" spans="1:17" s="24" customFormat="1" x14ac:dyDescent="0.3">
      <c r="A68" s="64"/>
      <c r="B68" s="75"/>
      <c r="C68" s="76"/>
      <c r="D68" s="76"/>
      <c r="E68" s="76"/>
      <c r="F68" s="76"/>
      <c r="G68" s="76"/>
      <c r="H68" s="76"/>
      <c r="I68" s="76"/>
      <c r="J68" s="76"/>
      <c r="K68" s="76"/>
      <c r="L68" s="77"/>
      <c r="O68" s="58"/>
      <c r="P68" s="58"/>
      <c r="Q68" s="58"/>
    </row>
    <row r="69" spans="1:17" s="5" customFormat="1" x14ac:dyDescent="0.3">
      <c r="A69" s="10"/>
      <c r="B69" s="12"/>
      <c r="C69" s="12"/>
      <c r="D69" s="12"/>
      <c r="E69" s="13"/>
      <c r="F69" s="13"/>
      <c r="G69" s="13"/>
      <c r="H69" s="13"/>
      <c r="I69" s="13"/>
      <c r="J69" s="13"/>
      <c r="K69" s="13"/>
      <c r="L69" s="13"/>
      <c r="O69" s="11"/>
      <c r="P69" s="11"/>
    </row>
    <row r="70" spans="1:17" x14ac:dyDescent="0.3">
      <c r="B70" s="196" t="s">
        <v>208</v>
      </c>
      <c r="C70" s="197"/>
      <c r="D70" s="197"/>
      <c r="E70" s="197"/>
      <c r="F70" s="197"/>
      <c r="G70" s="197"/>
      <c r="H70" s="197"/>
      <c r="I70" s="197"/>
      <c r="J70" s="197"/>
      <c r="K70" s="197"/>
      <c r="L70" s="198"/>
      <c r="M70" s="24"/>
    </row>
    <row r="71" spans="1:17" s="8" customFormat="1" x14ac:dyDescent="0.3">
      <c r="A71" s="7"/>
      <c r="B71" s="333" t="s">
        <v>24</v>
      </c>
      <c r="C71" s="334"/>
      <c r="D71" s="334"/>
      <c r="E71" s="334"/>
      <c r="F71" s="334"/>
      <c r="G71" s="334"/>
      <c r="H71" s="334"/>
      <c r="I71" s="334"/>
      <c r="J71" s="334"/>
      <c r="K71" s="334"/>
      <c r="L71" s="335"/>
      <c r="M71" s="73"/>
    </row>
    <row r="72" spans="1:17" s="24" customFormat="1" x14ac:dyDescent="0.3">
      <c r="A72" s="64"/>
      <c r="B72" s="74"/>
      <c r="C72" s="65"/>
      <c r="D72" s="65"/>
      <c r="E72" s="65"/>
      <c r="F72" s="65"/>
      <c r="G72" s="65"/>
      <c r="H72" s="65"/>
      <c r="I72" s="65"/>
      <c r="J72" s="65"/>
      <c r="K72" s="65"/>
      <c r="L72" s="66"/>
      <c r="O72" s="58"/>
      <c r="P72" s="58"/>
      <c r="Q72" s="58"/>
    </row>
    <row r="73" spans="1:17" s="24" customFormat="1" x14ac:dyDescent="0.3">
      <c r="A73" s="64"/>
      <c r="B73" s="330" t="str">
        <f>IF(Intro!$G$21="English",O73,P73)</f>
        <v>Provide the following information about the production of all of your firm's goods in Chinese Taipei and Germany.</v>
      </c>
      <c r="C73" s="331"/>
      <c r="D73" s="331"/>
      <c r="E73" s="331"/>
      <c r="F73" s="331"/>
      <c r="G73" s="331"/>
      <c r="H73" s="331"/>
      <c r="I73" s="331"/>
      <c r="J73" s="331"/>
      <c r="K73" s="331"/>
      <c r="L73" s="332"/>
      <c r="O73" s="58" t="str">
        <f>"Provide the following information about the production of all of your firm's goods in "&amp;Variables!B5&amp;"."</f>
        <v>Provide the following information about the production of all of your firm's goods in Chinese Taipei and Germany.</v>
      </c>
      <c r="P73" s="58" t="str">
        <f>"Fournissez les informations suivantes concernant la production de toutes les marchandises de votre entreprise aux pays sujets ("&amp;Variables!C5&amp;")."</f>
        <v>Fournissez les informations suivantes concernant la production de toutes les marchandises de votre entreprise aux pays sujets (du Taipei chinois et de l’Allemagne).</v>
      </c>
      <c r="Q73" s="58"/>
    </row>
    <row r="74" spans="1:17" s="24" customFormat="1" x14ac:dyDescent="0.3">
      <c r="A74" s="64"/>
      <c r="B74" s="74"/>
      <c r="C74" s="65"/>
      <c r="D74" s="65"/>
      <c r="E74" s="65"/>
      <c r="F74" s="65"/>
      <c r="G74" s="65"/>
      <c r="H74" s="65"/>
      <c r="I74" s="65"/>
      <c r="J74" s="65"/>
      <c r="K74" s="65"/>
      <c r="L74" s="66"/>
      <c r="O74" s="58"/>
      <c r="P74" s="58"/>
      <c r="Q74" s="58"/>
    </row>
    <row r="75" spans="1:17" x14ac:dyDescent="0.3">
      <c r="B75" s="47"/>
      <c r="C75" s="327" t="str">
        <f>IF(Intro!$G$21="English",O75,P75)</f>
        <v>Facility Name and Location</v>
      </c>
      <c r="D75" s="327"/>
      <c r="E75" s="327" t="str">
        <f>IF(Intro!$G$21="English",O81,P81)</f>
        <v>Explain whether this facility produces the goods for the Canadian market and other export markets.</v>
      </c>
      <c r="F75" s="327"/>
      <c r="G75" s="327" t="str">
        <f>IF(Intro!$G$21="English",O91,P91)</f>
        <v xml:space="preserve">Description and specifications of the goods produced </v>
      </c>
      <c r="H75" s="327"/>
      <c r="I75" s="327" t="str">
        <f>IF(Intro!$G$21="English",O101,P101)</f>
        <v>If this facility does not produce the goods, what modifications would be needed to be able to produce the goods?</v>
      </c>
      <c r="J75" s="327"/>
      <c r="K75" s="327" t="str">
        <f>IF(Intro!$G$21="English",O111,P111)</f>
        <v>What other products, if any, can be produced on the same equipment used to produce the goods?</v>
      </c>
      <c r="L75" s="327"/>
      <c r="O75" s="58" t="s">
        <v>46</v>
      </c>
      <c r="P75" s="58" t="s">
        <v>47</v>
      </c>
    </row>
    <row r="76" spans="1:17" x14ac:dyDescent="0.3">
      <c r="B76" s="47"/>
      <c r="C76" s="328"/>
      <c r="D76" s="328"/>
      <c r="E76" s="328"/>
      <c r="F76" s="328"/>
      <c r="G76" s="328"/>
      <c r="H76" s="328"/>
      <c r="I76" s="328"/>
      <c r="J76" s="328"/>
      <c r="K76" s="328"/>
      <c r="L76" s="328"/>
    </row>
    <row r="77" spans="1:17" x14ac:dyDescent="0.3">
      <c r="B77" s="47"/>
      <c r="C77" s="328"/>
      <c r="D77" s="328"/>
      <c r="E77" s="328"/>
      <c r="F77" s="328"/>
      <c r="G77" s="328"/>
      <c r="H77" s="328"/>
      <c r="I77" s="328"/>
      <c r="J77" s="328"/>
      <c r="K77" s="328"/>
      <c r="L77" s="328"/>
    </row>
    <row r="78" spans="1:17" x14ac:dyDescent="0.3">
      <c r="B78" s="47"/>
      <c r="C78" s="328"/>
      <c r="D78" s="328"/>
      <c r="E78" s="328"/>
      <c r="F78" s="328"/>
      <c r="G78" s="328"/>
      <c r="H78" s="328"/>
      <c r="I78" s="328"/>
      <c r="J78" s="328"/>
      <c r="K78" s="328"/>
      <c r="L78" s="328"/>
    </row>
    <row r="79" spans="1:17" x14ac:dyDescent="0.3">
      <c r="B79" s="47"/>
      <c r="C79" s="328"/>
      <c r="D79" s="328"/>
      <c r="E79" s="328"/>
      <c r="F79" s="328"/>
      <c r="G79" s="328"/>
      <c r="H79" s="328"/>
      <c r="I79" s="328"/>
      <c r="J79" s="328"/>
      <c r="K79" s="328"/>
      <c r="L79" s="328"/>
    </row>
    <row r="80" spans="1:17" x14ac:dyDescent="0.3">
      <c r="B80" s="47"/>
      <c r="C80" s="329"/>
      <c r="D80" s="329"/>
      <c r="E80" s="329"/>
      <c r="F80" s="329"/>
      <c r="G80" s="329"/>
      <c r="H80" s="329"/>
      <c r="I80" s="329"/>
      <c r="J80" s="329"/>
      <c r="K80" s="329"/>
      <c r="L80" s="329"/>
    </row>
    <row r="81" spans="1:16" x14ac:dyDescent="0.3">
      <c r="B81" s="319">
        <v>1</v>
      </c>
      <c r="C81" s="320"/>
      <c r="D81" s="320"/>
      <c r="E81" s="320"/>
      <c r="F81" s="320"/>
      <c r="G81" s="320"/>
      <c r="H81" s="320"/>
      <c r="I81" s="320"/>
      <c r="J81" s="320"/>
      <c r="K81" s="320"/>
      <c r="L81" s="320"/>
      <c r="O81" s="58" t="s">
        <v>135</v>
      </c>
      <c r="P81" s="58" t="s">
        <v>136</v>
      </c>
    </row>
    <row r="82" spans="1:16" s="96" customFormat="1" x14ac:dyDescent="0.3">
      <c r="A82" s="7"/>
      <c r="B82" s="319"/>
      <c r="C82" s="320"/>
      <c r="D82" s="320"/>
      <c r="E82" s="320"/>
      <c r="F82" s="320"/>
      <c r="G82" s="320"/>
      <c r="H82" s="320"/>
      <c r="I82" s="320"/>
      <c r="J82" s="320"/>
      <c r="K82" s="320"/>
      <c r="L82" s="320"/>
    </row>
    <row r="83" spans="1:16" s="96" customFormat="1" x14ac:dyDescent="0.3">
      <c r="A83" s="7"/>
      <c r="B83" s="319"/>
      <c r="C83" s="320"/>
      <c r="D83" s="320"/>
      <c r="E83" s="320"/>
      <c r="F83" s="320"/>
      <c r="G83" s="320"/>
      <c r="H83" s="320"/>
      <c r="I83" s="320"/>
      <c r="J83" s="320"/>
      <c r="K83" s="320"/>
      <c r="L83" s="320"/>
    </row>
    <row r="84" spans="1:16" s="96" customFormat="1" x14ac:dyDescent="0.3">
      <c r="A84" s="7"/>
      <c r="B84" s="319"/>
      <c r="C84" s="320"/>
      <c r="D84" s="320"/>
      <c r="E84" s="320"/>
      <c r="F84" s="320"/>
      <c r="G84" s="320"/>
      <c r="H84" s="320"/>
      <c r="I84" s="320"/>
      <c r="J84" s="320"/>
      <c r="K84" s="320"/>
      <c r="L84" s="320"/>
    </row>
    <row r="85" spans="1:16" s="96" customFormat="1" x14ac:dyDescent="0.3">
      <c r="A85" s="7"/>
      <c r="B85" s="319"/>
      <c r="C85" s="320"/>
      <c r="D85" s="320"/>
      <c r="E85" s="320"/>
      <c r="F85" s="320"/>
      <c r="G85" s="320"/>
      <c r="H85" s="320"/>
      <c r="I85" s="320"/>
      <c r="J85" s="320"/>
      <c r="K85" s="320"/>
      <c r="L85" s="320"/>
    </row>
    <row r="86" spans="1:16" x14ac:dyDescent="0.3">
      <c r="B86" s="319"/>
      <c r="C86" s="320"/>
      <c r="D86" s="320"/>
      <c r="E86" s="320"/>
      <c r="F86" s="320"/>
      <c r="G86" s="320"/>
      <c r="H86" s="320"/>
      <c r="I86" s="320"/>
      <c r="J86" s="320"/>
      <c r="K86" s="320"/>
      <c r="L86" s="320"/>
    </row>
    <row r="87" spans="1:16" x14ac:dyDescent="0.3">
      <c r="B87" s="319"/>
      <c r="C87" s="320"/>
      <c r="D87" s="320"/>
      <c r="E87" s="320"/>
      <c r="F87" s="320"/>
      <c r="G87" s="320"/>
      <c r="H87" s="320"/>
      <c r="I87" s="320"/>
      <c r="J87" s="320"/>
      <c r="K87" s="320"/>
      <c r="L87" s="320"/>
    </row>
    <row r="88" spans="1:16" x14ac:dyDescent="0.3">
      <c r="B88" s="319"/>
      <c r="C88" s="320"/>
      <c r="D88" s="320"/>
      <c r="E88" s="320"/>
      <c r="F88" s="320"/>
      <c r="G88" s="320"/>
      <c r="H88" s="320"/>
      <c r="I88" s="320"/>
      <c r="J88" s="320"/>
      <c r="K88" s="320"/>
      <c r="L88" s="320"/>
    </row>
    <row r="89" spans="1:16" x14ac:dyDescent="0.3">
      <c r="B89" s="319"/>
      <c r="C89" s="320"/>
      <c r="D89" s="320"/>
      <c r="E89" s="320"/>
      <c r="F89" s="320"/>
      <c r="G89" s="320"/>
      <c r="H89" s="320"/>
      <c r="I89" s="320"/>
      <c r="J89" s="320"/>
      <c r="K89" s="320"/>
      <c r="L89" s="320"/>
    </row>
    <row r="90" spans="1:16" x14ac:dyDescent="0.3">
      <c r="B90" s="319"/>
      <c r="C90" s="320"/>
      <c r="D90" s="320"/>
      <c r="E90" s="320"/>
      <c r="F90" s="320"/>
      <c r="G90" s="320"/>
      <c r="H90" s="320"/>
      <c r="I90" s="320"/>
      <c r="J90" s="320"/>
      <c r="K90" s="320"/>
      <c r="L90" s="320"/>
    </row>
    <row r="91" spans="1:16" x14ac:dyDescent="0.3">
      <c r="B91" s="319">
        <v>2</v>
      </c>
      <c r="C91" s="320"/>
      <c r="D91" s="320"/>
      <c r="E91" s="320"/>
      <c r="F91" s="320"/>
      <c r="G91" s="320"/>
      <c r="H91" s="320"/>
      <c r="I91" s="320"/>
      <c r="J91" s="320"/>
      <c r="K91" s="320"/>
      <c r="L91" s="320"/>
      <c r="O91" s="58" t="s">
        <v>114</v>
      </c>
      <c r="P91" s="58" t="s">
        <v>115</v>
      </c>
    </row>
    <row r="92" spans="1:16" x14ac:dyDescent="0.3">
      <c r="B92" s="319"/>
      <c r="C92" s="320"/>
      <c r="D92" s="320"/>
      <c r="E92" s="320"/>
      <c r="F92" s="320"/>
      <c r="G92" s="320"/>
      <c r="H92" s="320"/>
      <c r="I92" s="320"/>
      <c r="J92" s="320"/>
      <c r="K92" s="320"/>
      <c r="L92" s="320"/>
    </row>
    <row r="93" spans="1:16" s="96" customFormat="1" x14ac:dyDescent="0.3">
      <c r="A93" s="7"/>
      <c r="B93" s="319"/>
      <c r="C93" s="320"/>
      <c r="D93" s="320"/>
      <c r="E93" s="320"/>
      <c r="F93" s="320"/>
      <c r="G93" s="320"/>
      <c r="H93" s="320"/>
      <c r="I93" s="320"/>
      <c r="J93" s="320"/>
      <c r="K93" s="320"/>
      <c r="L93" s="320"/>
    </row>
    <row r="94" spans="1:16" s="96" customFormat="1" x14ac:dyDescent="0.3">
      <c r="A94" s="7"/>
      <c r="B94" s="319"/>
      <c r="C94" s="320"/>
      <c r="D94" s="320"/>
      <c r="E94" s="320"/>
      <c r="F94" s="320"/>
      <c r="G94" s="320"/>
      <c r="H94" s="320"/>
      <c r="I94" s="320"/>
      <c r="J94" s="320"/>
      <c r="K94" s="320"/>
      <c r="L94" s="320"/>
    </row>
    <row r="95" spans="1:16" s="96" customFormat="1" x14ac:dyDescent="0.3">
      <c r="A95" s="7"/>
      <c r="B95" s="319"/>
      <c r="C95" s="320"/>
      <c r="D95" s="320"/>
      <c r="E95" s="320"/>
      <c r="F95" s="320"/>
      <c r="G95" s="320"/>
      <c r="H95" s="320"/>
      <c r="I95" s="320"/>
      <c r="J95" s="320"/>
      <c r="K95" s="320"/>
      <c r="L95" s="320"/>
    </row>
    <row r="96" spans="1:16" s="96" customFormat="1" x14ac:dyDescent="0.3">
      <c r="A96" s="7"/>
      <c r="B96" s="319"/>
      <c r="C96" s="320"/>
      <c r="D96" s="320"/>
      <c r="E96" s="320"/>
      <c r="F96" s="320"/>
      <c r="G96" s="320"/>
      <c r="H96" s="320"/>
      <c r="I96" s="320"/>
      <c r="J96" s="320"/>
      <c r="K96" s="320"/>
      <c r="L96" s="320"/>
    </row>
    <row r="97" spans="1:16" x14ac:dyDescent="0.3">
      <c r="B97" s="319"/>
      <c r="C97" s="320"/>
      <c r="D97" s="320"/>
      <c r="E97" s="320"/>
      <c r="F97" s="320"/>
      <c r="G97" s="320"/>
      <c r="H97" s="320"/>
      <c r="I97" s="320"/>
      <c r="J97" s="320"/>
      <c r="K97" s="320"/>
      <c r="L97" s="320"/>
    </row>
    <row r="98" spans="1:16" x14ac:dyDescent="0.3">
      <c r="B98" s="319"/>
      <c r="C98" s="320"/>
      <c r="D98" s="320"/>
      <c r="E98" s="320"/>
      <c r="F98" s="320"/>
      <c r="G98" s="320"/>
      <c r="H98" s="320"/>
      <c r="I98" s="320"/>
      <c r="J98" s="320"/>
      <c r="K98" s="320"/>
      <c r="L98" s="320"/>
    </row>
    <row r="99" spans="1:16" x14ac:dyDescent="0.3">
      <c r="B99" s="319"/>
      <c r="C99" s="320"/>
      <c r="D99" s="320"/>
      <c r="E99" s="320"/>
      <c r="F99" s="320"/>
      <c r="G99" s="320"/>
      <c r="H99" s="320"/>
      <c r="I99" s="320"/>
      <c r="J99" s="320"/>
      <c r="K99" s="320"/>
      <c r="L99" s="320"/>
    </row>
    <row r="100" spans="1:16" x14ac:dyDescent="0.3">
      <c r="B100" s="319"/>
      <c r="C100" s="320"/>
      <c r="D100" s="320"/>
      <c r="E100" s="320"/>
      <c r="F100" s="320"/>
      <c r="G100" s="320"/>
      <c r="H100" s="320"/>
      <c r="I100" s="320"/>
      <c r="J100" s="320"/>
      <c r="K100" s="320"/>
      <c r="L100" s="320"/>
    </row>
    <row r="101" spans="1:16" x14ac:dyDescent="0.3">
      <c r="B101" s="319">
        <v>3</v>
      </c>
      <c r="C101" s="320"/>
      <c r="D101" s="320"/>
      <c r="E101" s="320"/>
      <c r="F101" s="320"/>
      <c r="G101" s="320"/>
      <c r="H101" s="320"/>
      <c r="I101" s="320"/>
      <c r="J101" s="320"/>
      <c r="K101" s="320"/>
      <c r="L101" s="320"/>
      <c r="O101" s="58" t="s">
        <v>117</v>
      </c>
      <c r="P101" s="58" t="s">
        <v>116</v>
      </c>
    </row>
    <row r="102" spans="1:16" x14ac:dyDescent="0.3">
      <c r="B102" s="319"/>
      <c r="C102" s="320"/>
      <c r="D102" s="320"/>
      <c r="E102" s="320"/>
      <c r="F102" s="320"/>
      <c r="G102" s="320"/>
      <c r="H102" s="320"/>
      <c r="I102" s="320"/>
      <c r="J102" s="320"/>
      <c r="K102" s="320"/>
      <c r="L102" s="320"/>
    </row>
    <row r="103" spans="1:16" s="96" customFormat="1" x14ac:dyDescent="0.3">
      <c r="A103" s="7"/>
      <c r="B103" s="319"/>
      <c r="C103" s="320"/>
      <c r="D103" s="320"/>
      <c r="E103" s="320"/>
      <c r="F103" s="320"/>
      <c r="G103" s="320"/>
      <c r="H103" s="320"/>
      <c r="I103" s="320"/>
      <c r="J103" s="320"/>
      <c r="K103" s="320"/>
      <c r="L103" s="320"/>
    </row>
    <row r="104" spans="1:16" s="96" customFormat="1" x14ac:dyDescent="0.3">
      <c r="A104" s="7"/>
      <c r="B104" s="319"/>
      <c r="C104" s="320"/>
      <c r="D104" s="320"/>
      <c r="E104" s="320"/>
      <c r="F104" s="320"/>
      <c r="G104" s="320"/>
      <c r="H104" s="320"/>
      <c r="I104" s="320"/>
      <c r="J104" s="320"/>
      <c r="K104" s="320"/>
      <c r="L104" s="320"/>
    </row>
    <row r="105" spans="1:16" s="96" customFormat="1" x14ac:dyDescent="0.3">
      <c r="A105" s="7"/>
      <c r="B105" s="319"/>
      <c r="C105" s="320"/>
      <c r="D105" s="320"/>
      <c r="E105" s="320"/>
      <c r="F105" s="320"/>
      <c r="G105" s="320"/>
      <c r="H105" s="320"/>
      <c r="I105" s="320"/>
      <c r="J105" s="320"/>
      <c r="K105" s="320"/>
      <c r="L105" s="320"/>
    </row>
    <row r="106" spans="1:16" s="96" customFormat="1" x14ac:dyDescent="0.3">
      <c r="A106" s="7"/>
      <c r="B106" s="319"/>
      <c r="C106" s="320"/>
      <c r="D106" s="320"/>
      <c r="E106" s="320"/>
      <c r="F106" s="320"/>
      <c r="G106" s="320"/>
      <c r="H106" s="320"/>
      <c r="I106" s="320"/>
      <c r="J106" s="320"/>
      <c r="K106" s="320"/>
      <c r="L106" s="320"/>
    </row>
    <row r="107" spans="1:16" x14ac:dyDescent="0.3">
      <c r="B107" s="319"/>
      <c r="C107" s="320"/>
      <c r="D107" s="320"/>
      <c r="E107" s="320"/>
      <c r="F107" s="320"/>
      <c r="G107" s="320"/>
      <c r="H107" s="320"/>
      <c r="I107" s="320"/>
      <c r="J107" s="320"/>
      <c r="K107" s="320"/>
      <c r="L107" s="320"/>
    </row>
    <row r="108" spans="1:16" x14ac:dyDescent="0.3">
      <c r="B108" s="319"/>
      <c r="C108" s="320"/>
      <c r="D108" s="320"/>
      <c r="E108" s="320"/>
      <c r="F108" s="320"/>
      <c r="G108" s="320"/>
      <c r="H108" s="320"/>
      <c r="I108" s="320"/>
      <c r="J108" s="320"/>
      <c r="K108" s="320"/>
      <c r="L108" s="320"/>
    </row>
    <row r="109" spans="1:16" x14ac:dyDescent="0.3">
      <c r="B109" s="319"/>
      <c r="C109" s="320"/>
      <c r="D109" s="320"/>
      <c r="E109" s="320"/>
      <c r="F109" s="320"/>
      <c r="G109" s="320"/>
      <c r="H109" s="320"/>
      <c r="I109" s="320"/>
      <c r="J109" s="320"/>
      <c r="K109" s="320"/>
      <c r="L109" s="320"/>
    </row>
    <row r="110" spans="1:16" x14ac:dyDescent="0.3">
      <c r="B110" s="319"/>
      <c r="C110" s="320"/>
      <c r="D110" s="320"/>
      <c r="E110" s="320"/>
      <c r="F110" s="320"/>
      <c r="G110" s="320"/>
      <c r="H110" s="320"/>
      <c r="I110" s="320"/>
      <c r="J110" s="320"/>
      <c r="K110" s="320"/>
      <c r="L110" s="320"/>
    </row>
    <row r="111" spans="1:16" x14ac:dyDescent="0.3">
      <c r="B111" s="319">
        <v>4</v>
      </c>
      <c r="C111" s="320"/>
      <c r="D111" s="320"/>
      <c r="E111" s="320"/>
      <c r="F111" s="320"/>
      <c r="G111" s="320"/>
      <c r="H111" s="320"/>
      <c r="I111" s="320"/>
      <c r="J111" s="320"/>
      <c r="K111" s="320"/>
      <c r="L111" s="320"/>
      <c r="O111" s="58" t="s">
        <v>27</v>
      </c>
      <c r="P111" s="58" t="s">
        <v>28</v>
      </c>
    </row>
    <row r="112" spans="1:16" x14ac:dyDescent="0.3">
      <c r="B112" s="319"/>
      <c r="C112" s="320"/>
      <c r="D112" s="320"/>
      <c r="E112" s="320"/>
      <c r="F112" s="320"/>
      <c r="G112" s="320"/>
      <c r="H112" s="320"/>
      <c r="I112" s="320"/>
      <c r="J112" s="320"/>
      <c r="K112" s="320"/>
      <c r="L112" s="320"/>
    </row>
    <row r="113" spans="1:12" x14ac:dyDescent="0.3">
      <c r="B113" s="319"/>
      <c r="C113" s="320"/>
      <c r="D113" s="320"/>
      <c r="E113" s="320"/>
      <c r="F113" s="320"/>
      <c r="G113" s="320"/>
      <c r="H113" s="320"/>
      <c r="I113" s="320"/>
      <c r="J113" s="320"/>
      <c r="K113" s="320"/>
      <c r="L113" s="320"/>
    </row>
    <row r="114" spans="1:12" s="96" customFormat="1" x14ac:dyDescent="0.3">
      <c r="A114" s="7"/>
      <c r="B114" s="319"/>
      <c r="C114" s="320"/>
      <c r="D114" s="320"/>
      <c r="E114" s="320"/>
      <c r="F114" s="320"/>
      <c r="G114" s="320"/>
      <c r="H114" s="320"/>
      <c r="I114" s="320"/>
      <c r="J114" s="320"/>
      <c r="K114" s="320"/>
      <c r="L114" s="320"/>
    </row>
    <row r="115" spans="1:12" s="96" customFormat="1" x14ac:dyDescent="0.3">
      <c r="A115" s="7"/>
      <c r="B115" s="319"/>
      <c r="C115" s="320"/>
      <c r="D115" s="320"/>
      <c r="E115" s="320"/>
      <c r="F115" s="320"/>
      <c r="G115" s="320"/>
      <c r="H115" s="320"/>
      <c r="I115" s="320"/>
      <c r="J115" s="320"/>
      <c r="K115" s="320"/>
      <c r="L115" s="320"/>
    </row>
    <row r="116" spans="1:12" s="96" customFormat="1" x14ac:dyDescent="0.3">
      <c r="A116" s="7"/>
      <c r="B116" s="319"/>
      <c r="C116" s="320"/>
      <c r="D116" s="320"/>
      <c r="E116" s="320"/>
      <c r="F116" s="320"/>
      <c r="G116" s="320"/>
      <c r="H116" s="320"/>
      <c r="I116" s="320"/>
      <c r="J116" s="320"/>
      <c r="K116" s="320"/>
      <c r="L116" s="320"/>
    </row>
    <row r="117" spans="1:12" s="96" customFormat="1" x14ac:dyDescent="0.3">
      <c r="A117" s="7"/>
      <c r="B117" s="319"/>
      <c r="C117" s="320"/>
      <c r="D117" s="320"/>
      <c r="E117" s="320"/>
      <c r="F117" s="320"/>
      <c r="G117" s="320"/>
      <c r="H117" s="320"/>
      <c r="I117" s="320"/>
      <c r="J117" s="320"/>
      <c r="K117" s="320"/>
      <c r="L117" s="320"/>
    </row>
    <row r="118" spans="1:12" x14ac:dyDescent="0.3">
      <c r="B118" s="319"/>
      <c r="C118" s="320"/>
      <c r="D118" s="320"/>
      <c r="E118" s="320"/>
      <c r="F118" s="320"/>
      <c r="G118" s="320"/>
      <c r="H118" s="320"/>
      <c r="I118" s="320"/>
      <c r="J118" s="320"/>
      <c r="K118" s="320"/>
      <c r="L118" s="320"/>
    </row>
    <row r="119" spans="1:12" x14ac:dyDescent="0.3">
      <c r="B119" s="319"/>
      <c r="C119" s="320"/>
      <c r="D119" s="320"/>
      <c r="E119" s="320"/>
      <c r="F119" s="320"/>
      <c r="G119" s="320"/>
      <c r="H119" s="320"/>
      <c r="I119" s="320"/>
      <c r="J119" s="320"/>
      <c r="K119" s="320"/>
      <c r="L119" s="320"/>
    </row>
    <row r="120" spans="1:12" x14ac:dyDescent="0.3">
      <c r="B120" s="319"/>
      <c r="C120" s="320"/>
      <c r="D120" s="320"/>
      <c r="E120" s="320"/>
      <c r="F120" s="320"/>
      <c r="G120" s="320"/>
      <c r="H120" s="320"/>
      <c r="I120" s="320"/>
      <c r="J120" s="320"/>
      <c r="K120" s="320"/>
      <c r="L120" s="320"/>
    </row>
    <row r="121" spans="1:12" x14ac:dyDescent="0.3">
      <c r="B121" s="319">
        <v>5</v>
      </c>
      <c r="C121" s="320"/>
      <c r="D121" s="320"/>
      <c r="E121" s="320"/>
      <c r="F121" s="320"/>
      <c r="G121" s="320"/>
      <c r="H121" s="320"/>
      <c r="I121" s="320"/>
      <c r="J121" s="320"/>
      <c r="K121" s="320"/>
      <c r="L121" s="320"/>
    </row>
    <row r="122" spans="1:12" x14ac:dyDescent="0.3">
      <c r="B122" s="319"/>
      <c r="C122" s="320"/>
      <c r="D122" s="320"/>
      <c r="E122" s="320"/>
      <c r="F122" s="320"/>
      <c r="G122" s="320"/>
      <c r="H122" s="320"/>
      <c r="I122" s="320"/>
      <c r="J122" s="320"/>
      <c r="K122" s="320"/>
      <c r="L122" s="320"/>
    </row>
    <row r="123" spans="1:12" s="96" customFormat="1" x14ac:dyDescent="0.3">
      <c r="A123" s="7"/>
      <c r="B123" s="319"/>
      <c r="C123" s="320"/>
      <c r="D123" s="320"/>
      <c r="E123" s="320"/>
      <c r="F123" s="320"/>
      <c r="G123" s="320"/>
      <c r="H123" s="320"/>
      <c r="I123" s="320"/>
      <c r="J123" s="320"/>
      <c r="K123" s="320"/>
      <c r="L123" s="320"/>
    </row>
    <row r="124" spans="1:12" s="96" customFormat="1" x14ac:dyDescent="0.3">
      <c r="A124" s="7"/>
      <c r="B124" s="319"/>
      <c r="C124" s="320"/>
      <c r="D124" s="320"/>
      <c r="E124" s="320"/>
      <c r="F124" s="320"/>
      <c r="G124" s="320"/>
      <c r="H124" s="320"/>
      <c r="I124" s="320"/>
      <c r="J124" s="320"/>
      <c r="K124" s="320"/>
      <c r="L124" s="320"/>
    </row>
    <row r="125" spans="1:12" s="96" customFormat="1" x14ac:dyDescent="0.3">
      <c r="A125" s="7"/>
      <c r="B125" s="319"/>
      <c r="C125" s="320"/>
      <c r="D125" s="320"/>
      <c r="E125" s="320"/>
      <c r="F125" s="320"/>
      <c r="G125" s="320"/>
      <c r="H125" s="320"/>
      <c r="I125" s="320"/>
      <c r="J125" s="320"/>
      <c r="K125" s="320"/>
      <c r="L125" s="320"/>
    </row>
    <row r="126" spans="1:12" s="96" customFormat="1" x14ac:dyDescent="0.3">
      <c r="A126" s="7"/>
      <c r="B126" s="319"/>
      <c r="C126" s="320"/>
      <c r="D126" s="320"/>
      <c r="E126" s="320"/>
      <c r="F126" s="320"/>
      <c r="G126" s="320"/>
      <c r="H126" s="320"/>
      <c r="I126" s="320"/>
      <c r="J126" s="320"/>
      <c r="K126" s="320"/>
      <c r="L126" s="320"/>
    </row>
    <row r="127" spans="1:12" x14ac:dyDescent="0.3">
      <c r="B127" s="319"/>
      <c r="C127" s="320"/>
      <c r="D127" s="320"/>
      <c r="E127" s="320"/>
      <c r="F127" s="320"/>
      <c r="G127" s="320"/>
      <c r="H127" s="320"/>
      <c r="I127" s="320"/>
      <c r="J127" s="320"/>
      <c r="K127" s="320"/>
      <c r="L127" s="320"/>
    </row>
    <row r="128" spans="1:12" x14ac:dyDescent="0.3">
      <c r="B128" s="319"/>
      <c r="C128" s="320"/>
      <c r="D128" s="320"/>
      <c r="E128" s="320"/>
      <c r="F128" s="320"/>
      <c r="G128" s="320"/>
      <c r="H128" s="320"/>
      <c r="I128" s="320"/>
      <c r="J128" s="320"/>
      <c r="K128" s="320"/>
      <c r="L128" s="320"/>
    </row>
    <row r="129" spans="1:12" x14ac:dyDescent="0.3">
      <c r="B129" s="319"/>
      <c r="C129" s="320"/>
      <c r="D129" s="320"/>
      <c r="E129" s="320"/>
      <c r="F129" s="320"/>
      <c r="G129" s="320"/>
      <c r="H129" s="320"/>
      <c r="I129" s="320"/>
      <c r="J129" s="320"/>
      <c r="K129" s="320"/>
      <c r="L129" s="320"/>
    </row>
    <row r="130" spans="1:12" x14ac:dyDescent="0.3">
      <c r="B130" s="319"/>
      <c r="C130" s="320"/>
      <c r="D130" s="320"/>
      <c r="E130" s="320"/>
      <c r="F130" s="320"/>
      <c r="G130" s="320"/>
      <c r="H130" s="320"/>
      <c r="I130" s="320"/>
      <c r="J130" s="320"/>
      <c r="K130" s="320"/>
      <c r="L130" s="320"/>
    </row>
    <row r="131" spans="1:12" x14ac:dyDescent="0.3">
      <c r="B131" s="319">
        <v>6</v>
      </c>
      <c r="C131" s="320"/>
      <c r="D131" s="320"/>
      <c r="E131" s="320"/>
      <c r="F131" s="320"/>
      <c r="G131" s="320"/>
      <c r="H131" s="320"/>
      <c r="I131" s="320"/>
      <c r="J131" s="320"/>
      <c r="K131" s="320"/>
      <c r="L131" s="320"/>
    </row>
    <row r="132" spans="1:12" x14ac:dyDescent="0.3">
      <c r="B132" s="319"/>
      <c r="C132" s="320"/>
      <c r="D132" s="320"/>
      <c r="E132" s="320"/>
      <c r="F132" s="320"/>
      <c r="G132" s="320"/>
      <c r="H132" s="320"/>
      <c r="I132" s="320"/>
      <c r="J132" s="320"/>
      <c r="K132" s="320"/>
      <c r="L132" s="320"/>
    </row>
    <row r="133" spans="1:12" x14ac:dyDescent="0.3">
      <c r="B133" s="319"/>
      <c r="C133" s="320"/>
      <c r="D133" s="320"/>
      <c r="E133" s="320"/>
      <c r="F133" s="320"/>
      <c r="G133" s="320"/>
      <c r="H133" s="320"/>
      <c r="I133" s="320"/>
      <c r="J133" s="320"/>
      <c r="K133" s="320"/>
      <c r="L133" s="320"/>
    </row>
    <row r="134" spans="1:12" s="96" customFormat="1" x14ac:dyDescent="0.3">
      <c r="A134" s="7"/>
      <c r="B134" s="319"/>
      <c r="C134" s="320"/>
      <c r="D134" s="320"/>
      <c r="E134" s="320"/>
      <c r="F134" s="320"/>
      <c r="G134" s="320"/>
      <c r="H134" s="320"/>
      <c r="I134" s="320"/>
      <c r="J134" s="320"/>
      <c r="K134" s="320"/>
      <c r="L134" s="320"/>
    </row>
    <row r="135" spans="1:12" s="96" customFormat="1" x14ac:dyDescent="0.3">
      <c r="A135" s="7"/>
      <c r="B135" s="319"/>
      <c r="C135" s="320"/>
      <c r="D135" s="320"/>
      <c r="E135" s="320"/>
      <c r="F135" s="320"/>
      <c r="G135" s="320"/>
      <c r="H135" s="320"/>
      <c r="I135" s="320"/>
      <c r="J135" s="320"/>
      <c r="K135" s="320"/>
      <c r="L135" s="320"/>
    </row>
    <row r="136" spans="1:12" s="96" customFormat="1" x14ac:dyDescent="0.3">
      <c r="A136" s="7"/>
      <c r="B136" s="319"/>
      <c r="C136" s="320"/>
      <c r="D136" s="320"/>
      <c r="E136" s="320"/>
      <c r="F136" s="320"/>
      <c r="G136" s="320"/>
      <c r="H136" s="320"/>
      <c r="I136" s="320"/>
      <c r="J136" s="320"/>
      <c r="K136" s="320"/>
      <c r="L136" s="320"/>
    </row>
    <row r="137" spans="1:12" s="96" customFormat="1" x14ac:dyDescent="0.3">
      <c r="A137" s="7"/>
      <c r="B137" s="319"/>
      <c r="C137" s="320"/>
      <c r="D137" s="320"/>
      <c r="E137" s="320"/>
      <c r="F137" s="320"/>
      <c r="G137" s="320"/>
      <c r="H137" s="320"/>
      <c r="I137" s="320"/>
      <c r="J137" s="320"/>
      <c r="K137" s="320"/>
      <c r="L137" s="320"/>
    </row>
    <row r="138" spans="1:12" x14ac:dyDescent="0.3">
      <c r="B138" s="319"/>
      <c r="C138" s="320"/>
      <c r="D138" s="320"/>
      <c r="E138" s="320"/>
      <c r="F138" s="320"/>
      <c r="G138" s="320"/>
      <c r="H138" s="320"/>
      <c r="I138" s="320"/>
      <c r="J138" s="320"/>
      <c r="K138" s="320"/>
      <c r="L138" s="320"/>
    </row>
    <row r="139" spans="1:12" x14ac:dyDescent="0.3">
      <c r="B139" s="319"/>
      <c r="C139" s="320"/>
      <c r="D139" s="320"/>
      <c r="E139" s="320"/>
      <c r="F139" s="320"/>
      <c r="G139" s="320"/>
      <c r="H139" s="320"/>
      <c r="I139" s="320"/>
      <c r="J139" s="320"/>
      <c r="K139" s="320"/>
      <c r="L139" s="320"/>
    </row>
    <row r="140" spans="1:12" x14ac:dyDescent="0.3">
      <c r="B140" s="319"/>
      <c r="C140" s="320"/>
      <c r="D140" s="320"/>
      <c r="E140" s="320"/>
      <c r="F140" s="320"/>
      <c r="G140" s="320"/>
      <c r="H140" s="320"/>
      <c r="I140" s="320"/>
      <c r="J140" s="320"/>
      <c r="K140" s="320"/>
      <c r="L140" s="320"/>
    </row>
    <row r="141" spans="1:12" x14ac:dyDescent="0.3">
      <c r="B141" s="319">
        <v>7</v>
      </c>
      <c r="C141" s="320"/>
      <c r="D141" s="320"/>
      <c r="E141" s="320"/>
      <c r="F141" s="320"/>
      <c r="G141" s="320"/>
      <c r="H141" s="320"/>
      <c r="I141" s="320"/>
      <c r="J141" s="320"/>
      <c r="K141" s="320"/>
      <c r="L141" s="320"/>
    </row>
    <row r="142" spans="1:12" x14ac:dyDescent="0.3">
      <c r="B142" s="319"/>
      <c r="C142" s="320"/>
      <c r="D142" s="320"/>
      <c r="E142" s="320"/>
      <c r="F142" s="320"/>
      <c r="G142" s="320"/>
      <c r="H142" s="320"/>
      <c r="I142" s="320"/>
      <c r="J142" s="320"/>
      <c r="K142" s="320"/>
      <c r="L142" s="320"/>
    </row>
    <row r="143" spans="1:12" x14ac:dyDescent="0.3">
      <c r="B143" s="319"/>
      <c r="C143" s="320"/>
      <c r="D143" s="320"/>
      <c r="E143" s="320"/>
      <c r="F143" s="320"/>
      <c r="G143" s="320"/>
      <c r="H143" s="320"/>
      <c r="I143" s="320"/>
      <c r="J143" s="320"/>
      <c r="K143" s="320"/>
      <c r="L143" s="320"/>
    </row>
    <row r="144" spans="1:12" s="96" customFormat="1" x14ac:dyDescent="0.3">
      <c r="A144" s="7"/>
      <c r="B144" s="319"/>
      <c r="C144" s="320"/>
      <c r="D144" s="320"/>
      <c r="E144" s="320"/>
      <c r="F144" s="320"/>
      <c r="G144" s="320"/>
      <c r="H144" s="320"/>
      <c r="I144" s="320"/>
      <c r="J144" s="320"/>
      <c r="K144" s="320"/>
      <c r="L144" s="320"/>
    </row>
    <row r="145" spans="1:12" s="96" customFormat="1" x14ac:dyDescent="0.3">
      <c r="A145" s="7"/>
      <c r="B145" s="319"/>
      <c r="C145" s="320"/>
      <c r="D145" s="320"/>
      <c r="E145" s="320"/>
      <c r="F145" s="320"/>
      <c r="G145" s="320"/>
      <c r="H145" s="320"/>
      <c r="I145" s="320"/>
      <c r="J145" s="320"/>
      <c r="K145" s="320"/>
      <c r="L145" s="320"/>
    </row>
    <row r="146" spans="1:12" s="96" customFormat="1" x14ac:dyDescent="0.3">
      <c r="A146" s="7"/>
      <c r="B146" s="319"/>
      <c r="C146" s="320"/>
      <c r="D146" s="320"/>
      <c r="E146" s="320"/>
      <c r="F146" s="320"/>
      <c r="G146" s="320"/>
      <c r="H146" s="320"/>
      <c r="I146" s="320"/>
      <c r="J146" s="320"/>
      <c r="K146" s="320"/>
      <c r="L146" s="320"/>
    </row>
    <row r="147" spans="1:12" s="96" customFormat="1" x14ac:dyDescent="0.3">
      <c r="A147" s="7"/>
      <c r="B147" s="319"/>
      <c r="C147" s="320"/>
      <c r="D147" s="320"/>
      <c r="E147" s="320"/>
      <c r="F147" s="320"/>
      <c r="G147" s="320"/>
      <c r="H147" s="320"/>
      <c r="I147" s="320"/>
      <c r="J147" s="320"/>
      <c r="K147" s="320"/>
      <c r="L147" s="320"/>
    </row>
    <row r="148" spans="1:12" x14ac:dyDescent="0.3">
      <c r="B148" s="319"/>
      <c r="C148" s="320"/>
      <c r="D148" s="320"/>
      <c r="E148" s="320"/>
      <c r="F148" s="320"/>
      <c r="G148" s="320"/>
      <c r="H148" s="320"/>
      <c r="I148" s="320"/>
      <c r="J148" s="320"/>
      <c r="K148" s="320"/>
      <c r="L148" s="320"/>
    </row>
    <row r="149" spans="1:12" x14ac:dyDescent="0.3">
      <c r="B149" s="319"/>
      <c r="C149" s="320"/>
      <c r="D149" s="320"/>
      <c r="E149" s="320"/>
      <c r="F149" s="320"/>
      <c r="G149" s="320"/>
      <c r="H149" s="320"/>
      <c r="I149" s="320"/>
      <c r="J149" s="320"/>
      <c r="K149" s="320"/>
      <c r="L149" s="320"/>
    </row>
    <row r="150" spans="1:12" x14ac:dyDescent="0.3">
      <c r="B150" s="319"/>
      <c r="C150" s="320"/>
      <c r="D150" s="320"/>
      <c r="E150" s="320"/>
      <c r="F150" s="320"/>
      <c r="G150" s="320"/>
      <c r="H150" s="320"/>
      <c r="I150" s="320"/>
      <c r="J150" s="320"/>
      <c r="K150" s="320"/>
      <c r="L150" s="320"/>
    </row>
    <row r="151" spans="1:12" x14ac:dyDescent="0.3">
      <c r="B151" s="319">
        <v>8</v>
      </c>
      <c r="C151" s="320"/>
      <c r="D151" s="320"/>
      <c r="E151" s="320"/>
      <c r="F151" s="320"/>
      <c r="G151" s="320"/>
      <c r="H151" s="320"/>
      <c r="I151" s="320"/>
      <c r="J151" s="320"/>
      <c r="K151" s="320"/>
      <c r="L151" s="320"/>
    </row>
    <row r="152" spans="1:12" x14ac:dyDescent="0.3">
      <c r="B152" s="319"/>
      <c r="C152" s="320"/>
      <c r="D152" s="320"/>
      <c r="E152" s="320"/>
      <c r="F152" s="320"/>
      <c r="G152" s="320"/>
      <c r="H152" s="320"/>
      <c r="I152" s="320"/>
      <c r="J152" s="320"/>
      <c r="K152" s="320"/>
      <c r="L152" s="320"/>
    </row>
    <row r="153" spans="1:12" x14ac:dyDescent="0.3">
      <c r="B153" s="319"/>
      <c r="C153" s="320"/>
      <c r="D153" s="320"/>
      <c r="E153" s="320"/>
      <c r="F153" s="320"/>
      <c r="G153" s="320"/>
      <c r="H153" s="320"/>
      <c r="I153" s="320"/>
      <c r="J153" s="320"/>
      <c r="K153" s="320"/>
      <c r="L153" s="320"/>
    </row>
    <row r="154" spans="1:12" s="96" customFormat="1" x14ac:dyDescent="0.3">
      <c r="A154" s="7"/>
      <c r="B154" s="319"/>
      <c r="C154" s="320"/>
      <c r="D154" s="320"/>
      <c r="E154" s="320"/>
      <c r="F154" s="320"/>
      <c r="G154" s="320"/>
      <c r="H154" s="320"/>
      <c r="I154" s="320"/>
      <c r="J154" s="320"/>
      <c r="K154" s="320"/>
      <c r="L154" s="320"/>
    </row>
    <row r="155" spans="1:12" s="96" customFormat="1" x14ac:dyDescent="0.3">
      <c r="A155" s="7"/>
      <c r="B155" s="319"/>
      <c r="C155" s="320"/>
      <c r="D155" s="320"/>
      <c r="E155" s="320"/>
      <c r="F155" s="320"/>
      <c r="G155" s="320"/>
      <c r="H155" s="320"/>
      <c r="I155" s="320"/>
      <c r="J155" s="320"/>
      <c r="K155" s="320"/>
      <c r="L155" s="320"/>
    </row>
    <row r="156" spans="1:12" s="96" customFormat="1" x14ac:dyDescent="0.3">
      <c r="A156" s="7"/>
      <c r="B156" s="319"/>
      <c r="C156" s="320"/>
      <c r="D156" s="320"/>
      <c r="E156" s="320"/>
      <c r="F156" s="320"/>
      <c r="G156" s="320"/>
      <c r="H156" s="320"/>
      <c r="I156" s="320"/>
      <c r="J156" s="320"/>
      <c r="K156" s="320"/>
      <c r="L156" s="320"/>
    </row>
    <row r="157" spans="1:12" s="96" customFormat="1" x14ac:dyDescent="0.3">
      <c r="A157" s="7"/>
      <c r="B157" s="319"/>
      <c r="C157" s="320"/>
      <c r="D157" s="320"/>
      <c r="E157" s="320"/>
      <c r="F157" s="320"/>
      <c r="G157" s="320"/>
      <c r="H157" s="320"/>
      <c r="I157" s="320"/>
      <c r="J157" s="320"/>
      <c r="K157" s="320"/>
      <c r="L157" s="320"/>
    </row>
    <row r="158" spans="1:12" x14ac:dyDescent="0.3">
      <c r="B158" s="319"/>
      <c r="C158" s="320"/>
      <c r="D158" s="320"/>
      <c r="E158" s="320"/>
      <c r="F158" s="320"/>
      <c r="G158" s="320"/>
      <c r="H158" s="320"/>
      <c r="I158" s="320"/>
      <c r="J158" s="320"/>
      <c r="K158" s="320"/>
      <c r="L158" s="320"/>
    </row>
    <row r="159" spans="1:12" x14ac:dyDescent="0.3">
      <c r="B159" s="319"/>
      <c r="C159" s="320"/>
      <c r="D159" s="320"/>
      <c r="E159" s="320"/>
      <c r="F159" s="320"/>
      <c r="G159" s="320"/>
      <c r="H159" s="320"/>
      <c r="I159" s="320"/>
      <c r="J159" s="320"/>
      <c r="K159" s="320"/>
      <c r="L159" s="320"/>
    </row>
    <row r="160" spans="1:12" x14ac:dyDescent="0.3">
      <c r="B160" s="319"/>
      <c r="C160" s="320"/>
      <c r="D160" s="320"/>
      <c r="E160" s="320"/>
      <c r="F160" s="320"/>
      <c r="G160" s="320"/>
      <c r="H160" s="320"/>
      <c r="I160" s="320"/>
      <c r="J160" s="320"/>
      <c r="K160" s="320"/>
      <c r="L160" s="320"/>
    </row>
    <row r="161" spans="1:12" x14ac:dyDescent="0.3">
      <c r="B161" s="319">
        <v>9</v>
      </c>
      <c r="C161" s="320"/>
      <c r="D161" s="320"/>
      <c r="E161" s="320"/>
      <c r="F161" s="320"/>
      <c r="G161" s="320"/>
      <c r="H161" s="320"/>
      <c r="I161" s="320"/>
      <c r="J161" s="320"/>
      <c r="K161" s="320"/>
      <c r="L161" s="320"/>
    </row>
    <row r="162" spans="1:12" x14ac:dyDescent="0.3">
      <c r="B162" s="319"/>
      <c r="C162" s="320"/>
      <c r="D162" s="320"/>
      <c r="E162" s="320"/>
      <c r="F162" s="320"/>
      <c r="G162" s="320"/>
      <c r="H162" s="320"/>
      <c r="I162" s="320"/>
      <c r="J162" s="320"/>
      <c r="K162" s="320"/>
      <c r="L162" s="320"/>
    </row>
    <row r="163" spans="1:12" x14ac:dyDescent="0.3">
      <c r="B163" s="319"/>
      <c r="C163" s="320"/>
      <c r="D163" s="320"/>
      <c r="E163" s="320"/>
      <c r="F163" s="320"/>
      <c r="G163" s="320"/>
      <c r="H163" s="320"/>
      <c r="I163" s="320"/>
      <c r="J163" s="320"/>
      <c r="K163" s="320"/>
      <c r="L163" s="320"/>
    </row>
    <row r="164" spans="1:12" s="96" customFormat="1" x14ac:dyDescent="0.3">
      <c r="A164" s="7"/>
      <c r="B164" s="319"/>
      <c r="C164" s="320"/>
      <c r="D164" s="320"/>
      <c r="E164" s="320"/>
      <c r="F164" s="320"/>
      <c r="G164" s="320"/>
      <c r="H164" s="320"/>
      <c r="I164" s="320"/>
      <c r="J164" s="320"/>
      <c r="K164" s="320"/>
      <c r="L164" s="320"/>
    </row>
    <row r="165" spans="1:12" s="96" customFormat="1" x14ac:dyDescent="0.3">
      <c r="A165" s="7"/>
      <c r="B165" s="319"/>
      <c r="C165" s="320"/>
      <c r="D165" s="320"/>
      <c r="E165" s="320"/>
      <c r="F165" s="320"/>
      <c r="G165" s="320"/>
      <c r="H165" s="320"/>
      <c r="I165" s="320"/>
      <c r="J165" s="320"/>
      <c r="K165" s="320"/>
      <c r="L165" s="320"/>
    </row>
    <row r="166" spans="1:12" s="96" customFormat="1" x14ac:dyDescent="0.3">
      <c r="A166" s="7"/>
      <c r="B166" s="319"/>
      <c r="C166" s="320"/>
      <c r="D166" s="320"/>
      <c r="E166" s="320"/>
      <c r="F166" s="320"/>
      <c r="G166" s="320"/>
      <c r="H166" s="320"/>
      <c r="I166" s="320"/>
      <c r="J166" s="320"/>
      <c r="K166" s="320"/>
      <c r="L166" s="320"/>
    </row>
    <row r="167" spans="1:12" s="96" customFormat="1" x14ac:dyDescent="0.3">
      <c r="A167" s="7"/>
      <c r="B167" s="319"/>
      <c r="C167" s="320"/>
      <c r="D167" s="320"/>
      <c r="E167" s="320"/>
      <c r="F167" s="320"/>
      <c r="G167" s="320"/>
      <c r="H167" s="320"/>
      <c r="I167" s="320"/>
      <c r="J167" s="320"/>
      <c r="K167" s="320"/>
      <c r="L167" s="320"/>
    </row>
    <row r="168" spans="1:12" x14ac:dyDescent="0.3">
      <c r="B168" s="319"/>
      <c r="C168" s="320"/>
      <c r="D168" s="320"/>
      <c r="E168" s="320"/>
      <c r="F168" s="320"/>
      <c r="G168" s="320"/>
      <c r="H168" s="320"/>
      <c r="I168" s="320"/>
      <c r="J168" s="320"/>
      <c r="K168" s="320"/>
      <c r="L168" s="320"/>
    </row>
    <row r="169" spans="1:12" x14ac:dyDescent="0.3">
      <c r="B169" s="319"/>
      <c r="C169" s="320"/>
      <c r="D169" s="320"/>
      <c r="E169" s="320"/>
      <c r="F169" s="320"/>
      <c r="G169" s="320"/>
      <c r="H169" s="320"/>
      <c r="I169" s="320"/>
      <c r="J169" s="320"/>
      <c r="K169" s="320"/>
      <c r="L169" s="320"/>
    </row>
    <row r="170" spans="1:12" x14ac:dyDescent="0.3">
      <c r="B170" s="319"/>
      <c r="C170" s="320"/>
      <c r="D170" s="320"/>
      <c r="E170" s="320"/>
      <c r="F170" s="320"/>
      <c r="G170" s="320"/>
      <c r="H170" s="320"/>
      <c r="I170" s="320"/>
      <c r="J170" s="320"/>
      <c r="K170" s="320"/>
      <c r="L170" s="320"/>
    </row>
    <row r="171" spans="1:12" x14ac:dyDescent="0.3">
      <c r="B171" s="319">
        <v>10</v>
      </c>
      <c r="C171" s="320"/>
      <c r="D171" s="320"/>
      <c r="E171" s="320"/>
      <c r="F171" s="320"/>
      <c r="G171" s="320"/>
      <c r="H171" s="320"/>
      <c r="I171" s="320"/>
      <c r="J171" s="320"/>
      <c r="K171" s="320"/>
      <c r="L171" s="320"/>
    </row>
    <row r="172" spans="1:12" x14ac:dyDescent="0.3">
      <c r="B172" s="319"/>
      <c r="C172" s="320"/>
      <c r="D172" s="320"/>
      <c r="E172" s="320"/>
      <c r="F172" s="320"/>
      <c r="G172" s="320"/>
      <c r="H172" s="320"/>
      <c r="I172" s="320"/>
      <c r="J172" s="320"/>
      <c r="K172" s="320"/>
      <c r="L172" s="320"/>
    </row>
    <row r="173" spans="1:12" x14ac:dyDescent="0.3">
      <c r="B173" s="319"/>
      <c r="C173" s="320"/>
      <c r="D173" s="320"/>
      <c r="E173" s="320"/>
      <c r="F173" s="320"/>
      <c r="G173" s="320"/>
      <c r="H173" s="320"/>
      <c r="I173" s="320"/>
      <c r="J173" s="320"/>
      <c r="K173" s="320"/>
      <c r="L173" s="320"/>
    </row>
    <row r="174" spans="1:12" s="96" customFormat="1" x14ac:dyDescent="0.3">
      <c r="A174" s="7"/>
      <c r="B174" s="319"/>
      <c r="C174" s="320"/>
      <c r="D174" s="320"/>
      <c r="E174" s="320"/>
      <c r="F174" s="320"/>
      <c r="G174" s="320"/>
      <c r="H174" s="320"/>
      <c r="I174" s="320"/>
      <c r="J174" s="320"/>
      <c r="K174" s="320"/>
      <c r="L174" s="320"/>
    </row>
    <row r="175" spans="1:12" s="96" customFormat="1" x14ac:dyDescent="0.3">
      <c r="A175" s="7"/>
      <c r="B175" s="319"/>
      <c r="C175" s="320"/>
      <c r="D175" s="320"/>
      <c r="E175" s="320"/>
      <c r="F175" s="320"/>
      <c r="G175" s="320"/>
      <c r="H175" s="320"/>
      <c r="I175" s="320"/>
      <c r="J175" s="320"/>
      <c r="K175" s="320"/>
      <c r="L175" s="320"/>
    </row>
    <row r="176" spans="1:12" s="96" customFormat="1" x14ac:dyDescent="0.3">
      <c r="A176" s="7"/>
      <c r="B176" s="319"/>
      <c r="C176" s="320"/>
      <c r="D176" s="320"/>
      <c r="E176" s="320"/>
      <c r="F176" s="320"/>
      <c r="G176" s="320"/>
      <c r="H176" s="320"/>
      <c r="I176" s="320"/>
      <c r="J176" s="320"/>
      <c r="K176" s="320"/>
      <c r="L176" s="320"/>
    </row>
    <row r="177" spans="1:17" s="96" customFormat="1" x14ac:dyDescent="0.3">
      <c r="A177" s="7"/>
      <c r="B177" s="319"/>
      <c r="C177" s="320"/>
      <c r="D177" s="320"/>
      <c r="E177" s="320"/>
      <c r="F177" s="320"/>
      <c r="G177" s="320"/>
      <c r="H177" s="320"/>
      <c r="I177" s="320"/>
      <c r="J177" s="320"/>
      <c r="K177" s="320"/>
      <c r="L177" s="320"/>
    </row>
    <row r="178" spans="1:17" x14ac:dyDescent="0.3">
      <c r="B178" s="319"/>
      <c r="C178" s="320"/>
      <c r="D178" s="320"/>
      <c r="E178" s="320"/>
      <c r="F178" s="320"/>
      <c r="G178" s="320"/>
      <c r="H178" s="320"/>
      <c r="I178" s="320"/>
      <c r="J178" s="320"/>
      <c r="K178" s="320"/>
      <c r="L178" s="320"/>
    </row>
    <row r="179" spans="1:17" x14ac:dyDescent="0.3">
      <c r="B179" s="319"/>
      <c r="C179" s="320"/>
      <c r="D179" s="320"/>
      <c r="E179" s="320"/>
      <c r="F179" s="320"/>
      <c r="G179" s="320"/>
      <c r="H179" s="320"/>
      <c r="I179" s="320"/>
      <c r="J179" s="320"/>
      <c r="K179" s="320"/>
      <c r="L179" s="320"/>
    </row>
    <row r="180" spans="1:17" x14ac:dyDescent="0.3">
      <c r="B180" s="319"/>
      <c r="C180" s="320"/>
      <c r="D180" s="320"/>
      <c r="E180" s="320"/>
      <c r="F180" s="320"/>
      <c r="G180" s="320"/>
      <c r="H180" s="320"/>
      <c r="I180" s="320"/>
      <c r="J180" s="320"/>
      <c r="K180" s="320"/>
      <c r="L180" s="320"/>
    </row>
    <row r="181" spans="1:17" s="24" customFormat="1" x14ac:dyDescent="0.3">
      <c r="A181" s="64"/>
      <c r="B181" s="75"/>
      <c r="C181" s="76"/>
      <c r="D181" s="76"/>
      <c r="E181" s="76"/>
      <c r="F181" s="76"/>
      <c r="G181" s="76"/>
      <c r="H181" s="76"/>
      <c r="I181" s="76"/>
      <c r="J181" s="76"/>
      <c r="K181" s="76"/>
      <c r="L181" s="77"/>
      <c r="O181" s="58"/>
      <c r="P181" s="58"/>
      <c r="Q181" s="58"/>
    </row>
    <row r="182" spans="1:17" s="8" customFormat="1" x14ac:dyDescent="0.3">
      <c r="A182" s="7"/>
      <c r="B182" s="321" t="s">
        <v>25</v>
      </c>
      <c r="C182" s="322"/>
      <c r="D182" s="322"/>
      <c r="E182" s="322"/>
      <c r="F182" s="322"/>
      <c r="G182" s="322"/>
      <c r="H182" s="322"/>
      <c r="I182" s="322"/>
      <c r="J182" s="322"/>
      <c r="K182" s="322"/>
      <c r="L182" s="323"/>
      <c r="M182" s="73"/>
    </row>
    <row r="183" spans="1:17" s="24" customFormat="1" x14ac:dyDescent="0.3">
      <c r="A183" s="64"/>
      <c r="B183" s="74"/>
      <c r="C183" s="65"/>
      <c r="D183" s="65"/>
      <c r="E183" s="65"/>
      <c r="F183" s="65"/>
      <c r="G183" s="65"/>
      <c r="H183" s="65"/>
      <c r="I183" s="65"/>
      <c r="J183" s="65"/>
      <c r="K183" s="65"/>
      <c r="L183" s="66"/>
      <c r="O183" s="58"/>
      <c r="P183" s="58"/>
      <c r="Q183" s="58"/>
    </row>
    <row r="184" spans="1:17" s="24" customFormat="1" x14ac:dyDescent="0.3">
      <c r="A184" s="64"/>
      <c r="B184" s="324" t="str">
        <f>IF(Intro!$G$21="English",O184,P184)</f>
        <v>Has your firm permanently closed or disposed of any facilities or assets affecting your production of the goods since January 1, 2023? If yes, indicate the date, location and reasons for such action.</v>
      </c>
      <c r="C184" s="325"/>
      <c r="D184" s="325"/>
      <c r="E184" s="325"/>
      <c r="F184" s="325"/>
      <c r="G184" s="325"/>
      <c r="H184" s="325"/>
      <c r="I184" s="325"/>
      <c r="J184" s="325"/>
      <c r="K184" s="325"/>
      <c r="L184" s="326"/>
      <c r="O184" s="191"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2023? If yes, indicate the date, location and reasons for such action.</v>
      </c>
      <c r="P184" s="191"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2023, votre entreprise a-t-elle fermé de façon permanente ou cédé des installations ou de ses éléments d'actif touchant la production des marchandises? Dans l'affirmative, précisez la date, l’emplacement et les motifs de telles mesures.</v>
      </c>
      <c r="Q184" s="58"/>
    </row>
    <row r="185" spans="1:17" s="24" customFormat="1" x14ac:dyDescent="0.3">
      <c r="A185" s="64"/>
      <c r="B185" s="324"/>
      <c r="C185" s="325"/>
      <c r="D185" s="325"/>
      <c r="E185" s="325"/>
      <c r="F185" s="325"/>
      <c r="G185" s="325"/>
      <c r="H185" s="325"/>
      <c r="I185" s="325"/>
      <c r="J185" s="325"/>
      <c r="K185" s="325"/>
      <c r="L185" s="326"/>
      <c r="O185" s="191"/>
      <c r="P185" s="191"/>
      <c r="Q185" s="58"/>
    </row>
    <row r="186" spans="1:17" s="24" customFormat="1" x14ac:dyDescent="0.3">
      <c r="A186" s="64"/>
      <c r="B186" s="74"/>
      <c r="C186" s="65"/>
      <c r="D186" s="65"/>
      <c r="E186" s="65"/>
      <c r="F186" s="65"/>
      <c r="G186" s="65"/>
      <c r="H186" s="65"/>
      <c r="I186" s="65"/>
      <c r="J186" s="65"/>
      <c r="K186" s="65"/>
      <c r="L186" s="66"/>
      <c r="O186" s="58"/>
      <c r="P186" s="58"/>
      <c r="Q186" s="58"/>
    </row>
    <row r="187" spans="1:17" s="8" customFormat="1" x14ac:dyDescent="0.3">
      <c r="A187" s="7"/>
      <c r="B187" s="316"/>
      <c r="C187" s="317"/>
      <c r="D187" s="317"/>
      <c r="E187" s="317"/>
      <c r="F187" s="317"/>
      <c r="G187" s="317"/>
      <c r="H187" s="317"/>
      <c r="I187" s="317"/>
      <c r="J187" s="317"/>
      <c r="K187" s="317"/>
      <c r="L187" s="318"/>
      <c r="M187" s="24"/>
    </row>
    <row r="188" spans="1:17" s="8" customFormat="1" x14ac:dyDescent="0.3">
      <c r="A188" s="7"/>
      <c r="B188" s="316"/>
      <c r="C188" s="317"/>
      <c r="D188" s="317"/>
      <c r="E188" s="317"/>
      <c r="F188" s="317"/>
      <c r="G188" s="317"/>
      <c r="H188" s="317"/>
      <c r="I188" s="317"/>
      <c r="J188" s="317"/>
      <c r="K188" s="317"/>
      <c r="L188" s="318"/>
      <c r="M188" s="24"/>
    </row>
    <row r="189" spans="1:17" s="8" customFormat="1" x14ac:dyDescent="0.3">
      <c r="A189" s="7"/>
      <c r="B189" s="316"/>
      <c r="C189" s="317"/>
      <c r="D189" s="317"/>
      <c r="E189" s="317"/>
      <c r="F189" s="317"/>
      <c r="G189" s="317"/>
      <c r="H189" s="317"/>
      <c r="I189" s="317"/>
      <c r="J189" s="317"/>
      <c r="K189" s="317"/>
      <c r="L189" s="318"/>
      <c r="M189" s="24"/>
    </row>
    <row r="190" spans="1:17" s="8" customFormat="1" x14ac:dyDescent="0.3">
      <c r="A190" s="7"/>
      <c r="B190" s="316"/>
      <c r="C190" s="317"/>
      <c r="D190" s="317"/>
      <c r="E190" s="317"/>
      <c r="F190" s="317"/>
      <c r="G190" s="317"/>
      <c r="H190" s="317"/>
      <c r="I190" s="317"/>
      <c r="J190" s="317"/>
      <c r="K190" s="317"/>
      <c r="L190" s="318"/>
      <c r="M190" s="24"/>
    </row>
    <row r="191" spans="1:17" s="8" customFormat="1" x14ac:dyDescent="0.3">
      <c r="A191" s="7"/>
      <c r="B191" s="316"/>
      <c r="C191" s="317"/>
      <c r="D191" s="317"/>
      <c r="E191" s="317"/>
      <c r="F191" s="317"/>
      <c r="G191" s="317"/>
      <c r="H191" s="317"/>
      <c r="I191" s="317"/>
      <c r="J191" s="317"/>
      <c r="K191" s="317"/>
      <c r="L191" s="318"/>
      <c r="M191" s="24"/>
    </row>
    <row r="192" spans="1:17" s="8" customFormat="1" x14ac:dyDescent="0.3">
      <c r="A192" s="7"/>
      <c r="B192" s="316"/>
      <c r="C192" s="317"/>
      <c r="D192" s="317"/>
      <c r="E192" s="317"/>
      <c r="F192" s="317"/>
      <c r="G192" s="317"/>
      <c r="H192" s="317"/>
      <c r="I192" s="317"/>
      <c r="J192" s="317"/>
      <c r="K192" s="317"/>
      <c r="L192" s="318"/>
      <c r="M192" s="24"/>
    </row>
    <row r="193" spans="1:17" s="8" customFormat="1" x14ac:dyDescent="0.3">
      <c r="A193" s="7"/>
      <c r="B193" s="316"/>
      <c r="C193" s="317"/>
      <c r="D193" s="317"/>
      <c r="E193" s="317"/>
      <c r="F193" s="317"/>
      <c r="G193" s="317"/>
      <c r="H193" s="317"/>
      <c r="I193" s="317"/>
      <c r="J193" s="317"/>
      <c r="K193" s="317"/>
      <c r="L193" s="318"/>
      <c r="M193" s="24"/>
    </row>
    <row r="194" spans="1:17" s="8" customFormat="1" x14ac:dyDescent="0.3">
      <c r="A194" s="7"/>
      <c r="B194" s="316"/>
      <c r="C194" s="317"/>
      <c r="D194" s="317"/>
      <c r="E194" s="317"/>
      <c r="F194" s="317"/>
      <c r="G194" s="317"/>
      <c r="H194" s="317"/>
      <c r="I194" s="317"/>
      <c r="J194" s="317"/>
      <c r="K194" s="317"/>
      <c r="L194" s="318"/>
      <c r="M194" s="24"/>
    </row>
    <row r="195" spans="1:17" s="24" customFormat="1" x14ac:dyDescent="0.3">
      <c r="A195" s="64"/>
      <c r="B195" s="75"/>
      <c r="C195" s="76"/>
      <c r="D195" s="76"/>
      <c r="E195" s="76"/>
      <c r="F195" s="76"/>
      <c r="G195" s="76"/>
      <c r="H195" s="76"/>
      <c r="I195" s="76"/>
      <c r="J195" s="76"/>
      <c r="K195" s="76"/>
      <c r="L195" s="77"/>
      <c r="O195" s="58"/>
      <c r="P195" s="58"/>
      <c r="Q195" s="58"/>
    </row>
    <row r="196" spans="1:17" s="8" customFormat="1" x14ac:dyDescent="0.3">
      <c r="A196" s="7"/>
      <c r="B196" s="321" t="s">
        <v>26</v>
      </c>
      <c r="C196" s="322"/>
      <c r="D196" s="322"/>
      <c r="E196" s="322"/>
      <c r="F196" s="322"/>
      <c r="G196" s="322"/>
      <c r="H196" s="322"/>
      <c r="I196" s="322"/>
      <c r="J196" s="322"/>
      <c r="K196" s="322"/>
      <c r="L196" s="323"/>
      <c r="M196" s="73"/>
    </row>
    <row r="197" spans="1:17" s="24" customFormat="1" x14ac:dyDescent="0.3">
      <c r="A197" s="64"/>
      <c r="B197" s="74"/>
      <c r="C197" s="65"/>
      <c r="D197" s="65"/>
      <c r="E197" s="65"/>
      <c r="F197" s="65"/>
      <c r="G197" s="65"/>
      <c r="H197" s="65"/>
      <c r="I197" s="65"/>
      <c r="J197" s="65"/>
      <c r="K197" s="65"/>
      <c r="L197" s="66"/>
      <c r="O197" s="58"/>
      <c r="P197" s="58"/>
      <c r="Q197" s="58"/>
    </row>
    <row r="198" spans="1:17" s="24" customFormat="1" x14ac:dyDescent="0.3">
      <c r="A198" s="64"/>
      <c r="B198" s="330" t="str">
        <f>IF(Intro!$G$21="English",O198,P198)</f>
        <v>Describe your firm's production processes for the goods and provide flow charts illustrating the processes.</v>
      </c>
      <c r="C198" s="331"/>
      <c r="D198" s="331"/>
      <c r="E198" s="331"/>
      <c r="F198" s="331"/>
      <c r="G198" s="331"/>
      <c r="H198" s="331"/>
      <c r="I198" s="331"/>
      <c r="J198" s="331"/>
      <c r="K198" s="331"/>
      <c r="L198" s="332"/>
      <c r="O198" s="58" t="s">
        <v>128</v>
      </c>
      <c r="P198" s="58" t="s">
        <v>129</v>
      </c>
      <c r="Q198" s="58"/>
    </row>
    <row r="199" spans="1:17" s="24" customFormat="1" x14ac:dyDescent="0.3">
      <c r="A199" s="64"/>
      <c r="B199" s="74"/>
      <c r="C199" s="65"/>
      <c r="D199" s="65"/>
      <c r="E199" s="65"/>
      <c r="F199" s="65"/>
      <c r="G199" s="65"/>
      <c r="H199" s="65"/>
      <c r="I199" s="65"/>
      <c r="J199" s="65"/>
      <c r="K199" s="65"/>
      <c r="L199" s="66"/>
      <c r="O199" s="58"/>
      <c r="P199" s="58"/>
      <c r="Q199" s="58"/>
    </row>
    <row r="200" spans="1:17" s="8" customFormat="1" x14ac:dyDescent="0.3">
      <c r="A200" s="7"/>
      <c r="B200" s="316"/>
      <c r="C200" s="317"/>
      <c r="D200" s="317"/>
      <c r="E200" s="317"/>
      <c r="F200" s="317"/>
      <c r="G200" s="317"/>
      <c r="H200" s="317"/>
      <c r="I200" s="317"/>
      <c r="J200" s="317"/>
      <c r="K200" s="317"/>
      <c r="L200" s="318"/>
      <c r="M200" s="24"/>
    </row>
    <row r="201" spans="1:17" s="8" customFormat="1" x14ac:dyDescent="0.3">
      <c r="A201" s="7"/>
      <c r="B201" s="316"/>
      <c r="C201" s="317"/>
      <c r="D201" s="317"/>
      <c r="E201" s="317"/>
      <c r="F201" s="317"/>
      <c r="G201" s="317"/>
      <c r="H201" s="317"/>
      <c r="I201" s="317"/>
      <c r="J201" s="317"/>
      <c r="K201" s="317"/>
      <c r="L201" s="318"/>
      <c r="M201" s="24"/>
    </row>
    <row r="202" spans="1:17" s="8" customFormat="1" x14ac:dyDescent="0.3">
      <c r="A202" s="7"/>
      <c r="B202" s="316"/>
      <c r="C202" s="317"/>
      <c r="D202" s="317"/>
      <c r="E202" s="317"/>
      <c r="F202" s="317"/>
      <c r="G202" s="317"/>
      <c r="H202" s="317"/>
      <c r="I202" s="317"/>
      <c r="J202" s="317"/>
      <c r="K202" s="317"/>
      <c r="L202" s="318"/>
      <c r="M202" s="24"/>
    </row>
    <row r="203" spans="1:17" s="8" customFormat="1" x14ac:dyDescent="0.3">
      <c r="A203" s="7"/>
      <c r="B203" s="316"/>
      <c r="C203" s="317"/>
      <c r="D203" s="317"/>
      <c r="E203" s="317"/>
      <c r="F203" s="317"/>
      <c r="G203" s="317"/>
      <c r="H203" s="317"/>
      <c r="I203" s="317"/>
      <c r="J203" s="317"/>
      <c r="K203" s="317"/>
      <c r="L203" s="318"/>
      <c r="M203" s="24"/>
    </row>
    <row r="204" spans="1:17" s="8" customFormat="1" x14ac:dyDescent="0.3">
      <c r="A204" s="7"/>
      <c r="B204" s="316"/>
      <c r="C204" s="317"/>
      <c r="D204" s="317"/>
      <c r="E204" s="317"/>
      <c r="F204" s="317"/>
      <c r="G204" s="317"/>
      <c r="H204" s="317"/>
      <c r="I204" s="317"/>
      <c r="J204" s="317"/>
      <c r="K204" s="317"/>
      <c r="L204" s="318"/>
      <c r="M204" s="24"/>
    </row>
    <row r="205" spans="1:17" s="8" customFormat="1" x14ac:dyDescent="0.3">
      <c r="A205" s="7"/>
      <c r="B205" s="316"/>
      <c r="C205" s="317"/>
      <c r="D205" s="317"/>
      <c r="E205" s="317"/>
      <c r="F205" s="317"/>
      <c r="G205" s="317"/>
      <c r="H205" s="317"/>
      <c r="I205" s="317"/>
      <c r="J205" s="317"/>
      <c r="K205" s="317"/>
      <c r="L205" s="318"/>
      <c r="M205" s="24"/>
    </row>
    <row r="206" spans="1:17" s="8" customFormat="1" x14ac:dyDescent="0.3">
      <c r="A206" s="7"/>
      <c r="B206" s="316"/>
      <c r="C206" s="317"/>
      <c r="D206" s="317"/>
      <c r="E206" s="317"/>
      <c r="F206" s="317"/>
      <c r="G206" s="317"/>
      <c r="H206" s="317"/>
      <c r="I206" s="317"/>
      <c r="J206" s="317"/>
      <c r="K206" s="317"/>
      <c r="L206" s="318"/>
      <c r="M206" s="24"/>
    </row>
    <row r="207" spans="1:17" s="8" customFormat="1" x14ac:dyDescent="0.3">
      <c r="A207" s="7"/>
      <c r="B207" s="316"/>
      <c r="C207" s="317"/>
      <c r="D207" s="317"/>
      <c r="E207" s="317"/>
      <c r="F207" s="317"/>
      <c r="G207" s="317"/>
      <c r="H207" s="317"/>
      <c r="I207" s="317"/>
      <c r="J207" s="317"/>
      <c r="K207" s="317"/>
      <c r="L207" s="318"/>
      <c r="M207" s="24"/>
    </row>
    <row r="208" spans="1:17" s="24" customFormat="1" x14ac:dyDescent="0.3">
      <c r="A208" s="64"/>
      <c r="B208" s="75"/>
      <c r="C208" s="76"/>
      <c r="D208" s="76"/>
      <c r="E208" s="76"/>
      <c r="F208" s="76"/>
      <c r="G208" s="76"/>
      <c r="H208" s="76"/>
      <c r="I208" s="76"/>
      <c r="J208" s="76"/>
      <c r="K208" s="76"/>
      <c r="L208" s="77"/>
      <c r="O208" s="58"/>
      <c r="P208" s="58"/>
      <c r="Q208" s="58"/>
    </row>
    <row r="210" spans="1:17" x14ac:dyDescent="0.3">
      <c r="B210" s="246" t="str">
        <f>IF(Intro!$G$21="English",O210,P210)</f>
        <v>SALES</v>
      </c>
      <c r="C210" s="247"/>
      <c r="D210" s="247"/>
      <c r="E210" s="247"/>
      <c r="F210" s="247"/>
      <c r="G210" s="247"/>
      <c r="H210" s="247"/>
      <c r="I210" s="247"/>
      <c r="J210" s="247"/>
      <c r="K210" s="247"/>
      <c r="L210" s="248"/>
      <c r="M210" s="24"/>
      <c r="O210" s="58" t="s">
        <v>209</v>
      </c>
      <c r="P210" s="58" t="s">
        <v>210</v>
      </c>
    </row>
    <row r="211" spans="1:17" s="8" customFormat="1" x14ac:dyDescent="0.3">
      <c r="A211" s="7"/>
      <c r="B211" s="333" t="s">
        <v>29</v>
      </c>
      <c r="C211" s="334"/>
      <c r="D211" s="334"/>
      <c r="E211" s="334"/>
      <c r="F211" s="334"/>
      <c r="G211" s="334"/>
      <c r="H211" s="334"/>
      <c r="I211" s="334"/>
      <c r="J211" s="334"/>
      <c r="K211" s="334"/>
      <c r="L211" s="335"/>
      <c r="M211" s="73"/>
    </row>
    <row r="212" spans="1:17" s="24" customFormat="1" x14ac:dyDescent="0.3">
      <c r="A212" s="64"/>
      <c r="B212" s="74"/>
      <c r="C212" s="65"/>
      <c r="D212" s="65"/>
      <c r="E212" s="65"/>
      <c r="F212" s="65"/>
      <c r="G212" s="65"/>
      <c r="H212" s="65"/>
      <c r="I212" s="65"/>
      <c r="J212" s="65"/>
      <c r="K212" s="65"/>
      <c r="L212" s="66"/>
      <c r="O212" s="58"/>
      <c r="P212" s="58"/>
      <c r="Q212" s="58"/>
    </row>
    <row r="213" spans="1:17" s="24" customFormat="1" x14ac:dyDescent="0.3">
      <c r="A213" s="64"/>
      <c r="B213" s="330" t="str">
        <f>IF(Intro!$G$21="English",O213,P213)</f>
        <v>How does your firm promote sales of the goods in the Canadian market? Have these methods changed since January 1, 2023?</v>
      </c>
      <c r="C213" s="331"/>
      <c r="D213" s="331"/>
      <c r="E213" s="331"/>
      <c r="F213" s="331"/>
      <c r="G213" s="331"/>
      <c r="H213" s="331"/>
      <c r="I213" s="331"/>
      <c r="J213" s="331"/>
      <c r="K213" s="331"/>
      <c r="L213" s="332"/>
      <c r="O213" s="58" t="str">
        <f>"How does your firm promote sales of the goods in the Canadian market? Have these methods changed since January 1, "&amp;Variables!B6&amp;"?"</f>
        <v>How does your firm promote sales of the goods in the Canadian market? Have these methods changed since January 1, 2023?</v>
      </c>
      <c r="P213" s="58"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213" s="58"/>
    </row>
    <row r="214" spans="1:17" s="24" customFormat="1" x14ac:dyDescent="0.3">
      <c r="A214" s="64"/>
      <c r="B214" s="74"/>
      <c r="C214" s="65"/>
      <c r="D214" s="65"/>
      <c r="E214" s="65"/>
      <c r="F214" s="65"/>
      <c r="G214" s="65"/>
      <c r="H214" s="65"/>
      <c r="I214" s="65"/>
      <c r="J214" s="65"/>
      <c r="K214" s="65"/>
      <c r="L214" s="66"/>
      <c r="O214" s="58"/>
      <c r="P214" s="58"/>
      <c r="Q214" s="58"/>
    </row>
    <row r="215" spans="1:17" s="8" customFormat="1" x14ac:dyDescent="0.3">
      <c r="A215" s="7"/>
      <c r="B215" s="316"/>
      <c r="C215" s="317"/>
      <c r="D215" s="317"/>
      <c r="E215" s="317"/>
      <c r="F215" s="317"/>
      <c r="G215" s="317"/>
      <c r="H215" s="317"/>
      <c r="I215" s="317"/>
      <c r="J215" s="317"/>
      <c r="K215" s="317"/>
      <c r="L215" s="318"/>
      <c r="M215" s="24"/>
    </row>
    <row r="216" spans="1:17" s="8" customFormat="1" x14ac:dyDescent="0.3">
      <c r="A216" s="7"/>
      <c r="B216" s="316"/>
      <c r="C216" s="317"/>
      <c r="D216" s="317"/>
      <c r="E216" s="317"/>
      <c r="F216" s="317"/>
      <c r="G216" s="317"/>
      <c r="H216" s="317"/>
      <c r="I216" s="317"/>
      <c r="J216" s="317"/>
      <c r="K216" s="317"/>
      <c r="L216" s="318"/>
      <c r="M216" s="24"/>
    </row>
    <row r="217" spans="1:17" s="8" customFormat="1" x14ac:dyDescent="0.3">
      <c r="A217" s="7"/>
      <c r="B217" s="316"/>
      <c r="C217" s="317"/>
      <c r="D217" s="317"/>
      <c r="E217" s="317"/>
      <c r="F217" s="317"/>
      <c r="G217" s="317"/>
      <c r="H217" s="317"/>
      <c r="I217" s="317"/>
      <c r="J217" s="317"/>
      <c r="K217" s="317"/>
      <c r="L217" s="318"/>
      <c r="M217" s="24"/>
    </row>
    <row r="218" spans="1:17" s="8" customFormat="1" x14ac:dyDescent="0.3">
      <c r="A218" s="7"/>
      <c r="B218" s="316"/>
      <c r="C218" s="317"/>
      <c r="D218" s="317"/>
      <c r="E218" s="317"/>
      <c r="F218" s="317"/>
      <c r="G218" s="317"/>
      <c r="H218" s="317"/>
      <c r="I218" s="317"/>
      <c r="J218" s="317"/>
      <c r="K218" s="317"/>
      <c r="L218" s="318"/>
      <c r="M218" s="24"/>
    </row>
    <row r="219" spans="1:17" s="8" customFormat="1" x14ac:dyDescent="0.3">
      <c r="A219" s="7"/>
      <c r="B219" s="316"/>
      <c r="C219" s="317"/>
      <c r="D219" s="317"/>
      <c r="E219" s="317"/>
      <c r="F219" s="317"/>
      <c r="G219" s="317"/>
      <c r="H219" s="317"/>
      <c r="I219" s="317"/>
      <c r="J219" s="317"/>
      <c r="K219" s="317"/>
      <c r="L219" s="318"/>
      <c r="M219" s="24"/>
    </row>
    <row r="220" spans="1:17" s="8" customFormat="1" x14ac:dyDescent="0.3">
      <c r="A220" s="7"/>
      <c r="B220" s="316"/>
      <c r="C220" s="317"/>
      <c r="D220" s="317"/>
      <c r="E220" s="317"/>
      <c r="F220" s="317"/>
      <c r="G220" s="317"/>
      <c r="H220" s="317"/>
      <c r="I220" s="317"/>
      <c r="J220" s="317"/>
      <c r="K220" s="317"/>
      <c r="L220" s="318"/>
      <c r="M220" s="24"/>
    </row>
    <row r="221" spans="1:17" s="8" customFormat="1" x14ac:dyDescent="0.3">
      <c r="A221" s="7"/>
      <c r="B221" s="316"/>
      <c r="C221" s="317"/>
      <c r="D221" s="317"/>
      <c r="E221" s="317"/>
      <c r="F221" s="317"/>
      <c r="G221" s="317"/>
      <c r="H221" s="317"/>
      <c r="I221" s="317"/>
      <c r="J221" s="317"/>
      <c r="K221" s="317"/>
      <c r="L221" s="318"/>
      <c r="M221" s="24"/>
    </row>
    <row r="222" spans="1:17" s="8" customFormat="1" x14ac:dyDescent="0.3">
      <c r="A222" s="7"/>
      <c r="B222" s="316"/>
      <c r="C222" s="317"/>
      <c r="D222" s="317"/>
      <c r="E222" s="317"/>
      <c r="F222" s="317"/>
      <c r="G222" s="317"/>
      <c r="H222" s="317"/>
      <c r="I222" s="317"/>
      <c r="J222" s="317"/>
      <c r="K222" s="317"/>
      <c r="L222" s="318"/>
      <c r="M222" s="24"/>
    </row>
    <row r="223" spans="1:17" s="24" customFormat="1" x14ac:dyDescent="0.3">
      <c r="A223" s="64"/>
      <c r="B223" s="75"/>
      <c r="C223" s="76"/>
      <c r="D223" s="76"/>
      <c r="E223" s="76"/>
      <c r="F223" s="76"/>
      <c r="G223" s="76"/>
      <c r="H223" s="76"/>
      <c r="I223" s="76"/>
      <c r="J223" s="76"/>
      <c r="K223" s="76"/>
      <c r="L223" s="77"/>
      <c r="O223" s="58"/>
      <c r="P223" s="58"/>
      <c r="Q223" s="58"/>
    </row>
    <row r="225" spans="1:17" x14ac:dyDescent="0.3">
      <c r="B225" s="246" t="str">
        <f>IF(Intro!$G$21="English",O225,P225)</f>
        <v>MARKETS</v>
      </c>
      <c r="C225" s="247"/>
      <c r="D225" s="247"/>
      <c r="E225" s="247"/>
      <c r="F225" s="247"/>
      <c r="G225" s="247"/>
      <c r="H225" s="247"/>
      <c r="I225" s="247"/>
      <c r="J225" s="247"/>
      <c r="K225" s="247"/>
      <c r="L225" s="248"/>
      <c r="M225" s="24"/>
      <c r="O225" s="83" t="s">
        <v>211</v>
      </c>
      <c r="P225" s="83" t="s">
        <v>212</v>
      </c>
    </row>
    <row r="226" spans="1:17" x14ac:dyDescent="0.3">
      <c r="B226" s="333" t="s">
        <v>30</v>
      </c>
      <c r="C226" s="334"/>
      <c r="D226" s="334"/>
      <c r="E226" s="334"/>
      <c r="F226" s="334"/>
      <c r="G226" s="334"/>
      <c r="H226" s="334"/>
      <c r="I226" s="334"/>
      <c r="J226" s="334"/>
      <c r="K226" s="334"/>
      <c r="L226" s="335"/>
    </row>
    <row r="227" spans="1:17" x14ac:dyDescent="0.3">
      <c r="B227" s="14"/>
      <c r="C227" s="15"/>
      <c r="D227" s="15"/>
      <c r="E227" s="16"/>
      <c r="F227" s="16"/>
      <c r="G227" s="16"/>
      <c r="H227" s="16"/>
      <c r="I227" s="16"/>
      <c r="J227" s="16"/>
      <c r="K227" s="16"/>
      <c r="L227" s="17"/>
    </row>
    <row r="228" spans="1:17" x14ac:dyDescent="0.3">
      <c r="B228" s="266" t="str">
        <f>IF(Intro!$G$21="English",O228,P228)</f>
        <v>Describe the markets for the goods in your country of production, in Canada and globally since January 1, 2023. Factors to consider in your response include, but are not limited to, demand, sales, prices, capacity utilization and export volumes of the goods.</v>
      </c>
      <c r="C228" s="267"/>
      <c r="D228" s="267"/>
      <c r="E228" s="267"/>
      <c r="F228" s="267"/>
      <c r="G228" s="267"/>
      <c r="H228" s="267"/>
      <c r="I228" s="267"/>
      <c r="J228" s="267"/>
      <c r="K228" s="267"/>
      <c r="L228" s="268"/>
      <c r="O228" s="55"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28" s="58"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29" spans="1:17" x14ac:dyDescent="0.3">
      <c r="B229" s="266"/>
      <c r="C229" s="267"/>
      <c r="D229" s="267"/>
      <c r="E229" s="267"/>
      <c r="F229" s="267"/>
      <c r="G229" s="267"/>
      <c r="H229" s="267"/>
      <c r="I229" s="267"/>
      <c r="J229" s="267"/>
      <c r="K229" s="267"/>
      <c r="L229" s="268"/>
      <c r="O229" s="55"/>
    </row>
    <row r="230" spans="1:17" s="24" customFormat="1" x14ac:dyDescent="0.3">
      <c r="A230" s="64"/>
      <c r="B230" s="74"/>
      <c r="C230" s="65"/>
      <c r="D230" s="65"/>
      <c r="E230" s="65"/>
      <c r="F230" s="65"/>
      <c r="G230" s="65"/>
      <c r="H230" s="65"/>
      <c r="I230" s="65"/>
      <c r="J230" s="65"/>
      <c r="K230" s="65"/>
      <c r="L230" s="66"/>
      <c r="O230" s="58"/>
      <c r="P230" s="58"/>
      <c r="Q230" s="58"/>
    </row>
    <row r="231" spans="1:17" s="8" customFormat="1" x14ac:dyDescent="0.3">
      <c r="A231" s="7"/>
      <c r="B231" s="316"/>
      <c r="C231" s="317"/>
      <c r="D231" s="317"/>
      <c r="E231" s="317"/>
      <c r="F231" s="317"/>
      <c r="G231" s="317"/>
      <c r="H231" s="317"/>
      <c r="I231" s="317"/>
      <c r="J231" s="317"/>
      <c r="K231" s="317"/>
      <c r="L231" s="318"/>
      <c r="M231" s="24"/>
    </row>
    <row r="232" spans="1:17" s="8" customFormat="1" x14ac:dyDescent="0.3">
      <c r="A232" s="7"/>
      <c r="B232" s="316"/>
      <c r="C232" s="317"/>
      <c r="D232" s="317"/>
      <c r="E232" s="317"/>
      <c r="F232" s="317"/>
      <c r="G232" s="317"/>
      <c r="H232" s="317"/>
      <c r="I232" s="317"/>
      <c r="J232" s="317"/>
      <c r="K232" s="317"/>
      <c r="L232" s="318"/>
      <c r="M232" s="24"/>
    </row>
    <row r="233" spans="1:17" s="8" customFormat="1" x14ac:dyDescent="0.3">
      <c r="A233" s="7"/>
      <c r="B233" s="316"/>
      <c r="C233" s="317"/>
      <c r="D233" s="317"/>
      <c r="E233" s="317"/>
      <c r="F233" s="317"/>
      <c r="G233" s="317"/>
      <c r="H233" s="317"/>
      <c r="I233" s="317"/>
      <c r="J233" s="317"/>
      <c r="K233" s="317"/>
      <c r="L233" s="318"/>
      <c r="M233" s="24"/>
    </row>
    <row r="234" spans="1:17" s="8" customFormat="1" x14ac:dyDescent="0.3">
      <c r="A234" s="7"/>
      <c r="B234" s="316"/>
      <c r="C234" s="317"/>
      <c r="D234" s="317"/>
      <c r="E234" s="317"/>
      <c r="F234" s="317"/>
      <c r="G234" s="317"/>
      <c r="H234" s="317"/>
      <c r="I234" s="317"/>
      <c r="J234" s="317"/>
      <c r="K234" s="317"/>
      <c r="L234" s="318"/>
      <c r="M234" s="24"/>
    </row>
    <row r="235" spans="1:17" s="8" customFormat="1" x14ac:dyDescent="0.3">
      <c r="A235" s="7"/>
      <c r="B235" s="316"/>
      <c r="C235" s="317"/>
      <c r="D235" s="317"/>
      <c r="E235" s="317"/>
      <c r="F235" s="317"/>
      <c r="G235" s="317"/>
      <c r="H235" s="317"/>
      <c r="I235" s="317"/>
      <c r="J235" s="317"/>
      <c r="K235" s="317"/>
      <c r="L235" s="318"/>
      <c r="M235" s="24"/>
    </row>
    <row r="236" spans="1:17" s="8" customFormat="1" x14ac:dyDescent="0.3">
      <c r="A236" s="7"/>
      <c r="B236" s="316"/>
      <c r="C236" s="317"/>
      <c r="D236" s="317"/>
      <c r="E236" s="317"/>
      <c r="F236" s="317"/>
      <c r="G236" s="317"/>
      <c r="H236" s="317"/>
      <c r="I236" s="317"/>
      <c r="J236" s="317"/>
      <c r="K236" s="317"/>
      <c r="L236" s="318"/>
      <c r="M236" s="24"/>
    </row>
    <row r="237" spans="1:17" s="8" customFormat="1" x14ac:dyDescent="0.3">
      <c r="A237" s="7"/>
      <c r="B237" s="316"/>
      <c r="C237" s="317"/>
      <c r="D237" s="317"/>
      <c r="E237" s="317"/>
      <c r="F237" s="317"/>
      <c r="G237" s="317"/>
      <c r="H237" s="317"/>
      <c r="I237" s="317"/>
      <c r="J237" s="317"/>
      <c r="K237" s="317"/>
      <c r="L237" s="318"/>
      <c r="M237" s="24"/>
    </row>
    <row r="238" spans="1:17" s="8" customFormat="1" x14ac:dyDescent="0.3">
      <c r="A238" s="7"/>
      <c r="B238" s="316"/>
      <c r="C238" s="317"/>
      <c r="D238" s="317"/>
      <c r="E238" s="317"/>
      <c r="F238" s="317"/>
      <c r="G238" s="317"/>
      <c r="H238" s="317"/>
      <c r="I238" s="317"/>
      <c r="J238" s="317"/>
      <c r="K238" s="317"/>
      <c r="L238" s="318"/>
      <c r="M238" s="24"/>
    </row>
    <row r="239" spans="1:17" s="24" customFormat="1" x14ac:dyDescent="0.3">
      <c r="A239" s="64"/>
      <c r="B239" s="75"/>
      <c r="C239" s="76"/>
      <c r="D239" s="76"/>
      <c r="E239" s="76"/>
      <c r="F239" s="76"/>
      <c r="G239" s="76"/>
      <c r="H239" s="76"/>
      <c r="I239" s="76"/>
      <c r="J239" s="76"/>
      <c r="K239" s="76"/>
      <c r="L239" s="77"/>
      <c r="O239" s="58"/>
      <c r="P239" s="58"/>
      <c r="Q239" s="58"/>
    </row>
    <row r="240" spans="1:17" x14ac:dyDescent="0.3">
      <c r="B240" s="321" t="s">
        <v>31</v>
      </c>
      <c r="C240" s="322"/>
      <c r="D240" s="322"/>
      <c r="E240" s="322"/>
      <c r="F240" s="322"/>
      <c r="G240" s="322"/>
      <c r="H240" s="322"/>
      <c r="I240" s="322"/>
      <c r="J240" s="322"/>
      <c r="K240" s="322"/>
      <c r="L240" s="323"/>
    </row>
    <row r="241" spans="1:17" x14ac:dyDescent="0.3">
      <c r="B241" s="14"/>
      <c r="C241" s="15"/>
      <c r="D241" s="15"/>
      <c r="E241" s="16"/>
      <c r="F241" s="16"/>
      <c r="G241" s="16"/>
      <c r="H241" s="16"/>
      <c r="I241" s="16"/>
      <c r="J241" s="16"/>
      <c r="K241" s="16"/>
      <c r="L241" s="17"/>
    </row>
    <row r="242" spans="1:17" x14ac:dyDescent="0.3">
      <c r="B242" s="266" t="str">
        <f>IF(Intro!$G$21="English",O242,P242)</f>
        <v>Explain any changes you expect to see in your home market, in the Canadian market and in other markets globally for the goods over the next two years with respect to demand, prices, capacity utilization, import volumes or any other factor. Explain any impacts on these outlooks should the finding or order be continued or rescinded. Provide documents, or the names of documents, such as studies or articles in trade journals, that support your firm's statement.</v>
      </c>
      <c r="C242" s="267"/>
      <c r="D242" s="267"/>
      <c r="E242" s="267"/>
      <c r="F242" s="267"/>
      <c r="G242" s="267"/>
      <c r="H242" s="267"/>
      <c r="I242" s="267"/>
      <c r="J242" s="267"/>
      <c r="K242" s="267"/>
      <c r="L242" s="268"/>
      <c r="O242" s="55" t="s">
        <v>176</v>
      </c>
      <c r="P242" s="58" t="s">
        <v>247</v>
      </c>
    </row>
    <row r="243" spans="1:17" s="180" customFormat="1" x14ac:dyDescent="0.3">
      <c r="A243" s="7"/>
      <c r="B243" s="266"/>
      <c r="C243" s="267"/>
      <c r="D243" s="267"/>
      <c r="E243" s="267"/>
      <c r="F243" s="267"/>
      <c r="G243" s="267"/>
      <c r="H243" s="267"/>
      <c r="I243" s="267"/>
      <c r="J243" s="267"/>
      <c r="K243" s="267"/>
      <c r="L243" s="268"/>
      <c r="O243" s="179"/>
    </row>
    <row r="244" spans="1:17" x14ac:dyDescent="0.3">
      <c r="B244" s="266"/>
      <c r="C244" s="267"/>
      <c r="D244" s="267"/>
      <c r="E244" s="267"/>
      <c r="F244" s="267"/>
      <c r="G244" s="267"/>
      <c r="H244" s="267"/>
      <c r="I244" s="267"/>
      <c r="J244" s="267"/>
      <c r="K244" s="267"/>
      <c r="L244" s="268"/>
      <c r="O244" s="55"/>
    </row>
    <row r="245" spans="1:17" x14ac:dyDescent="0.3">
      <c r="B245" s="266"/>
      <c r="C245" s="267"/>
      <c r="D245" s="267"/>
      <c r="E245" s="267"/>
      <c r="F245" s="267"/>
      <c r="G245" s="267"/>
      <c r="H245" s="267"/>
      <c r="I245" s="267"/>
      <c r="J245" s="267"/>
      <c r="K245" s="267"/>
      <c r="L245" s="268"/>
      <c r="O245" s="55"/>
    </row>
    <row r="246" spans="1:17" s="24" customFormat="1" x14ac:dyDescent="0.3">
      <c r="A246" s="64"/>
      <c r="B246" s="74"/>
      <c r="C246" s="65"/>
      <c r="D246" s="65"/>
      <c r="E246" s="65"/>
      <c r="F246" s="65"/>
      <c r="G246" s="65"/>
      <c r="H246" s="65"/>
      <c r="I246" s="65"/>
      <c r="J246" s="65"/>
      <c r="K246" s="65"/>
      <c r="L246" s="66"/>
      <c r="O246" s="58"/>
      <c r="P246" s="58"/>
      <c r="Q246" s="58"/>
    </row>
    <row r="247" spans="1:17" s="8" customFormat="1" x14ac:dyDescent="0.3">
      <c r="A247" s="7"/>
      <c r="B247" s="316"/>
      <c r="C247" s="317"/>
      <c r="D247" s="317"/>
      <c r="E247" s="317"/>
      <c r="F247" s="317"/>
      <c r="G247" s="317"/>
      <c r="H247" s="317"/>
      <c r="I247" s="317"/>
      <c r="J247" s="317"/>
      <c r="K247" s="317"/>
      <c r="L247" s="318"/>
      <c r="M247" s="24"/>
    </row>
    <row r="248" spans="1:17" s="8" customFormat="1" x14ac:dyDescent="0.3">
      <c r="A248" s="7"/>
      <c r="B248" s="316"/>
      <c r="C248" s="317"/>
      <c r="D248" s="317"/>
      <c r="E248" s="317"/>
      <c r="F248" s="317"/>
      <c r="G248" s="317"/>
      <c r="H248" s="317"/>
      <c r="I248" s="317"/>
      <c r="J248" s="317"/>
      <c r="K248" s="317"/>
      <c r="L248" s="318"/>
      <c r="M248" s="24"/>
    </row>
    <row r="249" spans="1:17" s="8" customFormat="1" x14ac:dyDescent="0.3">
      <c r="A249" s="7"/>
      <c r="B249" s="316"/>
      <c r="C249" s="317"/>
      <c r="D249" s="317"/>
      <c r="E249" s="317"/>
      <c r="F249" s="317"/>
      <c r="G249" s="317"/>
      <c r="H249" s="317"/>
      <c r="I249" s="317"/>
      <c r="J249" s="317"/>
      <c r="K249" s="317"/>
      <c r="L249" s="318"/>
      <c r="M249" s="24"/>
    </row>
    <row r="250" spans="1:17" s="8" customFormat="1" x14ac:dyDescent="0.3">
      <c r="A250" s="7"/>
      <c r="B250" s="316"/>
      <c r="C250" s="317"/>
      <c r="D250" s="317"/>
      <c r="E250" s="317"/>
      <c r="F250" s="317"/>
      <c r="G250" s="317"/>
      <c r="H250" s="317"/>
      <c r="I250" s="317"/>
      <c r="J250" s="317"/>
      <c r="K250" s="317"/>
      <c r="L250" s="318"/>
      <c r="M250" s="24"/>
    </row>
    <row r="251" spans="1:17" s="8" customFormat="1" x14ac:dyDescent="0.3">
      <c r="A251" s="7"/>
      <c r="B251" s="316"/>
      <c r="C251" s="317"/>
      <c r="D251" s="317"/>
      <c r="E251" s="317"/>
      <c r="F251" s="317"/>
      <c r="G251" s="317"/>
      <c r="H251" s="317"/>
      <c r="I251" s="317"/>
      <c r="J251" s="317"/>
      <c r="K251" s="317"/>
      <c r="L251" s="318"/>
      <c r="M251" s="24"/>
    </row>
    <row r="252" spans="1:17" s="8" customFormat="1" x14ac:dyDescent="0.3">
      <c r="A252" s="7"/>
      <c r="B252" s="316"/>
      <c r="C252" s="317"/>
      <c r="D252" s="317"/>
      <c r="E252" s="317"/>
      <c r="F252" s="317"/>
      <c r="G252" s="317"/>
      <c r="H252" s="317"/>
      <c r="I252" s="317"/>
      <c r="J252" s="317"/>
      <c r="K252" s="317"/>
      <c r="L252" s="318"/>
      <c r="M252" s="24"/>
    </row>
    <row r="253" spans="1:17" s="8" customFormat="1" x14ac:dyDescent="0.3">
      <c r="A253" s="7"/>
      <c r="B253" s="316"/>
      <c r="C253" s="317"/>
      <c r="D253" s="317"/>
      <c r="E253" s="317"/>
      <c r="F253" s="317"/>
      <c r="G253" s="317"/>
      <c r="H253" s="317"/>
      <c r="I253" s="317"/>
      <c r="J253" s="317"/>
      <c r="K253" s="317"/>
      <c r="L253" s="318"/>
      <c r="M253" s="24"/>
    </row>
    <row r="254" spans="1:17" s="8" customFormat="1" x14ac:dyDescent="0.3">
      <c r="A254" s="7"/>
      <c r="B254" s="316"/>
      <c r="C254" s="317"/>
      <c r="D254" s="317"/>
      <c r="E254" s="317"/>
      <c r="F254" s="317"/>
      <c r="G254" s="317"/>
      <c r="H254" s="317"/>
      <c r="I254" s="317"/>
      <c r="J254" s="317"/>
      <c r="K254" s="317"/>
      <c r="L254" s="318"/>
      <c r="M254" s="24"/>
    </row>
    <row r="255" spans="1:17" s="24" customFormat="1" x14ac:dyDescent="0.3">
      <c r="A255" s="64"/>
      <c r="B255" s="75"/>
      <c r="C255" s="76"/>
      <c r="D255" s="76"/>
      <c r="E255" s="76"/>
      <c r="F255" s="76"/>
      <c r="G255" s="76"/>
      <c r="H255" s="76"/>
      <c r="I255" s="76"/>
      <c r="J255" s="76"/>
      <c r="K255" s="76"/>
      <c r="L255" s="77"/>
      <c r="O255" s="58"/>
      <c r="P255" s="58"/>
      <c r="Q255" s="58"/>
    </row>
  </sheetData>
  <sheetProtection algorithmName="SHA-512" hashValue="JAvMy2tKHeQ/p373NSXzNH8G4IMILPNHq1moX3q6JbRCztrjsls4G0Louub5/FKdwKwxs/Q2WVvThrk0V4sAjQ==" saltValue="twjtq8NQNwBbAeUEU1cS2w==" spinCount="100000" sheet="1" objects="1" scenarios="1" selectLockedCells="1"/>
  <mergeCells count="160">
    <mergeCell ref="C46:D47"/>
    <mergeCell ref="E46:F47"/>
    <mergeCell ref="G46:I47"/>
    <mergeCell ref="J46:L47"/>
    <mergeCell ref="J54:L55"/>
    <mergeCell ref="B56:B57"/>
    <mergeCell ref="C56:D57"/>
    <mergeCell ref="E56:F57"/>
    <mergeCell ref="G56:I57"/>
    <mergeCell ref="J56:L57"/>
    <mergeCell ref="B9:L9"/>
    <mergeCell ref="B10:L10"/>
    <mergeCell ref="B4:L4"/>
    <mergeCell ref="B5:L5"/>
    <mergeCell ref="B7:L7"/>
    <mergeCell ref="B6:L6"/>
    <mergeCell ref="B26:L26"/>
    <mergeCell ref="B40:L40"/>
    <mergeCell ref="B15:L15"/>
    <mergeCell ref="B12:L12"/>
    <mergeCell ref="B13:L13"/>
    <mergeCell ref="B8:L8"/>
    <mergeCell ref="B198:L198"/>
    <mergeCell ref="B211:L211"/>
    <mergeCell ref="B225:L225"/>
    <mergeCell ref="B226:L226"/>
    <mergeCell ref="B196:L196"/>
    <mergeCell ref="B210:L210"/>
    <mergeCell ref="B242:L245"/>
    <mergeCell ref="B200:L207"/>
    <mergeCell ref="B215:L222"/>
    <mergeCell ref="B231:L238"/>
    <mergeCell ref="B213:L213"/>
    <mergeCell ref="B228:L229"/>
    <mergeCell ref="B240:L240"/>
    <mergeCell ref="B247:L254"/>
    <mergeCell ref="B17:L24"/>
    <mergeCell ref="B31:L38"/>
    <mergeCell ref="B48:B49"/>
    <mergeCell ref="C48:D49"/>
    <mergeCell ref="E48:F49"/>
    <mergeCell ref="G48:I49"/>
    <mergeCell ref="J48:L49"/>
    <mergeCell ref="B50:B51"/>
    <mergeCell ref="C50:D51"/>
    <mergeCell ref="E50:F51"/>
    <mergeCell ref="G50:I51"/>
    <mergeCell ref="J50:L51"/>
    <mergeCell ref="B42:L44"/>
    <mergeCell ref="B28:L29"/>
    <mergeCell ref="B52:B53"/>
    <mergeCell ref="C52:D53"/>
    <mergeCell ref="E52:F53"/>
    <mergeCell ref="G52:I53"/>
    <mergeCell ref="J52:L53"/>
    <mergeCell ref="B54:B55"/>
    <mergeCell ref="C54:D55"/>
    <mergeCell ref="E54:F55"/>
    <mergeCell ref="G54:I55"/>
    <mergeCell ref="B58:B59"/>
    <mergeCell ref="C58:D59"/>
    <mergeCell ref="E58:F59"/>
    <mergeCell ref="G58:I59"/>
    <mergeCell ref="J58:L59"/>
    <mergeCell ref="B60:B61"/>
    <mergeCell ref="C60:D61"/>
    <mergeCell ref="E60:F61"/>
    <mergeCell ref="G60:I61"/>
    <mergeCell ref="J60:L61"/>
    <mergeCell ref="B62:B63"/>
    <mergeCell ref="C62:D63"/>
    <mergeCell ref="E62:F63"/>
    <mergeCell ref="G62:I63"/>
    <mergeCell ref="J62:L63"/>
    <mergeCell ref="B64:B65"/>
    <mergeCell ref="C64:D65"/>
    <mergeCell ref="E64:F65"/>
    <mergeCell ref="G64:I65"/>
    <mergeCell ref="J64:L65"/>
    <mergeCell ref="B66:B67"/>
    <mergeCell ref="C66:D67"/>
    <mergeCell ref="E66:F67"/>
    <mergeCell ref="G66:I67"/>
    <mergeCell ref="J66:L67"/>
    <mergeCell ref="G75:H80"/>
    <mergeCell ref="I75:J80"/>
    <mergeCell ref="K75:L80"/>
    <mergeCell ref="B81:B90"/>
    <mergeCell ref="C81:D90"/>
    <mergeCell ref="E81:F90"/>
    <mergeCell ref="G81:H90"/>
    <mergeCell ref="I81:J90"/>
    <mergeCell ref="K81:L90"/>
    <mergeCell ref="C75:D80"/>
    <mergeCell ref="E75:F80"/>
    <mergeCell ref="B73:L73"/>
    <mergeCell ref="B70:L70"/>
    <mergeCell ref="B71:L71"/>
    <mergeCell ref="B91:B100"/>
    <mergeCell ref="C91:D100"/>
    <mergeCell ref="E91:F100"/>
    <mergeCell ref="G91:H100"/>
    <mergeCell ref="I91:J100"/>
    <mergeCell ref="K91:L100"/>
    <mergeCell ref="B101:B110"/>
    <mergeCell ref="C101:D110"/>
    <mergeCell ref="E101:F110"/>
    <mergeCell ref="G101:H110"/>
    <mergeCell ref="I101:J110"/>
    <mergeCell ref="K101:L110"/>
    <mergeCell ref="K141:L150"/>
    <mergeCell ref="B111:B120"/>
    <mergeCell ref="C111:D120"/>
    <mergeCell ref="E111:F120"/>
    <mergeCell ref="G111:H120"/>
    <mergeCell ref="I111:J120"/>
    <mergeCell ref="K111:L120"/>
    <mergeCell ref="B121:B130"/>
    <mergeCell ref="C121:D130"/>
    <mergeCell ref="E121:F130"/>
    <mergeCell ref="G121:H130"/>
    <mergeCell ref="I121:J130"/>
    <mergeCell ref="K121:L130"/>
    <mergeCell ref="B184:L185"/>
    <mergeCell ref="B151:B160"/>
    <mergeCell ref="C151:D160"/>
    <mergeCell ref="E151:F160"/>
    <mergeCell ref="G151:H160"/>
    <mergeCell ref="I151:J160"/>
    <mergeCell ref="K151:L160"/>
    <mergeCell ref="B161:B170"/>
    <mergeCell ref="C161:D170"/>
    <mergeCell ref="E161:F170"/>
    <mergeCell ref="G161:H170"/>
    <mergeCell ref="I161:J170"/>
    <mergeCell ref="K161:L170"/>
    <mergeCell ref="O4:P7"/>
    <mergeCell ref="B187:L194"/>
    <mergeCell ref="O184:O185"/>
    <mergeCell ref="P184:P185"/>
    <mergeCell ref="O28:O29"/>
    <mergeCell ref="P28:P29"/>
    <mergeCell ref="B171:B180"/>
    <mergeCell ref="C171:D180"/>
    <mergeCell ref="E171:F180"/>
    <mergeCell ref="G171:H180"/>
    <mergeCell ref="I171:J180"/>
    <mergeCell ref="K171:L180"/>
    <mergeCell ref="B131:B140"/>
    <mergeCell ref="C131:D140"/>
    <mergeCell ref="E131:F140"/>
    <mergeCell ref="G131:H140"/>
    <mergeCell ref="I131:J140"/>
    <mergeCell ref="K131:L140"/>
    <mergeCell ref="B141:B150"/>
    <mergeCell ref="C141:D150"/>
    <mergeCell ref="E141:F150"/>
    <mergeCell ref="G141:H150"/>
    <mergeCell ref="I141:J150"/>
    <mergeCell ref="B182:L182"/>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0:L200 B215:L215 B231:L231 B17:L20 B187:L187 B189:L191 B202:L204 B217:L219 B247:L250 B31:L31 B233:L235 B33:L35" xr:uid="{5A90EE5E-CE92-437E-935D-D903CD4181A5}">
      <formula1>1000</formula1>
    </dataValidation>
    <dataValidation type="textLength" operator="lessThanOrEqual" allowBlank="1" showInputMessage="1" showErrorMessage="1" prompt="1000 character limit/limite de 1000 caractères" sqref="C81:L180" xr:uid="{B97EFF8A-7296-4224-B6F4-A598F684C3EF}">
      <formula1>1000</formula1>
    </dataValidation>
  </dataValidations>
  <printOptions horizontalCentered="1"/>
  <pageMargins left="0.25" right="0.25" top="0.75" bottom="0.75" header="0.3" footer="0.3"/>
  <pageSetup scale="63" fitToHeight="0" orientation="portrait" r:id="rId1"/>
  <headerFooter>
    <oddFooter>&amp;L&amp;A</oddFooter>
  </headerFooter>
  <rowBreaks count="4" manualBreakCount="4">
    <brk id="68" min="1" max="11" man="1"/>
    <brk id="130" min="1" max="11" man="1"/>
    <brk id="181" min="1" max="11" man="1"/>
    <brk id="223"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6">
    <tabColor rgb="FF00B0F0"/>
    <pageSetUpPr fitToPage="1"/>
  </sheetPr>
  <dimension ref="A1:P62"/>
  <sheetViews>
    <sheetView showGridLines="0" zoomScaleNormal="100" workbookViewId="0"/>
  </sheetViews>
  <sheetFormatPr defaultColWidth="9.44140625" defaultRowHeight="14.4" x14ac:dyDescent="0.3"/>
  <cols>
    <col min="1" max="1" width="1.5546875" style="7" customWidth="1"/>
    <col min="2" max="12" width="14.5546875" style="54" customWidth="1"/>
    <col min="13" max="14" width="14.5546875" style="58" customWidth="1"/>
    <col min="15" max="16" width="14.5546875" style="58" hidden="1" customWidth="1"/>
    <col min="17" max="17" width="11.6640625" style="58" customWidth="1"/>
    <col min="18" max="16384" width="9.44140625" style="58"/>
  </cols>
  <sheetData>
    <row r="1" spans="1:16" ht="14.25" customHeight="1" x14ac:dyDescent="0.3">
      <c r="O1" s="114" t="s">
        <v>253</v>
      </c>
      <c r="P1" s="114" t="s">
        <v>253</v>
      </c>
    </row>
    <row r="2" spans="1:16" x14ac:dyDescent="0.3">
      <c r="B2" s="9" t="s">
        <v>0</v>
      </c>
      <c r="C2" s="9"/>
      <c r="D2" s="9"/>
      <c r="O2" s="8" t="s">
        <v>58</v>
      </c>
      <c r="P2" s="8" t="s">
        <v>70</v>
      </c>
    </row>
    <row r="3" spans="1:16" x14ac:dyDescent="0.3">
      <c r="B3" s="1"/>
      <c r="C3" s="1"/>
      <c r="D3" s="1"/>
      <c r="O3" s="4"/>
      <c r="P3" s="4"/>
    </row>
    <row r="4" spans="1:16" s="4" customFormat="1" x14ac:dyDescent="0.3">
      <c r="A4" s="10"/>
      <c r="B4" s="287" t="str">
        <f>Info!B4</f>
        <v>FOREIGN PRODUCERS' QUESTIONNAIRE</v>
      </c>
      <c r="C4" s="288"/>
      <c r="D4" s="288"/>
      <c r="E4" s="288"/>
      <c r="F4" s="288"/>
      <c r="G4" s="288"/>
      <c r="H4" s="288"/>
      <c r="I4" s="288"/>
      <c r="J4" s="288"/>
      <c r="K4" s="288"/>
      <c r="L4" s="289"/>
      <c r="M4" s="6"/>
      <c r="N4" s="6"/>
      <c r="O4" s="5"/>
      <c r="P4" s="5"/>
    </row>
    <row r="5" spans="1:16" s="4" customFormat="1" x14ac:dyDescent="0.3">
      <c r="A5" s="10"/>
      <c r="B5" s="364" t="str">
        <f>Info!B5</f>
        <v>RR-2025-007</v>
      </c>
      <c r="C5" s="365"/>
      <c r="D5" s="365"/>
      <c r="E5" s="365"/>
      <c r="F5" s="365"/>
      <c r="G5" s="365"/>
      <c r="H5" s="365"/>
      <c r="I5" s="365"/>
      <c r="J5" s="365"/>
      <c r="K5" s="365"/>
      <c r="L5" s="366"/>
      <c r="M5" s="6"/>
      <c r="N5" s="6"/>
      <c r="O5" s="5"/>
      <c r="P5" s="5"/>
    </row>
    <row r="6" spans="1:16" s="5" customFormat="1" ht="14.1" customHeight="1" x14ac:dyDescent="0.3">
      <c r="A6" s="10"/>
      <c r="B6" s="361" t="str">
        <f>Info!B6</f>
        <v>HEAVY PLATE</v>
      </c>
      <c r="C6" s="362"/>
      <c r="D6" s="362"/>
      <c r="E6" s="362"/>
      <c r="F6" s="362"/>
      <c r="G6" s="362"/>
      <c r="H6" s="362"/>
      <c r="I6" s="362"/>
      <c r="J6" s="362"/>
      <c r="K6" s="362"/>
      <c r="L6" s="363"/>
      <c r="O6" s="11"/>
      <c r="P6" s="11"/>
    </row>
    <row r="7" spans="1:16" s="5" customFormat="1" x14ac:dyDescent="0.3">
      <c r="A7" s="10"/>
      <c r="B7" s="12"/>
      <c r="C7" s="12"/>
      <c r="D7" s="12"/>
      <c r="E7" s="13"/>
      <c r="F7" s="13"/>
      <c r="G7" s="13"/>
      <c r="H7" s="13"/>
      <c r="I7" s="13"/>
      <c r="J7" s="13"/>
      <c r="K7" s="13"/>
      <c r="L7" s="13"/>
      <c r="O7" s="11"/>
      <c r="P7" s="11"/>
    </row>
    <row r="8" spans="1:16" x14ac:dyDescent="0.3">
      <c r="B8" s="246" t="str">
        <f>UPPER(IF(Intro!$G$21="English",O8,P8))</f>
        <v>PUBLIC COMMENTS</v>
      </c>
      <c r="C8" s="247"/>
      <c r="D8" s="247"/>
      <c r="E8" s="247"/>
      <c r="F8" s="247"/>
      <c r="G8" s="247"/>
      <c r="H8" s="247"/>
      <c r="I8" s="247"/>
      <c r="J8" s="247"/>
      <c r="K8" s="247"/>
      <c r="L8" s="248"/>
      <c r="O8" s="58" t="s">
        <v>48</v>
      </c>
      <c r="P8" s="58" t="s">
        <v>49</v>
      </c>
    </row>
    <row r="9" spans="1:16" x14ac:dyDescent="0.3">
      <c r="B9" s="14"/>
      <c r="C9" s="15"/>
      <c r="D9" s="15"/>
      <c r="E9" s="16"/>
      <c r="F9" s="16"/>
      <c r="G9" s="16"/>
      <c r="H9" s="16"/>
      <c r="I9" s="16"/>
      <c r="J9" s="16"/>
      <c r="K9" s="16"/>
      <c r="L9" s="17"/>
    </row>
    <row r="10" spans="1:16" x14ac:dyDescent="0.3">
      <c r="B10" s="199" t="str">
        <f>IF(Intro!$G$21="English",O10,P10)</f>
        <v>Should your firm wish to add any comments related to its responses, submit them here. Be sure to indicate the question number being commented on.</v>
      </c>
      <c r="C10" s="200"/>
      <c r="D10" s="200"/>
      <c r="E10" s="200"/>
      <c r="F10" s="200"/>
      <c r="G10" s="200"/>
      <c r="H10" s="200"/>
      <c r="I10" s="200"/>
      <c r="J10" s="200"/>
      <c r="K10" s="200"/>
      <c r="L10" s="201"/>
      <c r="O10" s="55" t="s">
        <v>50</v>
      </c>
      <c r="P10" s="58" t="s">
        <v>137</v>
      </c>
    </row>
    <row r="11" spans="1:16" x14ac:dyDescent="0.3">
      <c r="B11" s="51"/>
      <c r="C11" s="15"/>
      <c r="D11" s="15"/>
      <c r="E11" s="16"/>
      <c r="F11" s="16"/>
      <c r="G11" s="16"/>
      <c r="H11" s="16"/>
      <c r="I11" s="16"/>
      <c r="J11" s="16"/>
      <c r="K11" s="16"/>
      <c r="L11" s="17"/>
      <c r="O11" s="103" t="s">
        <v>248</v>
      </c>
      <c r="P11" s="103" t="s">
        <v>249</v>
      </c>
    </row>
    <row r="12" spans="1:16" ht="28.8" x14ac:dyDescent="0.3">
      <c r="A12" s="7" t="s">
        <v>148</v>
      </c>
      <c r="B12" s="51"/>
      <c r="C12" s="137" t="str">
        <f>IF(Intro!$G$21="English",O11,P11)</f>
        <v>Tab and Question</v>
      </c>
      <c r="D12" s="367" t="str">
        <f>IF(Intro!$G$21="English",O12,P12)</f>
        <v>Comments</v>
      </c>
      <c r="E12" s="368"/>
      <c r="F12" s="368"/>
      <c r="G12" s="368"/>
      <c r="H12" s="368"/>
      <c r="I12" s="368"/>
      <c r="J12" s="368"/>
      <c r="K12" s="368"/>
      <c r="L12" s="369"/>
      <c r="O12" s="55" t="s">
        <v>84</v>
      </c>
      <c r="P12" s="58" t="s">
        <v>85</v>
      </c>
    </row>
    <row r="13" spans="1:16" x14ac:dyDescent="0.3">
      <c r="B13" s="358" t="str">
        <f>IF(Intro!$G$21="English",O13,P13)</f>
        <v>Comment 1</v>
      </c>
      <c r="C13" s="357"/>
      <c r="D13" s="370"/>
      <c r="E13" s="371"/>
      <c r="F13" s="371"/>
      <c r="G13" s="371"/>
      <c r="H13" s="371"/>
      <c r="I13" s="371"/>
      <c r="J13" s="371"/>
      <c r="K13" s="371"/>
      <c r="L13" s="372"/>
      <c r="O13" s="55" t="s">
        <v>86</v>
      </c>
      <c r="P13" s="58" t="s">
        <v>87</v>
      </c>
    </row>
    <row r="14" spans="1:16" x14ac:dyDescent="0.3">
      <c r="B14" s="359"/>
      <c r="C14" s="357"/>
      <c r="D14" s="373"/>
      <c r="E14" s="374"/>
      <c r="F14" s="374"/>
      <c r="G14" s="374"/>
      <c r="H14" s="374"/>
      <c r="I14" s="374"/>
      <c r="J14" s="374"/>
      <c r="K14" s="374"/>
      <c r="L14" s="375"/>
      <c r="O14" s="55"/>
    </row>
    <row r="15" spans="1:16" x14ac:dyDescent="0.3">
      <c r="B15" s="359"/>
      <c r="C15" s="357"/>
      <c r="D15" s="373"/>
      <c r="E15" s="374"/>
      <c r="F15" s="374"/>
      <c r="G15" s="374"/>
      <c r="H15" s="374"/>
      <c r="I15" s="374"/>
      <c r="J15" s="374"/>
      <c r="K15" s="374"/>
      <c r="L15" s="375"/>
      <c r="O15" s="55"/>
    </row>
    <row r="16" spans="1:16" s="96" customFormat="1" x14ac:dyDescent="0.3">
      <c r="A16" s="7"/>
      <c r="B16" s="359"/>
      <c r="C16" s="357"/>
      <c r="D16" s="373"/>
      <c r="E16" s="374"/>
      <c r="F16" s="374"/>
      <c r="G16" s="374"/>
      <c r="H16" s="374"/>
      <c r="I16" s="374"/>
      <c r="J16" s="374"/>
      <c r="K16" s="374"/>
      <c r="L16" s="375"/>
      <c r="O16" s="97"/>
    </row>
    <row r="17" spans="1:16" s="96" customFormat="1" x14ac:dyDescent="0.3">
      <c r="A17" s="7"/>
      <c r="B17" s="359"/>
      <c r="C17" s="357"/>
      <c r="D17" s="373"/>
      <c r="E17" s="374"/>
      <c r="F17" s="374"/>
      <c r="G17" s="374"/>
      <c r="H17" s="374"/>
      <c r="I17" s="374"/>
      <c r="J17" s="374"/>
      <c r="K17" s="374"/>
      <c r="L17" s="375"/>
      <c r="O17" s="97"/>
    </row>
    <row r="18" spans="1:16" x14ac:dyDescent="0.3">
      <c r="B18" s="359"/>
      <c r="C18" s="357"/>
      <c r="D18" s="373"/>
      <c r="E18" s="374"/>
      <c r="F18" s="374"/>
      <c r="G18" s="374"/>
      <c r="H18" s="374"/>
      <c r="I18" s="374"/>
      <c r="J18" s="374"/>
      <c r="K18" s="374"/>
      <c r="L18" s="375"/>
      <c r="O18" s="55"/>
    </row>
    <row r="19" spans="1:16" x14ac:dyDescent="0.3">
      <c r="B19" s="359"/>
      <c r="C19" s="357"/>
      <c r="D19" s="373"/>
      <c r="E19" s="374"/>
      <c r="F19" s="374"/>
      <c r="G19" s="374"/>
      <c r="H19" s="374"/>
      <c r="I19" s="374"/>
      <c r="J19" s="374"/>
      <c r="K19" s="374"/>
      <c r="L19" s="375"/>
      <c r="O19" s="55"/>
    </row>
    <row r="20" spans="1:16" x14ac:dyDescent="0.3">
      <c r="B20" s="359"/>
      <c r="C20" s="357"/>
      <c r="D20" s="373"/>
      <c r="E20" s="374"/>
      <c r="F20" s="374"/>
      <c r="G20" s="374"/>
      <c r="H20" s="374"/>
      <c r="I20" s="374"/>
      <c r="J20" s="374"/>
      <c r="K20" s="374"/>
      <c r="L20" s="375"/>
      <c r="O20" s="55"/>
    </row>
    <row r="21" spans="1:16" x14ac:dyDescent="0.3">
      <c r="B21" s="359"/>
      <c r="C21" s="357"/>
      <c r="D21" s="373"/>
      <c r="E21" s="374"/>
      <c r="F21" s="374"/>
      <c r="G21" s="374"/>
      <c r="H21" s="374"/>
      <c r="I21" s="374"/>
      <c r="J21" s="374"/>
      <c r="K21" s="374"/>
      <c r="L21" s="375"/>
      <c r="O21" s="55"/>
    </row>
    <row r="22" spans="1:16" x14ac:dyDescent="0.3">
      <c r="B22" s="360"/>
      <c r="C22" s="357"/>
      <c r="D22" s="376"/>
      <c r="E22" s="377"/>
      <c r="F22" s="377"/>
      <c r="G22" s="377"/>
      <c r="H22" s="377"/>
      <c r="I22" s="377"/>
      <c r="J22" s="377"/>
      <c r="K22" s="377"/>
      <c r="L22" s="378"/>
      <c r="O22" s="55"/>
    </row>
    <row r="23" spans="1:16" x14ac:dyDescent="0.3">
      <c r="B23" s="358" t="str">
        <f>IF(Intro!$G$21="English",O23,P23)</f>
        <v>Comment 2</v>
      </c>
      <c r="C23" s="357"/>
      <c r="D23" s="370"/>
      <c r="E23" s="371"/>
      <c r="F23" s="371"/>
      <c r="G23" s="371"/>
      <c r="H23" s="371"/>
      <c r="I23" s="371"/>
      <c r="J23" s="371"/>
      <c r="K23" s="371"/>
      <c r="L23" s="372"/>
      <c r="O23" s="55" t="s">
        <v>88</v>
      </c>
      <c r="P23" s="58" t="s">
        <v>89</v>
      </c>
    </row>
    <row r="24" spans="1:16" x14ac:dyDescent="0.3">
      <c r="B24" s="359"/>
      <c r="C24" s="357"/>
      <c r="D24" s="373"/>
      <c r="E24" s="374"/>
      <c r="F24" s="374"/>
      <c r="G24" s="374"/>
      <c r="H24" s="374"/>
      <c r="I24" s="374"/>
      <c r="J24" s="374"/>
      <c r="K24" s="374"/>
      <c r="L24" s="375"/>
    </row>
    <row r="25" spans="1:16" x14ac:dyDescent="0.3">
      <c r="B25" s="359"/>
      <c r="C25" s="357"/>
      <c r="D25" s="373"/>
      <c r="E25" s="374"/>
      <c r="F25" s="374"/>
      <c r="G25" s="374"/>
      <c r="H25" s="374"/>
      <c r="I25" s="374"/>
      <c r="J25" s="374"/>
      <c r="K25" s="374"/>
      <c r="L25" s="375"/>
    </row>
    <row r="26" spans="1:16" s="96" customFormat="1" x14ac:dyDescent="0.3">
      <c r="A26" s="7"/>
      <c r="B26" s="359"/>
      <c r="C26" s="357"/>
      <c r="D26" s="373"/>
      <c r="E26" s="374"/>
      <c r="F26" s="374"/>
      <c r="G26" s="374"/>
      <c r="H26" s="374"/>
      <c r="I26" s="374"/>
      <c r="J26" s="374"/>
      <c r="K26" s="374"/>
      <c r="L26" s="375"/>
      <c r="O26" s="97"/>
    </row>
    <row r="27" spans="1:16" s="96" customFormat="1" x14ac:dyDescent="0.3">
      <c r="A27" s="7"/>
      <c r="B27" s="359"/>
      <c r="C27" s="357"/>
      <c r="D27" s="373"/>
      <c r="E27" s="374"/>
      <c r="F27" s="374"/>
      <c r="G27" s="374"/>
      <c r="H27" s="374"/>
      <c r="I27" s="374"/>
      <c r="J27" s="374"/>
      <c r="K27" s="374"/>
      <c r="L27" s="375"/>
      <c r="O27" s="97"/>
    </row>
    <row r="28" spans="1:16" x14ac:dyDescent="0.3">
      <c r="B28" s="359"/>
      <c r="C28" s="357"/>
      <c r="D28" s="373"/>
      <c r="E28" s="374"/>
      <c r="F28" s="374"/>
      <c r="G28" s="374"/>
      <c r="H28" s="374"/>
      <c r="I28" s="374"/>
      <c r="J28" s="374"/>
      <c r="K28" s="374"/>
      <c r="L28" s="375"/>
    </row>
    <row r="29" spans="1:16" s="26" customFormat="1" x14ac:dyDescent="0.3">
      <c r="A29" s="72"/>
      <c r="B29" s="359"/>
      <c r="C29" s="357"/>
      <c r="D29" s="373"/>
      <c r="E29" s="374"/>
      <c r="F29" s="374"/>
      <c r="G29" s="374"/>
      <c r="H29" s="374"/>
      <c r="I29" s="374"/>
      <c r="J29" s="374"/>
      <c r="K29" s="374"/>
      <c r="L29" s="375"/>
      <c r="N29" s="25"/>
    </row>
    <row r="30" spans="1:16" x14ac:dyDescent="0.3">
      <c r="B30" s="359"/>
      <c r="C30" s="357"/>
      <c r="D30" s="373"/>
      <c r="E30" s="374"/>
      <c r="F30" s="374"/>
      <c r="G30" s="374"/>
      <c r="H30" s="374"/>
      <c r="I30" s="374"/>
      <c r="J30" s="374"/>
      <c r="K30" s="374"/>
      <c r="L30" s="375"/>
    </row>
    <row r="31" spans="1:16" x14ac:dyDescent="0.3">
      <c r="B31" s="359"/>
      <c r="C31" s="357"/>
      <c r="D31" s="373"/>
      <c r="E31" s="374"/>
      <c r="F31" s="374"/>
      <c r="G31" s="374"/>
      <c r="H31" s="374"/>
      <c r="I31" s="374"/>
      <c r="J31" s="374"/>
      <c r="K31" s="374"/>
      <c r="L31" s="375"/>
    </row>
    <row r="32" spans="1:16" x14ac:dyDescent="0.3">
      <c r="B32" s="360"/>
      <c r="C32" s="357"/>
      <c r="D32" s="376"/>
      <c r="E32" s="377"/>
      <c r="F32" s="377"/>
      <c r="G32" s="377"/>
      <c r="H32" s="377"/>
      <c r="I32" s="377"/>
      <c r="J32" s="377"/>
      <c r="K32" s="377"/>
      <c r="L32" s="378"/>
    </row>
    <row r="33" spans="1:16" x14ac:dyDescent="0.3">
      <c r="B33" s="358" t="str">
        <f>IF(Intro!$G$21="English",O33,P33)</f>
        <v>Comment 3</v>
      </c>
      <c r="C33" s="357"/>
      <c r="D33" s="370"/>
      <c r="E33" s="371"/>
      <c r="F33" s="371"/>
      <c r="G33" s="371"/>
      <c r="H33" s="371"/>
      <c r="I33" s="371"/>
      <c r="J33" s="371"/>
      <c r="K33" s="371"/>
      <c r="L33" s="372"/>
      <c r="O33" s="55" t="s">
        <v>90</v>
      </c>
      <c r="P33" s="58" t="s">
        <v>91</v>
      </c>
    </row>
    <row r="34" spans="1:16" x14ac:dyDescent="0.3">
      <c r="B34" s="359"/>
      <c r="C34" s="357"/>
      <c r="D34" s="373"/>
      <c r="E34" s="374"/>
      <c r="F34" s="374"/>
      <c r="G34" s="374"/>
      <c r="H34" s="374"/>
      <c r="I34" s="374"/>
      <c r="J34" s="374"/>
      <c r="K34" s="374"/>
      <c r="L34" s="375"/>
    </row>
    <row r="35" spans="1:16" x14ac:dyDescent="0.3">
      <c r="B35" s="359"/>
      <c r="C35" s="357"/>
      <c r="D35" s="373"/>
      <c r="E35" s="374"/>
      <c r="F35" s="374"/>
      <c r="G35" s="374"/>
      <c r="H35" s="374"/>
      <c r="I35" s="374"/>
      <c r="J35" s="374"/>
      <c r="K35" s="374"/>
      <c r="L35" s="375"/>
    </row>
    <row r="36" spans="1:16" x14ac:dyDescent="0.3">
      <c r="B36" s="359"/>
      <c r="C36" s="357"/>
      <c r="D36" s="373"/>
      <c r="E36" s="374"/>
      <c r="F36" s="374"/>
      <c r="G36" s="374"/>
      <c r="H36" s="374"/>
      <c r="I36" s="374"/>
      <c r="J36" s="374"/>
      <c r="K36" s="374"/>
      <c r="L36" s="375"/>
    </row>
    <row r="37" spans="1:16" s="96" customFormat="1" x14ac:dyDescent="0.3">
      <c r="A37" s="7"/>
      <c r="B37" s="359"/>
      <c r="C37" s="357"/>
      <c r="D37" s="373"/>
      <c r="E37" s="374"/>
      <c r="F37" s="374"/>
      <c r="G37" s="374"/>
      <c r="H37" s="374"/>
      <c r="I37" s="374"/>
      <c r="J37" s="374"/>
      <c r="K37" s="374"/>
      <c r="L37" s="375"/>
      <c r="O37" s="97"/>
    </row>
    <row r="38" spans="1:16" s="96" customFormat="1" x14ac:dyDescent="0.3">
      <c r="A38" s="7"/>
      <c r="B38" s="359"/>
      <c r="C38" s="357"/>
      <c r="D38" s="373"/>
      <c r="E38" s="374"/>
      <c r="F38" s="374"/>
      <c r="G38" s="374"/>
      <c r="H38" s="374"/>
      <c r="I38" s="374"/>
      <c r="J38" s="374"/>
      <c r="K38" s="374"/>
      <c r="L38" s="375"/>
      <c r="O38" s="97"/>
    </row>
    <row r="39" spans="1:16" x14ac:dyDescent="0.3">
      <c r="B39" s="359"/>
      <c r="C39" s="357"/>
      <c r="D39" s="373"/>
      <c r="E39" s="374"/>
      <c r="F39" s="374"/>
      <c r="G39" s="374"/>
      <c r="H39" s="374"/>
      <c r="I39" s="374"/>
      <c r="J39" s="374"/>
      <c r="K39" s="374"/>
      <c r="L39" s="375"/>
    </row>
    <row r="40" spans="1:16" x14ac:dyDescent="0.3">
      <c r="B40" s="359"/>
      <c r="C40" s="357"/>
      <c r="D40" s="373"/>
      <c r="E40" s="374"/>
      <c r="F40" s="374"/>
      <c r="G40" s="374"/>
      <c r="H40" s="374"/>
      <c r="I40" s="374"/>
      <c r="J40" s="374"/>
      <c r="K40" s="374"/>
      <c r="L40" s="375"/>
    </row>
    <row r="41" spans="1:16" x14ac:dyDescent="0.3">
      <c r="B41" s="359"/>
      <c r="C41" s="357"/>
      <c r="D41" s="373"/>
      <c r="E41" s="374"/>
      <c r="F41" s="374"/>
      <c r="G41" s="374"/>
      <c r="H41" s="374"/>
      <c r="I41" s="374"/>
      <c r="J41" s="374"/>
      <c r="K41" s="374"/>
      <c r="L41" s="375"/>
    </row>
    <row r="42" spans="1:16" x14ac:dyDescent="0.3">
      <c r="B42" s="360"/>
      <c r="C42" s="357"/>
      <c r="D42" s="376"/>
      <c r="E42" s="377"/>
      <c r="F42" s="377"/>
      <c r="G42" s="377"/>
      <c r="H42" s="377"/>
      <c r="I42" s="377"/>
      <c r="J42" s="377"/>
      <c r="K42" s="377"/>
      <c r="L42" s="378"/>
    </row>
    <row r="43" spans="1:16" x14ac:dyDescent="0.3">
      <c r="B43" s="358" t="str">
        <f>IF(Intro!$G$21="English",O43,P43)</f>
        <v>Comment 4</v>
      </c>
      <c r="C43" s="357"/>
      <c r="D43" s="370"/>
      <c r="E43" s="371"/>
      <c r="F43" s="371"/>
      <c r="G43" s="371"/>
      <c r="H43" s="371"/>
      <c r="I43" s="371"/>
      <c r="J43" s="371"/>
      <c r="K43" s="371"/>
      <c r="L43" s="372"/>
      <c r="O43" s="55" t="s">
        <v>92</v>
      </c>
      <c r="P43" s="58" t="s">
        <v>93</v>
      </c>
    </row>
    <row r="44" spans="1:16" x14ac:dyDescent="0.3">
      <c r="B44" s="359"/>
      <c r="C44" s="357"/>
      <c r="D44" s="373"/>
      <c r="E44" s="374"/>
      <c r="F44" s="374"/>
      <c r="G44" s="374"/>
      <c r="H44" s="374"/>
      <c r="I44" s="374"/>
      <c r="J44" s="374"/>
      <c r="K44" s="374"/>
      <c r="L44" s="375"/>
    </row>
    <row r="45" spans="1:16" x14ac:dyDescent="0.3">
      <c r="B45" s="359"/>
      <c r="C45" s="357"/>
      <c r="D45" s="373"/>
      <c r="E45" s="374"/>
      <c r="F45" s="374"/>
      <c r="G45" s="374"/>
      <c r="H45" s="374"/>
      <c r="I45" s="374"/>
      <c r="J45" s="374"/>
      <c r="K45" s="374"/>
      <c r="L45" s="375"/>
    </row>
    <row r="46" spans="1:16" s="96" customFormat="1" x14ac:dyDescent="0.3">
      <c r="A46" s="7"/>
      <c r="B46" s="359"/>
      <c r="C46" s="357"/>
      <c r="D46" s="373"/>
      <c r="E46" s="374"/>
      <c r="F46" s="374"/>
      <c r="G46" s="374"/>
      <c r="H46" s="374"/>
      <c r="I46" s="374"/>
      <c r="J46" s="374"/>
      <c r="K46" s="374"/>
      <c r="L46" s="375"/>
      <c r="O46" s="97"/>
    </row>
    <row r="47" spans="1:16" s="96" customFormat="1" x14ac:dyDescent="0.3">
      <c r="A47" s="7"/>
      <c r="B47" s="359"/>
      <c r="C47" s="357"/>
      <c r="D47" s="373"/>
      <c r="E47" s="374"/>
      <c r="F47" s="374"/>
      <c r="G47" s="374"/>
      <c r="H47" s="374"/>
      <c r="I47" s="374"/>
      <c r="J47" s="374"/>
      <c r="K47" s="374"/>
      <c r="L47" s="375"/>
      <c r="O47" s="97"/>
    </row>
    <row r="48" spans="1:16" x14ac:dyDescent="0.3">
      <c r="B48" s="359"/>
      <c r="C48" s="357"/>
      <c r="D48" s="373"/>
      <c r="E48" s="374"/>
      <c r="F48" s="374"/>
      <c r="G48" s="374"/>
      <c r="H48" s="374"/>
      <c r="I48" s="374"/>
      <c r="J48" s="374"/>
      <c r="K48" s="374"/>
      <c r="L48" s="375"/>
    </row>
    <row r="49" spans="1:16" x14ac:dyDescent="0.3">
      <c r="B49" s="359"/>
      <c r="C49" s="357"/>
      <c r="D49" s="373"/>
      <c r="E49" s="374"/>
      <c r="F49" s="374"/>
      <c r="G49" s="374"/>
      <c r="H49" s="374"/>
      <c r="I49" s="374"/>
      <c r="J49" s="374"/>
      <c r="K49" s="374"/>
      <c r="L49" s="375"/>
    </row>
    <row r="50" spans="1:16" x14ac:dyDescent="0.3">
      <c r="B50" s="359"/>
      <c r="C50" s="357"/>
      <c r="D50" s="373"/>
      <c r="E50" s="374"/>
      <c r="F50" s="374"/>
      <c r="G50" s="374"/>
      <c r="H50" s="374"/>
      <c r="I50" s="374"/>
      <c r="J50" s="374"/>
      <c r="K50" s="374"/>
      <c r="L50" s="375"/>
    </row>
    <row r="51" spans="1:16" x14ac:dyDescent="0.3">
      <c r="B51" s="359"/>
      <c r="C51" s="357"/>
      <c r="D51" s="373"/>
      <c r="E51" s="374"/>
      <c r="F51" s="374"/>
      <c r="G51" s="374"/>
      <c r="H51" s="374"/>
      <c r="I51" s="374"/>
      <c r="J51" s="374"/>
      <c r="K51" s="374"/>
      <c r="L51" s="375"/>
    </row>
    <row r="52" spans="1:16" x14ac:dyDescent="0.3">
      <c r="B52" s="360"/>
      <c r="C52" s="357"/>
      <c r="D52" s="376"/>
      <c r="E52" s="377"/>
      <c r="F52" s="377"/>
      <c r="G52" s="377"/>
      <c r="H52" s="377"/>
      <c r="I52" s="377"/>
      <c r="J52" s="377"/>
      <c r="K52" s="377"/>
      <c r="L52" s="378"/>
    </row>
    <row r="53" spans="1:16" x14ac:dyDescent="0.3">
      <c r="B53" s="358" t="str">
        <f>IF(Intro!$G$21="English",O53,P53)</f>
        <v>Comment 5</v>
      </c>
      <c r="C53" s="357"/>
      <c r="D53" s="370"/>
      <c r="E53" s="371"/>
      <c r="F53" s="371"/>
      <c r="G53" s="371"/>
      <c r="H53" s="371"/>
      <c r="I53" s="371"/>
      <c r="J53" s="371"/>
      <c r="K53" s="371"/>
      <c r="L53" s="372"/>
      <c r="O53" s="55" t="s">
        <v>94</v>
      </c>
      <c r="P53" s="58" t="s">
        <v>95</v>
      </c>
    </row>
    <row r="54" spans="1:16" x14ac:dyDescent="0.3">
      <c r="B54" s="359"/>
      <c r="C54" s="357"/>
      <c r="D54" s="373"/>
      <c r="E54" s="374"/>
      <c r="F54" s="374"/>
      <c r="G54" s="374"/>
      <c r="H54" s="374"/>
      <c r="I54" s="374"/>
      <c r="J54" s="374"/>
      <c r="K54" s="374"/>
      <c r="L54" s="375"/>
    </row>
    <row r="55" spans="1:16" x14ac:dyDescent="0.3">
      <c r="B55" s="359"/>
      <c r="C55" s="357"/>
      <c r="D55" s="373"/>
      <c r="E55" s="374"/>
      <c r="F55" s="374"/>
      <c r="G55" s="374"/>
      <c r="H55" s="374"/>
      <c r="I55" s="374"/>
      <c r="J55" s="374"/>
      <c r="K55" s="374"/>
      <c r="L55" s="375"/>
    </row>
    <row r="56" spans="1:16" s="96" customFormat="1" x14ac:dyDescent="0.3">
      <c r="A56" s="7"/>
      <c r="B56" s="359"/>
      <c r="C56" s="357"/>
      <c r="D56" s="373"/>
      <c r="E56" s="374"/>
      <c r="F56" s="374"/>
      <c r="G56" s="374"/>
      <c r="H56" s="374"/>
      <c r="I56" s="374"/>
      <c r="J56" s="374"/>
      <c r="K56" s="374"/>
      <c r="L56" s="375"/>
      <c r="O56" s="97"/>
    </row>
    <row r="57" spans="1:16" s="96" customFormat="1" x14ac:dyDescent="0.3">
      <c r="A57" s="7"/>
      <c r="B57" s="359"/>
      <c r="C57" s="357"/>
      <c r="D57" s="373"/>
      <c r="E57" s="374"/>
      <c r="F57" s="374"/>
      <c r="G57" s="374"/>
      <c r="H57" s="374"/>
      <c r="I57" s="374"/>
      <c r="J57" s="374"/>
      <c r="K57" s="374"/>
      <c r="L57" s="375"/>
      <c r="O57" s="97"/>
    </row>
    <row r="58" spans="1:16" x14ac:dyDescent="0.3">
      <c r="B58" s="359"/>
      <c r="C58" s="357"/>
      <c r="D58" s="373"/>
      <c r="E58" s="374"/>
      <c r="F58" s="374"/>
      <c r="G58" s="374"/>
      <c r="H58" s="374"/>
      <c r="I58" s="374"/>
      <c r="J58" s="374"/>
      <c r="K58" s="374"/>
      <c r="L58" s="375"/>
    </row>
    <row r="59" spans="1:16" x14ac:dyDescent="0.3">
      <c r="B59" s="359"/>
      <c r="C59" s="357"/>
      <c r="D59" s="373"/>
      <c r="E59" s="374"/>
      <c r="F59" s="374"/>
      <c r="G59" s="374"/>
      <c r="H59" s="374"/>
      <c r="I59" s="374"/>
      <c r="J59" s="374"/>
      <c r="K59" s="374"/>
      <c r="L59" s="375"/>
    </row>
    <row r="60" spans="1:16" x14ac:dyDescent="0.3">
      <c r="B60" s="359"/>
      <c r="C60" s="357"/>
      <c r="D60" s="373"/>
      <c r="E60" s="374"/>
      <c r="F60" s="374"/>
      <c r="G60" s="374"/>
      <c r="H60" s="374"/>
      <c r="I60" s="374"/>
      <c r="J60" s="374"/>
      <c r="K60" s="374"/>
      <c r="L60" s="375"/>
    </row>
    <row r="61" spans="1:16" x14ac:dyDescent="0.3">
      <c r="B61" s="359"/>
      <c r="C61" s="357"/>
      <c r="D61" s="373"/>
      <c r="E61" s="374"/>
      <c r="F61" s="374"/>
      <c r="G61" s="374"/>
      <c r="H61" s="374"/>
      <c r="I61" s="374"/>
      <c r="J61" s="374"/>
      <c r="K61" s="374"/>
      <c r="L61" s="375"/>
    </row>
    <row r="62" spans="1:16" x14ac:dyDescent="0.3">
      <c r="B62" s="380"/>
      <c r="C62" s="379"/>
      <c r="D62" s="376"/>
      <c r="E62" s="377"/>
      <c r="F62" s="377"/>
      <c r="G62" s="377"/>
      <c r="H62" s="377"/>
      <c r="I62" s="377"/>
      <c r="J62" s="377"/>
      <c r="K62" s="377"/>
      <c r="L62" s="378"/>
    </row>
  </sheetData>
  <sheetProtection algorithmName="SHA-512" hashValue="dGYnNajSQGw8vSe1prX2ug2pio/l2rGrqu+u23JBZyyC4XWffaW84myrQK+eDcE1Kp3wrlzpjRsE6A+0gYUJmw==" saltValue="XXoX9DZKB7rlDtGvl2ku+A==" spinCount="100000" sheet="1" objects="1" scenarios="1" selectLockedCells="1"/>
  <mergeCells count="21">
    <mergeCell ref="C33:C42"/>
    <mergeCell ref="C43:C52"/>
    <mergeCell ref="C53:C62"/>
    <mergeCell ref="D53:L62"/>
    <mergeCell ref="B33:B42"/>
    <mergeCell ref="B43:B52"/>
    <mergeCell ref="B53:B62"/>
    <mergeCell ref="D33:L42"/>
    <mergeCell ref="D43:L52"/>
    <mergeCell ref="C13:C22"/>
    <mergeCell ref="C23:C32"/>
    <mergeCell ref="B13:B22"/>
    <mergeCell ref="B23:B32"/>
    <mergeCell ref="B4:L4"/>
    <mergeCell ref="B6:L6"/>
    <mergeCell ref="B10:L10"/>
    <mergeCell ref="B5:L5"/>
    <mergeCell ref="B8:L8"/>
    <mergeCell ref="D12:L12"/>
    <mergeCell ref="D13:L22"/>
    <mergeCell ref="D23:L32"/>
  </mergeCells>
  <dataValidations count="1">
    <dataValidation type="textLength" operator="lessThanOrEqual" allowBlank="1" showInputMessage="1" showErrorMessage="1" prompt="1000 character limit/limite de 1000 caractères" sqref="D13:L62" xr:uid="{B7F23272-DF4B-4559-932C-B669FB28242C}">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codeName="Sheet7">
    <tabColor rgb="FF92D050"/>
    <pageSetUpPr fitToPage="1"/>
  </sheetPr>
  <dimension ref="A1:P108"/>
  <sheetViews>
    <sheetView showGridLines="0" zoomScaleNormal="100" workbookViewId="0"/>
  </sheetViews>
  <sheetFormatPr defaultColWidth="9.44140625" defaultRowHeight="14.4" x14ac:dyDescent="0.3"/>
  <cols>
    <col min="1" max="1" width="1.5546875" style="7" customWidth="1"/>
    <col min="2" max="4" width="14.5546875" style="54" customWidth="1"/>
    <col min="5" max="5" width="22.88671875" style="54" customWidth="1"/>
    <col min="6" max="12" width="14.5546875" style="54" customWidth="1"/>
    <col min="13" max="14" width="14.5546875" style="58" customWidth="1"/>
    <col min="15" max="16" width="14.5546875" style="91" hidden="1" customWidth="1"/>
    <col min="17" max="17" width="7.6640625" style="58" customWidth="1"/>
    <col min="18" max="16384" width="9.44140625" style="58"/>
  </cols>
  <sheetData>
    <row r="1" spans="1:16" x14ac:dyDescent="0.3">
      <c r="O1" s="114" t="s">
        <v>253</v>
      </c>
      <c r="P1" s="114" t="s">
        <v>253</v>
      </c>
    </row>
    <row r="2" spans="1:16" x14ac:dyDescent="0.3">
      <c r="B2" s="9" t="str">
        <f>IF(Intro!$G$21="English",O3,P3)</f>
        <v>PROTECTED</v>
      </c>
      <c r="C2" s="9"/>
      <c r="D2" s="9"/>
      <c r="O2" s="8" t="s">
        <v>58</v>
      </c>
      <c r="P2" s="8" t="s">
        <v>70</v>
      </c>
    </row>
    <row r="3" spans="1:16" x14ac:dyDescent="0.3">
      <c r="B3" s="1"/>
      <c r="C3" s="1"/>
      <c r="D3" s="1"/>
      <c r="O3" s="94" t="s">
        <v>213</v>
      </c>
      <c r="P3" s="94" t="s">
        <v>214</v>
      </c>
    </row>
    <row r="4" spans="1:16" s="4" customFormat="1" x14ac:dyDescent="0.3">
      <c r="A4" s="10"/>
      <c r="B4" s="388" t="str">
        <f>Info!B4</f>
        <v>FOREIGN PRODUCERS' QUESTIONNAIRE</v>
      </c>
      <c r="C4" s="388"/>
      <c r="D4" s="388"/>
      <c r="E4" s="388"/>
      <c r="F4" s="388"/>
      <c r="G4" s="388"/>
      <c r="H4" s="388"/>
      <c r="I4" s="388"/>
      <c r="J4" s="388"/>
      <c r="K4" s="388"/>
      <c r="L4" s="388"/>
      <c r="M4" s="2"/>
      <c r="N4" s="2"/>
      <c r="O4" s="3"/>
      <c r="P4" s="3"/>
    </row>
    <row r="5" spans="1:16" s="4" customFormat="1" x14ac:dyDescent="0.3">
      <c r="A5" s="10"/>
      <c r="B5" s="388" t="str">
        <f>Info!B5</f>
        <v>RR-2025-007</v>
      </c>
      <c r="C5" s="388"/>
      <c r="D5" s="388"/>
      <c r="E5" s="388"/>
      <c r="F5" s="388"/>
      <c r="G5" s="388"/>
      <c r="H5" s="388"/>
      <c r="I5" s="388"/>
      <c r="J5" s="388"/>
      <c r="K5" s="388"/>
      <c r="L5" s="388"/>
      <c r="M5" s="2"/>
      <c r="N5" s="2"/>
      <c r="O5" s="3"/>
      <c r="P5" s="3"/>
    </row>
    <row r="6" spans="1:16" s="5" customFormat="1" x14ac:dyDescent="0.3">
      <c r="A6" s="10"/>
      <c r="B6" s="388" t="str">
        <f>Info!B6</f>
        <v>HEAVY PLATE</v>
      </c>
      <c r="C6" s="388"/>
      <c r="D6" s="388"/>
      <c r="E6" s="388"/>
      <c r="F6" s="388"/>
      <c r="G6" s="388"/>
      <c r="H6" s="388"/>
      <c r="I6" s="388"/>
      <c r="J6" s="388"/>
      <c r="K6" s="388"/>
      <c r="L6" s="388"/>
      <c r="O6" s="11"/>
      <c r="P6" s="11"/>
    </row>
    <row r="7" spans="1:16" s="5" customFormat="1" x14ac:dyDescent="0.3">
      <c r="A7" s="10"/>
      <c r="B7" s="29"/>
      <c r="C7" s="29"/>
      <c r="D7" s="29"/>
      <c r="E7" s="29"/>
      <c r="F7" s="29"/>
      <c r="G7" s="29"/>
      <c r="H7" s="29"/>
      <c r="I7" s="29"/>
      <c r="J7" s="29"/>
      <c r="K7" s="29"/>
      <c r="L7" s="29"/>
      <c r="O7" s="22"/>
    </row>
    <row r="8" spans="1:16" s="5" customFormat="1" ht="14.25" customHeight="1" x14ac:dyDescent="0.3">
      <c r="A8" s="10"/>
      <c r="B8" s="390" t="str">
        <f>Public!B8</f>
        <v>The goods in the following questions refer to heavy plate as defined in the product description on the Intro tab.</v>
      </c>
      <c r="C8" s="391"/>
      <c r="D8" s="391"/>
      <c r="E8" s="391"/>
      <c r="F8" s="391"/>
      <c r="G8" s="391"/>
      <c r="H8" s="391"/>
      <c r="I8" s="391"/>
      <c r="J8" s="391"/>
      <c r="K8" s="391"/>
      <c r="L8" s="392"/>
      <c r="O8" s="11"/>
      <c r="P8" s="11"/>
    </row>
    <row r="9" spans="1:16" s="5" customFormat="1" ht="14.1" customHeight="1" x14ac:dyDescent="0.3">
      <c r="A9" s="10"/>
      <c r="B9" s="389" t="str">
        <f>Public!B9</f>
        <v>Product information and a glossary of terms can be found in the Info tab.</v>
      </c>
      <c r="C9" s="389"/>
      <c r="D9" s="389"/>
      <c r="E9" s="389"/>
      <c r="F9" s="389"/>
      <c r="G9" s="389"/>
      <c r="H9" s="389"/>
      <c r="I9" s="389"/>
      <c r="J9" s="389"/>
      <c r="K9" s="389"/>
      <c r="L9" s="389"/>
      <c r="O9" s="11"/>
    </row>
    <row r="10" spans="1:16" s="5" customFormat="1" x14ac:dyDescent="0.3">
      <c r="A10" s="10"/>
      <c r="B10" s="389" t="str">
        <f>IF(Intro!$G$21="English",O10,P10)</f>
        <v xml:space="preserve">Use the AddPro tab if more space is needed.
</v>
      </c>
      <c r="C10" s="389"/>
      <c r="D10" s="389"/>
      <c r="E10" s="389"/>
      <c r="F10" s="389"/>
      <c r="G10" s="389"/>
      <c r="H10" s="389"/>
      <c r="I10" s="389"/>
      <c r="J10" s="389"/>
      <c r="K10" s="389"/>
      <c r="L10" s="389"/>
      <c r="O10" s="11" t="s">
        <v>96</v>
      </c>
      <c r="P10" s="11" t="str">
        <f>"Utilisez l'onglet AddPro si vous avez besoin de plus d'espace."&amp;CHAR(10)</f>
        <v xml:space="preserve">Utilisez l'onglet AddPro si vous avez besoin de plus d'espace.
</v>
      </c>
    </row>
    <row r="11" spans="1:16" s="5" customFormat="1" x14ac:dyDescent="0.3">
      <c r="A11" s="10"/>
      <c r="B11" s="12"/>
      <c r="C11" s="12"/>
      <c r="D11" s="12"/>
      <c r="E11" s="13"/>
      <c r="F11" s="13"/>
      <c r="G11" s="13"/>
      <c r="H11" s="13"/>
      <c r="I11" s="13"/>
      <c r="J11" s="13"/>
      <c r="K11" s="13"/>
      <c r="L11" s="13"/>
      <c r="O11" s="11"/>
      <c r="P11" s="11"/>
    </row>
    <row r="12" spans="1:16" x14ac:dyDescent="0.3">
      <c r="B12" s="246" t="str">
        <f>UPPER(IF(Intro!$G$21="English",O12,P12))</f>
        <v>PRODUCTION AND CAPACITY</v>
      </c>
      <c r="C12" s="247"/>
      <c r="D12" s="247"/>
      <c r="E12" s="247"/>
      <c r="F12" s="247"/>
      <c r="G12" s="247"/>
      <c r="H12" s="247"/>
      <c r="I12" s="247"/>
      <c r="J12" s="247"/>
      <c r="K12" s="247"/>
      <c r="L12" s="248"/>
      <c r="M12" s="24"/>
      <c r="O12" s="94" t="s">
        <v>215</v>
      </c>
      <c r="P12" s="94" t="s">
        <v>216</v>
      </c>
    </row>
    <row r="13" spans="1:16" x14ac:dyDescent="0.3">
      <c r="B13" s="333" t="s">
        <v>21</v>
      </c>
      <c r="C13" s="334"/>
      <c r="D13" s="334"/>
      <c r="E13" s="334"/>
      <c r="F13" s="334"/>
      <c r="G13" s="334"/>
      <c r="H13" s="334"/>
      <c r="I13" s="334"/>
      <c r="J13" s="334"/>
      <c r="K13" s="334"/>
      <c r="L13" s="335"/>
    </row>
    <row r="14" spans="1:16" x14ac:dyDescent="0.3">
      <c r="B14" s="14"/>
      <c r="C14" s="15"/>
      <c r="D14" s="15"/>
      <c r="E14" s="16"/>
      <c r="F14" s="16"/>
      <c r="G14" s="16"/>
      <c r="H14" s="16"/>
      <c r="I14" s="16"/>
      <c r="J14" s="16"/>
      <c r="K14" s="16"/>
      <c r="L14" s="17"/>
    </row>
    <row r="15" spans="1:16" ht="14.25" customHeight="1" x14ac:dyDescent="0.3">
      <c r="B15" s="199" t="str">
        <f>IF(Intro!$G$21="English",O15,P15)</f>
        <v>Complete the following table for your firm's production of the goods and other products made with the same equipment.</v>
      </c>
      <c r="C15" s="200"/>
      <c r="D15" s="200"/>
      <c r="E15" s="200"/>
      <c r="F15" s="200"/>
      <c r="G15" s="200"/>
      <c r="H15" s="200"/>
      <c r="I15" s="200"/>
      <c r="J15" s="200"/>
      <c r="K15" s="200"/>
      <c r="L15" s="201"/>
      <c r="O15" s="92" t="s">
        <v>257</v>
      </c>
      <c r="P15" s="91" t="s">
        <v>258</v>
      </c>
    </row>
    <row r="16" spans="1:16" x14ac:dyDescent="0.3">
      <c r="B16" s="51"/>
      <c r="C16" s="52"/>
      <c r="D16" s="15"/>
      <c r="E16" s="16"/>
      <c r="F16" s="16"/>
      <c r="G16" s="16"/>
      <c r="H16" s="16"/>
      <c r="I16" s="16"/>
      <c r="J16" s="16"/>
      <c r="K16" s="16"/>
      <c r="L16" s="17"/>
      <c r="O16" s="92"/>
    </row>
    <row r="17" spans="1:16" x14ac:dyDescent="0.3">
      <c r="B17" s="51"/>
      <c r="C17" s="52"/>
      <c r="F17" s="15"/>
      <c r="G17" s="381">
        <f>Variables!B6</f>
        <v>2023</v>
      </c>
      <c r="H17" s="381">
        <f>G17+1</f>
        <v>2024</v>
      </c>
      <c r="I17" s="381">
        <f>H17+1</f>
        <v>2025</v>
      </c>
      <c r="J17" s="381" t="str">
        <f>IF(Intro!$G$21="English",Variables!B9,Variables!C9)</f>
        <v>Jan-Mar 2025</v>
      </c>
      <c r="K17" s="381" t="str">
        <f>IF(Intro!$G$21="English",Variables!B10,Variables!C10)</f>
        <v>Jan-Mar 2026</v>
      </c>
      <c r="L17" s="68"/>
      <c r="O17" s="92"/>
    </row>
    <row r="18" spans="1:16" x14ac:dyDescent="0.3">
      <c r="B18" s="51"/>
      <c r="C18" s="52"/>
      <c r="F18" s="15"/>
      <c r="G18" s="382"/>
      <c r="H18" s="382"/>
      <c r="I18" s="382"/>
      <c r="J18" s="382"/>
      <c r="K18" s="382"/>
      <c r="L18" s="68"/>
      <c r="O18" s="92"/>
    </row>
    <row r="19" spans="1:16" s="24" customFormat="1" x14ac:dyDescent="0.3">
      <c r="A19" s="64"/>
      <c r="B19" s="383" t="str">
        <f>IF(Intro!$G$21="English",O19,P19)</f>
        <v>Production of Discrete Plate</v>
      </c>
      <c r="C19" s="384"/>
      <c r="D19" s="384"/>
      <c r="E19" s="384"/>
      <c r="F19" s="45" t="str">
        <f>IF(Intro!$G$21="English",Variables!$B$23,Variables!$C$23)</f>
        <v>tonnes</v>
      </c>
      <c r="G19" s="42"/>
      <c r="H19" s="40"/>
      <c r="I19" s="40"/>
      <c r="J19" s="40"/>
      <c r="K19" s="40"/>
      <c r="L19" s="68"/>
      <c r="O19" s="24" t="s">
        <v>335</v>
      </c>
      <c r="P19" s="24" t="s">
        <v>336</v>
      </c>
    </row>
    <row r="20" spans="1:16" s="24" customFormat="1" x14ac:dyDescent="0.3">
      <c r="A20" s="64"/>
      <c r="B20" s="383" t="str">
        <f>IF(Intro!$G$21="English",O20,P20)</f>
        <v xml:space="preserve">Production of Cut-to-length Plate from Coil </v>
      </c>
      <c r="C20" s="384"/>
      <c r="D20" s="384"/>
      <c r="E20" s="384"/>
      <c r="F20" s="45" t="str">
        <f>IF(Intro!$G$21="English",Variables!$B$23,Variables!$C$23)</f>
        <v>tonnes</v>
      </c>
      <c r="G20" s="176"/>
      <c r="H20" s="177"/>
      <c r="I20" s="177"/>
      <c r="J20" s="177"/>
      <c r="K20" s="177"/>
      <c r="L20" s="68"/>
      <c r="O20" s="24" t="s">
        <v>337</v>
      </c>
      <c r="P20" s="24" t="s">
        <v>338</v>
      </c>
    </row>
    <row r="21" spans="1:16" s="24" customFormat="1" x14ac:dyDescent="0.3">
      <c r="A21" s="64"/>
      <c r="B21" s="385" t="str">
        <f>IF(Intro!$G$21="English",O21,P21)</f>
        <v>Production of the goods</v>
      </c>
      <c r="C21" s="386"/>
      <c r="D21" s="386"/>
      <c r="E21" s="386"/>
      <c r="F21" s="45" t="str">
        <f>IF(Intro!$G$21="English",Variables!$B$23,Variables!$C$23)</f>
        <v>tonnes</v>
      </c>
      <c r="G21" s="43">
        <f>SUM(G19:G20)</f>
        <v>0</v>
      </c>
      <c r="H21" s="43">
        <f t="shared" ref="H21" si="0">SUM(H19:H20)</f>
        <v>0</v>
      </c>
      <c r="I21" s="43">
        <f t="shared" ref="I21" si="1">SUM(I19:I20)</f>
        <v>0</v>
      </c>
      <c r="J21" s="43">
        <f t="shared" ref="J21" si="2">SUM(J19:J20)</f>
        <v>0</v>
      </c>
      <c r="K21" s="43">
        <f t="shared" ref="K21" si="3">SUM(K19:K20)</f>
        <v>0</v>
      </c>
      <c r="L21" s="68"/>
      <c r="O21" s="24" t="s">
        <v>255</v>
      </c>
      <c r="P21" s="24" t="s">
        <v>256</v>
      </c>
    </row>
    <row r="22" spans="1:16" s="24" customFormat="1" ht="28.5" customHeight="1" x14ac:dyDescent="0.3">
      <c r="A22" s="64"/>
      <c r="B22" s="383" t="str">
        <f>IF(Intro!$G$21="English",O22,P22)</f>
        <v>Production of products produced using the same equipment other than the goods</v>
      </c>
      <c r="C22" s="384"/>
      <c r="D22" s="384"/>
      <c r="E22" s="384"/>
      <c r="F22" s="45" t="str">
        <f>IF(Intro!$G$21="English",Variables!$B$23,Variables!$C$23)</f>
        <v>tonnes</v>
      </c>
      <c r="G22" s="113"/>
      <c r="H22" s="113"/>
      <c r="I22" s="113"/>
      <c r="J22" s="113"/>
      <c r="K22" s="113"/>
      <c r="L22" s="68"/>
      <c r="O22" s="24" t="s">
        <v>333</v>
      </c>
      <c r="P22" s="24" t="s">
        <v>334</v>
      </c>
    </row>
    <row r="23" spans="1:16" s="32" customFormat="1" x14ac:dyDescent="0.3">
      <c r="A23" s="78"/>
      <c r="B23" s="385" t="str">
        <f>IF(Intro!$G$21="English",O23,P23)</f>
        <v>Total - production</v>
      </c>
      <c r="C23" s="386"/>
      <c r="D23" s="387"/>
      <c r="E23" s="387"/>
      <c r="F23" s="46" t="str">
        <f>IF(Intro!$G$21="English",Variables!$B$23,Variables!$C$23)</f>
        <v>tonnes</v>
      </c>
      <c r="G23" s="43">
        <f>SUM(G21:G22)</f>
        <v>0</v>
      </c>
      <c r="H23" s="43">
        <f t="shared" ref="H23:K23" si="4">SUM(H21:H22)</f>
        <v>0</v>
      </c>
      <c r="I23" s="43">
        <f t="shared" si="4"/>
        <v>0</v>
      </c>
      <c r="J23" s="43">
        <f t="shared" si="4"/>
        <v>0</v>
      </c>
      <c r="K23" s="43">
        <f t="shared" si="4"/>
        <v>0</v>
      </c>
      <c r="L23" s="68"/>
      <c r="O23" s="32" t="s">
        <v>326</v>
      </c>
      <c r="P23" s="32" t="s">
        <v>326</v>
      </c>
    </row>
    <row r="24" spans="1:16" s="24" customFormat="1" x14ac:dyDescent="0.3">
      <c r="A24" s="64"/>
      <c r="B24" s="383" t="str">
        <f>IF(Intro!$G$21="English",O24,P24)</f>
        <v>Practical plant capacity</v>
      </c>
      <c r="C24" s="384"/>
      <c r="D24" s="387"/>
      <c r="E24" s="387"/>
      <c r="F24" s="45" t="str">
        <f>IF(Intro!$G$21="English",Variables!$B$23,Variables!$C$23)</f>
        <v>tonnes</v>
      </c>
      <c r="G24" s="42"/>
      <c r="H24" s="40"/>
      <c r="I24" s="40"/>
      <c r="J24" s="40"/>
      <c r="K24" s="40"/>
      <c r="L24" s="68"/>
      <c r="O24" s="24" t="s">
        <v>125</v>
      </c>
      <c r="P24" s="24" t="s">
        <v>97</v>
      </c>
    </row>
    <row r="25" spans="1:16" s="32" customFormat="1" x14ac:dyDescent="0.3">
      <c r="A25" s="78"/>
      <c r="B25" s="385" t="str">
        <f>IF(Intro!$G$21="English",O25,P25)</f>
        <v>Capacity utilization rate of the goods</v>
      </c>
      <c r="C25" s="386"/>
      <c r="D25" s="387"/>
      <c r="E25" s="387"/>
      <c r="F25" s="46" t="s">
        <v>83</v>
      </c>
      <c r="G25" s="44" t="str">
        <f>IF(G24=0,"-",G21/G24*100)</f>
        <v>-</v>
      </c>
      <c r="H25" s="44" t="str">
        <f t="shared" ref="H25:K25" si="5">IF(H24=0,"-",H21/H24*100)</f>
        <v>-</v>
      </c>
      <c r="I25" s="44" t="str">
        <f t="shared" si="5"/>
        <v>-</v>
      </c>
      <c r="J25" s="44" t="str">
        <f t="shared" si="5"/>
        <v>-</v>
      </c>
      <c r="K25" s="44" t="str">
        <f t="shared" si="5"/>
        <v>-</v>
      </c>
      <c r="L25" s="68"/>
      <c r="O25" s="32" t="s">
        <v>98</v>
      </c>
      <c r="P25" s="32" t="s">
        <v>99</v>
      </c>
    </row>
    <row r="26" spans="1:16" s="32" customFormat="1" x14ac:dyDescent="0.3">
      <c r="A26" s="78"/>
      <c r="B26" s="385" t="str">
        <f>IF(Intro!$G$21="English",O26,P26)</f>
        <v>Total capacity utilization rate</v>
      </c>
      <c r="C26" s="386"/>
      <c r="D26" s="387"/>
      <c r="E26" s="387"/>
      <c r="F26" s="46" t="s">
        <v>83</v>
      </c>
      <c r="G26" s="44" t="str">
        <f>IF(G24=0,"-",G23/G24*100)</f>
        <v>-</v>
      </c>
      <c r="H26" s="41" t="str">
        <f>IF(H24=0,"-",H23/H24*100)</f>
        <v>-</v>
      </c>
      <c r="I26" s="41" t="str">
        <f>IF(I24=0,"-",I23/I24*100)</f>
        <v>-</v>
      </c>
      <c r="J26" s="41" t="str">
        <f t="shared" ref="J26:K26" si="6">IF(J24=0,"-",J23/J24*100)</f>
        <v>-</v>
      </c>
      <c r="K26" s="41" t="str">
        <f t="shared" si="6"/>
        <v>-</v>
      </c>
      <c r="L26" s="68"/>
      <c r="O26" s="32" t="s">
        <v>100</v>
      </c>
      <c r="P26" s="32" t="s">
        <v>101</v>
      </c>
    </row>
    <row r="27" spans="1:16" s="24" customFormat="1" x14ac:dyDescent="0.3">
      <c r="A27" s="64"/>
      <c r="B27" s="75"/>
      <c r="C27" s="76"/>
      <c r="D27" s="76"/>
      <c r="E27" s="76"/>
      <c r="F27" s="76"/>
      <c r="G27" s="76"/>
      <c r="H27" s="76"/>
      <c r="I27" s="76"/>
      <c r="J27" s="76"/>
      <c r="K27" s="76"/>
      <c r="L27" s="77"/>
    </row>
    <row r="28" spans="1:16" s="8" customFormat="1" x14ac:dyDescent="0.3">
      <c r="A28" s="7"/>
      <c r="B28" s="321" t="s">
        <v>22</v>
      </c>
      <c r="C28" s="322"/>
      <c r="D28" s="322"/>
      <c r="E28" s="322"/>
      <c r="F28" s="322"/>
      <c r="G28" s="322"/>
      <c r="H28" s="322"/>
      <c r="I28" s="322"/>
      <c r="J28" s="322"/>
      <c r="K28" s="322"/>
      <c r="L28" s="323"/>
      <c r="M28" s="73"/>
    </row>
    <row r="29" spans="1:16" s="24" customFormat="1" x14ac:dyDescent="0.3">
      <c r="A29" s="64"/>
      <c r="B29" s="74"/>
      <c r="C29" s="65"/>
      <c r="D29" s="65"/>
      <c r="E29" s="65"/>
      <c r="F29" s="65"/>
      <c r="G29" s="65"/>
      <c r="H29" s="65"/>
      <c r="I29" s="65"/>
      <c r="J29" s="65"/>
      <c r="K29" s="65"/>
      <c r="L29" s="66"/>
    </row>
    <row r="30" spans="1:16" s="24" customFormat="1" x14ac:dyDescent="0.3">
      <c r="A30" s="64"/>
      <c r="B30" s="199" t="str">
        <f>IF(Intro!$G$21="English",O30,P30)</f>
        <v xml:space="preserve">Explain in detail how your firm determines practical plant capacity. </v>
      </c>
      <c r="C30" s="200"/>
      <c r="D30" s="200"/>
      <c r="E30" s="200"/>
      <c r="F30" s="200"/>
      <c r="G30" s="200"/>
      <c r="H30" s="200"/>
      <c r="I30" s="200"/>
      <c r="J30" s="200"/>
      <c r="K30" s="200"/>
      <c r="L30" s="201"/>
      <c r="O30" s="24" t="s">
        <v>51</v>
      </c>
      <c r="P30" s="24" t="s">
        <v>52</v>
      </c>
    </row>
    <row r="31" spans="1:16" s="24" customFormat="1" x14ac:dyDescent="0.3">
      <c r="A31" s="64"/>
      <c r="B31" s="74"/>
      <c r="C31" s="65"/>
      <c r="D31" s="65"/>
      <c r="E31" s="65"/>
      <c r="F31" s="65"/>
      <c r="G31" s="65"/>
      <c r="H31" s="65"/>
      <c r="I31" s="65"/>
      <c r="J31" s="65"/>
      <c r="K31" s="65"/>
      <c r="L31" s="66"/>
    </row>
    <row r="32" spans="1:16" s="8" customFormat="1" x14ac:dyDescent="0.3">
      <c r="A32" s="7"/>
      <c r="B32" s="316"/>
      <c r="C32" s="317"/>
      <c r="D32" s="317"/>
      <c r="E32" s="317"/>
      <c r="F32" s="317"/>
      <c r="G32" s="317"/>
      <c r="H32" s="317"/>
      <c r="I32" s="317"/>
      <c r="J32" s="317"/>
      <c r="K32" s="317"/>
      <c r="L32" s="318"/>
      <c r="M32" s="24"/>
    </row>
    <row r="33" spans="1:16" s="8" customFormat="1" x14ac:dyDescent="0.3">
      <c r="A33" s="7"/>
      <c r="B33" s="316"/>
      <c r="C33" s="317"/>
      <c r="D33" s="317"/>
      <c r="E33" s="317"/>
      <c r="F33" s="317"/>
      <c r="G33" s="317"/>
      <c r="H33" s="317"/>
      <c r="I33" s="317"/>
      <c r="J33" s="317"/>
      <c r="K33" s="317"/>
      <c r="L33" s="318"/>
      <c r="M33" s="24"/>
    </row>
    <row r="34" spans="1:16" s="8" customFormat="1" x14ac:dyDescent="0.3">
      <c r="A34" s="7"/>
      <c r="B34" s="316"/>
      <c r="C34" s="317"/>
      <c r="D34" s="317"/>
      <c r="E34" s="317"/>
      <c r="F34" s="317"/>
      <c r="G34" s="317"/>
      <c r="H34" s="317"/>
      <c r="I34" s="317"/>
      <c r="J34" s="317"/>
      <c r="K34" s="317"/>
      <c r="L34" s="318"/>
      <c r="M34" s="24"/>
    </row>
    <row r="35" spans="1:16" s="8" customFormat="1" x14ac:dyDescent="0.3">
      <c r="A35" s="7"/>
      <c r="B35" s="316"/>
      <c r="C35" s="317"/>
      <c r="D35" s="317"/>
      <c r="E35" s="317"/>
      <c r="F35" s="317"/>
      <c r="G35" s="317"/>
      <c r="H35" s="317"/>
      <c r="I35" s="317"/>
      <c r="J35" s="317"/>
      <c r="K35" s="317"/>
      <c r="L35" s="318"/>
      <c r="M35" s="24"/>
    </row>
    <row r="36" spans="1:16" s="8" customFormat="1" x14ac:dyDescent="0.3">
      <c r="A36" s="7"/>
      <c r="B36" s="316"/>
      <c r="C36" s="317"/>
      <c r="D36" s="317"/>
      <c r="E36" s="317"/>
      <c r="F36" s="317"/>
      <c r="G36" s="317"/>
      <c r="H36" s="317"/>
      <c r="I36" s="317"/>
      <c r="J36" s="317"/>
      <c r="K36" s="317"/>
      <c r="L36" s="318"/>
      <c r="M36" s="24"/>
    </row>
    <row r="37" spans="1:16" s="8" customFormat="1" x14ac:dyDescent="0.3">
      <c r="A37" s="7"/>
      <c r="B37" s="316"/>
      <c r="C37" s="317"/>
      <c r="D37" s="317"/>
      <c r="E37" s="317"/>
      <c r="F37" s="317"/>
      <c r="G37" s="317"/>
      <c r="H37" s="317"/>
      <c r="I37" s="317"/>
      <c r="J37" s="317"/>
      <c r="K37" s="317"/>
      <c r="L37" s="318"/>
      <c r="M37" s="24"/>
    </row>
    <row r="38" spans="1:16" s="8" customFormat="1" x14ac:dyDescent="0.3">
      <c r="A38" s="7"/>
      <c r="B38" s="316"/>
      <c r="C38" s="317"/>
      <c r="D38" s="317"/>
      <c r="E38" s="317"/>
      <c r="F38" s="317"/>
      <c r="G38" s="317"/>
      <c r="H38" s="317"/>
      <c r="I38" s="317"/>
      <c r="J38" s="317"/>
      <c r="K38" s="317"/>
      <c r="L38" s="318"/>
      <c r="M38" s="24"/>
    </row>
    <row r="39" spans="1:16" s="8" customFormat="1" x14ac:dyDescent="0.3">
      <c r="A39" s="7"/>
      <c r="B39" s="316"/>
      <c r="C39" s="317"/>
      <c r="D39" s="317"/>
      <c r="E39" s="317"/>
      <c r="F39" s="317"/>
      <c r="G39" s="317"/>
      <c r="H39" s="317"/>
      <c r="I39" s="317"/>
      <c r="J39" s="317"/>
      <c r="K39" s="317"/>
      <c r="L39" s="318"/>
      <c r="M39" s="24"/>
    </row>
    <row r="40" spans="1:16" s="24" customFormat="1" x14ac:dyDescent="0.3">
      <c r="A40" s="64"/>
      <c r="B40" s="75"/>
      <c r="C40" s="76"/>
      <c r="D40" s="76"/>
      <c r="E40" s="76"/>
      <c r="F40" s="76"/>
      <c r="G40" s="76"/>
      <c r="H40" s="76"/>
      <c r="I40" s="76"/>
      <c r="J40" s="76"/>
      <c r="K40" s="76"/>
      <c r="L40" s="77"/>
    </row>
    <row r="41" spans="1:16" s="8" customFormat="1" x14ac:dyDescent="0.3">
      <c r="A41" s="7"/>
      <c r="B41" s="321" t="s">
        <v>23</v>
      </c>
      <c r="C41" s="322"/>
      <c r="D41" s="322"/>
      <c r="E41" s="322"/>
      <c r="F41" s="322"/>
      <c r="G41" s="322"/>
      <c r="H41" s="322"/>
      <c r="I41" s="322"/>
      <c r="J41" s="322"/>
      <c r="K41" s="322"/>
      <c r="L41" s="323"/>
      <c r="M41" s="73"/>
    </row>
    <row r="42" spans="1:16" s="24" customFormat="1" x14ac:dyDescent="0.3">
      <c r="A42" s="64"/>
      <c r="B42" s="74"/>
      <c r="C42" s="65"/>
      <c r="D42" s="65"/>
      <c r="E42" s="65"/>
      <c r="F42" s="65"/>
      <c r="G42" s="65"/>
      <c r="H42" s="65"/>
      <c r="I42" s="65"/>
      <c r="J42" s="65"/>
      <c r="K42" s="65"/>
      <c r="L42" s="66"/>
    </row>
    <row r="43" spans="1:16" s="24" customFormat="1" x14ac:dyDescent="0.3">
      <c r="A43" s="64"/>
      <c r="B43" s="199" t="str">
        <f>IF(Intro!$G$21="English",O43,P43)</f>
        <v xml:space="preserve">If any of the calculated capacity utilization rates are higher than 100%, explain why this has occurred.
</v>
      </c>
      <c r="C43" s="200"/>
      <c r="D43" s="200"/>
      <c r="E43" s="200"/>
      <c r="F43" s="200"/>
      <c r="G43" s="200"/>
      <c r="H43" s="200"/>
      <c r="I43" s="200"/>
      <c r="J43" s="200"/>
      <c r="K43" s="200"/>
      <c r="L43" s="201"/>
      <c r="O43" s="24" t="s">
        <v>102</v>
      </c>
      <c r="P43" s="24" t="s">
        <v>141</v>
      </c>
    </row>
    <row r="44" spans="1:16" s="24" customFormat="1" x14ac:dyDescent="0.3">
      <c r="A44" s="64"/>
      <c r="B44" s="74"/>
      <c r="C44" s="65"/>
      <c r="D44" s="65"/>
      <c r="E44" s="65"/>
      <c r="F44" s="65"/>
      <c r="G44" s="65"/>
      <c r="H44" s="65"/>
      <c r="I44" s="65"/>
      <c r="J44" s="65"/>
      <c r="K44" s="65"/>
      <c r="L44" s="66"/>
    </row>
    <row r="45" spans="1:16" s="8" customFormat="1" x14ac:dyDescent="0.3">
      <c r="A45" s="7"/>
      <c r="B45" s="316"/>
      <c r="C45" s="317"/>
      <c r="D45" s="317"/>
      <c r="E45" s="317"/>
      <c r="F45" s="317"/>
      <c r="G45" s="317"/>
      <c r="H45" s="317"/>
      <c r="I45" s="317"/>
      <c r="J45" s="317"/>
      <c r="K45" s="317"/>
      <c r="L45" s="318"/>
      <c r="M45" s="24"/>
    </row>
    <row r="46" spans="1:16" s="8" customFormat="1" x14ac:dyDescent="0.3">
      <c r="A46" s="7"/>
      <c r="B46" s="316"/>
      <c r="C46" s="317"/>
      <c r="D46" s="317"/>
      <c r="E46" s="317"/>
      <c r="F46" s="317"/>
      <c r="G46" s="317"/>
      <c r="H46" s="317"/>
      <c r="I46" s="317"/>
      <c r="J46" s="317"/>
      <c r="K46" s="317"/>
      <c r="L46" s="318"/>
      <c r="M46" s="24"/>
    </row>
    <row r="47" spans="1:16" s="8" customFormat="1" x14ac:dyDescent="0.3">
      <c r="A47" s="7"/>
      <c r="B47" s="316"/>
      <c r="C47" s="317"/>
      <c r="D47" s="317"/>
      <c r="E47" s="317"/>
      <c r="F47" s="317"/>
      <c r="G47" s="317"/>
      <c r="H47" s="317"/>
      <c r="I47" s="317"/>
      <c r="J47" s="317"/>
      <c r="K47" s="317"/>
      <c r="L47" s="318"/>
      <c r="M47" s="24"/>
    </row>
    <row r="48" spans="1:16" s="8" customFormat="1" x14ac:dyDescent="0.3">
      <c r="A48" s="7"/>
      <c r="B48" s="316"/>
      <c r="C48" s="317"/>
      <c r="D48" s="317"/>
      <c r="E48" s="317"/>
      <c r="F48" s="317"/>
      <c r="G48" s="317"/>
      <c r="H48" s="317"/>
      <c r="I48" s="317"/>
      <c r="J48" s="317"/>
      <c r="K48" s="317"/>
      <c r="L48" s="318"/>
      <c r="M48" s="24"/>
    </row>
    <row r="49" spans="1:16" s="8" customFormat="1" x14ac:dyDescent="0.3">
      <c r="A49" s="7"/>
      <c r="B49" s="316"/>
      <c r="C49" s="317"/>
      <c r="D49" s="317"/>
      <c r="E49" s="317"/>
      <c r="F49" s="317"/>
      <c r="G49" s="317"/>
      <c r="H49" s="317"/>
      <c r="I49" s="317"/>
      <c r="J49" s="317"/>
      <c r="K49" s="317"/>
      <c r="L49" s="318"/>
      <c r="M49" s="24"/>
    </row>
    <row r="50" spans="1:16" s="8" customFormat="1" x14ac:dyDescent="0.3">
      <c r="A50" s="7"/>
      <c r="B50" s="316"/>
      <c r="C50" s="317"/>
      <c r="D50" s="317"/>
      <c r="E50" s="317"/>
      <c r="F50" s="317"/>
      <c r="G50" s="317"/>
      <c r="H50" s="317"/>
      <c r="I50" s="317"/>
      <c r="J50" s="317"/>
      <c r="K50" s="317"/>
      <c r="L50" s="318"/>
      <c r="M50" s="24"/>
    </row>
    <row r="51" spans="1:16" s="8" customFormat="1" x14ac:dyDescent="0.3">
      <c r="A51" s="7"/>
      <c r="B51" s="316"/>
      <c r="C51" s="317"/>
      <c r="D51" s="317"/>
      <c r="E51" s="317"/>
      <c r="F51" s="317"/>
      <c r="G51" s="317"/>
      <c r="H51" s="317"/>
      <c r="I51" s="317"/>
      <c r="J51" s="317"/>
      <c r="K51" s="317"/>
      <c r="L51" s="318"/>
      <c r="M51" s="24"/>
    </row>
    <row r="52" spans="1:16" s="8" customFormat="1" x14ac:dyDescent="0.3">
      <c r="A52" s="7"/>
      <c r="B52" s="316"/>
      <c r="C52" s="317"/>
      <c r="D52" s="317"/>
      <c r="E52" s="317"/>
      <c r="F52" s="317"/>
      <c r="G52" s="317"/>
      <c r="H52" s="317"/>
      <c r="I52" s="317"/>
      <c r="J52" s="317"/>
      <c r="K52" s="317"/>
      <c r="L52" s="318"/>
      <c r="M52" s="24"/>
    </row>
    <row r="53" spans="1:16" s="24" customFormat="1" x14ac:dyDescent="0.3">
      <c r="A53" s="64"/>
      <c r="B53" s="75"/>
      <c r="C53" s="76"/>
      <c r="D53" s="76"/>
      <c r="E53" s="76"/>
      <c r="F53" s="76"/>
      <c r="G53" s="76"/>
      <c r="H53" s="76"/>
      <c r="I53" s="76"/>
      <c r="J53" s="76"/>
      <c r="K53" s="76"/>
      <c r="L53" s="77"/>
    </row>
    <row r="54" spans="1:16" s="8" customFormat="1" x14ac:dyDescent="0.3">
      <c r="A54" s="7"/>
      <c r="B54" s="321" t="s">
        <v>24</v>
      </c>
      <c r="C54" s="322"/>
      <c r="D54" s="322"/>
      <c r="E54" s="322"/>
      <c r="F54" s="322"/>
      <c r="G54" s="322"/>
      <c r="H54" s="322"/>
      <c r="I54" s="322"/>
      <c r="J54" s="322"/>
      <c r="K54" s="322"/>
      <c r="L54" s="323"/>
      <c r="M54" s="73"/>
    </row>
    <row r="55" spans="1:16" s="24" customFormat="1" x14ac:dyDescent="0.3">
      <c r="A55" s="64"/>
      <c r="B55" s="74"/>
      <c r="C55" s="65"/>
      <c r="D55" s="65"/>
      <c r="E55" s="65"/>
      <c r="F55" s="65"/>
      <c r="G55" s="65"/>
      <c r="H55" s="65"/>
      <c r="I55" s="65"/>
      <c r="J55" s="65"/>
      <c r="K55" s="65"/>
      <c r="L55" s="66"/>
    </row>
    <row r="56" spans="1:16" s="24" customFormat="1" x14ac:dyDescent="0.3">
      <c r="A56" s="64"/>
      <c r="B56" s="199" t="str">
        <f>IF(Intro!$G$21="English",O56,P56)</f>
        <v>If practical plant capacity has changed since January 1, 2023, explain how this was achieved.</v>
      </c>
      <c r="C56" s="200"/>
      <c r="D56" s="200"/>
      <c r="E56" s="200"/>
      <c r="F56" s="200"/>
      <c r="G56" s="200"/>
      <c r="H56" s="200"/>
      <c r="I56" s="200"/>
      <c r="J56" s="200"/>
      <c r="K56" s="200"/>
      <c r="L56" s="201"/>
      <c r="O56" s="24" t="str">
        <f>"If practical plant capacity has changed since January 1, "&amp;Variables!$B$6&amp;", explain how this was achieved."</f>
        <v>If practical plant capacity has changed since January 1, 2023, explain how this was achieved.</v>
      </c>
      <c r="P56" s="24" t="str">
        <f>"Si la capacité pratique de l’usine a changé depuis le 1er janvier "&amp;Variables!B6&amp;", expliquez comment cela a été réalisé."</f>
        <v>Si la capacité pratique de l’usine a changé depuis le 1er janvier 2023, expliquez comment cela a été réalisé.</v>
      </c>
    </row>
    <row r="57" spans="1:16" s="24" customFormat="1" x14ac:dyDescent="0.3">
      <c r="A57" s="64"/>
      <c r="B57" s="74"/>
      <c r="C57" s="65"/>
      <c r="D57" s="65"/>
      <c r="E57" s="65"/>
      <c r="F57" s="65"/>
      <c r="G57" s="65"/>
      <c r="H57" s="65"/>
      <c r="I57" s="65"/>
      <c r="J57" s="65"/>
      <c r="K57" s="65"/>
      <c r="L57" s="66"/>
    </row>
    <row r="58" spans="1:16" s="8" customFormat="1" x14ac:dyDescent="0.3">
      <c r="A58" s="7"/>
      <c r="B58" s="316"/>
      <c r="C58" s="317"/>
      <c r="D58" s="317"/>
      <c r="E58" s="317"/>
      <c r="F58" s="317"/>
      <c r="G58" s="317"/>
      <c r="H58" s="317"/>
      <c r="I58" s="317"/>
      <c r="J58" s="317"/>
      <c r="K58" s="317"/>
      <c r="L58" s="318"/>
      <c r="M58" s="24"/>
    </row>
    <row r="59" spans="1:16" s="8" customFormat="1" x14ac:dyDescent="0.3">
      <c r="A59" s="7"/>
      <c r="B59" s="316"/>
      <c r="C59" s="317"/>
      <c r="D59" s="317"/>
      <c r="E59" s="317"/>
      <c r="F59" s="317"/>
      <c r="G59" s="317"/>
      <c r="H59" s="317"/>
      <c r="I59" s="317"/>
      <c r="J59" s="317"/>
      <c r="K59" s="317"/>
      <c r="L59" s="318"/>
      <c r="M59" s="24"/>
    </row>
    <row r="60" spans="1:16" s="8" customFormat="1" x14ac:dyDescent="0.3">
      <c r="A60" s="7"/>
      <c r="B60" s="316"/>
      <c r="C60" s="317"/>
      <c r="D60" s="317"/>
      <c r="E60" s="317"/>
      <c r="F60" s="317"/>
      <c r="G60" s="317"/>
      <c r="H60" s="317"/>
      <c r="I60" s="317"/>
      <c r="J60" s="317"/>
      <c r="K60" s="317"/>
      <c r="L60" s="318"/>
      <c r="M60" s="24"/>
    </row>
    <row r="61" spans="1:16" s="8" customFormat="1" x14ac:dyDescent="0.3">
      <c r="A61" s="7"/>
      <c r="B61" s="316"/>
      <c r="C61" s="317"/>
      <c r="D61" s="317"/>
      <c r="E61" s="317"/>
      <c r="F61" s="317"/>
      <c r="G61" s="317"/>
      <c r="H61" s="317"/>
      <c r="I61" s="317"/>
      <c r="J61" s="317"/>
      <c r="K61" s="317"/>
      <c r="L61" s="318"/>
      <c r="M61" s="24"/>
    </row>
    <row r="62" spans="1:16" s="8" customFormat="1" x14ac:dyDescent="0.3">
      <c r="A62" s="7"/>
      <c r="B62" s="316"/>
      <c r="C62" s="317"/>
      <c r="D62" s="317"/>
      <c r="E62" s="317"/>
      <c r="F62" s="317"/>
      <c r="G62" s="317"/>
      <c r="H62" s="317"/>
      <c r="I62" s="317"/>
      <c r="J62" s="317"/>
      <c r="K62" s="317"/>
      <c r="L62" s="318"/>
      <c r="M62" s="24"/>
    </row>
    <row r="63" spans="1:16" s="8" customFormat="1" x14ac:dyDescent="0.3">
      <c r="A63" s="7"/>
      <c r="B63" s="316"/>
      <c r="C63" s="317"/>
      <c r="D63" s="317"/>
      <c r="E63" s="317"/>
      <c r="F63" s="317"/>
      <c r="G63" s="317"/>
      <c r="H63" s="317"/>
      <c r="I63" s="317"/>
      <c r="J63" s="317"/>
      <c r="K63" s="317"/>
      <c r="L63" s="318"/>
      <c r="M63" s="24"/>
    </row>
    <row r="64" spans="1:16" s="8" customFormat="1" x14ac:dyDescent="0.3">
      <c r="A64" s="7"/>
      <c r="B64" s="316"/>
      <c r="C64" s="317"/>
      <c r="D64" s="317"/>
      <c r="E64" s="317"/>
      <c r="F64" s="317"/>
      <c r="G64" s="317"/>
      <c r="H64" s="317"/>
      <c r="I64" s="317"/>
      <c r="J64" s="317"/>
      <c r="K64" s="317"/>
      <c r="L64" s="318"/>
      <c r="M64" s="24"/>
    </row>
    <row r="65" spans="1:16" s="8" customFormat="1" x14ac:dyDescent="0.3">
      <c r="A65" s="7"/>
      <c r="B65" s="316"/>
      <c r="C65" s="317"/>
      <c r="D65" s="317"/>
      <c r="E65" s="317"/>
      <c r="F65" s="317"/>
      <c r="G65" s="317"/>
      <c r="H65" s="317"/>
      <c r="I65" s="317"/>
      <c r="J65" s="317"/>
      <c r="K65" s="317"/>
      <c r="L65" s="318"/>
      <c r="M65" s="24"/>
    </row>
    <row r="66" spans="1:16" s="24" customFormat="1" x14ac:dyDescent="0.3">
      <c r="A66" s="64"/>
      <c r="B66" s="75"/>
      <c r="C66" s="76"/>
      <c r="D66" s="76"/>
      <c r="E66" s="76"/>
      <c r="F66" s="76"/>
      <c r="G66" s="76"/>
      <c r="H66" s="76"/>
      <c r="I66" s="76"/>
      <c r="J66" s="76"/>
      <c r="K66" s="76"/>
      <c r="L66" s="77"/>
    </row>
    <row r="67" spans="1:16" s="8" customFormat="1" x14ac:dyDescent="0.3">
      <c r="A67" s="7"/>
      <c r="B67" s="321" t="s">
        <v>25</v>
      </c>
      <c r="C67" s="322"/>
      <c r="D67" s="322"/>
      <c r="E67" s="322"/>
      <c r="F67" s="322"/>
      <c r="G67" s="322"/>
      <c r="H67" s="322"/>
      <c r="I67" s="322"/>
      <c r="J67" s="322"/>
      <c r="K67" s="322"/>
      <c r="L67" s="323"/>
      <c r="M67" s="73"/>
    </row>
    <row r="68" spans="1:16" s="24" customFormat="1" x14ac:dyDescent="0.3">
      <c r="A68" s="64"/>
      <c r="B68" s="74"/>
      <c r="C68" s="65"/>
      <c r="D68" s="65"/>
      <c r="E68" s="65"/>
      <c r="F68" s="65"/>
      <c r="G68" s="65"/>
      <c r="H68" s="65"/>
      <c r="I68" s="65"/>
      <c r="J68" s="65"/>
      <c r="K68" s="65"/>
      <c r="L68" s="66"/>
    </row>
    <row r="69" spans="1:16" s="24" customFormat="1" x14ac:dyDescent="0.3">
      <c r="A69" s="64"/>
      <c r="B69" s="266" t="str">
        <f>IF(Intro!$G$21="English",O69,P69)</f>
        <v>Describe your firm’s plans to increase or decrease its practical plant capacity of the goods in the next two years, including target dates, target practical plant capacity, the plants involved and the reasons for the change.</v>
      </c>
      <c r="C69" s="267"/>
      <c r="D69" s="267"/>
      <c r="E69" s="267"/>
      <c r="F69" s="267"/>
      <c r="G69" s="267"/>
      <c r="H69" s="267"/>
      <c r="I69" s="267"/>
      <c r="J69" s="267"/>
      <c r="K69" s="267"/>
      <c r="L69" s="268"/>
      <c r="O69" s="24" t="s">
        <v>138</v>
      </c>
      <c r="P69" s="24" t="s">
        <v>103</v>
      </c>
    </row>
    <row r="70" spans="1:16" s="24" customFormat="1" x14ac:dyDescent="0.3">
      <c r="A70" s="64"/>
      <c r="B70" s="266"/>
      <c r="C70" s="267"/>
      <c r="D70" s="267"/>
      <c r="E70" s="267"/>
      <c r="F70" s="267"/>
      <c r="G70" s="267"/>
      <c r="H70" s="267"/>
      <c r="I70" s="267"/>
      <c r="J70" s="267"/>
      <c r="K70" s="267"/>
      <c r="L70" s="268"/>
    </row>
    <row r="71" spans="1:16" s="24" customFormat="1" x14ac:dyDescent="0.3">
      <c r="A71" s="64"/>
      <c r="B71" s="74"/>
      <c r="C71" s="65"/>
      <c r="D71" s="65"/>
      <c r="E71" s="65"/>
      <c r="F71" s="65"/>
      <c r="G71" s="65"/>
      <c r="H71" s="65"/>
      <c r="I71" s="65"/>
      <c r="J71" s="65"/>
      <c r="K71" s="65"/>
      <c r="L71" s="66"/>
    </row>
    <row r="72" spans="1:16" s="8" customFormat="1" x14ac:dyDescent="0.3">
      <c r="A72" s="7"/>
      <c r="B72" s="316"/>
      <c r="C72" s="317"/>
      <c r="D72" s="317"/>
      <c r="E72" s="317"/>
      <c r="F72" s="317"/>
      <c r="G72" s="317"/>
      <c r="H72" s="317"/>
      <c r="I72" s="317"/>
      <c r="J72" s="317"/>
      <c r="K72" s="317"/>
      <c r="L72" s="318"/>
      <c r="M72" s="24"/>
    </row>
    <row r="73" spans="1:16" s="8" customFormat="1" x14ac:dyDescent="0.3">
      <c r="A73" s="7"/>
      <c r="B73" s="316"/>
      <c r="C73" s="317"/>
      <c r="D73" s="317"/>
      <c r="E73" s="317"/>
      <c r="F73" s="317"/>
      <c r="G73" s="317"/>
      <c r="H73" s="317"/>
      <c r="I73" s="317"/>
      <c r="J73" s="317"/>
      <c r="K73" s="317"/>
      <c r="L73" s="318"/>
      <c r="M73" s="24"/>
    </row>
    <row r="74" spans="1:16" s="8" customFormat="1" x14ac:dyDescent="0.3">
      <c r="A74" s="7"/>
      <c r="B74" s="316"/>
      <c r="C74" s="317"/>
      <c r="D74" s="317"/>
      <c r="E74" s="317"/>
      <c r="F74" s="317"/>
      <c r="G74" s="317"/>
      <c r="H74" s="317"/>
      <c r="I74" s="317"/>
      <c r="J74" s="317"/>
      <c r="K74" s="317"/>
      <c r="L74" s="318"/>
      <c r="M74" s="24"/>
    </row>
    <row r="75" spans="1:16" s="8" customFormat="1" x14ac:dyDescent="0.3">
      <c r="A75" s="7"/>
      <c r="B75" s="316"/>
      <c r="C75" s="317"/>
      <c r="D75" s="317"/>
      <c r="E75" s="317"/>
      <c r="F75" s="317"/>
      <c r="G75" s="317"/>
      <c r="H75" s="317"/>
      <c r="I75" s="317"/>
      <c r="J75" s="317"/>
      <c r="K75" s="317"/>
      <c r="L75" s="318"/>
      <c r="M75" s="24"/>
    </row>
    <row r="76" spans="1:16" s="8" customFormat="1" x14ac:dyDescent="0.3">
      <c r="A76" s="7"/>
      <c r="B76" s="316"/>
      <c r="C76" s="317"/>
      <c r="D76" s="317"/>
      <c r="E76" s="317"/>
      <c r="F76" s="317"/>
      <c r="G76" s="317"/>
      <c r="H76" s="317"/>
      <c r="I76" s="317"/>
      <c r="J76" s="317"/>
      <c r="K76" s="317"/>
      <c r="L76" s="318"/>
      <c r="M76" s="24"/>
    </row>
    <row r="77" spans="1:16" s="8" customFormat="1" x14ac:dyDescent="0.3">
      <c r="A77" s="7"/>
      <c r="B77" s="316"/>
      <c r="C77" s="317"/>
      <c r="D77" s="317"/>
      <c r="E77" s="317"/>
      <c r="F77" s="317"/>
      <c r="G77" s="317"/>
      <c r="H77" s="317"/>
      <c r="I77" s="317"/>
      <c r="J77" s="317"/>
      <c r="K77" s="317"/>
      <c r="L77" s="318"/>
      <c r="M77" s="24"/>
    </row>
    <row r="78" spans="1:16" s="8" customFormat="1" x14ac:dyDescent="0.3">
      <c r="A78" s="7"/>
      <c r="B78" s="316"/>
      <c r="C78" s="317"/>
      <c r="D78" s="317"/>
      <c r="E78" s="317"/>
      <c r="F78" s="317"/>
      <c r="G78" s="317"/>
      <c r="H78" s="317"/>
      <c r="I78" s="317"/>
      <c r="J78" s="317"/>
      <c r="K78" s="317"/>
      <c r="L78" s="318"/>
      <c r="M78" s="24"/>
    </row>
    <row r="79" spans="1:16" s="8" customFormat="1" x14ac:dyDescent="0.3">
      <c r="A79" s="7"/>
      <c r="B79" s="316"/>
      <c r="C79" s="317"/>
      <c r="D79" s="317"/>
      <c r="E79" s="317"/>
      <c r="F79" s="317"/>
      <c r="G79" s="317"/>
      <c r="H79" s="317"/>
      <c r="I79" s="317"/>
      <c r="J79" s="317"/>
      <c r="K79" s="317"/>
      <c r="L79" s="318"/>
      <c r="M79" s="24"/>
    </row>
    <row r="80" spans="1:16" s="24" customFormat="1" x14ac:dyDescent="0.3">
      <c r="A80" s="64"/>
      <c r="B80" s="75"/>
      <c r="C80" s="76"/>
      <c r="D80" s="76"/>
      <c r="E80" s="76"/>
      <c r="F80" s="76"/>
      <c r="G80" s="76"/>
      <c r="H80" s="76"/>
      <c r="I80" s="76"/>
      <c r="J80" s="76"/>
      <c r="K80" s="76"/>
      <c r="L80" s="77"/>
    </row>
    <row r="81" spans="1:16" s="8" customFormat="1" x14ac:dyDescent="0.3">
      <c r="A81" s="7"/>
      <c r="B81" s="321" t="s">
        <v>26</v>
      </c>
      <c r="C81" s="322"/>
      <c r="D81" s="322"/>
      <c r="E81" s="322"/>
      <c r="F81" s="322"/>
      <c r="G81" s="322"/>
      <c r="H81" s="322"/>
      <c r="I81" s="322"/>
      <c r="J81" s="322"/>
      <c r="K81" s="322"/>
      <c r="L81" s="323"/>
      <c r="M81" s="73"/>
    </row>
    <row r="82" spans="1:16" s="24" customFormat="1" x14ac:dyDescent="0.3">
      <c r="A82" s="64"/>
      <c r="B82" s="74"/>
      <c r="C82" s="65"/>
      <c r="D82" s="65"/>
      <c r="E82" s="65"/>
      <c r="F82" s="65"/>
      <c r="G82" s="65"/>
      <c r="H82" s="65"/>
      <c r="I82" s="65"/>
      <c r="J82" s="65"/>
      <c r="K82" s="65"/>
      <c r="L82" s="66"/>
    </row>
    <row r="83" spans="1:16" s="24" customFormat="1" ht="14.25" customHeight="1" x14ac:dyDescent="0.3">
      <c r="A83" s="64"/>
      <c r="B83" s="324" t="str">
        <f>IF(Intro!$G$21="English",O83,P83)</f>
        <v>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83" s="325"/>
      <c r="D83" s="325"/>
      <c r="E83" s="325"/>
      <c r="F83" s="325"/>
      <c r="G83" s="325"/>
      <c r="H83" s="325"/>
      <c r="I83" s="325"/>
      <c r="J83" s="325"/>
      <c r="K83" s="325"/>
      <c r="L83" s="326"/>
      <c r="O83" s="24" t="s">
        <v>139</v>
      </c>
      <c r="P83" s="24" t="s">
        <v>104</v>
      </c>
    </row>
    <row r="84" spans="1:16" s="24" customFormat="1" x14ac:dyDescent="0.3">
      <c r="A84" s="64"/>
      <c r="B84" s="324"/>
      <c r="C84" s="325"/>
      <c r="D84" s="325"/>
      <c r="E84" s="325"/>
      <c r="F84" s="325"/>
      <c r="G84" s="325"/>
      <c r="H84" s="325"/>
      <c r="I84" s="325"/>
      <c r="J84" s="325"/>
      <c r="K84" s="325"/>
      <c r="L84" s="326"/>
    </row>
    <row r="85" spans="1:16" s="24" customFormat="1" x14ac:dyDescent="0.3">
      <c r="A85" s="64"/>
      <c r="B85" s="74"/>
      <c r="C85" s="65"/>
      <c r="D85" s="65"/>
      <c r="E85" s="65"/>
      <c r="F85" s="65"/>
      <c r="G85" s="65"/>
      <c r="H85" s="65"/>
      <c r="I85" s="65"/>
      <c r="J85" s="65"/>
      <c r="K85" s="65"/>
      <c r="L85" s="66"/>
    </row>
    <row r="86" spans="1:16" s="8" customFormat="1" x14ac:dyDescent="0.3">
      <c r="A86" s="7"/>
      <c r="B86" s="316"/>
      <c r="C86" s="317"/>
      <c r="D86" s="317"/>
      <c r="E86" s="317"/>
      <c r="F86" s="317"/>
      <c r="G86" s="317"/>
      <c r="H86" s="317"/>
      <c r="I86" s="317"/>
      <c r="J86" s="317"/>
      <c r="K86" s="317"/>
      <c r="L86" s="318"/>
      <c r="M86" s="24"/>
    </row>
    <row r="87" spans="1:16" s="8" customFormat="1" x14ac:dyDescent="0.3">
      <c r="A87" s="7"/>
      <c r="B87" s="316"/>
      <c r="C87" s="317"/>
      <c r="D87" s="317"/>
      <c r="E87" s="317"/>
      <c r="F87" s="317"/>
      <c r="G87" s="317"/>
      <c r="H87" s="317"/>
      <c r="I87" s="317"/>
      <c r="J87" s="317"/>
      <c r="K87" s="317"/>
      <c r="L87" s="318"/>
      <c r="M87" s="24"/>
    </row>
    <row r="88" spans="1:16" s="8" customFormat="1" x14ac:dyDescent="0.3">
      <c r="A88" s="7"/>
      <c r="B88" s="316"/>
      <c r="C88" s="317"/>
      <c r="D88" s="317"/>
      <c r="E88" s="317"/>
      <c r="F88" s="317"/>
      <c r="G88" s="317"/>
      <c r="H88" s="317"/>
      <c r="I88" s="317"/>
      <c r="J88" s="317"/>
      <c r="K88" s="317"/>
      <c r="L88" s="318"/>
      <c r="M88" s="24"/>
    </row>
    <row r="89" spans="1:16" s="8" customFormat="1" x14ac:dyDescent="0.3">
      <c r="A89" s="7"/>
      <c r="B89" s="316"/>
      <c r="C89" s="317"/>
      <c r="D89" s="317"/>
      <c r="E89" s="317"/>
      <c r="F89" s="317"/>
      <c r="G89" s="317"/>
      <c r="H89" s="317"/>
      <c r="I89" s="317"/>
      <c r="J89" s="317"/>
      <c r="K89" s="317"/>
      <c r="L89" s="318"/>
      <c r="M89" s="24"/>
    </row>
    <row r="90" spans="1:16" s="8" customFormat="1" x14ac:dyDescent="0.3">
      <c r="A90" s="7"/>
      <c r="B90" s="316"/>
      <c r="C90" s="317"/>
      <c r="D90" s="317"/>
      <c r="E90" s="317"/>
      <c r="F90" s="317"/>
      <c r="G90" s="317"/>
      <c r="H90" s="317"/>
      <c r="I90" s="317"/>
      <c r="J90" s="317"/>
      <c r="K90" s="317"/>
      <c r="L90" s="318"/>
      <c r="M90" s="24"/>
    </row>
    <row r="91" spans="1:16" s="8" customFormat="1" x14ac:dyDescent="0.3">
      <c r="A91" s="7"/>
      <c r="B91" s="316"/>
      <c r="C91" s="317"/>
      <c r="D91" s="317"/>
      <c r="E91" s="317"/>
      <c r="F91" s="317"/>
      <c r="G91" s="317"/>
      <c r="H91" s="317"/>
      <c r="I91" s="317"/>
      <c r="J91" s="317"/>
      <c r="K91" s="317"/>
      <c r="L91" s="318"/>
      <c r="M91" s="24"/>
    </row>
    <row r="92" spans="1:16" s="8" customFormat="1" x14ac:dyDescent="0.3">
      <c r="A92" s="7"/>
      <c r="B92" s="316"/>
      <c r="C92" s="317"/>
      <c r="D92" s="317"/>
      <c r="E92" s="317"/>
      <c r="F92" s="317"/>
      <c r="G92" s="317"/>
      <c r="H92" s="317"/>
      <c r="I92" s="317"/>
      <c r="J92" s="317"/>
      <c r="K92" s="317"/>
      <c r="L92" s="318"/>
      <c r="M92" s="24"/>
    </row>
    <row r="93" spans="1:16" s="8" customFormat="1" x14ac:dyDescent="0.3">
      <c r="A93" s="7"/>
      <c r="B93" s="316"/>
      <c r="C93" s="317"/>
      <c r="D93" s="317"/>
      <c r="E93" s="317"/>
      <c r="F93" s="317"/>
      <c r="G93" s="317"/>
      <c r="H93" s="317"/>
      <c r="I93" s="317"/>
      <c r="J93" s="317"/>
      <c r="K93" s="317"/>
      <c r="L93" s="318"/>
      <c r="M93" s="24"/>
    </row>
    <row r="94" spans="1:16" s="24" customFormat="1" x14ac:dyDescent="0.3">
      <c r="A94" s="64"/>
      <c r="B94" s="75"/>
      <c r="C94" s="76"/>
      <c r="D94" s="76"/>
      <c r="E94" s="76"/>
      <c r="F94" s="76"/>
      <c r="G94" s="76"/>
      <c r="H94" s="76"/>
      <c r="I94" s="76"/>
      <c r="J94" s="76"/>
      <c r="K94" s="76"/>
      <c r="L94" s="77"/>
    </row>
    <row r="95" spans="1:16" s="8" customFormat="1" x14ac:dyDescent="0.3">
      <c r="A95" s="7"/>
      <c r="B95" s="321" t="s">
        <v>29</v>
      </c>
      <c r="C95" s="322"/>
      <c r="D95" s="322"/>
      <c r="E95" s="322"/>
      <c r="F95" s="322"/>
      <c r="G95" s="322"/>
      <c r="H95" s="322"/>
      <c r="I95" s="322"/>
      <c r="J95" s="322"/>
      <c r="K95" s="322"/>
      <c r="L95" s="323"/>
      <c r="M95" s="73"/>
    </row>
    <row r="96" spans="1:16" s="24" customFormat="1" x14ac:dyDescent="0.3">
      <c r="A96" s="64"/>
      <c r="B96" s="74"/>
      <c r="C96" s="65"/>
      <c r="D96" s="65"/>
      <c r="E96" s="65"/>
      <c r="F96" s="65"/>
      <c r="G96" s="65"/>
      <c r="H96" s="65"/>
      <c r="I96" s="65"/>
      <c r="J96" s="65"/>
      <c r="K96" s="65"/>
      <c r="L96" s="66"/>
    </row>
    <row r="97" spans="1:16" s="24" customFormat="1" x14ac:dyDescent="0.3">
      <c r="A97" s="64"/>
      <c r="B97" s="324" t="str">
        <f>IF(Intro!$G$21="English",O97,P97)</f>
        <v>Describe your firm’s plans to change the product mix of the goods produced on the same equipment, in the next two years. Provide the rationale and assumptions underlying these strategies and objectives.</v>
      </c>
      <c r="C97" s="325"/>
      <c r="D97" s="325"/>
      <c r="E97" s="325"/>
      <c r="F97" s="325"/>
      <c r="G97" s="325"/>
      <c r="H97" s="325"/>
      <c r="I97" s="325"/>
      <c r="J97" s="325"/>
      <c r="K97" s="325"/>
      <c r="L97" s="326"/>
      <c r="O97" s="24" t="s">
        <v>140</v>
      </c>
      <c r="P97" s="24" t="s">
        <v>105</v>
      </c>
    </row>
    <row r="98" spans="1:16" s="24" customFormat="1" x14ac:dyDescent="0.3">
      <c r="A98" s="64"/>
      <c r="B98" s="324"/>
      <c r="C98" s="325"/>
      <c r="D98" s="325"/>
      <c r="E98" s="325"/>
      <c r="F98" s="325"/>
      <c r="G98" s="325"/>
      <c r="H98" s="325"/>
      <c r="I98" s="325"/>
      <c r="J98" s="325"/>
      <c r="K98" s="325"/>
      <c r="L98" s="326"/>
    </row>
    <row r="99" spans="1:16" s="24" customFormat="1" x14ac:dyDescent="0.3">
      <c r="A99" s="64"/>
      <c r="B99" s="74"/>
      <c r="C99" s="65"/>
      <c r="D99" s="65"/>
      <c r="E99" s="65"/>
      <c r="F99" s="65"/>
      <c r="G99" s="65"/>
      <c r="H99" s="65"/>
      <c r="I99" s="65"/>
      <c r="J99" s="65"/>
      <c r="K99" s="65"/>
      <c r="L99" s="66"/>
    </row>
    <row r="100" spans="1:16" s="8" customFormat="1" x14ac:dyDescent="0.3">
      <c r="A100" s="7"/>
      <c r="B100" s="316"/>
      <c r="C100" s="317"/>
      <c r="D100" s="317"/>
      <c r="E100" s="317"/>
      <c r="F100" s="317"/>
      <c r="G100" s="317"/>
      <c r="H100" s="317"/>
      <c r="I100" s="317"/>
      <c r="J100" s="317"/>
      <c r="K100" s="317"/>
      <c r="L100" s="318"/>
      <c r="M100" s="24"/>
    </row>
    <row r="101" spans="1:16" s="8" customFormat="1" x14ac:dyDescent="0.3">
      <c r="A101" s="7"/>
      <c r="B101" s="316"/>
      <c r="C101" s="317"/>
      <c r="D101" s="317"/>
      <c r="E101" s="317"/>
      <c r="F101" s="317"/>
      <c r="G101" s="317"/>
      <c r="H101" s="317"/>
      <c r="I101" s="317"/>
      <c r="J101" s="317"/>
      <c r="K101" s="317"/>
      <c r="L101" s="318"/>
      <c r="M101" s="24"/>
    </row>
    <row r="102" spans="1:16" s="8" customFormat="1" x14ac:dyDescent="0.3">
      <c r="A102" s="7"/>
      <c r="B102" s="316"/>
      <c r="C102" s="317"/>
      <c r="D102" s="317"/>
      <c r="E102" s="317"/>
      <c r="F102" s="317"/>
      <c r="G102" s="317"/>
      <c r="H102" s="317"/>
      <c r="I102" s="317"/>
      <c r="J102" s="317"/>
      <c r="K102" s="317"/>
      <c r="L102" s="318"/>
      <c r="M102" s="24"/>
    </row>
    <row r="103" spans="1:16" s="8" customFormat="1" x14ac:dyDescent="0.3">
      <c r="A103" s="7"/>
      <c r="B103" s="316"/>
      <c r="C103" s="317"/>
      <c r="D103" s="317"/>
      <c r="E103" s="317"/>
      <c r="F103" s="317"/>
      <c r="G103" s="317"/>
      <c r="H103" s="317"/>
      <c r="I103" s="317"/>
      <c r="J103" s="317"/>
      <c r="K103" s="317"/>
      <c r="L103" s="318"/>
      <c r="M103" s="24"/>
    </row>
    <row r="104" spans="1:16" s="8" customFormat="1" x14ac:dyDescent="0.3">
      <c r="A104" s="7"/>
      <c r="B104" s="316"/>
      <c r="C104" s="317"/>
      <c r="D104" s="317"/>
      <c r="E104" s="317"/>
      <c r="F104" s="317"/>
      <c r="G104" s="317"/>
      <c r="H104" s="317"/>
      <c r="I104" s="317"/>
      <c r="J104" s="317"/>
      <c r="K104" s="317"/>
      <c r="L104" s="318"/>
      <c r="M104" s="24"/>
    </row>
    <row r="105" spans="1:16" s="8" customFormat="1" x14ac:dyDescent="0.3">
      <c r="A105" s="7"/>
      <c r="B105" s="316"/>
      <c r="C105" s="317"/>
      <c r="D105" s="317"/>
      <c r="E105" s="317"/>
      <c r="F105" s="317"/>
      <c r="G105" s="317"/>
      <c r="H105" s="317"/>
      <c r="I105" s="317"/>
      <c r="J105" s="317"/>
      <c r="K105" s="317"/>
      <c r="L105" s="318"/>
      <c r="M105" s="24"/>
    </row>
    <row r="106" spans="1:16" s="8" customFormat="1" x14ac:dyDescent="0.3">
      <c r="A106" s="7"/>
      <c r="B106" s="316"/>
      <c r="C106" s="317"/>
      <c r="D106" s="317"/>
      <c r="E106" s="317"/>
      <c r="F106" s="317"/>
      <c r="G106" s="317"/>
      <c r="H106" s="317"/>
      <c r="I106" s="317"/>
      <c r="J106" s="317"/>
      <c r="K106" s="317"/>
      <c r="L106" s="318"/>
      <c r="M106" s="24"/>
    </row>
    <row r="107" spans="1:16" s="8" customFormat="1" x14ac:dyDescent="0.3">
      <c r="A107" s="7"/>
      <c r="B107" s="316"/>
      <c r="C107" s="317"/>
      <c r="D107" s="317"/>
      <c r="E107" s="317"/>
      <c r="F107" s="317"/>
      <c r="G107" s="317"/>
      <c r="H107" s="317"/>
      <c r="I107" s="317"/>
      <c r="J107" s="317"/>
      <c r="K107" s="317"/>
      <c r="L107" s="318"/>
      <c r="M107" s="24"/>
    </row>
    <row r="108" spans="1:16" s="24" customFormat="1" x14ac:dyDescent="0.3">
      <c r="A108" s="64"/>
      <c r="B108" s="75"/>
      <c r="C108" s="76"/>
      <c r="D108" s="76"/>
      <c r="E108" s="76"/>
      <c r="F108" s="76"/>
      <c r="G108" s="76"/>
      <c r="H108" s="76"/>
      <c r="I108" s="76"/>
      <c r="J108" s="76"/>
      <c r="K108" s="76"/>
      <c r="L108" s="77"/>
    </row>
  </sheetData>
  <sheetProtection algorithmName="SHA-512" hashValue="Ox0q267JF7AFcDtQ+0yCX9WvSTqhohu8/RcdWoXzFJBYFQqC0sB0Xc0ionsPiw+2/FaGB9bxGm2B9jxGseey5Q==" saltValue="+nseoMUgbCNX3J0Kv9EKIg==" spinCount="100000" sheet="1" objects="1" scenarios="1" selectLockedCells="1"/>
  <mergeCells count="40">
    <mergeCell ref="B95:L95"/>
    <mergeCell ref="B100:L107"/>
    <mergeCell ref="B97:L98"/>
    <mergeCell ref="B32:L39"/>
    <mergeCell ref="B45:L52"/>
    <mergeCell ref="B58:L65"/>
    <mergeCell ref="B72:L79"/>
    <mergeCell ref="B86:L93"/>
    <mergeCell ref="B67:L67"/>
    <mergeCell ref="B69:L70"/>
    <mergeCell ref="B43:L43"/>
    <mergeCell ref="B56:L56"/>
    <mergeCell ref="B41:L41"/>
    <mergeCell ref="B54:L54"/>
    <mergeCell ref="B83:L84"/>
    <mergeCell ref="B81:L81"/>
    <mergeCell ref="B4:L4"/>
    <mergeCell ref="B13:L13"/>
    <mergeCell ref="B9:L9"/>
    <mergeCell ref="B10:L10"/>
    <mergeCell ref="B5:L5"/>
    <mergeCell ref="B6:L6"/>
    <mergeCell ref="B8:L8"/>
    <mergeCell ref="B12:L12"/>
    <mergeCell ref="B25:E25"/>
    <mergeCell ref="B26:E26"/>
    <mergeCell ref="B30:L30"/>
    <mergeCell ref="B22:E22"/>
    <mergeCell ref="B28:L28"/>
    <mergeCell ref="B24:E24"/>
    <mergeCell ref="J17:J18"/>
    <mergeCell ref="K17:K18"/>
    <mergeCell ref="B15:L15"/>
    <mergeCell ref="B19:E19"/>
    <mergeCell ref="B23:E23"/>
    <mergeCell ref="G17:G18"/>
    <mergeCell ref="H17:H18"/>
    <mergeCell ref="I17:I18"/>
    <mergeCell ref="B20:E20"/>
    <mergeCell ref="B21:E21"/>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6:L86 B72:L72 B58:L58 B32:L35 B45:L45 B88:L90 B47:L49 B60:L62 B74:L76 B100:L103" xr:uid="{3B895ACC-BC95-48CF-9B52-564CFBCF3BF6}">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1:K21 G23:K23 G25:K26" xr:uid="{F776B4C4-FB9F-4E6D-9659-ADBE0E6C3F52}">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4:K24 G19:K20 G22:K22" xr:uid="{B2A2681B-6B72-4833-B16C-7963DF3BF9E3}">
      <formula1>0</formula1>
    </dataValidation>
  </dataValidations>
  <printOptions horizontalCentered="1"/>
  <pageMargins left="0.25" right="0.25" top="0.75" bottom="0.75" header="0.3" footer="0.3"/>
  <pageSetup scale="60" fitToHeight="0" orientation="portrait" r:id="rId1"/>
  <headerFooter>
    <oddFooter>&amp;L&amp;A</oddFooter>
  </headerFooter>
  <rowBreaks count="1" manualBreakCount="1">
    <brk id="66"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codeName="Sheet8">
    <tabColor rgb="FF92D050"/>
    <pageSetUpPr fitToPage="1"/>
  </sheetPr>
  <dimension ref="A1:P187"/>
  <sheetViews>
    <sheetView showGridLines="0" zoomScaleNormal="100" workbookViewId="0"/>
  </sheetViews>
  <sheetFormatPr defaultColWidth="9.44140625" defaultRowHeight="14.4" x14ac:dyDescent="0.3"/>
  <cols>
    <col min="1" max="1" width="1.5546875" style="7" customWidth="1"/>
    <col min="2" max="12" width="14.5546875" style="54" customWidth="1"/>
    <col min="13" max="14" width="14.5546875" style="58" customWidth="1"/>
    <col min="15" max="16" width="14.5546875" style="58" hidden="1" customWidth="1"/>
    <col min="17" max="17" width="9.44140625" style="58" customWidth="1"/>
    <col min="18" max="16384" width="9.44140625" style="58"/>
  </cols>
  <sheetData>
    <row r="1" spans="1:16" x14ac:dyDescent="0.3">
      <c r="O1" s="114" t="s">
        <v>253</v>
      </c>
      <c r="P1" s="114" t="s">
        <v>253</v>
      </c>
    </row>
    <row r="2" spans="1:16" x14ac:dyDescent="0.3">
      <c r="B2" s="9" t="str">
        <f>'Pro 1'!B2</f>
        <v>PROTECTED</v>
      </c>
      <c r="C2" s="9"/>
      <c r="D2" s="9"/>
      <c r="O2" s="8" t="s">
        <v>58</v>
      </c>
      <c r="P2" s="8" t="s">
        <v>70</v>
      </c>
    </row>
    <row r="3" spans="1:16" x14ac:dyDescent="0.3">
      <c r="B3" s="1"/>
      <c r="C3" s="1"/>
      <c r="D3" s="1"/>
      <c r="O3" s="4"/>
      <c r="P3" s="4"/>
    </row>
    <row r="4" spans="1:16" s="4" customFormat="1" x14ac:dyDescent="0.3">
      <c r="A4" s="10"/>
      <c r="B4" s="232" t="str">
        <f>Info!B4</f>
        <v>FOREIGN PRODUCERS' QUESTIONNAIRE</v>
      </c>
      <c r="C4" s="233"/>
      <c r="D4" s="233"/>
      <c r="E4" s="233"/>
      <c r="F4" s="233"/>
      <c r="G4" s="233"/>
      <c r="H4" s="233"/>
      <c r="I4" s="233"/>
      <c r="J4" s="233"/>
      <c r="K4" s="233"/>
      <c r="L4" s="234"/>
      <c r="M4" s="6"/>
      <c r="N4" s="6"/>
      <c r="O4" s="5"/>
      <c r="P4" s="5"/>
    </row>
    <row r="5" spans="1:16" s="4" customFormat="1" x14ac:dyDescent="0.3">
      <c r="A5" s="10"/>
      <c r="B5" s="273" t="str">
        <f>Info!B5</f>
        <v>RR-2025-007</v>
      </c>
      <c r="C5" s="274"/>
      <c r="D5" s="274"/>
      <c r="E5" s="274"/>
      <c r="F5" s="274"/>
      <c r="G5" s="274"/>
      <c r="H5" s="274"/>
      <c r="I5" s="274"/>
      <c r="J5" s="274"/>
      <c r="K5" s="274"/>
      <c r="L5" s="275"/>
      <c r="M5" s="6"/>
      <c r="N5" s="6"/>
      <c r="O5" s="5"/>
      <c r="P5" s="5"/>
    </row>
    <row r="6" spans="1:16" s="5" customFormat="1" x14ac:dyDescent="0.3">
      <c r="A6" s="10"/>
      <c r="B6" s="273" t="str">
        <f>Info!B6</f>
        <v>HEAVY PLATE</v>
      </c>
      <c r="C6" s="274"/>
      <c r="D6" s="274"/>
      <c r="E6" s="274"/>
      <c r="F6" s="274"/>
      <c r="G6" s="274"/>
      <c r="H6" s="274"/>
      <c r="I6" s="274"/>
      <c r="J6" s="274"/>
      <c r="K6" s="274"/>
      <c r="L6" s="275"/>
      <c r="O6" s="11"/>
      <c r="P6" s="11"/>
    </row>
    <row r="7" spans="1:16" s="5" customFormat="1" x14ac:dyDescent="0.3">
      <c r="A7" s="10"/>
      <c r="B7" s="108"/>
      <c r="C7" s="109"/>
      <c r="D7" s="109"/>
      <c r="E7" s="109"/>
      <c r="F7" s="109"/>
      <c r="G7" s="109"/>
      <c r="H7" s="109"/>
      <c r="I7" s="109"/>
      <c r="J7" s="109"/>
      <c r="K7" s="109"/>
      <c r="L7" s="110"/>
      <c r="O7" s="22"/>
    </row>
    <row r="8" spans="1:16" s="5" customFormat="1" ht="14.25" customHeight="1" x14ac:dyDescent="0.3">
      <c r="A8" s="10"/>
      <c r="B8" s="351" t="str">
        <f>Public!B8</f>
        <v>The goods in the following questions refer to heavy plate as defined in the product description on the Intro tab.</v>
      </c>
      <c r="C8" s="352"/>
      <c r="D8" s="352"/>
      <c r="E8" s="352"/>
      <c r="F8" s="352"/>
      <c r="G8" s="352"/>
      <c r="H8" s="352"/>
      <c r="I8" s="352"/>
      <c r="J8" s="352"/>
      <c r="K8" s="352"/>
      <c r="L8" s="353"/>
      <c r="O8" s="11"/>
      <c r="P8" s="11"/>
    </row>
    <row r="9" spans="1:16" s="5" customFormat="1" x14ac:dyDescent="0.3">
      <c r="A9" s="10"/>
      <c r="B9" s="336" t="str">
        <f>Public!B9</f>
        <v>Product information and a glossary of terms can be found in the Info tab.</v>
      </c>
      <c r="C9" s="337"/>
      <c r="D9" s="337"/>
      <c r="E9" s="337"/>
      <c r="F9" s="337"/>
      <c r="G9" s="337"/>
      <c r="H9" s="337"/>
      <c r="I9" s="337"/>
      <c r="J9" s="337"/>
      <c r="K9" s="337"/>
      <c r="L9" s="338"/>
      <c r="O9" s="11"/>
    </row>
    <row r="10" spans="1:16" s="5" customFormat="1" x14ac:dyDescent="0.3">
      <c r="A10" s="10"/>
      <c r="B10" s="336" t="str">
        <f>'Pro 1'!B10</f>
        <v xml:space="preserve">Use the AddPro tab if more space is needed.
</v>
      </c>
      <c r="C10" s="337"/>
      <c r="D10" s="337"/>
      <c r="E10" s="337"/>
      <c r="F10" s="337"/>
      <c r="G10" s="337"/>
      <c r="H10" s="337"/>
      <c r="I10" s="337"/>
      <c r="J10" s="337"/>
      <c r="K10" s="337"/>
      <c r="L10" s="338"/>
      <c r="O10" s="11"/>
      <c r="P10" s="11"/>
    </row>
    <row r="11" spans="1:16" s="5" customFormat="1" x14ac:dyDescent="0.3">
      <c r="A11" s="10"/>
      <c r="B11" s="111"/>
      <c r="C11" s="112"/>
      <c r="D11" s="112"/>
      <c r="E11" s="109"/>
      <c r="F11" s="109"/>
      <c r="G11" s="109"/>
      <c r="H11" s="109"/>
      <c r="I11" s="109"/>
      <c r="J11" s="109"/>
      <c r="K11" s="109"/>
      <c r="L11" s="110"/>
      <c r="O11" s="11"/>
      <c r="P11" s="11"/>
    </row>
    <row r="12" spans="1:16" s="5" customFormat="1" x14ac:dyDescent="0.3">
      <c r="A12" s="10"/>
      <c r="B12" s="336" t="str">
        <f>IF(Intro!$G$21="English",O12,P12)</f>
        <v>For the questions in this tab, note the following:</v>
      </c>
      <c r="C12" s="337"/>
      <c r="D12" s="337"/>
      <c r="E12" s="337"/>
      <c r="F12" s="337"/>
      <c r="G12" s="337"/>
      <c r="H12" s="337"/>
      <c r="I12" s="337"/>
      <c r="J12" s="337"/>
      <c r="K12" s="337"/>
      <c r="L12" s="338"/>
      <c r="O12" s="11" t="s">
        <v>106</v>
      </c>
      <c r="P12" s="11" t="s">
        <v>107</v>
      </c>
    </row>
    <row r="13" spans="1:16" s="5" customFormat="1" x14ac:dyDescent="0.3">
      <c r="A13" s="10"/>
      <c r="B13" s="336" t="str">
        <f>IF(Intro!$G$21="English",O13,P13)</f>
        <v>• Report only sales of your firm’s production.</v>
      </c>
      <c r="C13" s="337"/>
      <c r="D13" s="337"/>
      <c r="E13" s="337"/>
      <c r="F13" s="337"/>
      <c r="G13" s="337"/>
      <c r="H13" s="337"/>
      <c r="I13" s="337"/>
      <c r="J13" s="337"/>
      <c r="K13" s="337"/>
      <c r="L13" s="338"/>
      <c r="O13" s="11" t="s">
        <v>155</v>
      </c>
      <c r="P13" s="11" t="s">
        <v>159</v>
      </c>
    </row>
    <row r="14" spans="1:16" s="5" customFormat="1" x14ac:dyDescent="0.3">
      <c r="A14" s="10"/>
      <c r="B14" s="336" t="str">
        <f>IF(Intro!$G$21="English",O14,P14)</f>
        <v>• Report all sales to Canadian and foreign associated firms.</v>
      </c>
      <c r="C14" s="337"/>
      <c r="D14" s="337"/>
      <c r="E14" s="337"/>
      <c r="F14" s="337"/>
      <c r="G14" s="337"/>
      <c r="H14" s="337"/>
      <c r="I14" s="337"/>
      <c r="J14" s="337"/>
      <c r="K14" s="337"/>
      <c r="L14" s="338"/>
      <c r="O14" s="11" t="s">
        <v>156</v>
      </c>
      <c r="P14" s="11" t="s">
        <v>160</v>
      </c>
    </row>
    <row r="15" spans="1:16" s="5" customFormat="1" x14ac:dyDescent="0.3">
      <c r="A15" s="10"/>
      <c r="B15" s="336" t="str">
        <f>IF(Intro!$G$21="English",O15,P15)</f>
        <v>• Report all sales as of the date of shipment to the customer or the customer’s warehouse.</v>
      </c>
      <c r="C15" s="337"/>
      <c r="D15" s="337"/>
      <c r="E15" s="337"/>
      <c r="F15" s="337"/>
      <c r="G15" s="337"/>
      <c r="H15" s="337"/>
      <c r="I15" s="337"/>
      <c r="J15" s="337"/>
      <c r="K15" s="337"/>
      <c r="L15" s="338"/>
      <c r="O15" s="11" t="s">
        <v>157</v>
      </c>
      <c r="P15" s="11" t="s">
        <v>161</v>
      </c>
    </row>
    <row r="16" spans="1:16" s="5" customFormat="1" x14ac:dyDescent="0.3">
      <c r="A16" s="10"/>
      <c r="B16" s="339" t="str">
        <f>IF(Intro!$G$21="English",O16,P16)</f>
        <v>• Report all values in Canadian dollars.</v>
      </c>
      <c r="C16" s="340"/>
      <c r="D16" s="340"/>
      <c r="E16" s="340"/>
      <c r="F16" s="340"/>
      <c r="G16" s="340"/>
      <c r="H16" s="340"/>
      <c r="I16" s="340"/>
      <c r="J16" s="340"/>
      <c r="K16" s="340"/>
      <c r="L16" s="341"/>
      <c r="O16" s="11" t="s">
        <v>158</v>
      </c>
      <c r="P16" s="11" t="s">
        <v>162</v>
      </c>
    </row>
    <row r="17" spans="1:16" s="5" customFormat="1" x14ac:dyDescent="0.3">
      <c r="A17" s="10"/>
      <c r="B17" s="12"/>
      <c r="C17" s="12"/>
      <c r="D17" s="12"/>
      <c r="E17" s="13"/>
      <c r="F17" s="13"/>
      <c r="G17" s="13"/>
      <c r="H17" s="13"/>
      <c r="I17" s="13"/>
      <c r="J17" s="13"/>
      <c r="K17" s="13"/>
      <c r="L17" s="13"/>
      <c r="O17" s="11"/>
      <c r="P17" s="11"/>
    </row>
    <row r="18" spans="1:16" x14ac:dyDescent="0.3">
      <c r="B18" s="246" t="str">
        <f>IF(Intro!$G$21="English",O18,P18)</f>
        <v>SALES AND INVENTORIES</v>
      </c>
      <c r="C18" s="247"/>
      <c r="D18" s="247"/>
      <c r="E18" s="247"/>
      <c r="F18" s="247"/>
      <c r="G18" s="247"/>
      <c r="H18" s="247"/>
      <c r="I18" s="247"/>
      <c r="J18" s="247"/>
      <c r="K18" s="247"/>
      <c r="L18" s="248"/>
      <c r="O18" s="83" t="s">
        <v>217</v>
      </c>
      <c r="P18" s="83" t="s">
        <v>218</v>
      </c>
    </row>
    <row r="19" spans="1:16" x14ac:dyDescent="0.3">
      <c r="B19" s="333" t="s">
        <v>21</v>
      </c>
      <c r="C19" s="334"/>
      <c r="D19" s="334"/>
      <c r="E19" s="334"/>
      <c r="F19" s="334"/>
      <c r="G19" s="334"/>
      <c r="H19" s="334"/>
      <c r="I19" s="334"/>
      <c r="J19" s="334"/>
      <c r="K19" s="334"/>
      <c r="L19" s="335"/>
    </row>
    <row r="20" spans="1:16" x14ac:dyDescent="0.3">
      <c r="B20" s="14"/>
      <c r="C20" s="15"/>
      <c r="D20" s="15"/>
      <c r="E20" s="16"/>
      <c r="F20" s="16"/>
      <c r="G20" s="16"/>
      <c r="H20" s="16"/>
      <c r="I20" s="16"/>
      <c r="J20" s="16"/>
      <c r="K20" s="16"/>
      <c r="L20" s="17"/>
    </row>
    <row r="21" spans="1:16" x14ac:dyDescent="0.3">
      <c r="B21" s="199" t="str">
        <f>IF(Intro!$G$21="English",O21,P21)</f>
        <v>Provide the following estimated percentages:</v>
      </c>
      <c r="C21" s="200"/>
      <c r="D21" s="200"/>
      <c r="E21" s="200"/>
      <c r="F21" s="200"/>
      <c r="G21" s="200"/>
      <c r="H21" s="200"/>
      <c r="I21" s="200"/>
      <c r="J21" s="200"/>
      <c r="K21" s="200"/>
      <c r="L21" s="201"/>
      <c r="O21" s="55" t="s">
        <v>53</v>
      </c>
      <c r="P21" s="58" t="s">
        <v>54</v>
      </c>
    </row>
    <row r="22" spans="1:16" x14ac:dyDescent="0.3">
      <c r="B22" s="51"/>
      <c r="C22" s="52"/>
      <c r="D22" s="15"/>
      <c r="E22" s="16"/>
      <c r="F22" s="16"/>
      <c r="G22" s="16"/>
      <c r="H22" s="16"/>
      <c r="I22" s="16"/>
      <c r="J22" s="16"/>
      <c r="K22" s="16"/>
      <c r="L22" s="17"/>
      <c r="O22" s="55"/>
    </row>
    <row r="23" spans="1:16" x14ac:dyDescent="0.3">
      <c r="B23" s="51"/>
      <c r="C23" s="52"/>
      <c r="D23" s="30"/>
      <c r="E23" s="30"/>
      <c r="F23" s="30"/>
      <c r="G23" s="15"/>
      <c r="H23" s="39">
        <f>Variables!$B$6+2</f>
        <v>2025</v>
      </c>
      <c r="I23" s="67"/>
      <c r="J23" s="67"/>
      <c r="K23" s="67"/>
      <c r="L23" s="68"/>
      <c r="O23" s="55"/>
    </row>
    <row r="24" spans="1:16" x14ac:dyDescent="0.3">
      <c r="B24" s="406" t="str">
        <f>IF(Intro!$G$21="English",O24,P24)</f>
        <v>Your firm's sales volume of the goods divided by your firm's total sales volume</v>
      </c>
      <c r="C24" s="407"/>
      <c r="D24" s="407"/>
      <c r="E24" s="407"/>
      <c r="F24" s="408"/>
      <c r="G24" s="396" t="s">
        <v>83</v>
      </c>
      <c r="H24" s="398"/>
      <c r="I24" s="67"/>
      <c r="J24" s="67"/>
      <c r="K24" s="67"/>
      <c r="L24" s="68"/>
      <c r="O24" s="116" t="s">
        <v>261</v>
      </c>
      <c r="P24" s="100" t="s">
        <v>266</v>
      </c>
    </row>
    <row r="25" spans="1:16" x14ac:dyDescent="0.3">
      <c r="B25" s="409"/>
      <c r="C25" s="410"/>
      <c r="D25" s="410"/>
      <c r="E25" s="410"/>
      <c r="F25" s="411"/>
      <c r="G25" s="397"/>
      <c r="H25" s="399"/>
      <c r="I25" s="67"/>
      <c r="J25" s="67"/>
      <c r="K25" s="67"/>
      <c r="L25" s="68"/>
      <c r="O25" s="116"/>
      <c r="P25" s="100"/>
    </row>
    <row r="26" spans="1:16" x14ac:dyDescent="0.3">
      <c r="B26" s="406" t="str">
        <f>IF(Intro!$G$21="English",O26,P26)</f>
        <v>Your firm's sales value of the goods divided by your firm's total sales value</v>
      </c>
      <c r="C26" s="407"/>
      <c r="D26" s="407"/>
      <c r="E26" s="407"/>
      <c r="F26" s="408"/>
      <c r="G26" s="396" t="s">
        <v>83</v>
      </c>
      <c r="H26" s="398"/>
      <c r="I26" s="67"/>
      <c r="J26" s="67"/>
      <c r="K26" s="67"/>
      <c r="L26" s="68"/>
      <c r="O26" s="116" t="s">
        <v>262</v>
      </c>
      <c r="P26" s="100" t="s">
        <v>263</v>
      </c>
    </row>
    <row r="27" spans="1:16" x14ac:dyDescent="0.3">
      <c r="B27" s="409"/>
      <c r="C27" s="410"/>
      <c r="D27" s="410"/>
      <c r="E27" s="410"/>
      <c r="F27" s="411"/>
      <c r="G27" s="397"/>
      <c r="H27" s="399"/>
      <c r="I27" s="67"/>
      <c r="J27" s="67"/>
      <c r="K27" s="67"/>
      <c r="L27" s="68"/>
      <c r="O27" s="116"/>
      <c r="P27" s="100"/>
    </row>
    <row r="28" spans="1:16" x14ac:dyDescent="0.3">
      <c r="B28" s="406" t="str">
        <f>IF(Intro!$G$21="English",O28,P28)</f>
        <v>Your firm's production volume of the goods divided by your home country's total production volume of the goods</v>
      </c>
      <c r="C28" s="407"/>
      <c r="D28" s="407"/>
      <c r="E28" s="407"/>
      <c r="F28" s="408"/>
      <c r="G28" s="396" t="s">
        <v>83</v>
      </c>
      <c r="H28" s="398"/>
      <c r="I28" s="67"/>
      <c r="J28" s="67"/>
      <c r="K28" s="67"/>
      <c r="L28" s="68"/>
      <c r="O28" s="116" t="s">
        <v>264</v>
      </c>
      <c r="P28" s="100" t="s">
        <v>267</v>
      </c>
    </row>
    <row r="29" spans="1:16" x14ac:dyDescent="0.3">
      <c r="B29" s="409"/>
      <c r="C29" s="410"/>
      <c r="D29" s="410"/>
      <c r="E29" s="410"/>
      <c r="F29" s="411"/>
      <c r="G29" s="397"/>
      <c r="H29" s="399"/>
      <c r="I29" s="67"/>
      <c r="J29" s="67"/>
      <c r="K29" s="67"/>
      <c r="L29" s="68"/>
      <c r="O29" s="116"/>
      <c r="P29" s="100"/>
    </row>
    <row r="30" spans="1:16" x14ac:dyDescent="0.3">
      <c r="B30" s="202" t="str">
        <f>IF(Intro!$G$21="English",O30,P30)</f>
        <v xml:space="preserve">Your firm's volume of exports of the goods to Canada divided by your home country's total volume of exports of the goods to Canada </v>
      </c>
      <c r="C30" s="203"/>
      <c r="D30" s="203"/>
      <c r="E30" s="203"/>
      <c r="F30" s="203"/>
      <c r="G30" s="396" t="s">
        <v>83</v>
      </c>
      <c r="H30" s="398"/>
      <c r="I30" s="67"/>
      <c r="J30" s="67"/>
      <c r="K30" s="67"/>
      <c r="L30" s="68"/>
      <c r="O30" s="116" t="s">
        <v>265</v>
      </c>
      <c r="P30" s="100" t="s">
        <v>268</v>
      </c>
    </row>
    <row r="31" spans="1:16" x14ac:dyDescent="0.3">
      <c r="B31" s="206"/>
      <c r="C31" s="207"/>
      <c r="D31" s="207"/>
      <c r="E31" s="207"/>
      <c r="F31" s="207"/>
      <c r="G31" s="397"/>
      <c r="H31" s="399"/>
      <c r="I31" s="67"/>
      <c r="J31" s="67"/>
      <c r="K31" s="67"/>
      <c r="L31" s="68"/>
    </row>
    <row r="32" spans="1:16" x14ac:dyDescent="0.3">
      <c r="B32" s="69"/>
      <c r="C32" s="70"/>
      <c r="D32" s="70"/>
      <c r="E32" s="70"/>
      <c r="F32" s="70"/>
      <c r="G32" s="70"/>
      <c r="H32" s="70"/>
      <c r="I32" s="70"/>
      <c r="J32" s="70"/>
      <c r="K32" s="70"/>
      <c r="L32" s="71"/>
    </row>
    <row r="33" spans="2:16" x14ac:dyDescent="0.3">
      <c r="B33" s="321" t="s">
        <v>22</v>
      </c>
      <c r="C33" s="322"/>
      <c r="D33" s="322"/>
      <c r="E33" s="322"/>
      <c r="F33" s="322"/>
      <c r="G33" s="322"/>
      <c r="H33" s="322"/>
      <c r="I33" s="322"/>
      <c r="J33" s="322"/>
      <c r="K33" s="322"/>
      <c r="L33" s="323"/>
    </row>
    <row r="34" spans="2:16" x14ac:dyDescent="0.3">
      <c r="B34" s="14"/>
      <c r="C34" s="15"/>
      <c r="D34" s="15"/>
      <c r="E34" s="16"/>
      <c r="F34" s="16"/>
      <c r="G34" s="16"/>
      <c r="H34" s="16"/>
      <c r="I34" s="16"/>
      <c r="J34" s="16"/>
      <c r="K34" s="16"/>
      <c r="L34" s="17"/>
    </row>
    <row r="35" spans="2:16" x14ac:dyDescent="0.3">
      <c r="B35" s="199" t="str">
        <f>IF(Intro!$G$21="English",O35,P35)</f>
        <v>Complete the following table for your firm's sales and inventories of the goods.</v>
      </c>
      <c r="C35" s="200"/>
      <c r="D35" s="200"/>
      <c r="E35" s="200"/>
      <c r="F35" s="200"/>
      <c r="G35" s="200"/>
      <c r="H35" s="200"/>
      <c r="I35" s="200"/>
      <c r="J35" s="200"/>
      <c r="K35" s="200"/>
      <c r="L35" s="201"/>
      <c r="O35" s="55" t="s">
        <v>272</v>
      </c>
      <c r="P35" s="58" t="s">
        <v>241</v>
      </c>
    </row>
    <row r="36" spans="2:16" x14ac:dyDescent="0.3">
      <c r="B36" s="51"/>
      <c r="C36" s="52"/>
      <c r="D36" s="15"/>
      <c r="E36" s="16"/>
      <c r="F36" s="16"/>
      <c r="G36" s="16"/>
      <c r="H36" s="16"/>
      <c r="I36" s="16"/>
      <c r="J36" s="16"/>
      <c r="K36" s="16"/>
      <c r="L36" s="17"/>
      <c r="O36" s="55"/>
    </row>
    <row r="37" spans="2:16" x14ac:dyDescent="0.3">
      <c r="B37" s="51"/>
      <c r="C37" s="52"/>
      <c r="D37" s="15"/>
      <c r="E37" s="30"/>
      <c r="F37" s="58"/>
      <c r="G37" s="381">
        <f>Variables!$B$6</f>
        <v>2023</v>
      </c>
      <c r="H37" s="381">
        <f>G37+1</f>
        <v>2024</v>
      </c>
      <c r="I37" s="381">
        <f>H37+1</f>
        <v>2025</v>
      </c>
      <c r="J37" s="381" t="str">
        <f>IF(Intro!$G$21="English",Variables!B9,Variables!C9)</f>
        <v>Jan-Mar 2025</v>
      </c>
      <c r="K37" s="412" t="str">
        <f>IF(Intro!$G$21="English",Variables!B10,Variables!C10)</f>
        <v>Jan-Mar 2026</v>
      </c>
      <c r="L37" s="63"/>
      <c r="O37" s="55"/>
    </row>
    <row r="38" spans="2:16" x14ac:dyDescent="0.3">
      <c r="B38" s="51"/>
      <c r="C38" s="52"/>
      <c r="D38" s="15"/>
      <c r="E38" s="30"/>
      <c r="F38" s="58"/>
      <c r="G38" s="382"/>
      <c r="H38" s="382"/>
      <c r="I38" s="382"/>
      <c r="J38" s="382"/>
      <c r="K38" s="413"/>
      <c r="L38" s="63"/>
      <c r="O38" s="55"/>
    </row>
    <row r="39" spans="2:16" ht="15" customHeight="1" thickBot="1" x14ac:dyDescent="0.35">
      <c r="B39" s="404" t="str">
        <f>IF(Intro!$G$21="English",O39,P39)</f>
        <v>Beginning inventory of finished heavy plates</v>
      </c>
      <c r="C39" s="405"/>
      <c r="D39" s="405"/>
      <c r="E39" s="422" t="str">
        <f>IF(Intro!$G$21="English",Variables!$B$23,Variables!$C$23)</f>
        <v>tonnes</v>
      </c>
      <c r="F39" s="423"/>
      <c r="G39" s="119"/>
      <c r="H39" s="120">
        <f>G52</f>
        <v>0</v>
      </c>
      <c r="I39" s="120">
        <f>H52</f>
        <v>0</v>
      </c>
      <c r="J39" s="120">
        <f>H52</f>
        <v>0</v>
      </c>
      <c r="K39" s="121">
        <f>I52</f>
        <v>0</v>
      </c>
      <c r="L39" s="63"/>
      <c r="O39" s="58" t="s">
        <v>339</v>
      </c>
      <c r="P39" s="58" t="s">
        <v>340</v>
      </c>
    </row>
    <row r="40" spans="2:16" ht="14.7" customHeight="1" x14ac:dyDescent="0.3">
      <c r="B40" s="400" t="str">
        <f>IF(Intro!$G$21="English",O40,P40)</f>
        <v>Sales in country of production</v>
      </c>
      <c r="C40" s="401"/>
      <c r="D40" s="401"/>
      <c r="E40" s="418" t="str">
        <f>IF(Intro!$G$21="English",Variables!$B$23,Variables!$C$23)</f>
        <v>tonnes</v>
      </c>
      <c r="F40" s="419"/>
      <c r="G40" s="122"/>
      <c r="H40" s="123"/>
      <c r="I40" s="123"/>
      <c r="J40" s="123"/>
      <c r="K40" s="124"/>
      <c r="L40" s="63"/>
      <c r="O40" s="58" t="s">
        <v>151</v>
      </c>
      <c r="P40" s="58" t="s">
        <v>33</v>
      </c>
    </row>
    <row r="41" spans="2:16" x14ac:dyDescent="0.3">
      <c r="B41" s="402"/>
      <c r="C41" s="403"/>
      <c r="D41" s="403"/>
      <c r="E41" s="420" t="str">
        <f>IF(Intro!$G$21="English",O41,P41)</f>
        <v>Ex Works (CAD)</v>
      </c>
      <c r="F41" s="421"/>
      <c r="G41" s="125"/>
      <c r="H41" s="126"/>
      <c r="I41" s="126"/>
      <c r="J41" s="126"/>
      <c r="K41" s="127"/>
      <c r="L41" s="63"/>
      <c r="O41" s="95" t="s">
        <v>234</v>
      </c>
      <c r="P41" s="95" t="s">
        <v>235</v>
      </c>
    </row>
    <row r="42" spans="2:16" ht="15" customHeight="1" thickBot="1" x14ac:dyDescent="0.35">
      <c r="B42" s="404"/>
      <c r="C42" s="405"/>
      <c r="D42" s="405"/>
      <c r="E42" s="422" t="str">
        <f>"$ / "&amp;IF(Intro!$G$21="English",Variables!$B$24,Variables!$C$24)</f>
        <v>$ / tonne</v>
      </c>
      <c r="F42" s="423"/>
      <c r="G42" s="128" t="str">
        <f>IF(G40=0,"-",G41/G40)</f>
        <v>-</v>
      </c>
      <c r="H42" s="120" t="str">
        <f>IF(H40=0,"-",H41/H40)</f>
        <v>-</v>
      </c>
      <c r="I42" s="120" t="str">
        <f>IF(I40=0,"-",I41/I40)</f>
        <v>-</v>
      </c>
      <c r="J42" s="120" t="str">
        <f>IF(J40=0,"-",J41/J40)</f>
        <v>-</v>
      </c>
      <c r="K42" s="121" t="str">
        <f>IF(K40=0,"-",K41/K40)</f>
        <v>-</v>
      </c>
      <c r="L42" s="63"/>
    </row>
    <row r="43" spans="2:16" ht="14.7" customHeight="1" x14ac:dyDescent="0.3">
      <c r="B43" s="400" t="str">
        <f>IF(Intro!$G$21="English",O43,P43)</f>
        <v xml:space="preserve">Export sales to Canada </v>
      </c>
      <c r="C43" s="401"/>
      <c r="D43" s="401"/>
      <c r="E43" s="418" t="str">
        <f>IF(Intro!$G$21="English",Variables!$B$23,Variables!$C$23)</f>
        <v>tonnes</v>
      </c>
      <c r="F43" s="419"/>
      <c r="G43" s="122"/>
      <c r="H43" s="123"/>
      <c r="I43" s="123"/>
      <c r="J43" s="123"/>
      <c r="K43" s="124"/>
      <c r="L43" s="63"/>
      <c r="O43" s="58" t="s">
        <v>343</v>
      </c>
      <c r="P43" s="58" t="s">
        <v>344</v>
      </c>
    </row>
    <row r="44" spans="2:16" ht="14.1" customHeight="1" x14ac:dyDescent="0.3">
      <c r="B44" s="402"/>
      <c r="C44" s="403"/>
      <c r="D44" s="403"/>
      <c r="E44" s="420" t="str">
        <f>IF(Intro!$G$21="English",O44,P44)</f>
        <v>FOB Country of Export (CAD)</v>
      </c>
      <c r="F44" s="421"/>
      <c r="G44" s="125"/>
      <c r="H44" s="126"/>
      <c r="I44" s="126"/>
      <c r="J44" s="126"/>
      <c r="K44" s="127"/>
      <c r="L44" s="63"/>
      <c r="O44" s="95" t="s">
        <v>236</v>
      </c>
      <c r="P44" s="95" t="s">
        <v>237</v>
      </c>
    </row>
    <row r="45" spans="2:16" ht="15" customHeight="1" thickBot="1" x14ac:dyDescent="0.35">
      <c r="B45" s="404"/>
      <c r="C45" s="405"/>
      <c r="D45" s="405"/>
      <c r="E45" s="422" t="str">
        <f>"$ / "&amp;IF(Intro!$G$21="English",Variables!$B$24,Variables!$C$24)</f>
        <v>$ / tonne</v>
      </c>
      <c r="F45" s="423"/>
      <c r="G45" s="128" t="str">
        <f>IF(G43=0,"-",G44/G43)</f>
        <v>-</v>
      </c>
      <c r="H45" s="120" t="str">
        <f>IF(H43=0,"-",H44/H43)</f>
        <v>-</v>
      </c>
      <c r="I45" s="120" t="str">
        <f>IF(I43=0,"-",I44/I43)</f>
        <v>-</v>
      </c>
      <c r="J45" s="120" t="str">
        <f>IF(J43=0,"-",J44/J43)</f>
        <v>-</v>
      </c>
      <c r="K45" s="121" t="str">
        <f>IF(K43=0,"-",K44/K43)</f>
        <v>-</v>
      </c>
      <c r="L45" s="63"/>
    </row>
    <row r="46" spans="2:16" ht="14.7" customHeight="1" x14ac:dyDescent="0.3">
      <c r="B46" s="400" t="str">
        <f>IF(Intro!$G$21="English",O46,P46)</f>
        <v xml:space="preserve">Export sales to the United States of America </v>
      </c>
      <c r="C46" s="401"/>
      <c r="D46" s="401"/>
      <c r="E46" s="418" t="str">
        <f>IF(Intro!$G$21="English",Variables!$B$23,Variables!$C$23)</f>
        <v>tonnes</v>
      </c>
      <c r="F46" s="419"/>
      <c r="G46" s="122"/>
      <c r="H46" s="123"/>
      <c r="I46" s="123"/>
      <c r="J46" s="123"/>
      <c r="K46" s="124"/>
      <c r="L46" s="63"/>
      <c r="O46" s="58" t="s">
        <v>345</v>
      </c>
      <c r="P46" s="58" t="s">
        <v>346</v>
      </c>
    </row>
    <row r="47" spans="2:16" ht="14.1" customHeight="1" x14ac:dyDescent="0.3">
      <c r="B47" s="402"/>
      <c r="C47" s="403"/>
      <c r="D47" s="403"/>
      <c r="E47" s="420" t="str">
        <f>E44</f>
        <v>FOB Country of Export (CAD)</v>
      </c>
      <c r="F47" s="421"/>
      <c r="G47" s="125"/>
      <c r="H47" s="126"/>
      <c r="I47" s="126"/>
      <c r="J47" s="126"/>
      <c r="K47" s="127"/>
      <c r="L47" s="63"/>
    </row>
    <row r="48" spans="2:16" ht="15" customHeight="1" thickBot="1" x14ac:dyDescent="0.35">
      <c r="B48" s="404"/>
      <c r="C48" s="405"/>
      <c r="D48" s="405"/>
      <c r="E48" s="422" t="str">
        <f>"$ / "&amp;IF(Intro!$G$21="English",Variables!$B$24,Variables!$C$24)</f>
        <v>$ / tonne</v>
      </c>
      <c r="F48" s="423"/>
      <c r="G48" s="128" t="str">
        <f>IF(G46=0,"-",G47/G46)</f>
        <v>-</v>
      </c>
      <c r="H48" s="120" t="str">
        <f>IF(H46=0,"-",H47/H46)</f>
        <v>-</v>
      </c>
      <c r="I48" s="120" t="str">
        <f>IF(I46=0,"-",I47/I46)</f>
        <v>-</v>
      </c>
      <c r="J48" s="120" t="str">
        <f>IF(J46=0,"-",J47/J46)</f>
        <v>-</v>
      </c>
      <c r="K48" s="121" t="str">
        <f>IF(K46=0,"-",K47/K46)</f>
        <v>-</v>
      </c>
      <c r="L48" s="63"/>
    </row>
    <row r="49" spans="1:16" s="88" customFormat="1" ht="14.7" customHeight="1" x14ac:dyDescent="0.3">
      <c r="A49" s="7"/>
      <c r="B49" s="400" t="str">
        <f>IF(Intro!$G$21="English",O49,P49)</f>
        <v>Export sales to all other countries</v>
      </c>
      <c r="C49" s="401"/>
      <c r="D49" s="401"/>
      <c r="E49" s="418" t="str">
        <f>IF(Intro!$G$21="English",Variables!$B$23,Variables!$C$23)</f>
        <v>tonnes</v>
      </c>
      <c r="F49" s="419"/>
      <c r="G49" s="122"/>
      <c r="H49" s="123"/>
      <c r="I49" s="123"/>
      <c r="J49" s="123"/>
      <c r="K49" s="124"/>
      <c r="L49" s="118"/>
      <c r="O49" s="88" t="s">
        <v>347</v>
      </c>
      <c r="P49" s="88" t="s">
        <v>348</v>
      </c>
    </row>
    <row r="50" spans="1:16" s="88" customFormat="1" ht="14.1" customHeight="1" x14ac:dyDescent="0.3">
      <c r="A50" s="7"/>
      <c r="B50" s="402"/>
      <c r="C50" s="403"/>
      <c r="D50" s="403"/>
      <c r="E50" s="420" t="str">
        <f>E44</f>
        <v>FOB Country of Export (CAD)</v>
      </c>
      <c r="F50" s="421"/>
      <c r="G50" s="125"/>
      <c r="H50" s="126"/>
      <c r="I50" s="126"/>
      <c r="J50" s="126"/>
      <c r="K50" s="127"/>
      <c r="L50" s="118"/>
    </row>
    <row r="51" spans="1:16" s="88" customFormat="1" ht="15" customHeight="1" thickBot="1" x14ac:dyDescent="0.35">
      <c r="A51" s="7"/>
      <c r="B51" s="404"/>
      <c r="C51" s="405"/>
      <c r="D51" s="405"/>
      <c r="E51" s="422" t="str">
        <f>"$ / "&amp;IF(Intro!$G$21="English",Variables!$B$24,Variables!$C$24)</f>
        <v>$ / tonne</v>
      </c>
      <c r="F51" s="423"/>
      <c r="G51" s="128" t="str">
        <f>IF(G49=0,"-",G50/G49)</f>
        <v>-</v>
      </c>
      <c r="H51" s="120" t="str">
        <f>IF(H49=0,"-",H50/H49)</f>
        <v>-</v>
      </c>
      <c r="I51" s="120" t="str">
        <f>IF(I49=0,"-",I50/I49)</f>
        <v>-</v>
      </c>
      <c r="J51" s="120" t="str">
        <f>IF(J49=0,"-",J50/J49)</f>
        <v>-</v>
      </c>
      <c r="K51" s="121" t="str">
        <f>IF(K49=0,"-",K50/K49)</f>
        <v>-</v>
      </c>
      <c r="L51" s="118"/>
    </row>
    <row r="52" spans="1:16" ht="14.7" customHeight="1" x14ac:dyDescent="0.3">
      <c r="B52" s="400" t="str">
        <f>IF(Intro!$G$21="English",O52,P52)</f>
        <v>Ending inventory of finished heavy plates</v>
      </c>
      <c r="C52" s="401"/>
      <c r="D52" s="401"/>
      <c r="E52" s="418" t="str">
        <f>IF(Intro!$G$21="English",Variables!$B$23,Variables!$C$23)</f>
        <v>tonnes</v>
      </c>
      <c r="F52" s="419"/>
      <c r="G52" s="122"/>
      <c r="H52" s="123"/>
      <c r="I52" s="123"/>
      <c r="J52" s="123"/>
      <c r="K52" s="124"/>
      <c r="L52" s="63"/>
      <c r="O52" s="58" t="s">
        <v>341</v>
      </c>
      <c r="P52" s="58" t="s">
        <v>342</v>
      </c>
    </row>
    <row r="53" spans="1:16" s="129" customFormat="1" ht="14.7" customHeight="1" x14ac:dyDescent="0.3">
      <c r="A53" s="7"/>
      <c r="B53" s="132"/>
      <c r="C53" s="133"/>
      <c r="D53" s="133"/>
      <c r="E53" s="134"/>
      <c r="F53" s="134"/>
      <c r="G53" s="134"/>
      <c r="H53" s="134"/>
      <c r="I53" s="134"/>
      <c r="J53" s="134"/>
      <c r="K53" s="134"/>
      <c r="L53" s="63"/>
    </row>
    <row r="54" spans="1:16" s="129" customFormat="1" ht="14.7" customHeight="1" x14ac:dyDescent="0.3">
      <c r="A54" s="7"/>
      <c r="B54" s="266" t="str">
        <f>IF(Intro!$G$21="English",O54,P54)</f>
        <v>List all other countries:</v>
      </c>
      <c r="C54" s="439"/>
      <c r="D54" s="433"/>
      <c r="E54" s="434"/>
      <c r="F54" s="434"/>
      <c r="G54" s="434"/>
      <c r="H54" s="434"/>
      <c r="I54" s="434"/>
      <c r="J54" s="434"/>
      <c r="K54" s="435"/>
      <c r="L54" s="63"/>
      <c r="O54" s="129" t="s">
        <v>269</v>
      </c>
      <c r="P54" s="129" t="s">
        <v>270</v>
      </c>
    </row>
    <row r="55" spans="1:16" s="183" customFormat="1" ht="14.7" customHeight="1" x14ac:dyDescent="0.3">
      <c r="A55" s="7"/>
      <c r="B55" s="182"/>
      <c r="C55" s="187"/>
      <c r="D55" s="436"/>
      <c r="E55" s="437"/>
      <c r="F55" s="437"/>
      <c r="G55" s="437"/>
      <c r="H55" s="437"/>
      <c r="I55" s="437"/>
      <c r="J55" s="437"/>
      <c r="K55" s="438"/>
      <c r="L55" s="63"/>
    </row>
    <row r="56" spans="1:16" x14ac:dyDescent="0.3">
      <c r="B56" s="69"/>
      <c r="C56" s="70"/>
      <c r="D56" s="70"/>
      <c r="E56" s="70"/>
      <c r="F56" s="70"/>
      <c r="G56" s="70"/>
      <c r="H56" s="70"/>
      <c r="I56" s="70"/>
      <c r="J56" s="70"/>
      <c r="K56" s="70"/>
      <c r="L56" s="71"/>
    </row>
    <row r="57" spans="1:16" s="8" customFormat="1" x14ac:dyDescent="0.3">
      <c r="A57" s="7"/>
      <c r="B57" s="321" t="s">
        <v>23</v>
      </c>
      <c r="C57" s="322"/>
      <c r="D57" s="322"/>
      <c r="E57" s="322"/>
      <c r="F57" s="322"/>
      <c r="G57" s="322"/>
      <c r="H57" s="322"/>
      <c r="I57" s="322"/>
      <c r="J57" s="322"/>
      <c r="K57" s="322"/>
      <c r="L57" s="323"/>
      <c r="M57" s="73"/>
    </row>
    <row r="58" spans="1:16" x14ac:dyDescent="0.3">
      <c r="B58" s="62"/>
      <c r="C58" s="30"/>
      <c r="D58" s="30"/>
      <c r="E58" s="30"/>
      <c r="F58" s="30"/>
      <c r="G58" s="30"/>
      <c r="H58" s="30"/>
      <c r="I58" s="30"/>
      <c r="J58" s="30"/>
      <c r="K58" s="30"/>
      <c r="L58" s="63"/>
    </row>
    <row r="59" spans="1:16" x14ac:dyDescent="0.3">
      <c r="B59" s="199" t="str">
        <f>IF(Intro!$G$21="English",O59,P59)</f>
        <v>Explain any changes to your firm's export activity of the goods since January 1, 2023.</v>
      </c>
      <c r="C59" s="200"/>
      <c r="D59" s="200"/>
      <c r="E59" s="200"/>
      <c r="F59" s="200"/>
      <c r="G59" s="200"/>
      <c r="H59" s="200"/>
      <c r="I59" s="200"/>
      <c r="J59" s="200"/>
      <c r="K59" s="200"/>
      <c r="L59" s="201"/>
      <c r="O59" s="58" t="str">
        <f>"Explain any changes to your firm's export activity of the goods since January 1, "&amp;Variables!B6&amp;"."</f>
        <v>Explain any changes to your firm's export activity of the goods since January 1, 2023.</v>
      </c>
      <c r="P59" s="58"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60" spans="1:16" x14ac:dyDescent="0.3">
      <c r="B60" s="62"/>
      <c r="C60" s="30"/>
      <c r="D60" s="30"/>
      <c r="E60" s="30"/>
      <c r="F60" s="30"/>
      <c r="G60" s="30"/>
      <c r="H60" s="30"/>
      <c r="I60" s="30"/>
      <c r="J60" s="30"/>
      <c r="K60" s="30"/>
      <c r="L60" s="63"/>
    </row>
    <row r="61" spans="1:16" s="8" customFormat="1" x14ac:dyDescent="0.3">
      <c r="A61" s="7"/>
      <c r="B61" s="316"/>
      <c r="C61" s="317"/>
      <c r="D61" s="317"/>
      <c r="E61" s="317"/>
      <c r="F61" s="317"/>
      <c r="G61" s="317"/>
      <c r="H61" s="317"/>
      <c r="I61" s="317"/>
      <c r="J61" s="317"/>
      <c r="K61" s="317"/>
      <c r="L61" s="318"/>
      <c r="M61" s="24"/>
    </row>
    <row r="62" spans="1:16" s="8" customFormat="1" x14ac:dyDescent="0.3">
      <c r="A62" s="7"/>
      <c r="B62" s="316"/>
      <c r="C62" s="317"/>
      <c r="D62" s="317"/>
      <c r="E62" s="317"/>
      <c r="F62" s="317"/>
      <c r="G62" s="317"/>
      <c r="H62" s="317"/>
      <c r="I62" s="317"/>
      <c r="J62" s="317"/>
      <c r="K62" s="317"/>
      <c r="L62" s="318"/>
      <c r="M62" s="24"/>
    </row>
    <row r="63" spans="1:16" s="8" customFormat="1" x14ac:dyDescent="0.3">
      <c r="A63" s="7"/>
      <c r="B63" s="316"/>
      <c r="C63" s="317"/>
      <c r="D63" s="317"/>
      <c r="E63" s="317"/>
      <c r="F63" s="317"/>
      <c r="G63" s="317"/>
      <c r="H63" s="317"/>
      <c r="I63" s="317"/>
      <c r="J63" s="317"/>
      <c r="K63" s="317"/>
      <c r="L63" s="318"/>
      <c r="M63" s="24"/>
    </row>
    <row r="64" spans="1:16" s="8" customFormat="1" x14ac:dyDescent="0.3">
      <c r="A64" s="7"/>
      <c r="B64" s="316"/>
      <c r="C64" s="317"/>
      <c r="D64" s="317"/>
      <c r="E64" s="317"/>
      <c r="F64" s="317"/>
      <c r="G64" s="317"/>
      <c r="H64" s="317"/>
      <c r="I64" s="317"/>
      <c r="J64" s="317"/>
      <c r="K64" s="317"/>
      <c r="L64" s="318"/>
      <c r="M64" s="24"/>
    </row>
    <row r="65" spans="1:16" s="8" customFormat="1" x14ac:dyDescent="0.3">
      <c r="A65" s="7"/>
      <c r="B65" s="316"/>
      <c r="C65" s="317"/>
      <c r="D65" s="317"/>
      <c r="E65" s="317"/>
      <c r="F65" s="317"/>
      <c r="G65" s="317"/>
      <c r="H65" s="317"/>
      <c r="I65" s="317"/>
      <c r="J65" s="317"/>
      <c r="K65" s="317"/>
      <c r="L65" s="318"/>
      <c r="M65" s="24"/>
    </row>
    <row r="66" spans="1:16" s="8" customFormat="1" x14ac:dyDescent="0.3">
      <c r="A66" s="7"/>
      <c r="B66" s="316"/>
      <c r="C66" s="317"/>
      <c r="D66" s="317"/>
      <c r="E66" s="317"/>
      <c r="F66" s="317"/>
      <c r="G66" s="317"/>
      <c r="H66" s="317"/>
      <c r="I66" s="317"/>
      <c r="J66" s="317"/>
      <c r="K66" s="317"/>
      <c r="L66" s="318"/>
      <c r="M66" s="24"/>
    </row>
    <row r="67" spans="1:16" s="8" customFormat="1" x14ac:dyDescent="0.3">
      <c r="A67" s="7"/>
      <c r="B67" s="316"/>
      <c r="C67" s="317"/>
      <c r="D67" s="317"/>
      <c r="E67" s="317"/>
      <c r="F67" s="317"/>
      <c r="G67" s="317"/>
      <c r="H67" s="317"/>
      <c r="I67" s="317"/>
      <c r="J67" s="317"/>
      <c r="K67" s="317"/>
      <c r="L67" s="318"/>
      <c r="M67" s="24"/>
    </row>
    <row r="68" spans="1:16" s="8" customFormat="1" x14ac:dyDescent="0.3">
      <c r="A68" s="7"/>
      <c r="B68" s="316"/>
      <c r="C68" s="317"/>
      <c r="D68" s="317"/>
      <c r="E68" s="317"/>
      <c r="F68" s="317"/>
      <c r="G68" s="317"/>
      <c r="H68" s="317"/>
      <c r="I68" s="317"/>
      <c r="J68" s="317"/>
      <c r="K68" s="317"/>
      <c r="L68" s="318"/>
      <c r="M68" s="24"/>
    </row>
    <row r="69" spans="1:16" x14ac:dyDescent="0.3">
      <c r="B69" s="69"/>
      <c r="C69" s="70"/>
      <c r="D69" s="70"/>
      <c r="E69" s="70"/>
      <c r="F69" s="70"/>
      <c r="G69" s="70"/>
      <c r="H69" s="70"/>
      <c r="I69" s="70"/>
      <c r="J69" s="70"/>
      <c r="K69" s="70"/>
      <c r="L69" s="71"/>
    </row>
    <row r="70" spans="1:16" s="8" customFormat="1" x14ac:dyDescent="0.3">
      <c r="A70" s="7"/>
      <c r="B70" s="321" t="s">
        <v>24</v>
      </c>
      <c r="C70" s="322"/>
      <c r="D70" s="322"/>
      <c r="E70" s="322"/>
      <c r="F70" s="322"/>
      <c r="G70" s="322"/>
      <c r="H70" s="322"/>
      <c r="I70" s="322"/>
      <c r="J70" s="322"/>
      <c r="K70" s="322"/>
      <c r="L70" s="323"/>
      <c r="M70" s="73"/>
      <c r="O70" s="58"/>
    </row>
    <row r="71" spans="1:16" x14ac:dyDescent="0.3">
      <c r="B71" s="62"/>
      <c r="C71" s="30"/>
      <c r="D71" s="30"/>
      <c r="E71" s="30"/>
      <c r="F71" s="30"/>
      <c r="G71" s="30"/>
      <c r="H71" s="30"/>
      <c r="I71" s="30"/>
      <c r="J71" s="30"/>
      <c r="K71" s="30"/>
      <c r="L71" s="63"/>
    </row>
    <row r="72" spans="1:16" ht="14.25" customHeight="1" x14ac:dyDescent="0.3">
      <c r="B72" s="266" t="str">
        <f>IF(Intro!$G$21="English",O72,P72)</f>
        <v>Using data provided in Question 1 on the Pro 1 tab with the data provided in Question 2 above, the questionnaire calculates ending inventory as follows:</v>
      </c>
      <c r="C72" s="267"/>
      <c r="D72" s="267"/>
      <c r="E72" s="267"/>
      <c r="F72" s="267"/>
      <c r="G72" s="267"/>
      <c r="H72" s="267"/>
      <c r="I72" s="267"/>
      <c r="J72" s="267"/>
      <c r="K72" s="267"/>
      <c r="L72" s="268"/>
      <c r="O72" s="58" t="s">
        <v>121</v>
      </c>
      <c r="P72" s="58" t="s">
        <v>246</v>
      </c>
    </row>
    <row r="73" spans="1:16" x14ac:dyDescent="0.3">
      <c r="B73" s="62"/>
      <c r="C73" s="30"/>
      <c r="D73" s="30"/>
      <c r="E73" s="30"/>
      <c r="F73" s="30"/>
      <c r="G73" s="30"/>
      <c r="H73" s="30"/>
      <c r="I73" s="30"/>
      <c r="J73" s="30"/>
      <c r="K73" s="30"/>
      <c r="L73" s="63"/>
    </row>
    <row r="74" spans="1:16" x14ac:dyDescent="0.3">
      <c r="B74" s="51"/>
      <c r="C74" s="52"/>
      <c r="D74" s="15"/>
      <c r="E74" s="58"/>
      <c r="F74" s="30"/>
      <c r="G74" s="381">
        <f>Variables!$B$6</f>
        <v>2023</v>
      </c>
      <c r="H74" s="381">
        <f>G74+1</f>
        <v>2024</v>
      </c>
      <c r="I74" s="381">
        <f>H74+1</f>
        <v>2025</v>
      </c>
      <c r="J74" s="381" t="str">
        <f>J37</f>
        <v>Jan-Mar 2025</v>
      </c>
      <c r="K74" s="412" t="str">
        <f>K37</f>
        <v>Jan-Mar 2026</v>
      </c>
      <c r="L74" s="63"/>
      <c r="O74" s="55"/>
    </row>
    <row r="75" spans="1:16" x14ac:dyDescent="0.3">
      <c r="B75" s="51"/>
      <c r="C75" s="52"/>
      <c r="D75" s="15"/>
      <c r="E75" s="58"/>
      <c r="F75" s="30"/>
      <c r="G75" s="382"/>
      <c r="H75" s="382"/>
      <c r="I75" s="382"/>
      <c r="J75" s="382"/>
      <c r="K75" s="414"/>
      <c r="L75" s="63"/>
      <c r="O75" s="55"/>
    </row>
    <row r="76" spans="1:16" x14ac:dyDescent="0.3">
      <c r="B76" s="415" t="str">
        <f>IF(Intro!$G$21="English",O76,P76)</f>
        <v>Calculated Ending inventory</v>
      </c>
      <c r="C76" s="416"/>
      <c r="D76" s="416"/>
      <c r="E76" s="417"/>
      <c r="F76" s="117" t="str">
        <f>IF(Intro!$G$21="English",Variables!$B$23,Variables!$C$23)</f>
        <v>tonnes</v>
      </c>
      <c r="G76" s="130">
        <f>G39+'Pro 1'!G21-G40-G43-G46-G49</f>
        <v>0</v>
      </c>
      <c r="H76" s="130">
        <f>H39+'Pro 1'!H21-H40-H43-H46-H49</f>
        <v>0</v>
      </c>
      <c r="I76" s="130">
        <f>I39+'Pro 1'!I21-I40-I43-I46-I49</f>
        <v>0</v>
      </c>
      <c r="J76" s="130">
        <f>J39+'Pro 1'!J21-J40-J43-J46-J49</f>
        <v>0</v>
      </c>
      <c r="K76" s="130">
        <f>K39+'Pro 1'!K21-K40-K43-K46-K49</f>
        <v>0</v>
      </c>
      <c r="L76" s="63"/>
      <c r="O76" s="58" t="s">
        <v>349</v>
      </c>
      <c r="P76" s="58" t="s">
        <v>350</v>
      </c>
    </row>
    <row r="77" spans="1:16" ht="14.1" customHeight="1" x14ac:dyDescent="0.3">
      <c r="B77" s="406" t="str">
        <f>IF(Intro!$G$21="English",O77,P77)</f>
        <v>Difference between ending inventory in Question 2 above and the calculated ending inventory in Question 4.</v>
      </c>
      <c r="C77" s="407"/>
      <c r="D77" s="407"/>
      <c r="E77" s="408"/>
      <c r="F77" s="396" t="str">
        <f>IF(Intro!$G$21="English",Variables!$B$23,Variables!$C$23)</f>
        <v>tonnes</v>
      </c>
      <c r="G77" s="394">
        <f>G52-G76</f>
        <v>0</v>
      </c>
      <c r="H77" s="394">
        <f>H52-H76</f>
        <v>0</v>
      </c>
      <c r="I77" s="394">
        <f>I52-I76</f>
        <v>0</v>
      </c>
      <c r="J77" s="394">
        <f>J52-J76</f>
        <v>0</v>
      </c>
      <c r="K77" s="424">
        <f>K52-K76</f>
        <v>0</v>
      </c>
      <c r="L77" s="63"/>
      <c r="O77" s="58" t="s">
        <v>324</v>
      </c>
      <c r="P77" s="58" t="s">
        <v>325</v>
      </c>
    </row>
    <row r="78" spans="1:16" x14ac:dyDescent="0.3">
      <c r="B78" s="409"/>
      <c r="C78" s="410"/>
      <c r="D78" s="410"/>
      <c r="E78" s="411"/>
      <c r="F78" s="397"/>
      <c r="G78" s="395"/>
      <c r="H78" s="395"/>
      <c r="I78" s="395"/>
      <c r="J78" s="395"/>
      <c r="K78" s="424"/>
      <c r="L78" s="63"/>
    </row>
    <row r="79" spans="1:16" x14ac:dyDescent="0.3">
      <c r="B79" s="62"/>
      <c r="C79" s="30"/>
      <c r="D79" s="30"/>
      <c r="E79" s="30"/>
      <c r="F79" s="30"/>
      <c r="G79" s="30"/>
      <c r="H79" s="30"/>
      <c r="I79" s="30"/>
      <c r="J79" s="30"/>
      <c r="K79" s="30"/>
      <c r="L79" s="63"/>
    </row>
    <row r="80" spans="1:16" x14ac:dyDescent="0.3">
      <c r="B80" s="330" t="str">
        <f>IF(Intro!$G$21="English",O80,P80)</f>
        <v>If the volume of ending inventory in Question 2 above differs from the calculated ending inventory, explain why.</v>
      </c>
      <c r="C80" s="331"/>
      <c r="D80" s="331"/>
      <c r="E80" s="331"/>
      <c r="F80" s="331"/>
      <c r="G80" s="331"/>
      <c r="H80" s="331"/>
      <c r="I80" s="331"/>
      <c r="J80" s="331"/>
      <c r="K80" s="331"/>
      <c r="L80" s="332"/>
      <c r="O80" s="23" t="s">
        <v>152</v>
      </c>
      <c r="P80" s="58" t="s">
        <v>163</v>
      </c>
    </row>
    <row r="81" spans="1:16" x14ac:dyDescent="0.3">
      <c r="B81" s="62"/>
      <c r="C81" s="30"/>
      <c r="D81" s="30"/>
      <c r="E81" s="30"/>
      <c r="F81" s="30"/>
      <c r="G81" s="30"/>
      <c r="H81" s="30"/>
      <c r="I81" s="30"/>
      <c r="J81" s="30"/>
      <c r="K81" s="30"/>
      <c r="L81" s="63"/>
    </row>
    <row r="82" spans="1:16" s="8" customFormat="1" x14ac:dyDescent="0.3">
      <c r="A82" s="7"/>
      <c r="B82" s="316"/>
      <c r="C82" s="317"/>
      <c r="D82" s="317"/>
      <c r="E82" s="317"/>
      <c r="F82" s="317"/>
      <c r="G82" s="317"/>
      <c r="H82" s="317"/>
      <c r="I82" s="317"/>
      <c r="J82" s="317"/>
      <c r="K82" s="317"/>
      <c r="L82" s="318"/>
      <c r="M82" s="24"/>
    </row>
    <row r="83" spans="1:16" s="8" customFormat="1" x14ac:dyDescent="0.3">
      <c r="A83" s="7"/>
      <c r="B83" s="316"/>
      <c r="C83" s="317"/>
      <c r="D83" s="317"/>
      <c r="E83" s="317"/>
      <c r="F83" s="317"/>
      <c r="G83" s="317"/>
      <c r="H83" s="317"/>
      <c r="I83" s="317"/>
      <c r="J83" s="317"/>
      <c r="K83" s="317"/>
      <c r="L83" s="318"/>
      <c r="M83" s="24"/>
    </row>
    <row r="84" spans="1:16" s="8" customFormat="1" x14ac:dyDescent="0.3">
      <c r="A84" s="7"/>
      <c r="B84" s="316"/>
      <c r="C84" s="317"/>
      <c r="D84" s="317"/>
      <c r="E84" s="317"/>
      <c r="F84" s="317"/>
      <c r="G84" s="317"/>
      <c r="H84" s="317"/>
      <c r="I84" s="317"/>
      <c r="J84" s="317"/>
      <c r="K84" s="317"/>
      <c r="L84" s="318"/>
      <c r="M84" s="24"/>
    </row>
    <row r="85" spans="1:16" s="8" customFormat="1" x14ac:dyDescent="0.3">
      <c r="A85" s="7"/>
      <c r="B85" s="316"/>
      <c r="C85" s="317"/>
      <c r="D85" s="317"/>
      <c r="E85" s="317"/>
      <c r="F85" s="317"/>
      <c r="G85" s="317"/>
      <c r="H85" s="317"/>
      <c r="I85" s="317"/>
      <c r="J85" s="317"/>
      <c r="K85" s="317"/>
      <c r="L85" s="318"/>
      <c r="M85" s="24"/>
    </row>
    <row r="86" spans="1:16" s="8" customFormat="1" x14ac:dyDescent="0.3">
      <c r="A86" s="7"/>
      <c r="B86" s="316"/>
      <c r="C86" s="317"/>
      <c r="D86" s="317"/>
      <c r="E86" s="317"/>
      <c r="F86" s="317"/>
      <c r="G86" s="317"/>
      <c r="H86" s="317"/>
      <c r="I86" s="317"/>
      <c r="J86" s="317"/>
      <c r="K86" s="317"/>
      <c r="L86" s="318"/>
      <c r="M86" s="24"/>
    </row>
    <row r="87" spans="1:16" s="8" customFormat="1" x14ac:dyDescent="0.3">
      <c r="A87" s="7"/>
      <c r="B87" s="316"/>
      <c r="C87" s="317"/>
      <c r="D87" s="317"/>
      <c r="E87" s="317"/>
      <c r="F87" s="317"/>
      <c r="G87" s="317"/>
      <c r="H87" s="317"/>
      <c r="I87" s="317"/>
      <c r="J87" s="317"/>
      <c r="K87" s="317"/>
      <c r="L87" s="318"/>
      <c r="M87" s="24"/>
    </row>
    <row r="88" spans="1:16" s="8" customFormat="1" x14ac:dyDescent="0.3">
      <c r="A88" s="7"/>
      <c r="B88" s="316"/>
      <c r="C88" s="317"/>
      <c r="D88" s="317"/>
      <c r="E88" s="317"/>
      <c r="F88" s="317"/>
      <c r="G88" s="317"/>
      <c r="H88" s="317"/>
      <c r="I88" s="317"/>
      <c r="J88" s="317"/>
      <c r="K88" s="317"/>
      <c r="L88" s="318"/>
      <c r="M88" s="24"/>
    </row>
    <row r="89" spans="1:16" s="8" customFormat="1" x14ac:dyDescent="0.3">
      <c r="A89" s="7"/>
      <c r="B89" s="316"/>
      <c r="C89" s="317"/>
      <c r="D89" s="317"/>
      <c r="E89" s="317"/>
      <c r="F89" s="317"/>
      <c r="G89" s="317"/>
      <c r="H89" s="317"/>
      <c r="I89" s="317"/>
      <c r="J89" s="317"/>
      <c r="K89" s="317"/>
      <c r="L89" s="318"/>
      <c r="M89" s="24"/>
    </row>
    <row r="90" spans="1:16" x14ac:dyDescent="0.3">
      <c r="B90" s="69"/>
      <c r="C90" s="70"/>
      <c r="D90" s="70"/>
      <c r="E90" s="70"/>
      <c r="F90" s="70"/>
      <c r="G90" s="70"/>
      <c r="H90" s="70"/>
      <c r="I90" s="70"/>
      <c r="J90" s="70"/>
      <c r="K90" s="70"/>
      <c r="L90" s="71"/>
    </row>
    <row r="91" spans="1:16" s="8" customFormat="1" x14ac:dyDescent="0.3">
      <c r="A91" s="7"/>
      <c r="B91" s="321" t="s">
        <v>25</v>
      </c>
      <c r="C91" s="322"/>
      <c r="D91" s="322"/>
      <c r="E91" s="322"/>
      <c r="F91" s="322"/>
      <c r="G91" s="322"/>
      <c r="H91" s="322"/>
      <c r="I91" s="322"/>
      <c r="J91" s="322"/>
      <c r="K91" s="322"/>
      <c r="L91" s="323"/>
      <c r="M91" s="73"/>
      <c r="O91" s="58"/>
    </row>
    <row r="92" spans="1:16" x14ac:dyDescent="0.3">
      <c r="B92" s="62"/>
      <c r="C92" s="30"/>
      <c r="D92" s="30"/>
      <c r="E92" s="30"/>
      <c r="F92" s="30"/>
      <c r="G92" s="30"/>
      <c r="H92" s="30"/>
      <c r="I92" s="30"/>
      <c r="J92" s="30"/>
      <c r="K92" s="30"/>
      <c r="L92" s="63"/>
    </row>
    <row r="93" spans="1:16" x14ac:dyDescent="0.3">
      <c r="B93" s="330" t="str">
        <f>IF(Intro!$G$21="English",O93,P93)</f>
        <v>Report your firm's volumes of finished inventory of the goods produced for the Canadian market.</v>
      </c>
      <c r="C93" s="331"/>
      <c r="D93" s="331" t="e">
        <f>IF(#REF!="English",P93,Q93)</f>
        <v>#REF!</v>
      </c>
      <c r="E93" s="331" t="e">
        <f>IF(#REF!="English",Q93,R93)</f>
        <v>#REF!</v>
      </c>
      <c r="F93" s="331" t="e">
        <f>IF(#REF!="English",R93,S93)</f>
        <v>#REF!</v>
      </c>
      <c r="G93" s="331" t="e">
        <f>IF(#REF!="English",S93,T93)</f>
        <v>#REF!</v>
      </c>
      <c r="H93" s="331" t="e">
        <f>IF(#REF!="English",T93,U93)</f>
        <v>#REF!</v>
      </c>
      <c r="I93" s="331" t="e">
        <f>IF(#REF!="English",U93,V93)</f>
        <v>#REF!</v>
      </c>
      <c r="J93" s="331" t="e">
        <f>IF(#REF!="English",V93,W93)</f>
        <v>#REF!</v>
      </c>
      <c r="K93" s="331" t="e">
        <f>IF(#REF!="English",W93,X93)</f>
        <v>#REF!</v>
      </c>
      <c r="L93" s="332" t="e">
        <f>IF(#REF!="English",X93,Y93)</f>
        <v>#REF!</v>
      </c>
      <c r="O93" s="58" t="s">
        <v>232</v>
      </c>
      <c r="P93" s="58" t="s">
        <v>233</v>
      </c>
    </row>
    <row r="94" spans="1:16" x14ac:dyDescent="0.3">
      <c r="B94" s="62"/>
      <c r="C94" s="30"/>
      <c r="D94" s="30"/>
      <c r="E94" s="30"/>
      <c r="F94" s="30"/>
      <c r="G94" s="30"/>
      <c r="H94" s="30"/>
      <c r="I94" s="30"/>
      <c r="J94" s="30"/>
      <c r="K94" s="30"/>
      <c r="L94" s="63"/>
    </row>
    <row r="95" spans="1:16" x14ac:dyDescent="0.3">
      <c r="B95" s="51"/>
      <c r="C95" s="52"/>
      <c r="D95" s="15"/>
      <c r="F95" s="30"/>
      <c r="G95" s="381">
        <f>Variables!$B$6</f>
        <v>2023</v>
      </c>
      <c r="H95" s="381">
        <f>G95+1</f>
        <v>2024</v>
      </c>
      <c r="I95" s="381">
        <f>H95+1</f>
        <v>2025</v>
      </c>
      <c r="J95" s="381" t="str">
        <f>J37</f>
        <v>Jan-Mar 2025</v>
      </c>
      <c r="K95" s="381" t="str">
        <f>K37</f>
        <v>Jan-Mar 2026</v>
      </c>
      <c r="L95" s="68"/>
      <c r="O95" s="55"/>
    </row>
    <row r="96" spans="1:16" x14ac:dyDescent="0.3">
      <c r="B96" s="51"/>
      <c r="C96" s="52"/>
      <c r="D96" s="15"/>
      <c r="F96" s="30"/>
      <c r="G96" s="382"/>
      <c r="H96" s="382"/>
      <c r="I96" s="382"/>
      <c r="J96" s="382"/>
      <c r="K96" s="382"/>
      <c r="L96" s="68"/>
      <c r="O96" s="55"/>
    </row>
    <row r="97" spans="1:16" ht="14.25" customHeight="1" x14ac:dyDescent="0.3">
      <c r="B97" s="427" t="str">
        <f>IF(Intro!$G$21="English",O97,P97)</f>
        <v>Finished ending inventory for the Canadian market</v>
      </c>
      <c r="C97" s="428"/>
      <c r="D97" s="428"/>
      <c r="E97" s="429"/>
      <c r="F97" s="396" t="str">
        <f>IF(Intro!$G$21="English",Variables!$B$23,Variables!$C$23)</f>
        <v>tonnes</v>
      </c>
      <c r="G97" s="425"/>
      <c r="H97" s="425"/>
      <c r="I97" s="425"/>
      <c r="J97" s="425"/>
      <c r="K97" s="425"/>
      <c r="L97" s="68"/>
      <c r="O97" s="58" t="s">
        <v>120</v>
      </c>
      <c r="P97" s="58" t="s">
        <v>332</v>
      </c>
    </row>
    <row r="98" spans="1:16" s="93" customFormat="1" x14ac:dyDescent="0.3">
      <c r="A98" s="7"/>
      <c r="B98" s="430"/>
      <c r="C98" s="431"/>
      <c r="D98" s="431"/>
      <c r="E98" s="432"/>
      <c r="F98" s="397"/>
      <c r="G98" s="426"/>
      <c r="H98" s="426"/>
      <c r="I98" s="426"/>
      <c r="J98" s="426"/>
      <c r="K98" s="426"/>
      <c r="L98" s="68"/>
    </row>
    <row r="99" spans="1:16" x14ac:dyDescent="0.3">
      <c r="B99" s="69"/>
      <c r="C99" s="70"/>
      <c r="D99" s="70"/>
      <c r="E99" s="70"/>
      <c r="F99" s="70"/>
      <c r="G99" s="70"/>
      <c r="H99" s="70"/>
      <c r="I99" s="70"/>
      <c r="J99" s="70"/>
      <c r="K99" s="70"/>
      <c r="L99" s="71"/>
    </row>
    <row r="100" spans="1:16" s="8" customFormat="1" x14ac:dyDescent="0.3">
      <c r="A100" s="7"/>
      <c r="B100" s="321" t="s">
        <v>26</v>
      </c>
      <c r="C100" s="322"/>
      <c r="D100" s="322"/>
      <c r="E100" s="322"/>
      <c r="F100" s="322"/>
      <c r="G100" s="322"/>
      <c r="H100" s="322"/>
      <c r="I100" s="322"/>
      <c r="J100" s="322"/>
      <c r="K100" s="322"/>
      <c r="L100" s="323"/>
      <c r="M100" s="73"/>
    </row>
    <row r="101" spans="1:16" s="24" customFormat="1" x14ac:dyDescent="0.3">
      <c r="A101" s="64"/>
      <c r="B101" s="74"/>
      <c r="C101" s="65"/>
      <c r="D101" s="65"/>
      <c r="E101" s="65"/>
      <c r="F101" s="65"/>
      <c r="G101" s="65"/>
      <c r="H101" s="65"/>
      <c r="I101" s="65"/>
      <c r="J101" s="65"/>
      <c r="K101" s="65"/>
      <c r="L101" s="66"/>
    </row>
    <row r="102" spans="1:16" s="24" customFormat="1" x14ac:dyDescent="0.3">
      <c r="A102" s="64"/>
      <c r="B102" s="199" t="str">
        <f>IF(Intro!$G$21="English",O102,P102)</f>
        <v>Provide the names and addresses of the top 10 Canadian importers by value to which your firm has sold the goods since January 1, 2023.</v>
      </c>
      <c r="C102" s="200"/>
      <c r="D102" s="200"/>
      <c r="E102" s="200"/>
      <c r="F102" s="200"/>
      <c r="G102" s="200"/>
      <c r="H102" s="200"/>
      <c r="I102" s="200"/>
      <c r="J102" s="200"/>
      <c r="K102" s="200"/>
      <c r="L102" s="201"/>
      <c r="O102" s="58"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02" s="100"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03" spans="1:16" s="24" customFormat="1" x14ac:dyDescent="0.3">
      <c r="A103" s="64"/>
      <c r="B103" s="74"/>
      <c r="C103" s="65"/>
      <c r="D103" s="65"/>
      <c r="E103" s="65"/>
      <c r="F103" s="65"/>
      <c r="G103" s="65"/>
      <c r="H103" s="65"/>
      <c r="I103" s="65"/>
      <c r="J103" s="65"/>
      <c r="K103" s="65"/>
      <c r="L103" s="66"/>
    </row>
    <row r="104" spans="1:16" x14ac:dyDescent="0.3">
      <c r="B104" s="34"/>
      <c r="C104" s="393" t="str">
        <f>IF(Intro!$G$21="English",O105,P105)</f>
        <v>Firm Name</v>
      </c>
      <c r="D104" s="393"/>
      <c r="E104" s="393"/>
      <c r="F104" s="393"/>
      <c r="G104" s="393" t="str">
        <f>IF(Intro!$G$21="English",O107,P107)</f>
        <v>Firm Address</v>
      </c>
      <c r="H104" s="393"/>
      <c r="I104" s="393"/>
      <c r="J104" s="393"/>
      <c r="K104" s="393"/>
      <c r="L104" s="66"/>
      <c r="O104" s="55"/>
    </row>
    <row r="105" spans="1:16" x14ac:dyDescent="0.3">
      <c r="B105" s="319">
        <v>1</v>
      </c>
      <c r="C105" s="217"/>
      <c r="D105" s="217"/>
      <c r="E105" s="217"/>
      <c r="F105" s="217"/>
      <c r="G105" s="217"/>
      <c r="H105" s="217"/>
      <c r="I105" s="217"/>
      <c r="J105" s="217"/>
      <c r="K105" s="217"/>
      <c r="L105" s="66"/>
      <c r="O105" s="58" t="s">
        <v>42</v>
      </c>
      <c r="P105" s="58" t="s">
        <v>44</v>
      </c>
    </row>
    <row r="106" spans="1:16" x14ac:dyDescent="0.3">
      <c r="B106" s="319"/>
      <c r="C106" s="217"/>
      <c r="D106" s="217"/>
      <c r="E106" s="217"/>
      <c r="F106" s="217"/>
      <c r="G106" s="217"/>
      <c r="H106" s="217"/>
      <c r="I106" s="217"/>
      <c r="J106" s="217"/>
      <c r="K106" s="217"/>
      <c r="L106" s="66"/>
    </row>
    <row r="107" spans="1:16" x14ac:dyDescent="0.3">
      <c r="B107" s="319">
        <v>2</v>
      </c>
      <c r="C107" s="217"/>
      <c r="D107" s="217"/>
      <c r="E107" s="217"/>
      <c r="F107" s="217"/>
      <c r="G107" s="217"/>
      <c r="H107" s="217"/>
      <c r="I107" s="217"/>
      <c r="J107" s="217"/>
      <c r="K107" s="217"/>
      <c r="L107" s="66"/>
      <c r="O107" s="58" t="s">
        <v>9</v>
      </c>
      <c r="P107" s="58" t="s">
        <v>10</v>
      </c>
    </row>
    <row r="108" spans="1:16" x14ac:dyDescent="0.3">
      <c r="B108" s="319"/>
      <c r="C108" s="217"/>
      <c r="D108" s="217"/>
      <c r="E108" s="217"/>
      <c r="F108" s="217"/>
      <c r="G108" s="217"/>
      <c r="H108" s="217"/>
      <c r="I108" s="217"/>
      <c r="J108" s="217"/>
      <c r="K108" s="217"/>
      <c r="L108" s="66"/>
    </row>
    <row r="109" spans="1:16" x14ac:dyDescent="0.3">
      <c r="B109" s="319">
        <v>3</v>
      </c>
      <c r="C109" s="217"/>
      <c r="D109" s="217"/>
      <c r="E109" s="217"/>
      <c r="F109" s="217"/>
      <c r="G109" s="217"/>
      <c r="H109" s="217"/>
      <c r="I109" s="217"/>
      <c r="J109" s="217"/>
      <c r="K109" s="217"/>
      <c r="L109" s="66"/>
      <c r="O109" s="58" t="s">
        <v>42</v>
      </c>
      <c r="P109" s="58" t="s">
        <v>44</v>
      </c>
    </row>
    <row r="110" spans="1:16" x14ac:dyDescent="0.3">
      <c r="B110" s="319"/>
      <c r="C110" s="217"/>
      <c r="D110" s="217"/>
      <c r="E110" s="217"/>
      <c r="F110" s="217"/>
      <c r="G110" s="217"/>
      <c r="H110" s="217"/>
      <c r="I110" s="217"/>
      <c r="J110" s="217"/>
      <c r="K110" s="217"/>
      <c r="L110" s="66"/>
    </row>
    <row r="111" spans="1:16" x14ac:dyDescent="0.3">
      <c r="B111" s="319">
        <v>4</v>
      </c>
      <c r="C111" s="217"/>
      <c r="D111" s="217"/>
      <c r="E111" s="217"/>
      <c r="F111" s="217"/>
      <c r="G111" s="217"/>
      <c r="H111" s="217"/>
      <c r="I111" s="217"/>
      <c r="J111" s="217"/>
      <c r="K111" s="217"/>
      <c r="L111" s="66"/>
      <c r="O111" s="58" t="s">
        <v>9</v>
      </c>
      <c r="P111" s="58" t="s">
        <v>10</v>
      </c>
    </row>
    <row r="112" spans="1:16" x14ac:dyDescent="0.3">
      <c r="B112" s="319"/>
      <c r="C112" s="217"/>
      <c r="D112" s="217"/>
      <c r="E112" s="217"/>
      <c r="F112" s="217"/>
      <c r="G112" s="217"/>
      <c r="H112" s="217"/>
      <c r="I112" s="217"/>
      <c r="J112" s="217"/>
      <c r="K112" s="217"/>
      <c r="L112" s="66"/>
    </row>
    <row r="113" spans="1:16" x14ac:dyDescent="0.3">
      <c r="B113" s="319">
        <v>5</v>
      </c>
      <c r="C113" s="217"/>
      <c r="D113" s="217"/>
      <c r="E113" s="217"/>
      <c r="F113" s="217"/>
      <c r="G113" s="217"/>
      <c r="H113" s="217"/>
      <c r="I113" s="217"/>
      <c r="J113" s="217"/>
      <c r="K113" s="217"/>
      <c r="L113" s="66"/>
      <c r="O113" s="58" t="s">
        <v>42</v>
      </c>
      <c r="P113" s="58" t="s">
        <v>44</v>
      </c>
    </row>
    <row r="114" spans="1:16" x14ac:dyDescent="0.3">
      <c r="B114" s="319"/>
      <c r="C114" s="217"/>
      <c r="D114" s="217"/>
      <c r="E114" s="217"/>
      <c r="F114" s="217"/>
      <c r="G114" s="217"/>
      <c r="H114" s="217"/>
      <c r="I114" s="217"/>
      <c r="J114" s="217"/>
      <c r="K114" s="217"/>
      <c r="L114" s="66"/>
    </row>
    <row r="115" spans="1:16" x14ac:dyDescent="0.3">
      <c r="B115" s="319">
        <v>6</v>
      </c>
      <c r="C115" s="217"/>
      <c r="D115" s="217"/>
      <c r="E115" s="217"/>
      <c r="F115" s="217"/>
      <c r="G115" s="217"/>
      <c r="H115" s="217"/>
      <c r="I115" s="217"/>
      <c r="J115" s="217"/>
      <c r="K115" s="217"/>
      <c r="L115" s="66"/>
      <c r="O115" s="58" t="s">
        <v>9</v>
      </c>
      <c r="P115" s="58" t="s">
        <v>10</v>
      </c>
    </row>
    <row r="116" spans="1:16" x14ac:dyDescent="0.3">
      <c r="B116" s="319"/>
      <c r="C116" s="217"/>
      <c r="D116" s="217"/>
      <c r="E116" s="217"/>
      <c r="F116" s="217"/>
      <c r="G116" s="217"/>
      <c r="H116" s="217"/>
      <c r="I116" s="217"/>
      <c r="J116" s="217"/>
      <c r="K116" s="217"/>
      <c r="L116" s="66"/>
    </row>
    <row r="117" spans="1:16" x14ac:dyDescent="0.3">
      <c r="B117" s="319">
        <v>7</v>
      </c>
      <c r="C117" s="217"/>
      <c r="D117" s="217"/>
      <c r="E117" s="217"/>
      <c r="F117" s="217"/>
      <c r="G117" s="217"/>
      <c r="H117" s="217"/>
      <c r="I117" s="217"/>
      <c r="J117" s="217"/>
      <c r="K117" s="217"/>
      <c r="L117" s="66"/>
      <c r="O117" s="58" t="s">
        <v>42</v>
      </c>
      <c r="P117" s="58" t="s">
        <v>44</v>
      </c>
    </row>
    <row r="118" spans="1:16" x14ac:dyDescent="0.3">
      <c r="B118" s="319"/>
      <c r="C118" s="217"/>
      <c r="D118" s="217"/>
      <c r="E118" s="217"/>
      <c r="F118" s="217"/>
      <c r="G118" s="217"/>
      <c r="H118" s="217"/>
      <c r="I118" s="217"/>
      <c r="J118" s="217"/>
      <c r="K118" s="217"/>
      <c r="L118" s="66"/>
    </row>
    <row r="119" spans="1:16" x14ac:dyDescent="0.3">
      <c r="B119" s="319">
        <v>8</v>
      </c>
      <c r="C119" s="217"/>
      <c r="D119" s="217"/>
      <c r="E119" s="217"/>
      <c r="F119" s="217"/>
      <c r="G119" s="217"/>
      <c r="H119" s="217"/>
      <c r="I119" s="217"/>
      <c r="J119" s="217"/>
      <c r="K119" s="217"/>
      <c r="L119" s="66"/>
      <c r="O119" s="58" t="s">
        <v>9</v>
      </c>
      <c r="P119" s="58" t="s">
        <v>10</v>
      </c>
    </row>
    <row r="120" spans="1:16" x14ac:dyDescent="0.3">
      <c r="B120" s="319"/>
      <c r="C120" s="217"/>
      <c r="D120" s="217"/>
      <c r="E120" s="217"/>
      <c r="F120" s="217"/>
      <c r="G120" s="217"/>
      <c r="H120" s="217"/>
      <c r="I120" s="217"/>
      <c r="J120" s="217"/>
      <c r="K120" s="217"/>
      <c r="L120" s="66"/>
    </row>
    <row r="121" spans="1:16" s="99" customFormat="1" x14ac:dyDescent="0.3">
      <c r="A121" s="7"/>
      <c r="B121" s="319">
        <v>9</v>
      </c>
      <c r="C121" s="217"/>
      <c r="D121" s="217"/>
      <c r="E121" s="217"/>
      <c r="F121" s="217"/>
      <c r="G121" s="217"/>
      <c r="H121" s="217"/>
      <c r="I121" s="217"/>
      <c r="J121" s="217"/>
      <c r="K121" s="217"/>
      <c r="L121" s="66"/>
      <c r="O121" s="99" t="s">
        <v>42</v>
      </c>
      <c r="P121" s="99" t="s">
        <v>44</v>
      </c>
    </row>
    <row r="122" spans="1:16" s="99" customFormat="1" x14ac:dyDescent="0.3">
      <c r="A122" s="7"/>
      <c r="B122" s="319"/>
      <c r="C122" s="217"/>
      <c r="D122" s="217"/>
      <c r="E122" s="217"/>
      <c r="F122" s="217"/>
      <c r="G122" s="217"/>
      <c r="H122" s="217"/>
      <c r="I122" s="217"/>
      <c r="J122" s="217"/>
      <c r="K122" s="217"/>
      <c r="L122" s="66"/>
    </row>
    <row r="123" spans="1:16" s="99" customFormat="1" x14ac:dyDescent="0.3">
      <c r="A123" s="7"/>
      <c r="B123" s="319">
        <v>10</v>
      </c>
      <c r="C123" s="217"/>
      <c r="D123" s="217"/>
      <c r="E123" s="217"/>
      <c r="F123" s="217"/>
      <c r="G123" s="217"/>
      <c r="H123" s="217"/>
      <c r="I123" s="217"/>
      <c r="J123" s="217"/>
      <c r="K123" s="217"/>
      <c r="L123" s="66"/>
      <c r="O123" s="99" t="s">
        <v>9</v>
      </c>
      <c r="P123" s="99" t="s">
        <v>10</v>
      </c>
    </row>
    <row r="124" spans="1:16" s="99" customFormat="1" x14ac:dyDescent="0.3">
      <c r="A124" s="7"/>
      <c r="B124" s="319"/>
      <c r="C124" s="217"/>
      <c r="D124" s="217"/>
      <c r="E124" s="217"/>
      <c r="F124" s="217"/>
      <c r="G124" s="217"/>
      <c r="H124" s="217"/>
      <c r="I124" s="217"/>
      <c r="J124" s="217"/>
      <c r="K124" s="217"/>
      <c r="L124" s="66"/>
    </row>
    <row r="125" spans="1:16" s="24" customFormat="1" x14ac:dyDescent="0.3">
      <c r="A125" s="64"/>
      <c r="B125" s="75"/>
      <c r="C125" s="76"/>
      <c r="D125" s="76"/>
      <c r="E125" s="76"/>
      <c r="F125" s="76"/>
      <c r="G125" s="76"/>
      <c r="H125" s="76"/>
      <c r="I125" s="76"/>
      <c r="J125" s="76"/>
      <c r="K125" s="76"/>
      <c r="L125" s="77"/>
    </row>
    <row r="126" spans="1:16" s="8" customFormat="1" x14ac:dyDescent="0.3">
      <c r="A126" s="7"/>
      <c r="B126" s="321" t="s">
        <v>29</v>
      </c>
      <c r="C126" s="322"/>
      <c r="D126" s="322"/>
      <c r="E126" s="322"/>
      <c r="F126" s="322"/>
      <c r="G126" s="322"/>
      <c r="H126" s="322"/>
      <c r="I126" s="322"/>
      <c r="J126" s="322"/>
      <c r="K126" s="322"/>
      <c r="L126" s="323"/>
      <c r="M126" s="73"/>
    </row>
    <row r="127" spans="1:16" x14ac:dyDescent="0.3">
      <c r="B127" s="62"/>
      <c r="C127" s="30"/>
      <c r="D127" s="30"/>
      <c r="E127" s="30"/>
      <c r="F127" s="30"/>
      <c r="G127" s="30"/>
      <c r="H127" s="30"/>
      <c r="I127" s="30"/>
      <c r="J127" s="30"/>
      <c r="K127" s="30"/>
      <c r="L127" s="63"/>
    </row>
    <row r="128" spans="1:16" x14ac:dyDescent="0.3">
      <c r="B128" s="266" t="str">
        <f>IF(Intro!$G$21="English",O128,P128)</f>
        <v>Explain how often your firm has completed a certification process for a Canadian purchaser since January 1, 2023. If your firm has failed a certification process, indicate the reasons why.</v>
      </c>
      <c r="C128" s="267"/>
      <c r="D128" s="267"/>
      <c r="E128" s="267"/>
      <c r="F128" s="267"/>
      <c r="G128" s="267"/>
      <c r="H128" s="267"/>
      <c r="I128" s="267"/>
      <c r="J128" s="267"/>
      <c r="K128" s="267"/>
      <c r="L128" s="268"/>
      <c r="O128" s="58"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28" s="58"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29" spans="1:16" x14ac:dyDescent="0.3">
      <c r="B129" s="266"/>
      <c r="C129" s="267"/>
      <c r="D129" s="267"/>
      <c r="E129" s="267"/>
      <c r="F129" s="267"/>
      <c r="G129" s="267"/>
      <c r="H129" s="267"/>
      <c r="I129" s="267"/>
      <c r="J129" s="267"/>
      <c r="K129" s="267"/>
      <c r="L129" s="268"/>
    </row>
    <row r="130" spans="1:16" x14ac:dyDescent="0.3">
      <c r="B130" s="62"/>
      <c r="C130" s="30"/>
      <c r="D130" s="30"/>
      <c r="E130" s="30"/>
      <c r="F130" s="30"/>
      <c r="G130" s="30"/>
      <c r="H130" s="30"/>
      <c r="I130" s="30"/>
      <c r="J130" s="30"/>
      <c r="K130" s="30"/>
      <c r="L130" s="63"/>
    </row>
    <row r="131" spans="1:16" s="8" customFormat="1" x14ac:dyDescent="0.3">
      <c r="A131" s="7"/>
      <c r="B131" s="316"/>
      <c r="C131" s="317"/>
      <c r="D131" s="317"/>
      <c r="E131" s="317"/>
      <c r="F131" s="317"/>
      <c r="G131" s="317"/>
      <c r="H131" s="317"/>
      <c r="I131" s="317"/>
      <c r="J131" s="317"/>
      <c r="K131" s="317"/>
      <c r="L131" s="318"/>
      <c r="M131" s="24"/>
    </row>
    <row r="132" spans="1:16" s="8" customFormat="1" x14ac:dyDescent="0.3">
      <c r="A132" s="7"/>
      <c r="B132" s="316"/>
      <c r="C132" s="317"/>
      <c r="D132" s="317"/>
      <c r="E132" s="317"/>
      <c r="F132" s="317"/>
      <c r="G132" s="317"/>
      <c r="H132" s="317"/>
      <c r="I132" s="317"/>
      <c r="J132" s="317"/>
      <c r="K132" s="317"/>
      <c r="L132" s="318"/>
      <c r="M132" s="24"/>
    </row>
    <row r="133" spans="1:16" s="8" customFormat="1" x14ac:dyDescent="0.3">
      <c r="A133" s="7"/>
      <c r="B133" s="316"/>
      <c r="C133" s="317"/>
      <c r="D133" s="317"/>
      <c r="E133" s="317"/>
      <c r="F133" s="317"/>
      <c r="G133" s="317"/>
      <c r="H133" s="317"/>
      <c r="I133" s="317"/>
      <c r="J133" s="317"/>
      <c r="K133" s="317"/>
      <c r="L133" s="318"/>
      <c r="M133" s="24"/>
    </row>
    <row r="134" spans="1:16" s="8" customFormat="1" x14ac:dyDescent="0.3">
      <c r="A134" s="7"/>
      <c r="B134" s="316"/>
      <c r="C134" s="317"/>
      <c r="D134" s="317"/>
      <c r="E134" s="317"/>
      <c r="F134" s="317"/>
      <c r="G134" s="317"/>
      <c r="H134" s="317"/>
      <c r="I134" s="317"/>
      <c r="J134" s="317"/>
      <c r="K134" s="317"/>
      <c r="L134" s="318"/>
      <c r="M134" s="24"/>
    </row>
    <row r="135" spans="1:16" s="8" customFormat="1" x14ac:dyDescent="0.3">
      <c r="A135" s="7"/>
      <c r="B135" s="316"/>
      <c r="C135" s="317"/>
      <c r="D135" s="317"/>
      <c r="E135" s="317"/>
      <c r="F135" s="317"/>
      <c r="G135" s="317"/>
      <c r="H135" s="317"/>
      <c r="I135" s="317"/>
      <c r="J135" s="317"/>
      <c r="K135" s="317"/>
      <c r="L135" s="318"/>
      <c r="M135" s="24"/>
    </row>
    <row r="136" spans="1:16" s="8" customFormat="1" x14ac:dyDescent="0.3">
      <c r="A136" s="7"/>
      <c r="B136" s="316"/>
      <c r="C136" s="317"/>
      <c r="D136" s="317"/>
      <c r="E136" s="317"/>
      <c r="F136" s="317"/>
      <c r="G136" s="317"/>
      <c r="H136" s="317"/>
      <c r="I136" s="317"/>
      <c r="J136" s="317"/>
      <c r="K136" s="317"/>
      <c r="L136" s="318"/>
      <c r="M136" s="24"/>
    </row>
    <row r="137" spans="1:16" s="8" customFormat="1" x14ac:dyDescent="0.3">
      <c r="A137" s="7"/>
      <c r="B137" s="316"/>
      <c r="C137" s="317"/>
      <c r="D137" s="317"/>
      <c r="E137" s="317"/>
      <c r="F137" s="317"/>
      <c r="G137" s="317"/>
      <c r="H137" s="317"/>
      <c r="I137" s="317"/>
      <c r="J137" s="317"/>
      <c r="K137" s="317"/>
      <c r="L137" s="318"/>
      <c r="M137" s="24"/>
    </row>
    <row r="138" spans="1:16" s="8" customFormat="1" x14ac:dyDescent="0.3">
      <c r="A138" s="7"/>
      <c r="B138" s="316"/>
      <c r="C138" s="317"/>
      <c r="D138" s="317"/>
      <c r="E138" s="317"/>
      <c r="F138" s="317"/>
      <c r="G138" s="317"/>
      <c r="H138" s="317"/>
      <c r="I138" s="317"/>
      <c r="J138" s="317"/>
      <c r="K138" s="317"/>
      <c r="L138" s="318"/>
      <c r="M138" s="24"/>
    </row>
    <row r="139" spans="1:16" x14ac:dyDescent="0.3">
      <c r="B139" s="69"/>
      <c r="C139" s="70"/>
      <c r="D139" s="70"/>
      <c r="E139" s="70"/>
      <c r="F139" s="70"/>
      <c r="G139" s="70"/>
      <c r="H139" s="70"/>
      <c r="I139" s="70"/>
      <c r="J139" s="70"/>
      <c r="K139" s="70"/>
      <c r="L139" s="71"/>
    </row>
    <row r="140" spans="1:16" s="8" customFormat="1" x14ac:dyDescent="0.3">
      <c r="A140" s="7"/>
      <c r="B140" s="321" t="s">
        <v>30</v>
      </c>
      <c r="C140" s="322"/>
      <c r="D140" s="322"/>
      <c r="E140" s="322"/>
      <c r="F140" s="322"/>
      <c r="G140" s="322"/>
      <c r="H140" s="322"/>
      <c r="I140" s="322"/>
      <c r="J140" s="322"/>
      <c r="K140" s="322"/>
      <c r="L140" s="323"/>
      <c r="M140" s="73"/>
    </row>
    <row r="141" spans="1:16" x14ac:dyDescent="0.3">
      <c r="B141" s="62"/>
      <c r="C141" s="30"/>
      <c r="D141" s="30"/>
      <c r="E141" s="30"/>
      <c r="F141" s="30"/>
      <c r="G141" s="30"/>
      <c r="H141" s="30"/>
      <c r="I141" s="30"/>
      <c r="J141" s="30"/>
      <c r="K141" s="30"/>
      <c r="L141" s="63"/>
    </row>
    <row r="142" spans="1:16" x14ac:dyDescent="0.3">
      <c r="B142" s="266" t="str">
        <f>IF(Intro!$G$21="English",O142,P142)</f>
        <v>Describe your firm’s plans to manage inventory levels in the next two years. Provide the rationale and assumptions underlying these strategies and objectives.</v>
      </c>
      <c r="C142" s="267"/>
      <c r="D142" s="267"/>
      <c r="E142" s="267"/>
      <c r="F142" s="267"/>
      <c r="G142" s="267"/>
      <c r="H142" s="267"/>
      <c r="I142" s="267"/>
      <c r="J142" s="267"/>
      <c r="K142" s="267"/>
      <c r="L142" s="268"/>
      <c r="O142" s="58" t="s">
        <v>153</v>
      </c>
      <c r="P142" s="58" t="s">
        <v>108</v>
      </c>
    </row>
    <row r="143" spans="1:16" x14ac:dyDescent="0.3">
      <c r="B143" s="62"/>
      <c r="C143" s="30"/>
      <c r="D143" s="30"/>
      <c r="E143" s="30"/>
      <c r="F143" s="30"/>
      <c r="G143" s="30"/>
      <c r="H143" s="30"/>
      <c r="I143" s="30"/>
      <c r="J143" s="30"/>
      <c r="K143" s="30"/>
      <c r="L143" s="63"/>
    </row>
    <row r="144" spans="1:16" s="8" customFormat="1" x14ac:dyDescent="0.3">
      <c r="A144" s="7"/>
      <c r="B144" s="316"/>
      <c r="C144" s="317"/>
      <c r="D144" s="317"/>
      <c r="E144" s="317"/>
      <c r="F144" s="317"/>
      <c r="G144" s="317"/>
      <c r="H144" s="317"/>
      <c r="I144" s="317"/>
      <c r="J144" s="317"/>
      <c r="K144" s="317"/>
      <c r="L144" s="318"/>
      <c r="M144" s="24"/>
    </row>
    <row r="145" spans="1:16" s="8" customFormat="1" x14ac:dyDescent="0.3">
      <c r="A145" s="7"/>
      <c r="B145" s="316"/>
      <c r="C145" s="317"/>
      <c r="D145" s="317"/>
      <c r="E145" s="317"/>
      <c r="F145" s="317"/>
      <c r="G145" s="317"/>
      <c r="H145" s="317"/>
      <c r="I145" s="317"/>
      <c r="J145" s="317"/>
      <c r="K145" s="317"/>
      <c r="L145" s="318"/>
      <c r="M145" s="24"/>
    </row>
    <row r="146" spans="1:16" s="8" customFormat="1" x14ac:dyDescent="0.3">
      <c r="A146" s="7"/>
      <c r="B146" s="316"/>
      <c r="C146" s="317"/>
      <c r="D146" s="317"/>
      <c r="E146" s="317"/>
      <c r="F146" s="317"/>
      <c r="G146" s="317"/>
      <c r="H146" s="317"/>
      <c r="I146" s="317"/>
      <c r="J146" s="317"/>
      <c r="K146" s="317"/>
      <c r="L146" s="318"/>
      <c r="M146" s="24"/>
    </row>
    <row r="147" spans="1:16" s="8" customFormat="1" x14ac:dyDescent="0.3">
      <c r="A147" s="7"/>
      <c r="B147" s="316"/>
      <c r="C147" s="317"/>
      <c r="D147" s="317"/>
      <c r="E147" s="317"/>
      <c r="F147" s="317"/>
      <c r="G147" s="317"/>
      <c r="H147" s="317"/>
      <c r="I147" s="317"/>
      <c r="J147" s="317"/>
      <c r="K147" s="317"/>
      <c r="L147" s="318"/>
      <c r="M147" s="24"/>
    </row>
    <row r="148" spans="1:16" s="8" customFormat="1" x14ac:dyDescent="0.3">
      <c r="A148" s="7"/>
      <c r="B148" s="316"/>
      <c r="C148" s="317"/>
      <c r="D148" s="317"/>
      <c r="E148" s="317"/>
      <c r="F148" s="317"/>
      <c r="G148" s="317"/>
      <c r="H148" s="317"/>
      <c r="I148" s="317"/>
      <c r="J148" s="317"/>
      <c r="K148" s="317"/>
      <c r="L148" s="318"/>
      <c r="M148" s="24"/>
    </row>
    <row r="149" spans="1:16" s="8" customFormat="1" x14ac:dyDescent="0.3">
      <c r="A149" s="7"/>
      <c r="B149" s="316"/>
      <c r="C149" s="317"/>
      <c r="D149" s="317"/>
      <c r="E149" s="317"/>
      <c r="F149" s="317"/>
      <c r="G149" s="317"/>
      <c r="H149" s="317"/>
      <c r="I149" s="317"/>
      <c r="J149" s="317"/>
      <c r="K149" s="317"/>
      <c r="L149" s="318"/>
      <c r="M149" s="24"/>
    </row>
    <row r="150" spans="1:16" s="8" customFormat="1" x14ac:dyDescent="0.3">
      <c r="A150" s="7"/>
      <c r="B150" s="316"/>
      <c r="C150" s="317"/>
      <c r="D150" s="317"/>
      <c r="E150" s="317"/>
      <c r="F150" s="317"/>
      <c r="G150" s="317"/>
      <c r="H150" s="317"/>
      <c r="I150" s="317"/>
      <c r="J150" s="317"/>
      <c r="K150" s="317"/>
      <c r="L150" s="318"/>
      <c r="M150" s="24"/>
    </row>
    <row r="151" spans="1:16" s="8" customFormat="1" x14ac:dyDescent="0.3">
      <c r="A151" s="7"/>
      <c r="B151" s="316"/>
      <c r="C151" s="317"/>
      <c r="D151" s="317"/>
      <c r="E151" s="317"/>
      <c r="F151" s="317"/>
      <c r="G151" s="317"/>
      <c r="H151" s="317"/>
      <c r="I151" s="317"/>
      <c r="J151" s="317"/>
      <c r="K151" s="317"/>
      <c r="L151" s="318"/>
      <c r="M151" s="24"/>
    </row>
    <row r="152" spans="1:16" x14ac:dyDescent="0.3">
      <c r="B152" s="69"/>
      <c r="C152" s="70"/>
      <c r="D152" s="70"/>
      <c r="E152" s="70"/>
      <c r="F152" s="70"/>
      <c r="G152" s="70"/>
      <c r="H152" s="70"/>
      <c r="I152" s="70"/>
      <c r="J152" s="70"/>
      <c r="K152" s="70"/>
      <c r="L152" s="71"/>
    </row>
    <row r="153" spans="1:16" s="8" customFormat="1" x14ac:dyDescent="0.3">
      <c r="A153" s="7"/>
      <c r="B153" s="321" t="s">
        <v>31</v>
      </c>
      <c r="C153" s="322"/>
      <c r="D153" s="322"/>
      <c r="E153" s="322"/>
      <c r="F153" s="322"/>
      <c r="G153" s="322"/>
      <c r="H153" s="322"/>
      <c r="I153" s="322"/>
      <c r="J153" s="322"/>
      <c r="K153" s="322"/>
      <c r="L153" s="323"/>
      <c r="M153" s="73"/>
    </row>
    <row r="154" spans="1:16" x14ac:dyDescent="0.3">
      <c r="B154" s="62"/>
      <c r="C154" s="30"/>
      <c r="D154" s="30"/>
      <c r="E154" s="30"/>
      <c r="F154" s="30"/>
      <c r="G154" s="30"/>
      <c r="H154" s="30"/>
      <c r="I154" s="30"/>
      <c r="J154" s="30"/>
      <c r="K154" s="30"/>
      <c r="L154" s="63"/>
    </row>
    <row r="155" spans="1:16" x14ac:dyDescent="0.3">
      <c r="B155" s="324" t="str">
        <f>IF(Intro!$G$21="English",O155,P155)</f>
        <v>Provide your firm’s strategies and objectives for the next two years with respect to the pricing of the goods. Provide the rationale and assumptions underlying these strategies and objectives.</v>
      </c>
      <c r="C155" s="325"/>
      <c r="D155" s="325"/>
      <c r="E155" s="325"/>
      <c r="F155" s="325"/>
      <c r="G155" s="325"/>
      <c r="H155" s="325"/>
      <c r="I155" s="325"/>
      <c r="J155" s="325"/>
      <c r="K155" s="325"/>
      <c r="L155" s="326"/>
      <c r="O155" s="58" t="s">
        <v>118</v>
      </c>
      <c r="P155" s="58" t="s">
        <v>109</v>
      </c>
    </row>
    <row r="156" spans="1:16" x14ac:dyDescent="0.3">
      <c r="B156" s="324"/>
      <c r="C156" s="325"/>
      <c r="D156" s="325"/>
      <c r="E156" s="325"/>
      <c r="F156" s="325"/>
      <c r="G156" s="325"/>
      <c r="H156" s="325"/>
      <c r="I156" s="325"/>
      <c r="J156" s="325"/>
      <c r="K156" s="325"/>
      <c r="L156" s="326"/>
    </row>
    <row r="157" spans="1:16" x14ac:dyDescent="0.3">
      <c r="B157" s="62"/>
      <c r="C157" s="30"/>
      <c r="D157" s="30"/>
      <c r="E157" s="30"/>
      <c r="F157" s="30"/>
      <c r="G157" s="30"/>
      <c r="H157" s="30"/>
      <c r="I157" s="30"/>
      <c r="J157" s="30"/>
      <c r="K157" s="30"/>
      <c r="L157" s="63"/>
    </row>
    <row r="158" spans="1:16" s="8" customFormat="1" x14ac:dyDescent="0.3">
      <c r="A158" s="7"/>
      <c r="B158" s="316"/>
      <c r="C158" s="317"/>
      <c r="D158" s="317"/>
      <c r="E158" s="317"/>
      <c r="F158" s="317"/>
      <c r="G158" s="317"/>
      <c r="H158" s="317"/>
      <c r="I158" s="317"/>
      <c r="J158" s="317"/>
      <c r="K158" s="317"/>
      <c r="L158" s="318"/>
      <c r="M158" s="24"/>
    </row>
    <row r="159" spans="1:16" s="8" customFormat="1" x14ac:dyDescent="0.3">
      <c r="A159" s="7"/>
      <c r="B159" s="316"/>
      <c r="C159" s="317"/>
      <c r="D159" s="317"/>
      <c r="E159" s="317"/>
      <c r="F159" s="317"/>
      <c r="G159" s="317"/>
      <c r="H159" s="317"/>
      <c r="I159" s="317"/>
      <c r="J159" s="317"/>
      <c r="K159" s="317"/>
      <c r="L159" s="318"/>
      <c r="M159" s="24"/>
    </row>
    <row r="160" spans="1:16" s="8" customFormat="1" x14ac:dyDescent="0.3">
      <c r="A160" s="7"/>
      <c r="B160" s="316"/>
      <c r="C160" s="317"/>
      <c r="D160" s="317"/>
      <c r="E160" s="317"/>
      <c r="F160" s="317"/>
      <c r="G160" s="317"/>
      <c r="H160" s="317"/>
      <c r="I160" s="317"/>
      <c r="J160" s="317"/>
      <c r="K160" s="317"/>
      <c r="L160" s="318"/>
      <c r="M160" s="24"/>
    </row>
    <row r="161" spans="1:16" s="8" customFormat="1" x14ac:dyDescent="0.3">
      <c r="A161" s="7"/>
      <c r="B161" s="316"/>
      <c r="C161" s="317"/>
      <c r="D161" s="317"/>
      <c r="E161" s="317"/>
      <c r="F161" s="317"/>
      <c r="G161" s="317"/>
      <c r="H161" s="317"/>
      <c r="I161" s="317"/>
      <c r="J161" s="317"/>
      <c r="K161" s="317"/>
      <c r="L161" s="318"/>
      <c r="M161" s="24"/>
    </row>
    <row r="162" spans="1:16" s="8" customFormat="1" x14ac:dyDescent="0.3">
      <c r="A162" s="7"/>
      <c r="B162" s="316"/>
      <c r="C162" s="317"/>
      <c r="D162" s="317"/>
      <c r="E162" s="317"/>
      <c r="F162" s="317"/>
      <c r="G162" s="317"/>
      <c r="H162" s="317"/>
      <c r="I162" s="317"/>
      <c r="J162" s="317"/>
      <c r="K162" s="317"/>
      <c r="L162" s="318"/>
      <c r="M162" s="24"/>
    </row>
    <row r="163" spans="1:16" s="8" customFormat="1" x14ac:dyDescent="0.3">
      <c r="A163" s="7"/>
      <c r="B163" s="316"/>
      <c r="C163" s="317"/>
      <c r="D163" s="317"/>
      <c r="E163" s="317"/>
      <c r="F163" s="317"/>
      <c r="G163" s="317"/>
      <c r="H163" s="317"/>
      <c r="I163" s="317"/>
      <c r="J163" s="317"/>
      <c r="K163" s="317"/>
      <c r="L163" s="318"/>
      <c r="M163" s="24"/>
    </row>
    <row r="164" spans="1:16" s="8" customFormat="1" x14ac:dyDescent="0.3">
      <c r="A164" s="7"/>
      <c r="B164" s="316"/>
      <c r="C164" s="317"/>
      <c r="D164" s="317"/>
      <c r="E164" s="317"/>
      <c r="F164" s="317"/>
      <c r="G164" s="317"/>
      <c r="H164" s="317"/>
      <c r="I164" s="317"/>
      <c r="J164" s="317"/>
      <c r="K164" s="317"/>
      <c r="L164" s="318"/>
      <c r="M164" s="24"/>
    </row>
    <row r="165" spans="1:16" s="8" customFormat="1" x14ac:dyDescent="0.3">
      <c r="A165" s="7"/>
      <c r="B165" s="316"/>
      <c r="C165" s="317"/>
      <c r="D165" s="317"/>
      <c r="E165" s="317"/>
      <c r="F165" s="317"/>
      <c r="G165" s="317"/>
      <c r="H165" s="317"/>
      <c r="I165" s="317"/>
      <c r="J165" s="317"/>
      <c r="K165" s="317"/>
      <c r="L165" s="318"/>
      <c r="M165" s="24"/>
    </row>
    <row r="166" spans="1:16" x14ac:dyDescent="0.3">
      <c r="B166" s="69"/>
      <c r="C166" s="70"/>
      <c r="D166" s="70"/>
      <c r="E166" s="70"/>
      <c r="F166" s="70"/>
      <c r="G166" s="70"/>
      <c r="H166" s="70"/>
      <c r="I166" s="70"/>
      <c r="J166" s="70"/>
      <c r="K166" s="70"/>
      <c r="L166" s="71"/>
    </row>
    <row r="167" spans="1:16" s="8" customFormat="1" x14ac:dyDescent="0.3">
      <c r="A167" s="7"/>
      <c r="B167" s="321" t="s">
        <v>32</v>
      </c>
      <c r="C167" s="322"/>
      <c r="D167" s="322"/>
      <c r="E167" s="322"/>
      <c r="F167" s="322"/>
      <c r="G167" s="322"/>
      <c r="H167" s="322"/>
      <c r="I167" s="322"/>
      <c r="J167" s="322"/>
      <c r="K167" s="322"/>
      <c r="L167" s="323"/>
      <c r="M167" s="73"/>
    </row>
    <row r="168" spans="1:16" x14ac:dyDescent="0.3">
      <c r="B168" s="62"/>
      <c r="C168" s="30"/>
      <c r="D168" s="30"/>
      <c r="E168" s="30"/>
      <c r="F168" s="30"/>
      <c r="G168" s="30"/>
      <c r="H168" s="30"/>
      <c r="I168" s="30"/>
      <c r="J168" s="30"/>
      <c r="K168" s="30"/>
      <c r="L168" s="63"/>
    </row>
    <row r="169" spans="1:16" x14ac:dyDescent="0.3">
      <c r="B169" s="324" t="str">
        <f>IF(Intro!$G$21="English",O169,P169)</f>
        <v>Provide your firm’s strategies and objectives for the next two years with respect to the export sales of the goods. Provide the rationale and assumptions underlying these strategies and objectives.</v>
      </c>
      <c r="C169" s="325"/>
      <c r="D169" s="325"/>
      <c r="E169" s="325"/>
      <c r="F169" s="325"/>
      <c r="G169" s="325"/>
      <c r="H169" s="325"/>
      <c r="I169" s="325"/>
      <c r="J169" s="325"/>
      <c r="K169" s="325"/>
      <c r="L169" s="326"/>
      <c r="O169" s="58" t="s">
        <v>110</v>
      </c>
      <c r="P169" s="58" t="s">
        <v>111</v>
      </c>
    </row>
    <row r="170" spans="1:16" x14ac:dyDescent="0.3">
      <c r="B170" s="324"/>
      <c r="C170" s="325"/>
      <c r="D170" s="325"/>
      <c r="E170" s="325"/>
      <c r="F170" s="325"/>
      <c r="G170" s="325"/>
      <c r="H170" s="325"/>
      <c r="I170" s="325"/>
      <c r="J170" s="325"/>
      <c r="K170" s="325"/>
      <c r="L170" s="326"/>
    </row>
    <row r="171" spans="1:16" x14ac:dyDescent="0.3">
      <c r="B171" s="62"/>
      <c r="C171" s="30"/>
      <c r="D171" s="30"/>
      <c r="E171" s="30"/>
      <c r="F171" s="30"/>
      <c r="G171" s="30"/>
      <c r="H171" s="30"/>
      <c r="I171" s="30"/>
      <c r="J171" s="30"/>
      <c r="K171" s="30"/>
      <c r="L171" s="63"/>
    </row>
    <row r="172" spans="1:16" s="8" customFormat="1" x14ac:dyDescent="0.3">
      <c r="A172" s="7"/>
      <c r="B172" s="316"/>
      <c r="C172" s="317"/>
      <c r="D172" s="317"/>
      <c r="E172" s="317"/>
      <c r="F172" s="317"/>
      <c r="G172" s="317"/>
      <c r="H172" s="317"/>
      <c r="I172" s="317"/>
      <c r="J172" s="317"/>
      <c r="K172" s="317"/>
      <c r="L172" s="318"/>
      <c r="M172" s="24"/>
    </row>
    <row r="173" spans="1:16" s="8" customFormat="1" x14ac:dyDescent="0.3">
      <c r="A173" s="7"/>
      <c r="B173" s="316"/>
      <c r="C173" s="317"/>
      <c r="D173" s="317"/>
      <c r="E173" s="317"/>
      <c r="F173" s="317"/>
      <c r="G173" s="317"/>
      <c r="H173" s="317"/>
      <c r="I173" s="317"/>
      <c r="J173" s="317"/>
      <c r="K173" s="317"/>
      <c r="L173" s="318"/>
      <c r="M173" s="24"/>
    </row>
    <row r="174" spans="1:16" s="8" customFormat="1" x14ac:dyDescent="0.3">
      <c r="A174" s="7"/>
      <c r="B174" s="316"/>
      <c r="C174" s="317"/>
      <c r="D174" s="317"/>
      <c r="E174" s="317"/>
      <c r="F174" s="317"/>
      <c r="G174" s="317"/>
      <c r="H174" s="317"/>
      <c r="I174" s="317"/>
      <c r="J174" s="317"/>
      <c r="K174" s="317"/>
      <c r="L174" s="318"/>
      <c r="M174" s="24"/>
    </row>
    <row r="175" spans="1:16" s="8" customFormat="1" x14ac:dyDescent="0.3">
      <c r="A175" s="7"/>
      <c r="B175" s="316"/>
      <c r="C175" s="317"/>
      <c r="D175" s="317"/>
      <c r="E175" s="317"/>
      <c r="F175" s="317"/>
      <c r="G175" s="317"/>
      <c r="H175" s="317"/>
      <c r="I175" s="317"/>
      <c r="J175" s="317"/>
      <c r="K175" s="317"/>
      <c r="L175" s="318"/>
      <c r="M175" s="24"/>
    </row>
    <row r="176" spans="1:16" s="8" customFormat="1" x14ac:dyDescent="0.3">
      <c r="A176" s="7"/>
      <c r="B176" s="316"/>
      <c r="C176" s="317"/>
      <c r="D176" s="317"/>
      <c r="E176" s="317"/>
      <c r="F176" s="317"/>
      <c r="G176" s="317"/>
      <c r="H176" s="317"/>
      <c r="I176" s="317"/>
      <c r="J176" s="317"/>
      <c r="K176" s="317"/>
      <c r="L176" s="318"/>
      <c r="M176" s="24"/>
    </row>
    <row r="177" spans="1:14" s="8" customFormat="1" x14ac:dyDescent="0.3">
      <c r="A177" s="7"/>
      <c r="B177" s="316"/>
      <c r="C177" s="317"/>
      <c r="D177" s="317"/>
      <c r="E177" s="317"/>
      <c r="F177" s="317"/>
      <c r="G177" s="317"/>
      <c r="H177" s="317"/>
      <c r="I177" s="317"/>
      <c r="J177" s="317"/>
      <c r="K177" s="317"/>
      <c r="L177" s="318"/>
      <c r="M177" s="24"/>
    </row>
    <row r="178" spans="1:14" s="8" customFormat="1" x14ac:dyDescent="0.3">
      <c r="A178" s="7"/>
      <c r="B178" s="316"/>
      <c r="C178" s="317"/>
      <c r="D178" s="317"/>
      <c r="E178" s="317"/>
      <c r="F178" s="317"/>
      <c r="G178" s="317"/>
      <c r="H178" s="317"/>
      <c r="I178" s="317"/>
      <c r="J178" s="317"/>
      <c r="K178" s="317"/>
      <c r="L178" s="318"/>
      <c r="M178" s="24"/>
    </row>
    <row r="179" spans="1:14" s="8" customFormat="1" x14ac:dyDescent="0.3">
      <c r="A179" s="7"/>
      <c r="B179" s="316"/>
      <c r="C179" s="317"/>
      <c r="D179" s="317"/>
      <c r="E179" s="317"/>
      <c r="F179" s="317"/>
      <c r="G179" s="317"/>
      <c r="H179" s="317"/>
      <c r="I179" s="317"/>
      <c r="J179" s="317"/>
      <c r="K179" s="317"/>
      <c r="L179" s="318"/>
      <c r="M179" s="24"/>
    </row>
    <row r="180" spans="1:14" x14ac:dyDescent="0.3">
      <c r="B180" s="69"/>
      <c r="C180" s="70"/>
      <c r="D180" s="70"/>
      <c r="E180" s="70"/>
      <c r="F180" s="70"/>
      <c r="G180" s="70"/>
      <c r="H180" s="70"/>
      <c r="I180" s="70"/>
      <c r="J180" s="70"/>
      <c r="K180" s="70"/>
      <c r="L180" s="71"/>
    </row>
    <row r="181" spans="1:14" s="26" customFormat="1" x14ac:dyDescent="0.3">
      <c r="A181" s="72"/>
      <c r="B181" s="10"/>
      <c r="C181" s="10"/>
      <c r="N181" s="25"/>
    </row>
    <row r="182" spans="1:14" s="26" customFormat="1" x14ac:dyDescent="0.3">
      <c r="A182" s="72"/>
      <c r="B182" s="10"/>
      <c r="C182" s="10"/>
      <c r="N182" s="25"/>
    </row>
    <row r="183" spans="1:14" s="26" customFormat="1" x14ac:dyDescent="0.3">
      <c r="A183" s="72"/>
      <c r="B183" s="10"/>
      <c r="C183" s="10"/>
      <c r="N183" s="25"/>
    </row>
    <row r="184" spans="1:14" s="26" customFormat="1" x14ac:dyDescent="0.3">
      <c r="A184" s="72"/>
      <c r="B184" s="10"/>
      <c r="C184" s="10"/>
      <c r="N184" s="25"/>
    </row>
    <row r="185" spans="1:14" s="26" customFormat="1" x14ac:dyDescent="0.3">
      <c r="A185" s="72"/>
      <c r="B185" s="10"/>
      <c r="C185" s="10"/>
      <c r="N185" s="25"/>
    </row>
    <row r="186" spans="1:14" s="26" customFormat="1" x14ac:dyDescent="0.3">
      <c r="A186" s="72"/>
      <c r="B186" s="10"/>
      <c r="C186" s="10"/>
      <c r="N186" s="25"/>
    </row>
    <row r="187" spans="1:14" s="26" customFormat="1" x14ac:dyDescent="0.3">
      <c r="A187" s="72"/>
      <c r="B187" s="10"/>
      <c r="C187" s="10"/>
      <c r="N187" s="25"/>
    </row>
  </sheetData>
  <sheetProtection algorithmName="SHA-512" hashValue="hzQVrvlU/4968LSDPZPbGwvnF/geotOJtM1m1q3eecFbtyQqYyFrV9Vv1Khh6M74vRQSFlj0rKYE9K0b2p7OXA==" saltValue="9y1cG1EA4RsjYxQofSFMxw==" spinCount="100000" sheet="1" objects="1" scenarios="1" selectLockedCells="1"/>
  <mergeCells count="135">
    <mergeCell ref="J97:J98"/>
    <mergeCell ref="K97:K98"/>
    <mergeCell ref="J74:J75"/>
    <mergeCell ref="B97:E98"/>
    <mergeCell ref="K95:K96"/>
    <mergeCell ref="D54:K55"/>
    <mergeCell ref="B40:D42"/>
    <mergeCell ref="B52:D52"/>
    <mergeCell ref="B57:L57"/>
    <mergeCell ref="B70:L70"/>
    <mergeCell ref="B61:L68"/>
    <mergeCell ref="E49:F49"/>
    <mergeCell ref="E50:F50"/>
    <mergeCell ref="E51:F51"/>
    <mergeCell ref="E52:F52"/>
    <mergeCell ref="G77:G78"/>
    <mergeCell ref="B54:C54"/>
    <mergeCell ref="G97:G98"/>
    <mergeCell ref="H97:H98"/>
    <mergeCell ref="I97:I98"/>
    <mergeCell ref="G37:G38"/>
    <mergeCell ref="B76:E76"/>
    <mergeCell ref="B77:E78"/>
    <mergeCell ref="F77:F78"/>
    <mergeCell ref="G74:G75"/>
    <mergeCell ref="E40:F40"/>
    <mergeCell ref="E41:F41"/>
    <mergeCell ref="E42:F42"/>
    <mergeCell ref="E43:F43"/>
    <mergeCell ref="E44:F44"/>
    <mergeCell ref="E45:F45"/>
    <mergeCell ref="E46:F46"/>
    <mergeCell ref="E47:F47"/>
    <mergeCell ref="E48:F48"/>
    <mergeCell ref="B72:L72"/>
    <mergeCell ref="B49:D51"/>
    <mergeCell ref="K77:K78"/>
    <mergeCell ref="B46:D48"/>
    <mergeCell ref="E39:F39"/>
    <mergeCell ref="B26:F27"/>
    <mergeCell ref="B28:F29"/>
    <mergeCell ref="G24:G25"/>
    <mergeCell ref="G26:G27"/>
    <mergeCell ref="G28:G29"/>
    <mergeCell ref="B30:F31"/>
    <mergeCell ref="G30:G31"/>
    <mergeCell ref="B33:L33"/>
    <mergeCell ref="B100:L100"/>
    <mergeCell ref="H37:H38"/>
    <mergeCell ref="I37:I38"/>
    <mergeCell ref="J37:J38"/>
    <mergeCell ref="K37:K38"/>
    <mergeCell ref="G95:G96"/>
    <mergeCell ref="H95:H96"/>
    <mergeCell ref="I95:I96"/>
    <mergeCell ref="J95:J96"/>
    <mergeCell ref="B59:L59"/>
    <mergeCell ref="H74:H75"/>
    <mergeCell ref="I74:I75"/>
    <mergeCell ref="B39:D39"/>
    <mergeCell ref="K74:K75"/>
    <mergeCell ref="I77:I78"/>
    <mergeCell ref="J77:J78"/>
    <mergeCell ref="G117:K118"/>
    <mergeCell ref="C119:F120"/>
    <mergeCell ref="B109:B110"/>
    <mergeCell ref="B4:L4"/>
    <mergeCell ref="B5:L5"/>
    <mergeCell ref="B19:L19"/>
    <mergeCell ref="B14:L14"/>
    <mergeCell ref="B9:L9"/>
    <mergeCell ref="B10:L10"/>
    <mergeCell ref="B12:L12"/>
    <mergeCell ref="B13:L13"/>
    <mergeCell ref="B15:L15"/>
    <mergeCell ref="B16:L16"/>
    <mergeCell ref="B6:L6"/>
    <mergeCell ref="B8:L8"/>
    <mergeCell ref="B18:L18"/>
    <mergeCell ref="B35:L35"/>
    <mergeCell ref="B21:L21"/>
    <mergeCell ref="H24:H25"/>
    <mergeCell ref="H26:H27"/>
    <mergeCell ref="H28:H29"/>
    <mergeCell ref="H30:H31"/>
    <mergeCell ref="B43:D45"/>
    <mergeCell ref="B24:F25"/>
    <mergeCell ref="B169:L170"/>
    <mergeCell ref="B172:L179"/>
    <mergeCell ref="B126:L126"/>
    <mergeCell ref="B140:L140"/>
    <mergeCell ref="G104:K104"/>
    <mergeCell ref="B142:L142"/>
    <mergeCell ref="B144:L151"/>
    <mergeCell ref="B153:L153"/>
    <mergeCell ref="B167:L167"/>
    <mergeCell ref="B158:L165"/>
    <mergeCell ref="B121:B122"/>
    <mergeCell ref="C121:F122"/>
    <mergeCell ref="G121:K122"/>
    <mergeCell ref="B123:B124"/>
    <mergeCell ref="C123:F124"/>
    <mergeCell ref="G123:K124"/>
    <mergeCell ref="B155:L156"/>
    <mergeCell ref="B128:L129"/>
    <mergeCell ref="B119:B120"/>
    <mergeCell ref="C105:F106"/>
    <mergeCell ref="G105:K106"/>
    <mergeCell ref="C107:F108"/>
    <mergeCell ref="G107:K108"/>
    <mergeCell ref="C109:F110"/>
    <mergeCell ref="B102:L102"/>
    <mergeCell ref="B93:L93"/>
    <mergeCell ref="B80:L80"/>
    <mergeCell ref="C104:F104"/>
    <mergeCell ref="H77:H78"/>
    <mergeCell ref="G119:K120"/>
    <mergeCell ref="B131:L138"/>
    <mergeCell ref="G111:K112"/>
    <mergeCell ref="B111:B112"/>
    <mergeCell ref="B113:B114"/>
    <mergeCell ref="B115:B116"/>
    <mergeCell ref="B82:L89"/>
    <mergeCell ref="B105:B106"/>
    <mergeCell ref="B107:B108"/>
    <mergeCell ref="F97:F98"/>
    <mergeCell ref="B91:L91"/>
    <mergeCell ref="G109:K110"/>
    <mergeCell ref="C111:F112"/>
    <mergeCell ref="B117:B118"/>
    <mergeCell ref="C113:F114"/>
    <mergeCell ref="G113:K114"/>
    <mergeCell ref="C115:F116"/>
    <mergeCell ref="G115:K116"/>
    <mergeCell ref="C117:F118"/>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2:L82 B131:L134 B158:L158 B172:L175 B61:L61 B84:L86 B160:L162 B64:L66 B144:L147" xr:uid="{D9D34672-88F6-470D-B1E5-438CE002094C}">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G104:G105 C105 G107 G109 G111 G113 G115 G117 G119 C107 C109 C111 C113 C115 C117 C119 G121 G123 C121 C123"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45:K45 H39:K39 G42:K42 G51:K51 G48:K48" xr:uid="{F945AE69-1B12-429F-BEE1-5BFE6452C624}">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4:H31 G39:G41 H40:K41 G43:K44 G46:K47 G49:K50 G52:K52 G97:K98" xr:uid="{7269C973-E2E9-4A27-BA1A-990D25537C5A}">
      <formula1>0</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9" min="1" max="11" man="1"/>
    <brk id="125"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3"/>
  <sheetViews>
    <sheetView showGridLines="0" zoomScaleNormal="100" workbookViewId="0"/>
  </sheetViews>
  <sheetFormatPr defaultColWidth="9.44140625" defaultRowHeight="14.4" x14ac:dyDescent="0.3"/>
  <cols>
    <col min="1" max="1" width="1.5546875" style="7" customWidth="1"/>
    <col min="2" max="12" width="14.5546875" style="54" customWidth="1"/>
    <col min="13" max="14" width="14.5546875" style="58" customWidth="1"/>
    <col min="15" max="16" width="14.5546875" style="58" hidden="1" customWidth="1"/>
    <col min="17" max="17" width="9.44140625" style="58" customWidth="1"/>
    <col min="18" max="16384" width="9.44140625" style="58"/>
  </cols>
  <sheetData>
    <row r="1" spans="1:16" ht="14.25" customHeight="1" x14ac:dyDescent="0.3">
      <c r="O1" s="114" t="s">
        <v>253</v>
      </c>
      <c r="P1" s="114" t="s">
        <v>253</v>
      </c>
    </row>
    <row r="2" spans="1:16" x14ac:dyDescent="0.3">
      <c r="B2" s="9" t="str">
        <f>'Pro 1'!B2</f>
        <v>PROTECTED</v>
      </c>
      <c r="C2" s="9"/>
      <c r="D2" s="9"/>
      <c r="O2" s="8" t="s">
        <v>58</v>
      </c>
      <c r="P2" s="8" t="s">
        <v>70</v>
      </c>
    </row>
    <row r="3" spans="1:16" x14ac:dyDescent="0.3">
      <c r="B3" s="1"/>
      <c r="C3" s="1"/>
      <c r="D3" s="1"/>
      <c r="O3" s="4"/>
      <c r="P3" s="4"/>
    </row>
    <row r="4" spans="1:16" s="4" customFormat="1" x14ac:dyDescent="0.3">
      <c r="A4" s="10"/>
      <c r="B4" s="232" t="str">
        <f>Info!B4</f>
        <v>FOREIGN PRODUCERS' QUESTIONNAIRE</v>
      </c>
      <c r="C4" s="233"/>
      <c r="D4" s="233"/>
      <c r="E4" s="233"/>
      <c r="F4" s="233"/>
      <c r="G4" s="233"/>
      <c r="H4" s="233"/>
      <c r="I4" s="233"/>
      <c r="J4" s="233"/>
      <c r="K4" s="233"/>
      <c r="L4" s="234"/>
      <c r="M4" s="6"/>
      <c r="N4" s="6"/>
      <c r="O4" s="5"/>
      <c r="P4" s="5"/>
    </row>
    <row r="5" spans="1:16" s="4" customFormat="1" x14ac:dyDescent="0.3">
      <c r="A5" s="10"/>
      <c r="B5" s="273" t="str">
        <f>Info!B5</f>
        <v>RR-2025-007</v>
      </c>
      <c r="C5" s="274"/>
      <c r="D5" s="274"/>
      <c r="E5" s="274"/>
      <c r="F5" s="274"/>
      <c r="G5" s="274"/>
      <c r="H5" s="274"/>
      <c r="I5" s="274"/>
      <c r="J5" s="274"/>
      <c r="K5" s="274"/>
      <c r="L5" s="275"/>
      <c r="M5" s="6"/>
      <c r="N5" s="6"/>
      <c r="O5" s="5"/>
      <c r="P5" s="5"/>
    </row>
    <row r="6" spans="1:16" s="5" customFormat="1" ht="14.1" customHeight="1" x14ac:dyDescent="0.3">
      <c r="A6" s="10"/>
      <c r="B6" s="276" t="str">
        <f>Info!B6</f>
        <v>HEAVY PLATE</v>
      </c>
      <c r="C6" s="277"/>
      <c r="D6" s="277"/>
      <c r="E6" s="277"/>
      <c r="F6" s="277"/>
      <c r="G6" s="277"/>
      <c r="H6" s="277"/>
      <c r="I6" s="277"/>
      <c r="J6" s="277"/>
      <c r="K6" s="277"/>
      <c r="L6" s="278"/>
      <c r="O6" s="11"/>
      <c r="P6" s="11"/>
    </row>
    <row r="7" spans="1:16" s="5" customFormat="1" x14ac:dyDescent="0.3">
      <c r="A7" s="10"/>
      <c r="B7" s="12"/>
      <c r="C7" s="12"/>
      <c r="D7" s="12"/>
      <c r="E7" s="13"/>
      <c r="F7" s="13"/>
      <c r="G7" s="13"/>
      <c r="H7" s="13"/>
      <c r="I7" s="13"/>
      <c r="J7" s="13"/>
      <c r="K7" s="13"/>
      <c r="L7" s="13"/>
      <c r="O7" s="11"/>
      <c r="P7" s="11"/>
    </row>
    <row r="8" spans="1:16" x14ac:dyDescent="0.3">
      <c r="B8" s="246" t="str">
        <f>IF(Intro!$G$21="English",O8,P8)</f>
        <v>PROTECTED COMMENTS</v>
      </c>
      <c r="C8" s="247"/>
      <c r="D8" s="247"/>
      <c r="E8" s="247"/>
      <c r="F8" s="247"/>
      <c r="G8" s="247"/>
      <c r="H8" s="247"/>
      <c r="I8" s="247"/>
      <c r="J8" s="247"/>
      <c r="K8" s="247"/>
      <c r="L8" s="248"/>
      <c r="O8" s="58" t="s">
        <v>55</v>
      </c>
      <c r="P8" s="58" t="s">
        <v>142</v>
      </c>
    </row>
    <row r="9" spans="1:16" x14ac:dyDescent="0.3">
      <c r="B9" s="14"/>
      <c r="C9" s="15"/>
      <c r="D9" s="15"/>
      <c r="E9" s="16"/>
      <c r="F9" s="16"/>
      <c r="G9" s="16"/>
      <c r="H9" s="16"/>
      <c r="I9" s="16"/>
      <c r="J9" s="16"/>
      <c r="K9" s="16"/>
      <c r="L9" s="17"/>
    </row>
    <row r="10" spans="1:16" x14ac:dyDescent="0.3">
      <c r="B10" s="199" t="str">
        <f>IF(Intro!$G$21="English",O10,P10)</f>
        <v>Should your firm wish to add any comments related to its responses, submit them here. Be sure to indicate the question number being commented on.</v>
      </c>
      <c r="C10" s="200"/>
      <c r="D10" s="200"/>
      <c r="E10" s="200"/>
      <c r="F10" s="200"/>
      <c r="G10" s="200"/>
      <c r="H10" s="200"/>
      <c r="I10" s="200"/>
      <c r="J10" s="200"/>
      <c r="K10" s="200"/>
      <c r="L10" s="201"/>
      <c r="O10" s="55" t="s">
        <v>50</v>
      </c>
      <c r="P10" s="58" t="s">
        <v>137</v>
      </c>
    </row>
    <row r="11" spans="1:16" x14ac:dyDescent="0.3">
      <c r="B11" s="51"/>
      <c r="C11" s="15"/>
      <c r="D11" s="15"/>
      <c r="E11" s="16"/>
      <c r="F11" s="16"/>
      <c r="G11" s="16"/>
      <c r="H11" s="16"/>
      <c r="I11" s="16"/>
      <c r="J11" s="16"/>
      <c r="K11" s="16"/>
      <c r="L11" s="17"/>
      <c r="O11" s="103" t="s">
        <v>248</v>
      </c>
      <c r="P11" s="103" t="s">
        <v>249</v>
      </c>
    </row>
    <row r="12" spans="1:16" ht="28.8" x14ac:dyDescent="0.3">
      <c r="A12" s="7" t="s">
        <v>148</v>
      </c>
      <c r="B12" s="136"/>
      <c r="C12" s="137" t="str">
        <f>IF(Intro!$G$21="English",O11,P11)</f>
        <v>Tab and Question</v>
      </c>
      <c r="D12" s="367" t="str">
        <f>IF(Intro!$G$21="English",O12,P12)</f>
        <v>Comments</v>
      </c>
      <c r="E12" s="368"/>
      <c r="F12" s="368"/>
      <c r="G12" s="368"/>
      <c r="H12" s="368"/>
      <c r="I12" s="368"/>
      <c r="J12" s="368"/>
      <c r="K12" s="368"/>
      <c r="L12" s="369"/>
      <c r="O12" s="55" t="s">
        <v>84</v>
      </c>
      <c r="P12" s="58" t="s">
        <v>85</v>
      </c>
    </row>
    <row r="13" spans="1:16" s="89" customFormat="1" x14ac:dyDescent="0.3">
      <c r="A13" s="7"/>
      <c r="B13" s="358" t="str">
        <f>IF(Intro!$G$21="English",O13,P13)</f>
        <v>Comment 1</v>
      </c>
      <c r="C13" s="357"/>
      <c r="D13" s="370"/>
      <c r="E13" s="371"/>
      <c r="F13" s="371"/>
      <c r="G13" s="371"/>
      <c r="H13" s="371"/>
      <c r="I13" s="371"/>
      <c r="J13" s="371"/>
      <c r="K13" s="371"/>
      <c r="L13" s="372"/>
      <c r="O13" s="90" t="s">
        <v>86</v>
      </c>
      <c r="P13" s="89" t="s">
        <v>87</v>
      </c>
    </row>
    <row r="14" spans="1:16" s="89" customFormat="1" x14ac:dyDescent="0.3">
      <c r="A14" s="7"/>
      <c r="B14" s="359"/>
      <c r="C14" s="357"/>
      <c r="D14" s="373"/>
      <c r="E14" s="374"/>
      <c r="F14" s="374"/>
      <c r="G14" s="374"/>
      <c r="H14" s="374"/>
      <c r="I14" s="374"/>
      <c r="J14" s="374"/>
      <c r="K14" s="374"/>
      <c r="L14" s="375"/>
      <c r="O14" s="90"/>
    </row>
    <row r="15" spans="1:16" s="89" customFormat="1" x14ac:dyDescent="0.3">
      <c r="A15" s="7"/>
      <c r="B15" s="359"/>
      <c r="C15" s="357"/>
      <c r="D15" s="373"/>
      <c r="E15" s="374"/>
      <c r="F15" s="374"/>
      <c r="G15" s="374"/>
      <c r="H15" s="374"/>
      <c r="I15" s="374"/>
      <c r="J15" s="374"/>
      <c r="K15" s="374"/>
      <c r="L15" s="375"/>
      <c r="O15" s="90"/>
    </row>
    <row r="16" spans="1:16" s="96" customFormat="1" x14ac:dyDescent="0.3">
      <c r="A16" s="7"/>
      <c r="B16" s="359"/>
      <c r="C16" s="357"/>
      <c r="D16" s="373"/>
      <c r="E16" s="374"/>
      <c r="F16" s="374"/>
      <c r="G16" s="374"/>
      <c r="H16" s="374"/>
      <c r="I16" s="374"/>
      <c r="J16" s="374"/>
      <c r="K16" s="374"/>
      <c r="L16" s="375"/>
      <c r="O16" s="97"/>
    </row>
    <row r="17" spans="1:16" s="96" customFormat="1" x14ac:dyDescent="0.3">
      <c r="A17" s="7"/>
      <c r="B17" s="359"/>
      <c r="C17" s="357"/>
      <c r="D17" s="373"/>
      <c r="E17" s="374"/>
      <c r="F17" s="374"/>
      <c r="G17" s="374"/>
      <c r="H17" s="374"/>
      <c r="I17" s="374"/>
      <c r="J17" s="374"/>
      <c r="K17" s="374"/>
      <c r="L17" s="375"/>
      <c r="O17" s="97"/>
    </row>
    <row r="18" spans="1:16" s="89" customFormat="1" x14ac:dyDescent="0.3">
      <c r="A18" s="7"/>
      <c r="B18" s="359"/>
      <c r="C18" s="357"/>
      <c r="D18" s="373"/>
      <c r="E18" s="374"/>
      <c r="F18" s="374"/>
      <c r="G18" s="374"/>
      <c r="H18" s="374"/>
      <c r="I18" s="374"/>
      <c r="J18" s="374"/>
      <c r="K18" s="374"/>
      <c r="L18" s="375"/>
      <c r="O18" s="90"/>
    </row>
    <row r="19" spans="1:16" s="89" customFormat="1" x14ac:dyDescent="0.3">
      <c r="A19" s="7"/>
      <c r="B19" s="359"/>
      <c r="C19" s="357"/>
      <c r="D19" s="373"/>
      <c r="E19" s="374"/>
      <c r="F19" s="374"/>
      <c r="G19" s="374"/>
      <c r="H19" s="374"/>
      <c r="I19" s="374"/>
      <c r="J19" s="374"/>
      <c r="K19" s="374"/>
      <c r="L19" s="375"/>
      <c r="O19" s="90"/>
    </row>
    <row r="20" spans="1:16" s="89" customFormat="1" x14ac:dyDescent="0.3">
      <c r="A20" s="7"/>
      <c r="B20" s="359"/>
      <c r="C20" s="357"/>
      <c r="D20" s="373"/>
      <c r="E20" s="374"/>
      <c r="F20" s="374"/>
      <c r="G20" s="374"/>
      <c r="H20" s="374"/>
      <c r="I20" s="374"/>
      <c r="J20" s="374"/>
      <c r="K20" s="374"/>
      <c r="L20" s="375"/>
      <c r="O20" s="90"/>
    </row>
    <row r="21" spans="1:16" s="89" customFormat="1" x14ac:dyDescent="0.3">
      <c r="A21" s="7"/>
      <c r="B21" s="359"/>
      <c r="C21" s="357"/>
      <c r="D21" s="373"/>
      <c r="E21" s="374"/>
      <c r="F21" s="374"/>
      <c r="G21" s="374"/>
      <c r="H21" s="374"/>
      <c r="I21" s="374"/>
      <c r="J21" s="374"/>
      <c r="K21" s="374"/>
      <c r="L21" s="375"/>
      <c r="O21" s="90"/>
    </row>
    <row r="22" spans="1:16" s="89" customFormat="1" x14ac:dyDescent="0.3">
      <c r="A22" s="7"/>
      <c r="B22" s="360"/>
      <c r="C22" s="357"/>
      <c r="D22" s="376"/>
      <c r="E22" s="377"/>
      <c r="F22" s="377"/>
      <c r="G22" s="377"/>
      <c r="H22" s="377"/>
      <c r="I22" s="377"/>
      <c r="J22" s="377"/>
      <c r="K22" s="377"/>
      <c r="L22" s="378"/>
      <c r="O22" s="90"/>
    </row>
    <row r="23" spans="1:16" s="89" customFormat="1" x14ac:dyDescent="0.3">
      <c r="A23" s="7"/>
      <c r="B23" s="358" t="str">
        <f>IF(Intro!$G$21="English",O23,P23)</f>
        <v>Comment 2</v>
      </c>
      <c r="C23" s="357"/>
      <c r="D23" s="370"/>
      <c r="E23" s="371"/>
      <c r="F23" s="371"/>
      <c r="G23" s="371"/>
      <c r="H23" s="371"/>
      <c r="I23" s="371"/>
      <c r="J23" s="371"/>
      <c r="K23" s="371"/>
      <c r="L23" s="372"/>
      <c r="O23" s="90" t="s">
        <v>88</v>
      </c>
      <c r="P23" s="89" t="s">
        <v>89</v>
      </c>
    </row>
    <row r="24" spans="1:16" s="89" customFormat="1" x14ac:dyDescent="0.3">
      <c r="A24" s="7"/>
      <c r="B24" s="359"/>
      <c r="C24" s="357"/>
      <c r="D24" s="373"/>
      <c r="E24" s="374"/>
      <c r="F24" s="374"/>
      <c r="G24" s="374"/>
      <c r="H24" s="374"/>
      <c r="I24" s="374"/>
      <c r="J24" s="374"/>
      <c r="K24" s="374"/>
      <c r="L24" s="375"/>
    </row>
    <row r="25" spans="1:16" s="89" customFormat="1" x14ac:dyDescent="0.3">
      <c r="A25" s="7"/>
      <c r="B25" s="359"/>
      <c r="C25" s="357"/>
      <c r="D25" s="373"/>
      <c r="E25" s="374"/>
      <c r="F25" s="374"/>
      <c r="G25" s="374"/>
      <c r="H25" s="374"/>
      <c r="I25" s="374"/>
      <c r="J25" s="374"/>
      <c r="K25" s="374"/>
      <c r="L25" s="375"/>
    </row>
    <row r="26" spans="1:16" s="96" customFormat="1" x14ac:dyDescent="0.3">
      <c r="A26" s="7"/>
      <c r="B26" s="359"/>
      <c r="C26" s="357"/>
      <c r="D26" s="373"/>
      <c r="E26" s="374"/>
      <c r="F26" s="374"/>
      <c r="G26" s="374"/>
      <c r="H26" s="374"/>
      <c r="I26" s="374"/>
      <c r="J26" s="374"/>
      <c r="K26" s="374"/>
      <c r="L26" s="375"/>
      <c r="O26" s="97"/>
    </row>
    <row r="27" spans="1:16" s="96" customFormat="1" x14ac:dyDescent="0.3">
      <c r="A27" s="7"/>
      <c r="B27" s="359"/>
      <c r="C27" s="357"/>
      <c r="D27" s="373"/>
      <c r="E27" s="374"/>
      <c r="F27" s="374"/>
      <c r="G27" s="374"/>
      <c r="H27" s="374"/>
      <c r="I27" s="374"/>
      <c r="J27" s="374"/>
      <c r="K27" s="374"/>
      <c r="L27" s="375"/>
      <c r="O27" s="97"/>
    </row>
    <row r="28" spans="1:16" s="89" customFormat="1" x14ac:dyDescent="0.3">
      <c r="A28" s="7"/>
      <c r="B28" s="359"/>
      <c r="C28" s="357"/>
      <c r="D28" s="373"/>
      <c r="E28" s="374"/>
      <c r="F28" s="374"/>
      <c r="G28" s="374"/>
      <c r="H28" s="374"/>
      <c r="I28" s="374"/>
      <c r="J28" s="374"/>
      <c r="K28" s="374"/>
      <c r="L28" s="375"/>
    </row>
    <row r="29" spans="1:16" s="26" customFormat="1" x14ac:dyDescent="0.3">
      <c r="A29" s="72"/>
      <c r="B29" s="359"/>
      <c r="C29" s="357"/>
      <c r="D29" s="373"/>
      <c r="E29" s="374"/>
      <c r="F29" s="374"/>
      <c r="G29" s="374"/>
      <c r="H29" s="374"/>
      <c r="I29" s="374"/>
      <c r="J29" s="374"/>
      <c r="K29" s="374"/>
      <c r="L29" s="375"/>
      <c r="N29" s="25"/>
    </row>
    <row r="30" spans="1:16" s="89" customFormat="1" x14ac:dyDescent="0.3">
      <c r="A30" s="7"/>
      <c r="B30" s="359"/>
      <c r="C30" s="357"/>
      <c r="D30" s="373"/>
      <c r="E30" s="374"/>
      <c r="F30" s="374"/>
      <c r="G30" s="374"/>
      <c r="H30" s="374"/>
      <c r="I30" s="374"/>
      <c r="J30" s="374"/>
      <c r="K30" s="374"/>
      <c r="L30" s="375"/>
    </row>
    <row r="31" spans="1:16" s="89" customFormat="1" x14ac:dyDescent="0.3">
      <c r="A31" s="7"/>
      <c r="B31" s="359"/>
      <c r="C31" s="357"/>
      <c r="D31" s="373"/>
      <c r="E31" s="374"/>
      <c r="F31" s="374"/>
      <c r="G31" s="374"/>
      <c r="H31" s="374"/>
      <c r="I31" s="374"/>
      <c r="J31" s="374"/>
      <c r="K31" s="374"/>
      <c r="L31" s="375"/>
    </row>
    <row r="32" spans="1:16" s="89" customFormat="1" x14ac:dyDescent="0.3">
      <c r="A32" s="7"/>
      <c r="B32" s="360"/>
      <c r="C32" s="357"/>
      <c r="D32" s="376"/>
      <c r="E32" s="377"/>
      <c r="F32" s="377"/>
      <c r="G32" s="377"/>
      <c r="H32" s="377"/>
      <c r="I32" s="377"/>
      <c r="J32" s="377"/>
      <c r="K32" s="377"/>
      <c r="L32" s="378"/>
    </row>
    <row r="33" spans="1:16" s="89" customFormat="1" x14ac:dyDescent="0.3">
      <c r="A33" s="7"/>
      <c r="B33" s="358" t="str">
        <f>IF(Intro!$G$21="English",O33,P33)</f>
        <v>Comment 3</v>
      </c>
      <c r="C33" s="357"/>
      <c r="D33" s="370"/>
      <c r="E33" s="371"/>
      <c r="F33" s="371"/>
      <c r="G33" s="371"/>
      <c r="H33" s="371"/>
      <c r="I33" s="371"/>
      <c r="J33" s="371"/>
      <c r="K33" s="371"/>
      <c r="L33" s="372"/>
      <c r="O33" s="90" t="s">
        <v>90</v>
      </c>
      <c r="P33" s="89" t="s">
        <v>91</v>
      </c>
    </row>
    <row r="34" spans="1:16" s="89" customFormat="1" x14ac:dyDescent="0.3">
      <c r="A34" s="7"/>
      <c r="B34" s="359"/>
      <c r="C34" s="357"/>
      <c r="D34" s="373"/>
      <c r="E34" s="374"/>
      <c r="F34" s="374"/>
      <c r="G34" s="374"/>
      <c r="H34" s="374"/>
      <c r="I34" s="374"/>
      <c r="J34" s="374"/>
      <c r="K34" s="374"/>
      <c r="L34" s="375"/>
    </row>
    <row r="35" spans="1:16" s="89" customFormat="1" x14ac:dyDescent="0.3">
      <c r="A35" s="7"/>
      <c r="B35" s="359"/>
      <c r="C35" s="357"/>
      <c r="D35" s="373"/>
      <c r="E35" s="374"/>
      <c r="F35" s="374"/>
      <c r="G35" s="374"/>
      <c r="H35" s="374"/>
      <c r="I35" s="374"/>
      <c r="J35" s="374"/>
      <c r="K35" s="374"/>
      <c r="L35" s="375"/>
    </row>
    <row r="36" spans="1:16" s="89" customFormat="1" x14ac:dyDescent="0.3">
      <c r="A36" s="7"/>
      <c r="B36" s="359"/>
      <c r="C36" s="357"/>
      <c r="D36" s="373"/>
      <c r="E36" s="374"/>
      <c r="F36" s="374"/>
      <c r="G36" s="374"/>
      <c r="H36" s="374"/>
      <c r="I36" s="374"/>
      <c r="J36" s="374"/>
      <c r="K36" s="374"/>
      <c r="L36" s="375"/>
    </row>
    <row r="37" spans="1:16" s="96" customFormat="1" x14ac:dyDescent="0.3">
      <c r="A37" s="7"/>
      <c r="B37" s="359"/>
      <c r="C37" s="357"/>
      <c r="D37" s="373"/>
      <c r="E37" s="374"/>
      <c r="F37" s="374"/>
      <c r="G37" s="374"/>
      <c r="H37" s="374"/>
      <c r="I37" s="374"/>
      <c r="J37" s="374"/>
      <c r="K37" s="374"/>
      <c r="L37" s="375"/>
      <c r="O37" s="97"/>
    </row>
    <row r="38" spans="1:16" s="96" customFormat="1" x14ac:dyDescent="0.3">
      <c r="A38" s="7"/>
      <c r="B38" s="359"/>
      <c r="C38" s="357"/>
      <c r="D38" s="373"/>
      <c r="E38" s="374"/>
      <c r="F38" s="374"/>
      <c r="G38" s="374"/>
      <c r="H38" s="374"/>
      <c r="I38" s="374"/>
      <c r="J38" s="374"/>
      <c r="K38" s="374"/>
      <c r="L38" s="375"/>
      <c r="O38" s="97"/>
    </row>
    <row r="39" spans="1:16" s="89" customFormat="1" x14ac:dyDescent="0.3">
      <c r="A39" s="7"/>
      <c r="B39" s="359"/>
      <c r="C39" s="357"/>
      <c r="D39" s="373"/>
      <c r="E39" s="374"/>
      <c r="F39" s="374"/>
      <c r="G39" s="374"/>
      <c r="H39" s="374"/>
      <c r="I39" s="374"/>
      <c r="J39" s="374"/>
      <c r="K39" s="374"/>
      <c r="L39" s="375"/>
    </row>
    <row r="40" spans="1:16" s="89" customFormat="1" x14ac:dyDescent="0.3">
      <c r="A40" s="7"/>
      <c r="B40" s="359"/>
      <c r="C40" s="357"/>
      <c r="D40" s="373"/>
      <c r="E40" s="374"/>
      <c r="F40" s="374"/>
      <c r="G40" s="374"/>
      <c r="H40" s="374"/>
      <c r="I40" s="374"/>
      <c r="J40" s="374"/>
      <c r="K40" s="374"/>
      <c r="L40" s="375"/>
    </row>
    <row r="41" spans="1:16" s="89" customFormat="1" x14ac:dyDescent="0.3">
      <c r="A41" s="7"/>
      <c r="B41" s="359"/>
      <c r="C41" s="357"/>
      <c r="D41" s="373"/>
      <c r="E41" s="374"/>
      <c r="F41" s="374"/>
      <c r="G41" s="374"/>
      <c r="H41" s="374"/>
      <c r="I41" s="374"/>
      <c r="J41" s="374"/>
      <c r="K41" s="374"/>
      <c r="L41" s="375"/>
    </row>
    <row r="42" spans="1:16" s="89" customFormat="1" x14ac:dyDescent="0.3">
      <c r="A42" s="7"/>
      <c r="B42" s="360"/>
      <c r="C42" s="357"/>
      <c r="D42" s="376"/>
      <c r="E42" s="377"/>
      <c r="F42" s="377"/>
      <c r="G42" s="377"/>
      <c r="H42" s="377"/>
      <c r="I42" s="377"/>
      <c r="J42" s="377"/>
      <c r="K42" s="377"/>
      <c r="L42" s="378"/>
    </row>
    <row r="43" spans="1:16" s="89" customFormat="1" x14ac:dyDescent="0.3">
      <c r="A43" s="7"/>
      <c r="B43" s="358" t="str">
        <f>IF(Intro!$G$21="English",O43,P43)</f>
        <v>Comment 4</v>
      </c>
      <c r="C43" s="357"/>
      <c r="D43" s="370"/>
      <c r="E43" s="371"/>
      <c r="F43" s="371"/>
      <c r="G43" s="371"/>
      <c r="H43" s="371"/>
      <c r="I43" s="371"/>
      <c r="J43" s="371"/>
      <c r="K43" s="371"/>
      <c r="L43" s="372"/>
      <c r="O43" s="90" t="s">
        <v>92</v>
      </c>
      <c r="P43" s="89" t="s">
        <v>93</v>
      </c>
    </row>
    <row r="44" spans="1:16" s="89" customFormat="1" x14ac:dyDescent="0.3">
      <c r="A44" s="7"/>
      <c r="B44" s="359"/>
      <c r="C44" s="357"/>
      <c r="D44" s="373"/>
      <c r="E44" s="374"/>
      <c r="F44" s="374"/>
      <c r="G44" s="374"/>
      <c r="H44" s="374"/>
      <c r="I44" s="374"/>
      <c r="J44" s="374"/>
      <c r="K44" s="374"/>
      <c r="L44" s="375"/>
    </row>
    <row r="45" spans="1:16" s="89" customFormat="1" x14ac:dyDescent="0.3">
      <c r="A45" s="7"/>
      <c r="B45" s="359"/>
      <c r="C45" s="357"/>
      <c r="D45" s="373"/>
      <c r="E45" s="374"/>
      <c r="F45" s="374"/>
      <c r="G45" s="374"/>
      <c r="H45" s="374"/>
      <c r="I45" s="374"/>
      <c r="J45" s="374"/>
      <c r="K45" s="374"/>
      <c r="L45" s="375"/>
    </row>
    <row r="46" spans="1:16" s="96" customFormat="1" x14ac:dyDescent="0.3">
      <c r="A46" s="7"/>
      <c r="B46" s="359"/>
      <c r="C46" s="357"/>
      <c r="D46" s="373"/>
      <c r="E46" s="374"/>
      <c r="F46" s="374"/>
      <c r="G46" s="374"/>
      <c r="H46" s="374"/>
      <c r="I46" s="374"/>
      <c r="J46" s="374"/>
      <c r="K46" s="374"/>
      <c r="L46" s="375"/>
      <c r="O46" s="97"/>
    </row>
    <row r="47" spans="1:16" s="96" customFormat="1" x14ac:dyDescent="0.3">
      <c r="A47" s="7"/>
      <c r="B47" s="359"/>
      <c r="C47" s="357"/>
      <c r="D47" s="373"/>
      <c r="E47" s="374"/>
      <c r="F47" s="374"/>
      <c r="G47" s="374"/>
      <c r="H47" s="374"/>
      <c r="I47" s="374"/>
      <c r="J47" s="374"/>
      <c r="K47" s="374"/>
      <c r="L47" s="375"/>
      <c r="O47" s="97"/>
    </row>
    <row r="48" spans="1:16" s="89" customFormat="1" x14ac:dyDescent="0.3">
      <c r="A48" s="7"/>
      <c r="B48" s="359"/>
      <c r="C48" s="357"/>
      <c r="D48" s="373"/>
      <c r="E48" s="374"/>
      <c r="F48" s="374"/>
      <c r="G48" s="374"/>
      <c r="H48" s="374"/>
      <c r="I48" s="374"/>
      <c r="J48" s="374"/>
      <c r="K48" s="374"/>
      <c r="L48" s="375"/>
    </row>
    <row r="49" spans="1:16" s="89" customFormat="1" x14ac:dyDescent="0.3">
      <c r="A49" s="7"/>
      <c r="B49" s="359"/>
      <c r="C49" s="357"/>
      <c r="D49" s="373"/>
      <c r="E49" s="374"/>
      <c r="F49" s="374"/>
      <c r="G49" s="374"/>
      <c r="H49" s="374"/>
      <c r="I49" s="374"/>
      <c r="J49" s="374"/>
      <c r="K49" s="374"/>
      <c r="L49" s="375"/>
    </row>
    <row r="50" spans="1:16" s="89" customFormat="1" x14ac:dyDescent="0.3">
      <c r="A50" s="7"/>
      <c r="B50" s="359"/>
      <c r="C50" s="357"/>
      <c r="D50" s="373"/>
      <c r="E50" s="374"/>
      <c r="F50" s="374"/>
      <c r="G50" s="374"/>
      <c r="H50" s="374"/>
      <c r="I50" s="374"/>
      <c r="J50" s="374"/>
      <c r="K50" s="374"/>
      <c r="L50" s="375"/>
    </row>
    <row r="51" spans="1:16" s="89" customFormat="1" x14ac:dyDescent="0.3">
      <c r="A51" s="7"/>
      <c r="B51" s="359"/>
      <c r="C51" s="357"/>
      <c r="D51" s="373"/>
      <c r="E51" s="374"/>
      <c r="F51" s="374"/>
      <c r="G51" s="374"/>
      <c r="H51" s="374"/>
      <c r="I51" s="374"/>
      <c r="J51" s="374"/>
      <c r="K51" s="374"/>
      <c r="L51" s="375"/>
    </row>
    <row r="52" spans="1:16" s="89" customFormat="1" x14ac:dyDescent="0.3">
      <c r="A52" s="7"/>
      <c r="B52" s="360"/>
      <c r="C52" s="357"/>
      <c r="D52" s="376"/>
      <c r="E52" s="377"/>
      <c r="F52" s="377"/>
      <c r="G52" s="377"/>
      <c r="H52" s="377"/>
      <c r="I52" s="377"/>
      <c r="J52" s="377"/>
      <c r="K52" s="377"/>
      <c r="L52" s="378"/>
    </row>
    <row r="53" spans="1:16" s="89" customFormat="1" x14ac:dyDescent="0.3">
      <c r="A53" s="7"/>
      <c r="B53" s="358" t="str">
        <f>IF(Intro!$G$21="English",O53,P53)</f>
        <v>Comment 5</v>
      </c>
      <c r="C53" s="357"/>
      <c r="D53" s="370"/>
      <c r="E53" s="371"/>
      <c r="F53" s="371"/>
      <c r="G53" s="371"/>
      <c r="H53" s="371"/>
      <c r="I53" s="371"/>
      <c r="J53" s="371"/>
      <c r="K53" s="371"/>
      <c r="L53" s="372"/>
      <c r="O53" s="90" t="s">
        <v>94</v>
      </c>
      <c r="P53" s="89" t="s">
        <v>95</v>
      </c>
    </row>
    <row r="54" spans="1:16" s="89" customFormat="1" x14ac:dyDescent="0.3">
      <c r="A54" s="7"/>
      <c r="B54" s="359"/>
      <c r="C54" s="357"/>
      <c r="D54" s="373"/>
      <c r="E54" s="374"/>
      <c r="F54" s="374"/>
      <c r="G54" s="374"/>
      <c r="H54" s="374"/>
      <c r="I54" s="374"/>
      <c r="J54" s="374"/>
      <c r="K54" s="374"/>
      <c r="L54" s="375"/>
    </row>
    <row r="55" spans="1:16" s="89" customFormat="1" x14ac:dyDescent="0.3">
      <c r="A55" s="7"/>
      <c r="B55" s="359"/>
      <c r="C55" s="357"/>
      <c r="D55" s="373"/>
      <c r="E55" s="374"/>
      <c r="F55" s="374"/>
      <c r="G55" s="374"/>
      <c r="H55" s="374"/>
      <c r="I55" s="374"/>
      <c r="J55" s="374"/>
      <c r="K55" s="374"/>
      <c r="L55" s="375"/>
    </row>
    <row r="56" spans="1:16" s="96" customFormat="1" x14ac:dyDescent="0.3">
      <c r="A56" s="7"/>
      <c r="B56" s="359"/>
      <c r="C56" s="357"/>
      <c r="D56" s="373"/>
      <c r="E56" s="374"/>
      <c r="F56" s="374"/>
      <c r="G56" s="374"/>
      <c r="H56" s="374"/>
      <c r="I56" s="374"/>
      <c r="J56" s="374"/>
      <c r="K56" s="374"/>
      <c r="L56" s="375"/>
      <c r="O56" s="97"/>
    </row>
    <row r="57" spans="1:16" s="96" customFormat="1" x14ac:dyDescent="0.3">
      <c r="A57" s="7"/>
      <c r="B57" s="359"/>
      <c r="C57" s="357"/>
      <c r="D57" s="373"/>
      <c r="E57" s="374"/>
      <c r="F57" s="374"/>
      <c r="G57" s="374"/>
      <c r="H57" s="374"/>
      <c r="I57" s="374"/>
      <c r="J57" s="374"/>
      <c r="K57" s="374"/>
      <c r="L57" s="375"/>
      <c r="O57" s="97"/>
    </row>
    <row r="58" spans="1:16" s="89" customFormat="1" x14ac:dyDescent="0.3">
      <c r="A58" s="7"/>
      <c r="B58" s="359"/>
      <c r="C58" s="357"/>
      <c r="D58" s="373"/>
      <c r="E58" s="374"/>
      <c r="F58" s="374"/>
      <c r="G58" s="374"/>
      <c r="H58" s="374"/>
      <c r="I58" s="374"/>
      <c r="J58" s="374"/>
      <c r="K58" s="374"/>
      <c r="L58" s="375"/>
    </row>
    <row r="59" spans="1:16" s="89" customFormat="1" x14ac:dyDescent="0.3">
      <c r="A59" s="7"/>
      <c r="B59" s="359"/>
      <c r="C59" s="357"/>
      <c r="D59" s="373"/>
      <c r="E59" s="374"/>
      <c r="F59" s="374"/>
      <c r="G59" s="374"/>
      <c r="H59" s="374"/>
      <c r="I59" s="374"/>
      <c r="J59" s="374"/>
      <c r="K59" s="374"/>
      <c r="L59" s="375"/>
    </row>
    <row r="60" spans="1:16" s="89" customFormat="1" x14ac:dyDescent="0.3">
      <c r="A60" s="7"/>
      <c r="B60" s="359"/>
      <c r="C60" s="357"/>
      <c r="D60" s="373"/>
      <c r="E60" s="374"/>
      <c r="F60" s="374"/>
      <c r="G60" s="374"/>
      <c r="H60" s="374"/>
      <c r="I60" s="374"/>
      <c r="J60" s="374"/>
      <c r="K60" s="374"/>
      <c r="L60" s="375"/>
    </row>
    <row r="61" spans="1:16" s="89" customFormat="1" x14ac:dyDescent="0.3">
      <c r="A61" s="7"/>
      <c r="B61" s="359"/>
      <c r="C61" s="357"/>
      <c r="D61" s="373"/>
      <c r="E61" s="374"/>
      <c r="F61" s="374"/>
      <c r="G61" s="374"/>
      <c r="H61" s="374"/>
      <c r="I61" s="374"/>
      <c r="J61" s="374"/>
      <c r="K61" s="374"/>
      <c r="L61" s="375"/>
    </row>
    <row r="62" spans="1:16" s="89" customFormat="1" x14ac:dyDescent="0.3">
      <c r="A62" s="7"/>
      <c r="B62" s="380"/>
      <c r="C62" s="379"/>
      <c r="D62" s="376"/>
      <c r="E62" s="377"/>
      <c r="F62" s="377"/>
      <c r="G62" s="377"/>
      <c r="H62" s="377"/>
      <c r="I62" s="377"/>
      <c r="J62" s="377"/>
      <c r="K62" s="377"/>
      <c r="L62" s="378"/>
    </row>
    <row r="63" spans="1:16" s="26" customFormat="1" x14ac:dyDescent="0.3">
      <c r="A63" s="72"/>
      <c r="B63" s="10"/>
      <c r="N63" s="25"/>
    </row>
  </sheetData>
  <sheetProtection algorithmName="SHA-512" hashValue="yE4WzWEtmOPj3kr+p3gHj5GnmDFLE++imt7rMqhEiQjbjPb2uYcmr3ITj2DJYFfNWkaUlrtXSC9wbeBCFzhW1A==" saltValue="i7UMNciXknv+IzNmTmq05Q==" spinCount="100000" sheet="1" objects="1" scenarios="1" selectLockedCells="1"/>
  <mergeCells count="21">
    <mergeCell ref="B43:B52"/>
    <mergeCell ref="B53:B62"/>
    <mergeCell ref="C33:C42"/>
    <mergeCell ref="D33:L42"/>
    <mergeCell ref="C43:C52"/>
    <mergeCell ref="D43:L52"/>
    <mergeCell ref="C53:C62"/>
    <mergeCell ref="D53:L62"/>
    <mergeCell ref="B33:B42"/>
    <mergeCell ref="B4:L4"/>
    <mergeCell ref="B5:L5"/>
    <mergeCell ref="B6:L6"/>
    <mergeCell ref="B10:L10"/>
    <mergeCell ref="B8:L8"/>
    <mergeCell ref="B13:B22"/>
    <mergeCell ref="B23:B32"/>
    <mergeCell ref="D12:L12"/>
    <mergeCell ref="C13:C22"/>
    <mergeCell ref="D13:L22"/>
    <mergeCell ref="C23:C32"/>
    <mergeCell ref="D23:L32"/>
  </mergeCells>
  <dataValidations count="1">
    <dataValidation type="textLength" operator="lessThanOrEqual" allowBlank="1" showInputMessage="1" showErrorMessage="1" prompt="1000 character limit/limite de 1000 caractères" sqref="D13:L62" xr:uid="{419E8A66-5C6D-425F-A18B-96C905C3ACF8}">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Variables</vt:lpstr>
      <vt:lpstr>Intro</vt:lpstr>
      <vt:lpstr>Exclusions</vt:lpstr>
      <vt:lpstr>Info</vt:lpstr>
      <vt:lpstr>Public</vt:lpstr>
      <vt:lpstr>AddPub</vt:lpstr>
      <vt:lpstr>Pro 1</vt:lpstr>
      <vt:lpstr>Pro 2</vt:lpstr>
      <vt:lpstr>AddPro</vt:lpstr>
      <vt:lpstr>Confirm</vt:lpstr>
      <vt:lpstr>AddPro!Print_Area</vt:lpstr>
      <vt:lpstr>AddPub!Print_Area</vt:lpstr>
      <vt:lpstr>Confirm!Print_Area</vt:lpstr>
      <vt:lpstr>Exclusions!Print_Area</vt:lpstr>
      <vt:lpstr>Info!Print_Area</vt:lpstr>
      <vt:lpstr>Intro!Print_Area</vt:lpstr>
      <vt:lpstr>'Pro 1'!Print_Area</vt:lpstr>
      <vt:lpstr>'Pro 2'!Print_Area</vt:lpstr>
      <vt:lpstr>Public!Print_Area</vt:lpstr>
      <vt:lpstr>AddPro!Print_Titles</vt:lpstr>
      <vt:lpstr>AddPub!Print_Titles</vt:lpstr>
      <vt:lpstr>Confirm!Print_Titles</vt:lpstr>
      <vt:lpstr>Exclusions!Print_Titles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St-Amand, Josee</cp:lastModifiedBy>
  <cp:lastPrinted>2026-05-26T02:40:15Z</cp:lastPrinted>
  <dcterms:created xsi:type="dcterms:W3CDTF">2023-04-14T19:41:00Z</dcterms:created>
  <dcterms:modified xsi:type="dcterms:W3CDTF">2026-06-04T16:01:37Z</dcterms:modified>
</cp:coreProperties>
</file>